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Users\chernousov-am\vacation_tool\templates\"/>
    </mc:Choice>
  </mc:AlternateContent>
  <bookViews>
    <workbookView xWindow="0" yWindow="0" windowWidth="28800" windowHeight="9900"/>
  </bookViews>
  <sheets>
    <sheet name="График отпусков" sheetId="1" r:id="rId1"/>
    <sheet name="Расчёт" sheetId="6" r:id="rId2"/>
    <sheet name="Справочник отпусков 2025 скрыть" sheetId="8" state="hidden" r:id="rId3"/>
    <sheet name="Справочник праздничных дней" sheetId="4" r:id="rId4"/>
    <sheet name="rules" sheetId="2" state="hidden" r:id="rId5"/>
  </sheets>
  <definedNames>
    <definedName name="_xlnm._FilterDatabase" localSheetId="0" hidden="1">'График отпусков'!#REF!</definedName>
    <definedName name="_xlnm._FilterDatabase" localSheetId="2" hidden="1">'Справочник отпусков 2025 скрыть'!$A$1:$B$3307</definedName>
    <definedName name="_xlnm._FilterDatabase" localSheetId="3" hidden="1">'Справочник праздничных дней'!$B$2:$F$73</definedName>
  </definedNames>
  <calcPr calcId="162913"/>
</workbook>
</file>

<file path=xl/calcChain.xml><?xml version="1.0" encoding="utf-8"?>
<calcChain xmlns="http://schemas.openxmlformats.org/spreadsheetml/2006/main">
  <c r="B12" i="1" l="1"/>
  <c r="H17" i="1" l="1"/>
  <c r="H18" i="1"/>
  <c r="H19" i="1"/>
  <c r="H20" i="1"/>
  <c r="H21" i="1"/>
  <c r="H22" i="1"/>
  <c r="H23" i="1"/>
  <c r="H24" i="1"/>
  <c r="H25" i="1"/>
  <c r="H26" i="1"/>
  <c r="H27" i="1"/>
  <c r="H28" i="1"/>
  <c r="H29" i="1"/>
  <c r="E29" i="1" l="1"/>
  <c r="J29" i="1" s="1"/>
  <c r="K29" i="1" s="1"/>
  <c r="C10" i="6" l="1"/>
  <c r="C7" i="6"/>
  <c r="O17" i="6" a="1"/>
  <c r="O35" i="6" s="1"/>
  <c r="C6" i="6"/>
  <c r="C5" i="6"/>
  <c r="C4" i="6"/>
  <c r="A11" i="2"/>
  <c r="E5" i="6"/>
  <c r="H5" i="1"/>
  <c r="H4" i="1"/>
  <c r="H3" i="1"/>
  <c r="F4" i="6"/>
  <c r="F5" i="6" s="1"/>
  <c r="I4" i="6" l="1"/>
  <c r="I13" i="6"/>
  <c r="I10" i="6"/>
  <c r="I7" i="6"/>
  <c r="I15" i="6"/>
  <c r="I12" i="6"/>
  <c r="I9" i="6"/>
  <c r="I6" i="6"/>
  <c r="I14" i="6"/>
  <c r="I11" i="6"/>
  <c r="I8" i="6"/>
  <c r="I5" i="6"/>
  <c r="O17" i="6"/>
  <c r="O24" i="6"/>
  <c r="O28" i="6"/>
  <c r="O19" i="6"/>
  <c r="O33" i="6"/>
  <c r="O18" i="6"/>
  <c r="O22" i="6"/>
  <c r="O27" i="6"/>
  <c r="O31" i="6"/>
  <c r="O21" i="6"/>
  <c r="O25" i="6"/>
  <c r="O30" i="6"/>
  <c r="O34" i="6"/>
  <c r="O20" i="6"/>
  <c r="O23" i="6"/>
  <c r="O26" i="6"/>
  <c r="O29" i="6"/>
  <c r="O32" i="6"/>
  <c r="S324" i="6" l="1"/>
  <c r="S270" i="6"/>
  <c r="S9" i="6"/>
  <c r="S333" i="6"/>
  <c r="S306" i="6"/>
  <c r="S336" i="6"/>
  <c r="S327" i="6"/>
  <c r="S318" i="6"/>
  <c r="S309" i="6"/>
  <c r="S300" i="6"/>
  <c r="S291" i="6"/>
  <c r="S282" i="6"/>
  <c r="S273" i="6"/>
  <c r="S264" i="6"/>
  <c r="S255" i="6"/>
  <c r="S246" i="6"/>
  <c r="S235" i="6"/>
  <c r="S221" i="6"/>
  <c r="S208" i="6"/>
  <c r="S194" i="6"/>
  <c r="S181" i="6"/>
  <c r="S167" i="6"/>
  <c r="S154" i="6"/>
  <c r="S140" i="6"/>
  <c r="S127" i="6"/>
  <c r="S113" i="6"/>
  <c r="S100" i="6"/>
  <c r="S86" i="6"/>
  <c r="S73" i="6"/>
  <c r="S59" i="6"/>
  <c r="S46" i="6"/>
  <c r="S32" i="6"/>
  <c r="S19" i="6"/>
  <c r="S5" i="6"/>
  <c r="S349" i="6"/>
  <c r="S340" i="6"/>
  <c r="S331" i="6"/>
  <c r="S322" i="6"/>
  <c r="S313" i="6"/>
  <c r="S304" i="6"/>
  <c r="S295" i="6"/>
  <c r="S286" i="6"/>
  <c r="S277" i="6"/>
  <c r="S268" i="6"/>
  <c r="S259" i="6"/>
  <c r="S250" i="6"/>
  <c r="S241" i="6"/>
  <c r="S227" i="6"/>
  <c r="S214" i="6"/>
  <c r="S200" i="6"/>
  <c r="S187" i="6"/>
  <c r="S173" i="6"/>
  <c r="S160" i="6"/>
  <c r="S146" i="6"/>
  <c r="S133" i="6"/>
  <c r="S119" i="6"/>
  <c r="S106" i="6"/>
  <c r="S92" i="6"/>
  <c r="S79" i="6"/>
  <c r="S65" i="6"/>
  <c r="S52" i="6"/>
  <c r="S38" i="6"/>
  <c r="S25" i="6"/>
  <c r="S11" i="6"/>
  <c r="S237" i="6"/>
  <c r="S228" i="6"/>
  <c r="S219" i="6"/>
  <c r="S210" i="6"/>
  <c r="S201" i="6"/>
  <c r="S192" i="6"/>
  <c r="S183" i="6"/>
  <c r="S174" i="6"/>
  <c r="S165" i="6"/>
  <c r="S156" i="6"/>
  <c r="S147" i="6"/>
  <c r="S138" i="6"/>
  <c r="S129" i="6"/>
  <c r="S120" i="6"/>
  <c r="S111" i="6"/>
  <c r="S102" i="6"/>
  <c r="S93" i="6"/>
  <c r="S84" i="6"/>
  <c r="S75" i="6"/>
  <c r="S66" i="6"/>
  <c r="S57" i="6"/>
  <c r="S48" i="6"/>
  <c r="S39" i="6"/>
  <c r="S30" i="6"/>
  <c r="S21" i="6"/>
  <c r="S12" i="6"/>
  <c r="S297" i="6"/>
  <c r="S279" i="6"/>
  <c r="S261" i="6"/>
  <c r="S252" i="6"/>
  <c r="S243" i="6"/>
  <c r="S230" i="6"/>
  <c r="S217" i="6"/>
  <c r="S203" i="6"/>
  <c r="S190" i="6"/>
  <c r="S176" i="6"/>
  <c r="S163" i="6"/>
  <c r="S149" i="6"/>
  <c r="S136" i="6"/>
  <c r="S122" i="6"/>
  <c r="S109" i="6"/>
  <c r="S95" i="6"/>
  <c r="S82" i="6"/>
  <c r="S68" i="6"/>
  <c r="S55" i="6"/>
  <c r="S41" i="6"/>
  <c r="S28" i="6"/>
  <c r="S14" i="6"/>
  <c r="S355" i="6"/>
  <c r="S346" i="6"/>
  <c r="S337" i="6"/>
  <c r="S328" i="6"/>
  <c r="S319" i="6"/>
  <c r="S310" i="6"/>
  <c r="S301" i="6"/>
  <c r="S292" i="6"/>
  <c r="S283" i="6"/>
  <c r="S274" i="6"/>
  <c r="S265" i="6"/>
  <c r="S256" i="6"/>
  <c r="S247" i="6"/>
  <c r="S236" i="6"/>
  <c r="S223" i="6"/>
  <c r="S209" i="6"/>
  <c r="S196" i="6"/>
  <c r="S182" i="6"/>
  <c r="S169" i="6"/>
  <c r="S155" i="6"/>
  <c r="S142" i="6"/>
  <c r="S128" i="6"/>
  <c r="S115" i="6"/>
  <c r="S101" i="6"/>
  <c r="S88" i="6"/>
  <c r="S74" i="6"/>
  <c r="S61" i="6"/>
  <c r="S47" i="6"/>
  <c r="S34" i="6"/>
  <c r="S20" i="6"/>
  <c r="S7" i="6"/>
  <c r="S234" i="6"/>
  <c r="S225" i="6"/>
  <c r="S216" i="6"/>
  <c r="S207" i="6"/>
  <c r="S198" i="6"/>
  <c r="S189" i="6"/>
  <c r="S180" i="6"/>
  <c r="S171" i="6"/>
  <c r="S162" i="6"/>
  <c r="S153" i="6"/>
  <c r="S144" i="6"/>
  <c r="S135" i="6"/>
  <c r="S126" i="6"/>
  <c r="S117" i="6"/>
  <c r="S108" i="6"/>
  <c r="S99" i="6"/>
  <c r="S90" i="6"/>
  <c r="S81" i="6"/>
  <c r="S72" i="6"/>
  <c r="S63" i="6"/>
  <c r="S54" i="6"/>
  <c r="S45" i="6"/>
  <c r="S36" i="6"/>
  <c r="S27" i="6"/>
  <c r="S18" i="6"/>
  <c r="S315" i="6"/>
  <c r="S288" i="6"/>
  <c r="S13" i="6"/>
  <c r="S26" i="6"/>
  <c r="S40" i="6"/>
  <c r="S53" i="6"/>
  <c r="S67" i="6"/>
  <c r="S80" i="6"/>
  <c r="S94" i="6"/>
  <c r="S107" i="6"/>
  <c r="S121" i="6"/>
  <c r="S134" i="6"/>
  <c r="S148" i="6"/>
  <c r="S161" i="6"/>
  <c r="S175" i="6"/>
  <c r="S188" i="6"/>
  <c r="S202" i="6"/>
  <c r="S215" i="6"/>
  <c r="S229" i="6"/>
  <c r="S242" i="6"/>
  <c r="S251" i="6"/>
  <c r="S260" i="6"/>
  <c r="S269" i="6"/>
  <c r="S278" i="6"/>
  <c r="S287" i="6"/>
  <c r="S296" i="6"/>
  <c r="S305" i="6"/>
  <c r="S314" i="6"/>
  <c r="S323" i="6"/>
  <c r="S332" i="6"/>
  <c r="S339" i="6"/>
  <c r="S344" i="6"/>
  <c r="S348" i="6"/>
  <c r="S353" i="6"/>
  <c r="S357" i="6"/>
  <c r="S360" i="6"/>
  <c r="S363" i="6"/>
  <c r="S366" i="6"/>
  <c r="S4" i="6"/>
  <c r="S17" i="6"/>
  <c r="S31" i="6"/>
  <c r="S44" i="6"/>
  <c r="S58" i="6"/>
  <c r="S71" i="6"/>
  <c r="S85" i="6"/>
  <c r="S98" i="6"/>
  <c r="S112" i="6"/>
  <c r="S125" i="6"/>
  <c r="S139" i="6"/>
  <c r="S152" i="6"/>
  <c r="S166" i="6"/>
  <c r="S179" i="6"/>
  <c r="S193" i="6"/>
  <c r="S206" i="6"/>
  <c r="S220" i="6"/>
  <c r="S233" i="6"/>
  <c r="S245" i="6"/>
  <c r="S254" i="6"/>
  <c r="S263" i="6"/>
  <c r="S272" i="6"/>
  <c r="S281" i="6"/>
  <c r="S290" i="6"/>
  <c r="S299" i="6"/>
  <c r="S308" i="6"/>
  <c r="S317" i="6"/>
  <c r="S326" i="6"/>
  <c r="S335" i="6"/>
  <c r="S341" i="6"/>
  <c r="S345" i="6"/>
  <c r="S350" i="6"/>
  <c r="S354" i="6"/>
  <c r="S358" i="6"/>
  <c r="S361" i="6"/>
  <c r="S364" i="6"/>
  <c r="S367" i="6"/>
  <c r="S8" i="6"/>
  <c r="S22" i="6"/>
  <c r="S35" i="6"/>
  <c r="S49" i="6"/>
  <c r="S62" i="6"/>
  <c r="S76" i="6"/>
  <c r="S89" i="6"/>
  <c r="S103" i="6"/>
  <c r="S116" i="6"/>
  <c r="S130" i="6"/>
  <c r="S143" i="6"/>
  <c r="S157" i="6"/>
  <c r="S170" i="6"/>
  <c r="S184" i="6"/>
  <c r="S197" i="6"/>
  <c r="S211" i="6"/>
  <c r="S224" i="6"/>
  <c r="S238" i="6"/>
  <c r="S248" i="6"/>
  <c r="S257" i="6"/>
  <c r="S266" i="6"/>
  <c r="S275" i="6"/>
  <c r="S284" i="6"/>
  <c r="S293" i="6"/>
  <c r="S302" i="6"/>
  <c r="S311" i="6"/>
  <c r="S320" i="6"/>
  <c r="S329" i="6"/>
  <c r="S338" i="6"/>
  <c r="S342" i="6"/>
  <c r="S347" i="6"/>
  <c r="S351" i="6"/>
  <c r="S356" i="6"/>
  <c r="S359" i="6"/>
  <c r="S362" i="6"/>
  <c r="S365" i="6"/>
  <c r="S368" i="6"/>
  <c r="S330" i="6"/>
  <c r="S321" i="6"/>
  <c r="S312" i="6"/>
  <c r="S303" i="6"/>
  <c r="S294" i="6"/>
  <c r="S285" i="6"/>
  <c r="S276" i="6"/>
  <c r="S267" i="6"/>
  <c r="S258" i="6"/>
  <c r="S249" i="6"/>
  <c r="S239" i="6"/>
  <c r="S226" i="6"/>
  <c r="S212" i="6"/>
  <c r="S199" i="6"/>
  <c r="S185" i="6"/>
  <c r="S172" i="6"/>
  <c r="S158" i="6"/>
  <c r="S145" i="6"/>
  <c r="S131" i="6"/>
  <c r="S118" i="6"/>
  <c r="S104" i="6"/>
  <c r="S91" i="6"/>
  <c r="S77" i="6"/>
  <c r="S64" i="6"/>
  <c r="S50" i="6"/>
  <c r="S37" i="6"/>
  <c r="S23" i="6"/>
  <c r="S10" i="6"/>
  <c r="S352" i="6"/>
  <c r="S343" i="6"/>
  <c r="S334" i="6"/>
  <c r="S325" i="6"/>
  <c r="S316" i="6"/>
  <c r="S307" i="6"/>
  <c r="S298" i="6"/>
  <c r="S289" i="6"/>
  <c r="S280" i="6"/>
  <c r="S271" i="6"/>
  <c r="S262" i="6"/>
  <c r="S253" i="6"/>
  <c r="S244" i="6"/>
  <c r="S232" i="6"/>
  <c r="S218" i="6"/>
  <c r="S205" i="6"/>
  <c r="S191" i="6"/>
  <c r="S178" i="6"/>
  <c r="S164" i="6"/>
  <c r="S151" i="6"/>
  <c r="S137" i="6"/>
  <c r="S124" i="6"/>
  <c r="S110" i="6"/>
  <c r="S97" i="6"/>
  <c r="S83" i="6"/>
  <c r="S70" i="6"/>
  <c r="S56" i="6"/>
  <c r="S43" i="6"/>
  <c r="S29" i="6"/>
  <c r="S16" i="6"/>
  <c r="S240" i="6"/>
  <c r="S231" i="6"/>
  <c r="S222" i="6"/>
  <c r="S213" i="6"/>
  <c r="S204" i="6"/>
  <c r="S195" i="6"/>
  <c r="S186" i="6"/>
  <c r="S177" i="6"/>
  <c r="S168" i="6"/>
  <c r="S159" i="6"/>
  <c r="S150" i="6"/>
  <c r="S141" i="6"/>
  <c r="S132" i="6"/>
  <c r="S123" i="6"/>
  <c r="S114" i="6"/>
  <c r="S105" i="6"/>
  <c r="S96" i="6"/>
  <c r="S87" i="6"/>
  <c r="S78" i="6"/>
  <c r="S69" i="6"/>
  <c r="S60" i="6"/>
  <c r="S51" i="6"/>
  <c r="S42" i="6"/>
  <c r="S33" i="6"/>
  <c r="S24" i="6"/>
  <c r="S15" i="6"/>
  <c r="S6" i="6"/>
  <c r="K13" i="6" l="1"/>
  <c r="K10" i="6"/>
  <c r="K7" i="6"/>
  <c r="K4" i="6"/>
  <c r="K15" i="6"/>
  <c r="K12" i="6"/>
  <c r="K9" i="6"/>
  <c r="K6" i="6"/>
  <c r="K14" i="6"/>
  <c r="K11" i="6"/>
  <c r="K8" i="6"/>
  <c r="K5" i="6"/>
  <c r="D10" i="1" l="1"/>
  <c r="D7" i="1"/>
  <c r="D8" i="1"/>
  <c r="D9" i="1"/>
  <c r="D6" i="1"/>
  <c r="D5" i="1"/>
  <c r="D4" i="1"/>
  <c r="D3" i="1"/>
  <c r="A18" i="2" l="1"/>
  <c r="A3" i="2"/>
  <c r="A4" i="2"/>
  <c r="A5" i="2"/>
  <c r="A6" i="2"/>
  <c r="A7" i="2"/>
  <c r="A8" i="2"/>
  <c r="A9" i="2"/>
  <c r="A10" i="2"/>
  <c r="A12" i="2"/>
  <c r="A13" i="2"/>
  <c r="A14" i="2"/>
  <c r="A15" i="2"/>
  <c r="A16" i="2"/>
  <c r="A17" i="2"/>
  <c r="A2" i="2"/>
  <c r="F6" i="6" l="1"/>
  <c r="F8" i="6" l="1"/>
  <c r="G4" i="1" s="1"/>
  <c r="F9" i="6"/>
  <c r="G5" i="1" s="1"/>
  <c r="F7" i="6"/>
  <c r="J4" i="6" l="1"/>
  <c r="G3" i="1"/>
  <c r="L4" i="6"/>
  <c r="L5" i="6" l="1"/>
  <c r="J5" i="6"/>
  <c r="L6" i="6" l="1"/>
  <c r="J6" i="6"/>
  <c r="F8" i="1"/>
  <c r="E20" i="1"/>
  <c r="J20" i="1" s="1"/>
  <c r="K20" i="1" s="1"/>
  <c r="E21" i="1"/>
  <c r="J21" i="1" s="1"/>
  <c r="K21" i="1" s="1"/>
  <c r="E22" i="1"/>
  <c r="J22" i="1" s="1"/>
  <c r="K22" i="1" s="1"/>
  <c r="E23" i="1"/>
  <c r="J23" i="1" s="1"/>
  <c r="K23" i="1" s="1"/>
  <c r="E25" i="1"/>
  <c r="J25" i="1" s="1"/>
  <c r="K25" i="1" s="1"/>
  <c r="E26" i="1"/>
  <c r="J26" i="1" s="1"/>
  <c r="K26" i="1" s="1"/>
  <c r="E27" i="1"/>
  <c r="J27" i="1" s="1"/>
  <c r="K27" i="1" s="1"/>
  <c r="E28" i="1"/>
  <c r="J28" i="1" s="1"/>
  <c r="K28" i="1" s="1"/>
  <c r="L7" i="6" l="1"/>
  <c r="J7" i="6"/>
  <c r="L8" i="6" l="1"/>
  <c r="J8" i="6"/>
  <c r="E17" i="1"/>
  <c r="J17" i="1" s="1"/>
  <c r="K17" i="1" s="1"/>
  <c r="E18" i="1"/>
  <c r="J18" i="1" s="1"/>
  <c r="K18" i="1" s="1"/>
  <c r="E15" i="1"/>
  <c r="J15" i="1" s="1"/>
  <c r="K15" i="1" s="1"/>
  <c r="E16" i="1"/>
  <c r="E24" i="1"/>
  <c r="J24" i="1" s="1"/>
  <c r="K24" i="1" s="1"/>
  <c r="E19" i="1"/>
  <c r="J19" i="1" s="1"/>
  <c r="K19" i="1" s="1"/>
  <c r="J16" i="1" l="1"/>
  <c r="K16" i="1" s="1"/>
  <c r="L9" i="6"/>
  <c r="J9" i="6"/>
  <c r="G8" i="1"/>
  <c r="H8" i="1" s="1"/>
  <c r="L10" i="6" l="1"/>
  <c r="J10" i="6"/>
  <c r="L11" i="6" l="1"/>
  <c r="J11" i="6"/>
  <c r="L12" i="6" l="1"/>
  <c r="J12" i="6"/>
  <c r="L13" i="6" l="1"/>
  <c r="J13" i="6"/>
  <c r="L14" i="6" l="1"/>
  <c r="J14" i="6"/>
  <c r="H16" i="1" l="1"/>
  <c r="H15" i="1"/>
  <c r="L15" i="6"/>
  <c r="J15" i="6"/>
</calcChain>
</file>

<file path=xl/sharedStrings.xml><?xml version="1.0" encoding="utf-8"?>
<sst xmlns="http://schemas.openxmlformats.org/spreadsheetml/2006/main" count="670" uniqueCount="164">
  <si>
    <t>Проверка</t>
  </si>
  <si>
    <t>№ п/п</t>
  </si>
  <si>
    <t>Табельный номер</t>
  </si>
  <si>
    <t>ФИО</t>
  </si>
  <si>
    <t>Должность</t>
  </si>
  <si>
    <t>Дата начала отпуска</t>
  </si>
  <si>
    <t>Дата окончания отпуска</t>
  </si>
  <si>
    <t>Продолжи-тельность (календарных дней)</t>
  </si>
  <si>
    <t>Подпись работника</t>
  </si>
  <si>
    <t>Дата ознакомления работника</t>
  </si>
  <si>
    <t>Праздничные дни</t>
  </si>
  <si>
    <t>ФИО работника</t>
  </si>
  <si>
    <t>Подразделение 1</t>
  </si>
  <si>
    <t>Подразделение 2</t>
  </si>
  <si>
    <t>Подразделение 3</t>
  </si>
  <si>
    <t>Подразделение 4</t>
  </si>
  <si>
    <t>номер строки</t>
  </si>
  <si>
    <t>Субъект РФ</t>
  </si>
  <si>
    <t>Дата</t>
  </si>
  <si>
    <t>Республика Адыгея</t>
  </si>
  <si>
    <t>Ураза-Байрам</t>
  </si>
  <si>
    <t>Белгородская область</t>
  </si>
  <si>
    <t>Курбан-Байрам</t>
  </si>
  <si>
    <t>Забайкальский край</t>
  </si>
  <si>
    <t>День поминовения усопших (Радоница)</t>
  </si>
  <si>
    <t>Иркутская область</t>
  </si>
  <si>
    <t>День образования Республики Адыгея</t>
  </si>
  <si>
    <t>Кабардино-Балкарская Республика</t>
  </si>
  <si>
    <t>Республика Башкортостан</t>
  </si>
  <si>
    <t>Ураза-байрам</t>
  </si>
  <si>
    <t>Курбан-байрам</t>
  </si>
  <si>
    <t>День Республики - День принятия Декларации о государственном суверенитете Башкирской Советской Социалистической Республики</t>
  </si>
  <si>
    <t>Республика Бурятия</t>
  </si>
  <si>
    <t>Праздник Белого месяца "Сагаалган"</t>
  </si>
  <si>
    <t>Республика Алтай</t>
  </si>
  <si>
    <t>Чага-Байрам (Чагаа-Байрам)</t>
  </si>
  <si>
    <t>Республика Дагестан</t>
  </si>
  <si>
    <t>Карачаево-Черкесская Республика</t>
  </si>
  <si>
    <t>День Конституции Республики Дагестан</t>
  </si>
  <si>
    <t>День единства народов Дагестана</t>
  </si>
  <si>
    <t>Республика Ингушетия</t>
  </si>
  <si>
    <t>Ид аль-Фитр (Мархаш)</t>
  </si>
  <si>
    <t>Ид аль-Адха (ГIурба)</t>
  </si>
  <si>
    <t>День возрождения балкарского народа</t>
  </si>
  <si>
    <t>Пензенская область</t>
  </si>
  <si>
    <t>День памяти адыгов (черкесов) - жертв Русско-Кавказской войны</t>
  </si>
  <si>
    <t>Радоница - день особого поминовения усопших</t>
  </si>
  <si>
    <t>День государственности Кабардино-Балкарской Республики (День республики)</t>
  </si>
  <si>
    <t>День адыгов (черкесов)</t>
  </si>
  <si>
    <t>Республика Калмыкия</t>
  </si>
  <si>
    <t>Цаган Сар</t>
  </si>
  <si>
    <t>День рождения Будды Шакьямуни</t>
  </si>
  <si>
    <t>День Республики Калмыкия</t>
  </si>
  <si>
    <t>Зул</t>
  </si>
  <si>
    <t>День памяти жертв депортации калмыцкого народа</t>
  </si>
  <si>
    <t>День возрождения карачаевского народа</t>
  </si>
  <si>
    <t>Праздник Разговения Ид аль-фитр (Ураза Байрам)</t>
  </si>
  <si>
    <t>День памяти усопших - Радоница</t>
  </si>
  <si>
    <t>День образования Карачаево-Черкесской Республики</t>
  </si>
  <si>
    <t>День единения народов Карачаево-Черкесской Республики</t>
  </si>
  <si>
    <t>Праздник жертвоприношения Курбан Байрам</t>
  </si>
  <si>
    <t>Республика Северная Осетия - Алания</t>
  </si>
  <si>
    <t>Первый понедельник праздника Уастырджи (Джеоргуыба), приходящегося на последнюю полную неделю ноября</t>
  </si>
  <si>
    <t>Республика Татарстан</t>
  </si>
  <si>
    <t>День Республики Татарстан</t>
  </si>
  <si>
    <t>Республика Крым</t>
  </si>
  <si>
    <t>День Конституции Республики Татарстан</t>
  </si>
  <si>
    <t>Республика Тыва</t>
  </si>
  <si>
    <t>Шагаа</t>
  </si>
  <si>
    <t>День Конституции Республики Тыва</t>
  </si>
  <si>
    <t>Наадым</t>
  </si>
  <si>
    <t>День Республики Тыва</t>
  </si>
  <si>
    <t>Чеченская республика</t>
  </si>
  <si>
    <t>День Конституции Чеченской Республики</t>
  </si>
  <si>
    <t>День мира в Чеченской Республике</t>
  </si>
  <si>
    <t>Чувашская республика</t>
  </si>
  <si>
    <t>День Республики</t>
  </si>
  <si>
    <t>Ставропольский край</t>
  </si>
  <si>
    <t>День Прохоровского поля - Третьего ратного поля России</t>
  </si>
  <si>
    <t>Сагаалган</t>
  </si>
  <si>
    <t>Единый день поминовения усопших</t>
  </si>
  <si>
    <t>Саратовская область</t>
  </si>
  <si>
    <t>День воссоединения Крыма с Россией</t>
  </si>
  <si>
    <t>В связи с празднованием дня Пасхи Христовой</t>
  </si>
  <si>
    <t>В связи с празднованием Ораза-байрама</t>
  </si>
  <si>
    <t>В связи с празднованием Дня Святой Троицы</t>
  </si>
  <si>
    <t>В связи с празднованием Курбан-байрама</t>
  </si>
  <si>
    <t>Российская Федерация</t>
  </si>
  <si>
    <t>Федеральный праздник</t>
  </si>
  <si>
    <t>Тип праздничного дня</t>
  </si>
  <si>
    <t>Федеральные праздники</t>
  </si>
  <si>
    <t>Региональные праздники</t>
  </si>
  <si>
    <t>Код графика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</si>
  <si>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</si>
  <si>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</si>
  <si>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</si>
  <si>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</si>
  <si>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</si>
  <si>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</si>
  <si>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</si>
  <si>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</si>
  <si>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</si>
  <si>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</si>
  <si>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</si>
  <si>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</si>
  <si>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Баланс с учетом введенных сотрудиком данных</t>
  </si>
  <si>
    <t>Списание в месяц на основе введенных данных</t>
  </si>
  <si>
    <t>Наименование праздника</t>
  </si>
  <si>
    <t>Дата праздника</t>
  </si>
  <si>
    <t>Аналитик</t>
  </si>
  <si>
    <t>Длительность с учетом отсечки</t>
  </si>
  <si>
    <t>Осталось распределить</t>
  </si>
  <si>
    <t>Требуется распределить</t>
  </si>
  <si>
    <t>Дополнительный НРД</t>
  </si>
  <si>
    <t>Основной</t>
  </si>
  <si>
    <t>Дополнительный Северный</t>
  </si>
  <si>
    <t>Тип отпуска</t>
  </si>
  <si>
    <t>План к
31.12.26</t>
  </si>
  <si>
    <t>Остаток на 
31.12.25</t>
  </si>
  <si>
    <t>Информация о сотруднике</t>
  </si>
  <si>
    <t>Дата приема</t>
  </si>
  <si>
    <t>Распределено</t>
  </si>
  <si>
    <t>Доступно макисмум к списанию</t>
  </si>
  <si>
    <t>Дата приема на работу</t>
  </si>
  <si>
    <t>Код графика работы</t>
  </si>
  <si>
    <t>Основной отпуск к 31.12.26</t>
  </si>
  <si>
    <t>Дополнительный отпуск НРД к 31.12.26</t>
  </si>
  <si>
    <t>Дополнительный отпуск Северный к 31.12.26</t>
  </si>
  <si>
    <t>value</t>
  </si>
  <si>
    <t>Дата выгрузки</t>
  </si>
  <si>
    <t>Основной отпуск к дате отсечки</t>
  </si>
  <si>
    <t>Дополнитльный отпуск НРД к дате отсечки</t>
  </si>
  <si>
    <t>Дополнительный северный отпуск к дате отсечки</t>
  </si>
  <si>
    <t>Входные данные</t>
  </si>
  <si>
    <t>Локация графика работы</t>
  </si>
  <si>
    <t>Остатки основного отпуска к дате отсечки</t>
  </si>
  <si>
    <t>Остатки дополнитльного отпуск НРД к дате отсечки</t>
  </si>
  <si>
    <t>Остатки дополнительного северного отпуска к дате отсечки</t>
  </si>
  <si>
    <t>Планируется начислить основного отпуска с 01/01/2026 - 31/12/2026</t>
  </si>
  <si>
    <t>Планируется начислить дополнительного НРД отпуска с 01/01/2026 - 31/12/2026</t>
  </si>
  <si>
    <t>Планируется начислить дополнительного Северного отпуска с 01/01/2026 - 31/12/2026</t>
  </si>
  <si>
    <t>Дата выгрузки из ERP 1С</t>
  </si>
  <si>
    <t>Использовано дней отпуска после отсечки, но до 31.12.2025</t>
  </si>
  <si>
    <t>Остатки ней отпуска дополнителльного Северного к 31.12.25</t>
  </si>
  <si>
    <t>Остатки дней отпуска дополнительно НРД к 31.12.25</t>
  </si>
  <si>
    <t>Остатки дней отпуска основного к 31.12.25</t>
  </si>
  <si>
    <t>Месячный коэффициент начисления дней отпуска с момента отсечки до 31.12.25
(на базе плана 2026 года)</t>
  </si>
  <si>
    <t>Расчет отпусков</t>
  </si>
  <si>
    <t>Параметры</t>
  </si>
  <si>
    <t>Максимум дней отпуска в аванс (лимит)</t>
  </si>
  <si>
    <t>Месяц</t>
  </si>
  <si>
    <t>Дата отмечена на форме и не является праздником</t>
  </si>
  <si>
    <t>Техническая таблица для работы формул расчёта. Содержит даты, которые отмечены пользователем как отпуск.</t>
  </si>
  <si>
    <t>Параметр</t>
  </si>
  <si>
    <t>Значение</t>
  </si>
  <si>
    <t>Начисление отпуска</t>
  </si>
  <si>
    <t>Рачс</t>
  </si>
  <si>
    <t>Даты региональных и федеральных праздников.</t>
  </si>
  <si>
    <t>source</t>
  </si>
  <si>
    <t>target</t>
  </si>
  <si>
    <t>type</t>
  </si>
  <si>
    <t>Месячный оклад GROSS:</t>
  </si>
  <si>
    <t>Отпускные сумма GROSS
(опционально)</t>
  </si>
  <si>
    <t>Процент оклада отпускные 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</si>
</sst>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₽&quot;_-;\-* #,##0.00\ &quot;₽&quot;_-;_-* &quot;-&quot;??\ &quot;₽&quot;_-;_-@_-"/>
  </numFmts>
  <fonts count="21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204"/>
    </font>
    <font>
      <sz val="16"/>
      <color theme="1"/>
      <name val="Times New Roman"/>
      <family val="1"/>
      <charset val="204"/>
    </font>
    <font>
      <b/>
      <sz val="11"/>
      <color theme="1" tint="0.14999847407452621"/>
      <name val="Times New Roman"/>
      <family val="1"/>
      <charset val="204"/>
    </font>
    <font>
      <sz val="11"/>
      <color theme="1" tint="0.14999847407452621"/>
      <name val="Times New Roman"/>
      <family val="1"/>
      <charset val="204"/>
    </font>
    <font>
      <sz val="20"/>
      <color theme="1" tint="0.14999847407452621"/>
      <name val="Times New Roman"/>
      <family val="1"/>
      <charset val="204"/>
    </font>
    <font>
      <sz val="22"/>
      <color theme="1" tint="0.14999847407452621"/>
      <name val="Times New Roman"/>
      <family val="1"/>
      <charset val="204"/>
    </font>
    <font>
      <sz val="2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theme="0" tint="-0.14999847407452621"/>
      </patternFill>
    </fill>
    <fill>
      <patternFill patternType="solid">
        <fgColor theme="0" tint="-0.14999847407452621"/>
        <bgColor theme="0" tint="-4.9989318521683403E-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6" fillId="0" borderId="0"/>
    <xf numFmtId="0" fontId="9" fillId="0" borderId="0" applyNumberFormat="0" applyFill="0" applyBorder="0" applyAlignment="0" applyProtection="0"/>
    <xf numFmtId="0" fontId="10" fillId="0" borderId="0"/>
    <xf numFmtId="0" fontId="11" fillId="0" borderId="0"/>
    <xf numFmtId="44" fontId="20" fillId="0" borderId="0" applyFont="0" applyFill="0" applyBorder="0" applyAlignment="0" applyProtection="0"/>
  </cellStyleXfs>
  <cellXfs count="148">
    <xf numFmtId="0" fontId="0" fillId="0" borderId="0" xfId="0"/>
    <xf numFmtId="0" fontId="4" fillId="0" borderId="0" xfId="0" applyFont="1" applyAlignment="1">
      <alignment horizontal="center" vertical="center"/>
    </xf>
    <xf numFmtId="0" fontId="7" fillId="4" borderId="8" xfId="1" applyNumberFormat="1" applyFont="1" applyFill="1" applyBorder="1" applyAlignment="1">
      <alignment horizontal="center" vertical="center" wrapText="1"/>
    </xf>
    <xf numFmtId="0" fontId="7" fillId="4" borderId="9" xfId="1" applyNumberFormat="1" applyFont="1" applyFill="1" applyBorder="1" applyAlignment="1">
      <alignment horizontal="center" vertical="center" wrapText="1"/>
    </xf>
    <xf numFmtId="0" fontId="7" fillId="4" borderId="9" xfId="1" applyFont="1" applyFill="1" applyBorder="1" applyAlignment="1">
      <alignment horizontal="center" vertical="center" wrapText="1"/>
    </xf>
    <xf numFmtId="14" fontId="7" fillId="4" borderId="9" xfId="1" applyNumberFormat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6" fillId="0" borderId="0" xfId="1"/>
    <xf numFmtId="0" fontId="5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1" applyAlignment="1">
      <alignment vertical="top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8" fillId="0" borderId="10" xfId="1" applyNumberFormat="1" applyFont="1" applyBorder="1" applyAlignment="1">
      <alignment horizontal="center" vertical="center" wrapText="1"/>
    </xf>
    <xf numFmtId="0" fontId="8" fillId="0" borderId="10" xfId="1" applyNumberFormat="1" applyFont="1" applyBorder="1" applyAlignment="1">
      <alignment horizontal="left" vertical="center" wrapText="1"/>
    </xf>
    <xf numFmtId="0" fontId="8" fillId="0" borderId="1" xfId="1" applyNumberFormat="1" applyFont="1" applyBorder="1" applyAlignment="1">
      <alignment horizontal="center" vertical="center" wrapText="1"/>
    </xf>
    <xf numFmtId="0" fontId="8" fillId="0" borderId="1" xfId="1" applyNumberFormat="1" applyFont="1" applyBorder="1" applyAlignment="1">
      <alignment horizontal="left" vertical="center" wrapText="1"/>
    </xf>
    <xf numFmtId="0" fontId="6" fillId="0" borderId="1" xfId="1" applyBorder="1" applyAlignment="1">
      <alignment horizontal="center" vertical="center" wrapText="1"/>
    </xf>
    <xf numFmtId="0" fontId="8" fillId="0" borderId="10" xfId="1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horizontal="left" vertical="center"/>
    </xf>
    <xf numFmtId="0" fontId="17" fillId="9" borderId="16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4" fillId="9" borderId="0" xfId="0" applyFont="1" applyFill="1"/>
    <xf numFmtId="0" fontId="4" fillId="9" borderId="0" xfId="0" applyFont="1" applyFill="1" applyAlignment="1">
      <alignment horizontal="center" vertical="center" wrapText="1"/>
    </xf>
    <xf numFmtId="0" fontId="4" fillId="4" borderId="1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14" fontId="4" fillId="9" borderId="0" xfId="0" applyNumberFormat="1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14" fontId="4" fillId="8" borderId="13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13" xfId="0" applyFont="1" applyFill="1" applyBorder="1" applyAlignment="1">
      <alignment horizontal="center" vertical="center" wrapText="1"/>
    </xf>
    <xf numFmtId="0" fontId="15" fillId="9" borderId="0" xfId="0" applyFont="1" applyFill="1" applyBorder="1" applyAlignment="1">
      <alignment horizontal="center" vertical="center" wrapText="1"/>
    </xf>
    <xf numFmtId="0" fontId="16" fillId="9" borderId="0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4" fillId="9" borderId="0" xfId="0" applyFont="1" applyFill="1" applyBorder="1"/>
    <xf numFmtId="0" fontId="13" fillId="7" borderId="14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2" fontId="4" fillId="6" borderId="15" xfId="0" applyNumberFormat="1" applyFont="1" applyFill="1" applyBorder="1" applyAlignment="1">
      <alignment horizontal="center" wrapText="1"/>
    </xf>
    <xf numFmtId="2" fontId="4" fillId="6" borderId="0" xfId="0" applyNumberFormat="1" applyFont="1" applyFill="1" applyBorder="1" applyAlignment="1">
      <alignment horizontal="center" wrapText="1"/>
    </xf>
    <xf numFmtId="2" fontId="14" fillId="3" borderId="6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4" borderId="14" xfId="0" applyFont="1" applyFill="1" applyBorder="1" applyAlignment="1">
      <alignment horizontal="center" vertical="center" wrapText="1"/>
    </xf>
    <xf numFmtId="0" fontId="1" fillId="4" borderId="14" xfId="0" applyNumberFormat="1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20" xfId="0" applyNumberFormat="1" applyFont="1" applyFill="1" applyBorder="1" applyAlignment="1">
      <alignment horizontal="center" vertical="center"/>
    </xf>
    <xf numFmtId="2" fontId="1" fillId="4" borderId="20" xfId="0" applyNumberFormat="1" applyFont="1" applyFill="1" applyBorder="1" applyAlignment="1">
      <alignment horizontal="center" vertical="center"/>
    </xf>
    <xf numFmtId="2" fontId="1" fillId="0" borderId="0" xfId="0" applyNumberFormat="1" applyFont="1"/>
    <xf numFmtId="0" fontId="1" fillId="4" borderId="20" xfId="0" applyFont="1" applyFill="1" applyBorder="1" applyAlignment="1">
      <alignment horizontal="center" vertical="center"/>
    </xf>
    <xf numFmtId="14" fontId="1" fillId="4" borderId="20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0" xfId="1" applyNumberFormat="1" applyFont="1" applyFill="1" applyBorder="1" applyAlignment="1">
      <alignment horizontal="center" vertical="center" wrapText="1"/>
    </xf>
    <xf numFmtId="0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center" vertical="center" wrapText="1"/>
    </xf>
    <xf numFmtId="14" fontId="1" fillId="0" borderId="0" xfId="1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4" borderId="2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4" borderId="20" xfId="0" applyNumberFormat="1" applyFont="1" applyFill="1" applyBorder="1" applyAlignment="1">
      <alignment horizontal="center" vertical="center" wrapText="1"/>
    </xf>
    <xf numFmtId="0" fontId="18" fillId="0" borderId="0" xfId="2" applyFont="1" applyFill="1" applyBorder="1" applyAlignment="1">
      <alignment horizontal="center" vertical="center" wrapText="1"/>
    </xf>
    <xf numFmtId="14" fontId="1" fillId="0" borderId="0" xfId="1" applyNumberFormat="1" applyFont="1" applyFill="1" applyBorder="1" applyAlignment="1">
      <alignment horizontal="center" vertical="center"/>
    </xf>
    <xf numFmtId="0" fontId="1" fillId="0" borderId="0" xfId="0" applyFont="1" applyFill="1" applyBorder="1"/>
    <xf numFmtId="14" fontId="1" fillId="4" borderId="20" xfId="0" applyNumberFormat="1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14" fontId="1" fillId="4" borderId="10" xfId="0" applyNumberFormat="1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 wrapText="1"/>
    </xf>
    <xf numFmtId="14" fontId="5" fillId="4" borderId="12" xfId="0" applyNumberFormat="1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 wrapText="1"/>
    </xf>
    <xf numFmtId="14" fontId="5" fillId="4" borderId="4" xfId="0" applyNumberFormat="1" applyFont="1" applyFill="1" applyBorder="1" applyAlignment="1">
      <alignment horizontal="center" vertical="center"/>
    </xf>
    <xf numFmtId="14" fontId="5" fillId="4" borderId="4" xfId="0" applyNumberFormat="1" applyFont="1" applyFill="1" applyBorder="1" applyAlignment="1">
      <alignment horizontal="center" vertical="center" wrapText="1"/>
    </xf>
    <xf numFmtId="0" fontId="19" fillId="4" borderId="20" xfId="0" applyFont="1" applyFill="1" applyBorder="1" applyAlignment="1">
      <alignment horizontal="center" vertical="center" wrapText="1"/>
    </xf>
    <xf numFmtId="14" fontId="19" fillId="4" borderId="4" xfId="0" applyNumberFormat="1" applyFont="1" applyFill="1" applyBorder="1" applyAlignment="1">
      <alignment horizontal="center" vertical="center"/>
    </xf>
    <xf numFmtId="0" fontId="19" fillId="4" borderId="10" xfId="0" applyFont="1" applyFill="1" applyBorder="1" applyAlignment="1">
      <alignment horizontal="center" vertical="center" wrapText="1"/>
    </xf>
    <xf numFmtId="14" fontId="19" fillId="4" borderId="7" xfId="0" applyNumberFormat="1" applyFont="1" applyFill="1" applyBorder="1" applyAlignment="1">
      <alignment horizontal="center" vertical="center"/>
    </xf>
    <xf numFmtId="0" fontId="1" fillId="4" borderId="10" xfId="1" applyNumberFormat="1" applyFont="1" applyFill="1" applyBorder="1" applyAlignment="1">
      <alignment horizontal="center" vertical="center" wrapText="1"/>
    </xf>
    <xf numFmtId="2" fontId="1" fillId="4" borderId="10" xfId="0" applyNumberFormat="1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3" xfId="0" applyNumberFormat="1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2" fontId="1" fillId="4" borderId="0" xfId="0" applyNumberFormat="1" applyFont="1" applyFill="1" applyBorder="1" applyAlignment="1">
      <alignment horizontal="center" vertical="center" wrapText="1"/>
    </xf>
    <xf numFmtId="2" fontId="1" fillId="4" borderId="4" xfId="0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2" fontId="1" fillId="4" borderId="6" xfId="0" applyNumberFormat="1" applyFont="1" applyFill="1" applyBorder="1" applyAlignment="1">
      <alignment horizontal="center" vertical="center" wrapText="1"/>
    </xf>
    <xf numFmtId="2" fontId="1" fillId="4" borderId="7" xfId="0" applyNumberFormat="1" applyFont="1" applyFill="1" applyBorder="1" applyAlignment="1">
      <alignment horizontal="center" vertical="center"/>
    </xf>
    <xf numFmtId="2" fontId="1" fillId="4" borderId="14" xfId="0" applyNumberFormat="1" applyFont="1" applyFill="1" applyBorder="1" applyAlignment="1">
      <alignment horizontal="center" vertical="center"/>
    </xf>
    <xf numFmtId="2" fontId="1" fillId="4" borderId="10" xfId="0" applyNumberFormat="1" applyFont="1" applyFill="1" applyBorder="1" applyAlignment="1">
      <alignment horizontal="center" vertical="center"/>
    </xf>
    <xf numFmtId="2" fontId="1" fillId="4" borderId="1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6" fillId="0" borderId="0" xfId="1" applyNumberFormat="1" applyAlignment="1">
      <alignment horizontal="center" vertical="center" wrapText="1"/>
    </xf>
    <xf numFmtId="0" fontId="6" fillId="0" borderId="0" xfId="1" applyNumberFormat="1" applyAlignment="1">
      <alignment horizontal="left" wrapText="1"/>
    </xf>
    <xf numFmtId="14" fontId="6" fillId="0" borderId="10" xfId="1" applyNumberFormat="1" applyBorder="1" applyAlignment="1">
      <alignment horizontal="center" vertical="center" wrapText="1"/>
    </xf>
    <xf numFmtId="0" fontId="6" fillId="0" borderId="10" xfId="1" applyBorder="1" applyAlignment="1">
      <alignment horizontal="center" vertical="center" wrapText="1"/>
    </xf>
    <xf numFmtId="0" fontId="6" fillId="0" borderId="1" xfId="1" applyFill="1" applyBorder="1" applyAlignment="1">
      <alignment horizontal="center" vertical="center" wrapText="1"/>
    </xf>
    <xf numFmtId="14" fontId="6" fillId="0" borderId="1" xfId="1" applyNumberFormat="1" applyBorder="1" applyAlignment="1">
      <alignment horizontal="center" vertical="center" wrapText="1"/>
    </xf>
    <xf numFmtId="14" fontId="6" fillId="0" borderId="0" xfId="1" applyNumberFormat="1" applyAlignment="1">
      <alignment horizontal="center" vertical="center" wrapText="1"/>
    </xf>
    <xf numFmtId="0" fontId="6" fillId="0" borderId="0" xfId="1" applyAlignment="1">
      <alignment wrapText="1"/>
    </xf>
    <xf numFmtId="0" fontId="6" fillId="9" borderId="0" xfId="1" applyNumberFormat="1" applyFill="1" applyAlignment="1">
      <alignment horizontal="center" vertical="center" wrapText="1"/>
    </xf>
    <xf numFmtId="0" fontId="6" fillId="9" borderId="0" xfId="1" applyNumberFormat="1" applyFill="1" applyAlignment="1">
      <alignment horizontal="left" wrapText="1"/>
    </xf>
    <xf numFmtId="0" fontId="6" fillId="9" borderId="0" xfId="1" applyFill="1"/>
    <xf numFmtId="14" fontId="6" fillId="9" borderId="0" xfId="1" applyNumberFormat="1" applyFill="1" applyAlignment="1">
      <alignment horizontal="center" vertical="center" wrapText="1"/>
    </xf>
    <xf numFmtId="0" fontId="6" fillId="9" borderId="0" xfId="1" applyFill="1" applyAlignment="1">
      <alignment wrapText="1"/>
    </xf>
    <xf numFmtId="0" fontId="3" fillId="9" borderId="0" xfId="1" applyFont="1" applyFill="1" applyAlignment="1">
      <alignment horizontal="center" vertical="center"/>
    </xf>
    <xf numFmtId="0" fontId="6" fillId="9" borderId="0" xfId="1" applyFill="1" applyAlignment="1">
      <alignment vertical="top"/>
    </xf>
    <xf numFmtId="0" fontId="8" fillId="11" borderId="21" xfId="0" applyFont="1" applyFill="1" applyBorder="1" applyAlignment="1">
      <alignment horizontal="center" vertical="center" wrapText="1"/>
    </xf>
    <xf numFmtId="0" fontId="4" fillId="11" borderId="13" xfId="0" applyFont="1" applyFill="1" applyBorder="1" applyAlignment="1">
      <alignment horizontal="center" vertical="center" wrapText="1"/>
    </xf>
    <xf numFmtId="0" fontId="13" fillId="7" borderId="1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15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0" fontId="13" fillId="7" borderId="7" xfId="0" applyFont="1" applyFill="1" applyBorder="1" applyAlignment="1">
      <alignment horizontal="center" vertical="center" wrapText="1"/>
    </xf>
    <xf numFmtId="0" fontId="13" fillId="7" borderId="11" xfId="0" applyFont="1" applyFill="1" applyBorder="1" applyAlignment="1">
      <alignment horizontal="center" vertical="center" wrapText="1"/>
    </xf>
    <xf numFmtId="0" fontId="13" fillId="7" borderId="10" xfId="0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4" fontId="4" fillId="3" borderId="6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2" fontId="15" fillId="3" borderId="11" xfId="0" applyNumberFormat="1" applyFont="1" applyFill="1" applyBorder="1" applyAlignment="1">
      <alignment horizontal="center" vertical="center" wrapText="1"/>
    </xf>
    <xf numFmtId="0" fontId="16" fillId="3" borderId="13" xfId="0" applyFont="1" applyFill="1" applyBorder="1" applyAlignment="1">
      <alignment horizontal="center" vertical="center" wrapText="1"/>
    </xf>
    <xf numFmtId="1" fontId="17" fillId="4" borderId="13" xfId="0" applyNumberFormat="1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13" xfId="0" applyFont="1" applyFill="1" applyBorder="1" applyAlignment="1">
      <alignment horizontal="center" vertical="center" wrapText="1"/>
    </xf>
    <xf numFmtId="44" fontId="12" fillId="8" borderId="13" xfId="5" applyFont="1" applyFill="1" applyBorder="1" applyAlignment="1">
      <alignment horizontal="center" vertical="center"/>
    </xf>
  </cellXfs>
  <cellStyles count="6">
    <cellStyle name="Гиперссылка 2" xfId="2"/>
    <cellStyle name="Денежный" xfId="5" builtinId="4"/>
    <cellStyle name="Обычный" xfId="0" builtinId="0"/>
    <cellStyle name="Обычный 2" xfId="1"/>
    <cellStyle name="Обычный 3" xfId="4"/>
    <cellStyle name="Обычный 4" xfId="3"/>
  </cellStyles>
  <dxfs count="4">
    <dxf>
      <fill>
        <patternFill>
          <bgColor rgb="FFFF9696"/>
        </patternFill>
      </fill>
    </dxf>
    <dxf>
      <fill>
        <patternFill>
          <bgColor theme="9" tint="0.39994506668294322"/>
        </patternFill>
      </fill>
    </dxf>
    <dxf>
      <font>
        <color theme="1"/>
      </font>
      <fill>
        <patternFill>
          <bgColor rgb="FFFA9696"/>
        </patternFill>
      </fill>
    </dxf>
    <dxf>
      <fill>
        <patternFill>
          <bgColor rgb="FFFF9696"/>
        </patternFill>
      </fill>
    </dxf>
  </dxfs>
  <tableStyles count="0" defaultTableStyle="TableStyleMedium2" defaultPivotStyle="PivotStyleLight16"/>
  <colors>
    <mruColors>
      <color rgb="FFFA9696"/>
      <color rgb="FF64F064"/>
      <color rgb="FF5FEF81"/>
      <color rgb="FFC8FFC8"/>
      <color rgb="FFFF9696"/>
      <color rgb="FFFFDCDC"/>
      <color rgb="FFC8F0CD"/>
      <color rgb="FF820000"/>
      <color rgb="FFFFC8CD"/>
      <color rgb="FF68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L30"/>
  <sheetViews>
    <sheetView tabSelected="1" zoomScale="85" zoomScaleNormal="85" workbookViewId="0">
      <selection activeCell="J9" sqref="J9"/>
    </sheetView>
  </sheetViews>
  <sheetFormatPr defaultColWidth="0" defaultRowHeight="15.2" customHeight="1" zeroHeight="1" x14ac:dyDescent="0.25"/>
  <cols>
    <col min="1" max="1" width="12.7109375" style="1" customWidth="1"/>
    <col min="2" max="2" width="10.7109375" style="1" customWidth="1"/>
    <col min="3" max="7" width="30.7109375" style="1" customWidth="1"/>
    <col min="8" max="8" width="35.85546875" style="1" customWidth="1"/>
    <col min="9" max="9" width="5.140625" style="25" customWidth="1"/>
    <col min="10" max="10" width="30.140625" style="23" customWidth="1"/>
    <col min="11" max="11" width="22.28515625" style="23" customWidth="1"/>
    <col min="12" max="12" width="15.7109375" style="23" customWidth="1"/>
    <col min="13" max="16384" width="15.7109375" style="23" hidden="1"/>
  </cols>
  <sheetData>
    <row r="1" spans="1:11" ht="30" customHeight="1" x14ac:dyDescent="0.25">
      <c r="B1" s="23"/>
      <c r="C1" s="23"/>
      <c r="D1" s="23"/>
      <c r="E1" s="23"/>
      <c r="F1" s="23"/>
      <c r="G1" s="23"/>
      <c r="H1" s="23"/>
    </row>
    <row r="2" spans="1:11" s="25" customFormat="1" ht="39.950000000000003" customHeight="1" x14ac:dyDescent="0.25">
      <c r="B2" s="119" t="s">
        <v>119</v>
      </c>
      <c r="C2" s="119"/>
      <c r="D2" s="119"/>
      <c r="E2" s="119"/>
      <c r="F2" s="39" t="s">
        <v>116</v>
      </c>
      <c r="G2" s="39" t="s">
        <v>118</v>
      </c>
      <c r="H2" s="39" t="s">
        <v>117</v>
      </c>
    </row>
    <row r="3" spans="1:11" s="25" customFormat="1" ht="20.100000000000001" customHeight="1" x14ac:dyDescent="0.25">
      <c r="B3" s="120" t="s">
        <v>3</v>
      </c>
      <c r="C3" s="121"/>
      <c r="D3" s="126" t="str">
        <f>Расчёт!C10</f>
        <v>ФИО работника</v>
      </c>
      <c r="E3" s="126"/>
      <c r="F3" s="40" t="s">
        <v>114</v>
      </c>
      <c r="G3" s="45">
        <f>Расчёт!F7</f>
        <v>-1.0218780082261314</v>
      </c>
      <c r="H3" s="27">
        <f>Расчёт!C17</f>
        <v>28</v>
      </c>
    </row>
    <row r="4" spans="1:11" s="25" customFormat="1" ht="20.100000000000001" customHeight="1" x14ac:dyDescent="0.25">
      <c r="B4" s="122" t="s">
        <v>2</v>
      </c>
      <c r="C4" s="123"/>
      <c r="D4" s="127">
        <f>Расчёт!C9</f>
        <v>153622</v>
      </c>
      <c r="E4" s="127"/>
      <c r="F4" s="41" t="s">
        <v>113</v>
      </c>
      <c r="G4" s="46">
        <f>Расчёт!F8</f>
        <v>3.426227356261486</v>
      </c>
      <c r="H4" s="28">
        <f>Расчёт!C18</f>
        <v>3</v>
      </c>
    </row>
    <row r="5" spans="1:11" s="25" customFormat="1" ht="20.100000000000001" customHeight="1" x14ac:dyDescent="0.25">
      <c r="B5" s="122" t="s">
        <v>4</v>
      </c>
      <c r="C5" s="123"/>
      <c r="D5" s="127" t="str">
        <f>Расчёт!C8</f>
        <v>Аналитик</v>
      </c>
      <c r="E5" s="127"/>
      <c r="F5" s="42" t="s">
        <v>115</v>
      </c>
      <c r="G5" s="47">
        <f>Расчёт!F9</f>
        <v>5.1366062833639621</v>
      </c>
      <c r="H5" s="29">
        <f>Расчёт!C19</f>
        <v>8</v>
      </c>
    </row>
    <row r="6" spans="1:11" s="25" customFormat="1" ht="20.100000000000001" customHeight="1" x14ac:dyDescent="0.25">
      <c r="B6" s="124" t="s">
        <v>12</v>
      </c>
      <c r="C6" s="125"/>
      <c r="D6" s="127" t="str">
        <f>Расчёт!C4</f>
        <v>Подразделение 1</v>
      </c>
      <c r="E6" s="128"/>
      <c r="F6" s="129" t="s">
        <v>112</v>
      </c>
      <c r="G6" s="131" t="s">
        <v>121</v>
      </c>
      <c r="H6" s="131" t="s">
        <v>111</v>
      </c>
    </row>
    <row r="7" spans="1:11" s="25" customFormat="1" ht="20.100000000000001" customHeight="1" x14ac:dyDescent="0.25">
      <c r="B7" s="124" t="s">
        <v>13</v>
      </c>
      <c r="C7" s="125"/>
      <c r="D7" s="127" t="str">
        <f>Расчёт!C5</f>
        <v>Подразделение 2</v>
      </c>
      <c r="E7" s="128"/>
      <c r="F7" s="130"/>
      <c r="G7" s="132"/>
      <c r="H7" s="132"/>
    </row>
    <row r="8" spans="1:11" s="25" customFormat="1" ht="20.100000000000001" customHeight="1" x14ac:dyDescent="0.25">
      <c r="B8" s="124" t="s">
        <v>14</v>
      </c>
      <c r="C8" s="125"/>
      <c r="D8" s="127" t="str">
        <f>Расчёт!C6</f>
        <v>Подразделение 3</v>
      </c>
      <c r="E8" s="128"/>
      <c r="F8" s="140">
        <f>SUM(G3:H5)</f>
        <v>46.540955631399314</v>
      </c>
      <c r="G8" s="141">
        <f>SUMIF(E15:E29,"&gt;0")</f>
        <v>0</v>
      </c>
      <c r="H8" s="142">
        <f>IF(MOD(ABS(SUM(G3:H5)-G8),1)&gt;=0.9,ROUNDUP(SUM(G3:H5)-G8,0),IF(MOD(ABS(SUM(G3:H5)-G8),1)&gt;=0.1,TRUNC(SUM(G3:H5)-G8),ROUNDDOWN(SUM(G3:H5)-G8,0)))</f>
        <v>46</v>
      </c>
    </row>
    <row r="9" spans="1:11" s="25" customFormat="1" ht="20.100000000000001" customHeight="1" x14ac:dyDescent="0.25">
      <c r="B9" s="124" t="s">
        <v>15</v>
      </c>
      <c r="C9" s="125"/>
      <c r="D9" s="127" t="str">
        <f>Расчёт!C7</f>
        <v>Подразделение 4</v>
      </c>
      <c r="E9" s="128"/>
      <c r="F9" s="140"/>
      <c r="G9" s="141"/>
      <c r="H9" s="142"/>
    </row>
    <row r="10" spans="1:11" s="25" customFormat="1" ht="20.100000000000001" customHeight="1" x14ac:dyDescent="0.25">
      <c r="B10" s="136" t="s">
        <v>120</v>
      </c>
      <c r="C10" s="137"/>
      <c r="D10" s="138">
        <f>Расчёт!C11</f>
        <v>45823</v>
      </c>
      <c r="E10" s="139"/>
      <c r="F10" s="140"/>
      <c r="G10" s="141"/>
      <c r="H10" s="142"/>
    </row>
    <row r="11" spans="1:11" s="25" customFormat="1" ht="20.100000000000001" customHeight="1" x14ac:dyDescent="0.25">
      <c r="A11" s="38"/>
      <c r="B11" s="24"/>
      <c r="C11" s="24"/>
      <c r="D11" s="30"/>
      <c r="E11" s="24"/>
      <c r="F11" s="35"/>
      <c r="G11" s="36"/>
      <c r="H11" s="22"/>
    </row>
    <row r="12" spans="1:11" s="25" customFormat="1" ht="84" customHeight="1" x14ac:dyDescent="0.25">
      <c r="B12" s="133" t="str">
        <f>IF(K12&lt;&gt;"","Форма заполнена некорректно"&amp;CHAR(10)&amp;"(УДАЛИТЕ ОКЛАД ПЕРЕД СОХРАНЕНИЕМ)",IF(SUMPRODUCT(--(E15:E29&lt;&gt;""))=0,"Форма не заполнена",IF(COUNTIF(H15:H29,"*ОШИБКА*")&gt;0,"Форма заполнена некорректно",IF(AND(COUNTIFS(E15:E29,"&gt;=14")&gt;0,H8=0),"Форма заполнена корректно",CONCATENATE("Форма заполнена некорректно",IF(H8&lt;&gt;0,CHAR(10)&amp;"(осталось распределить дней: "&amp;H8&amp;")",""),IF(COUNTIFS(E15:E29,"&gt;=14")=0,CHAR(10)&amp;"(Период продолжительностью в 14 дней: отсутствует)",""))))))</f>
        <v>Форма не заполнена</v>
      </c>
      <c r="C12" s="134"/>
      <c r="D12" s="134"/>
      <c r="E12" s="134"/>
      <c r="F12" s="134"/>
      <c r="G12" s="134"/>
      <c r="H12" s="135"/>
      <c r="J12" s="117" t="s">
        <v>161</v>
      </c>
      <c r="K12" s="147"/>
    </row>
    <row r="13" spans="1:11" s="26" customFormat="1" ht="60" customHeight="1" x14ac:dyDescent="0.25">
      <c r="B13" s="31" t="s">
        <v>1</v>
      </c>
      <c r="C13" s="31" t="s">
        <v>5</v>
      </c>
      <c r="D13" s="31" t="s">
        <v>6</v>
      </c>
      <c r="E13" s="31" t="s">
        <v>7</v>
      </c>
      <c r="F13" s="31" t="s">
        <v>8</v>
      </c>
      <c r="G13" s="31" t="s">
        <v>9</v>
      </c>
      <c r="H13" s="31" t="s">
        <v>0</v>
      </c>
      <c r="I13" s="25"/>
      <c r="J13" s="118" t="s">
        <v>163</v>
      </c>
      <c r="K13" s="118" t="s">
        <v>162</v>
      </c>
    </row>
    <row r="14" spans="1:11" ht="15.2" customHeight="1" x14ac:dyDescent="0.25">
      <c r="A14" s="23"/>
      <c r="B14" s="32">
        <v>1</v>
      </c>
      <c r="C14" s="32">
        <v>5</v>
      </c>
      <c r="D14" s="32">
        <v>6</v>
      </c>
      <c r="E14" s="32">
        <v>7</v>
      </c>
      <c r="F14" s="32">
        <v>8</v>
      </c>
      <c r="G14" s="32">
        <v>9</v>
      </c>
      <c r="H14" s="32">
        <v>10</v>
      </c>
      <c r="J14" s="32">
        <v>11</v>
      </c>
      <c r="K14" s="32">
        <v>12</v>
      </c>
    </row>
    <row r="15" spans="1:11" ht="45" customHeight="1" x14ac:dyDescent="0.25">
      <c r="A15" s="23"/>
      <c r="B15" s="37">
        <v>1</v>
      </c>
      <c r="C15" s="33"/>
      <c r="D15" s="33"/>
      <c r="E15" s="34" t="str">
        <f>IF(OR(D15="",C15=""),"",NETWORKDAYS.INTL(C15,D15,"0000000",Расчёт!$O$4:$O$35))</f>
        <v/>
      </c>
      <c r="F15" s="34"/>
      <c r="G15" s="34"/>
      <c r="H15" s="34" t="str">
        <f>IF(OR(C15="",D15=""),"",
  IF(E15&lt;1,"ОШИБКА: Указанный период имеет продолжительность менее 1 дня",
    IF(SUMPRODUCT((C$15:C$29&lt;&gt;"")*(D$15:D$29&lt;&gt;"")*(ROW(C$15:C$29)&lt;&gt;ROW(C15))*(C$15:C$29&lt;=D15)*(D$15:D$29&gt;=C15))&gt;0,"ОШИБКА: Указанный период содержит пересечение с другим периодом",
      IF(OR(
        INDEX(Расчёт!L$4:L$15,MONTH(C15))&lt;Расчёт!$F$13,
        AND(MONTH(C15)&lt;&gt;MONTH(D15),INDEX(Расчёт!L$4:L$15,MONTH(D15))&lt;Расчёт!$F$13)
      ),
        CONCATENATE(
          IF(INDEX(Расчёт!L$4:L$15,MONTH(C15))&lt;Расчёт!$F$13,
            "ОШИБКА: Указанный период превышает лимит отпуска в аванс"&amp;CHAR(10)&amp;"Аванс: "&amp;TEXT(INDEX(Расчёт!L$4:L$15,MONTH(C15)),"0,00")&amp;" Лимит: "&amp;TEXT(Расчёт!$F$13,"0,00"),
            ""
          ),
          IF(AND(MONTH(C15)&lt;&gt;MONTH(D15),INDEX(Расчёт!L$4:L$15,MONTH(D15))&lt;Расчёт!$F$13),
            IF(INDEX(Расчёт!L$4:L$15,MONTH(C15))&lt;Расчёт!$F$13,CHAR(10),"")&amp;"ОШИБКА: Указанный период превышает лимит отпуска в аванс"&amp;CHAR(10)&amp;"Аванс: "&amp;TEXT(INDEX(Расчёт!L$4:L$15,MONTH(D15)),"0,00")&amp;" Лимит: "&amp;TEXT(Расчёт!$F$13,"0,00"),
            ""
          )
        ),
        IF((D15-C15+1)&lt;&gt;E15,"ПРИМЕЧАНИЕ: В указанном периоде учтены праздничные дни","")
      )
    )
  )
)</f>
        <v/>
      </c>
      <c r="J15" s="34" t="str">
        <f>IF(E15="","",ROUND(E15*14.4/29.3/12,2))</f>
        <v/>
      </c>
      <c r="K15" s="34" t="str">
        <f>IF(OR(J15="",$K$12=""),"",$K$12*J15)</f>
        <v/>
      </c>
    </row>
    <row r="16" spans="1:11" ht="45" customHeight="1" x14ac:dyDescent="0.25">
      <c r="A16" s="23"/>
      <c r="B16" s="37">
        <v>2</v>
      </c>
      <c r="C16" s="33"/>
      <c r="D16" s="33"/>
      <c r="E16" s="34" t="str">
        <f>IF(OR(D16="",C16=""),"",NETWORKDAYS.INTL(C16,D16,"0000000",Расчёт!$O$4:$O$35))</f>
        <v/>
      </c>
      <c r="F16" s="34"/>
      <c r="G16" s="34"/>
      <c r="H16" s="34" t="str">
        <f>IF(OR(C16="",D16=""),"",
  IF(E16&lt;1,"ОШИБКА: Указанный период имеет продолжительность менее 1 дня",
    IF(SUMPRODUCT((C$15:C$29&lt;&gt;"")*(D$15:D$29&lt;&gt;"")*(ROW(C$15:C$29)&lt;&gt;ROW(C16))*(C$15:C$29&lt;=D16)*(D$15:D$29&gt;=C16))&gt;0,"ОШИБКА: Указанный период содержит пересечение с другим периодом",
      IF(OR(
        INDEX(Расчёт!L$4:L$15,MONTH(C16))&lt;Расчёт!$F$13,
        AND(MONTH(C16)&lt;&gt;MONTH(D16),INDEX(Расчёт!L$4:L$15,MONTH(D16))&lt;Расчёт!$F$13)
      ),
        CONCATENATE(
          IF(INDEX(Расчёт!L$4:L$15,MONTH(C16))&lt;Расчёт!$F$13,
            "ОШИБКА: Указанный период превышает лимит отпуска в аванс"&amp;CHAR(10)&amp;"Аванс: "&amp;TEXT(INDEX(Расчёт!L$4:L$15,MONTH(C16)),"0,00")&amp;" Лимит: "&amp;TEXT(Расчёт!$F$13,"0,00"),
            ""
          ),
          IF(AND(MONTH(C16)&lt;&gt;MONTH(D16),INDEX(Расчёт!L$4:L$15,MONTH(D16))&lt;Расчёт!$F$13),
            IF(INDEX(Расчёт!L$4:L$15,MONTH(C16))&lt;Расчёт!$F$13,CHAR(10),"")&amp;"ОШИБКА: Указанный период превышает лимит отпуска в аванс"&amp;CHAR(10)&amp;"Аванс: "&amp;TEXT(INDEX(Расчёт!L$4:L$15,MONTH(D16)),"0,00")&amp;" Лимит: "&amp;TEXT(Расчёт!$F$13,"0,00"),
            ""
          )
        ),
        IF((D16-C16+1)&lt;&gt;E16,"ПРИМЕЧАНИЕ: В указанном периоде учтены праздничные дни","")
      )
    )
  )
)</f>
        <v/>
      </c>
      <c r="J16" s="34" t="str">
        <f t="shared" ref="J16:J29" si="0">IF(E16="","",ROUND(E16*14.4/29.3/12,2))</f>
        <v/>
      </c>
      <c r="K16" s="34" t="str">
        <f t="shared" ref="K16:K29" si="1">IF(OR(J16="",$K$12=""),"",$K$12*J16)</f>
        <v/>
      </c>
    </row>
    <row r="17" spans="1:11" ht="45" customHeight="1" x14ac:dyDescent="0.25">
      <c r="A17" s="23"/>
      <c r="B17" s="37">
        <v>3</v>
      </c>
      <c r="C17" s="33"/>
      <c r="D17" s="33"/>
      <c r="E17" s="34" t="str">
        <f>IF(OR(D17="",C17=""),"",NETWORKDAYS.INTL(C17,D17,"0000000",Расчёт!$O$4:$O$35))</f>
        <v/>
      </c>
      <c r="F17" s="34"/>
      <c r="G17" s="34"/>
      <c r="H17" s="34" t="str">
        <f>IF(OR(C17="",D17=""),"",
  IF(E17&lt;1,"ОШИБКА: Указанный период имеет продолжительность менее 1 дня",
    IF(SUMPRODUCT((C$15:C$29&lt;&gt;"")*(D$15:D$29&lt;&gt;"")*(ROW(C$15:C$29)&lt;&gt;ROW(C17))*(C$15:C$29&lt;=D17)*(D$15:D$29&gt;=C17))&gt;0,"ОШИБКА: Указанный период содержит пересечение с другим периодом",
      IF(OR(
        INDEX(Расчёт!L$4:L$15,MONTH(C17))&lt;Расчёт!$F$13,
        AND(MONTH(C17)&lt;&gt;MONTH(D17),INDEX(Расчёт!L$4:L$15,MONTH(D17))&lt;Расчёт!$F$13)
      ),
        CONCATENATE(
          IF(INDEX(Расчёт!L$4:L$15,MONTH(C17))&lt;Расчёт!$F$13,
            "ОШИБКА: Указанный период превышает лимит отпуска в аванс"&amp;CHAR(10)&amp;"Аванс: "&amp;TEXT(INDEX(Расчёт!L$4:L$15,MONTH(C17)),"0,00")&amp;" Лимит: "&amp;TEXT(Расчёт!$F$13,"0,00"),
            ""
          ),
          IF(AND(MONTH(C17)&lt;&gt;MONTH(D17),INDEX(Расчёт!L$4:L$15,MONTH(D17))&lt;Расчёт!$F$13),
            IF(INDEX(Расчёт!L$4:L$15,MONTH(C17))&lt;Расчёт!$F$13,CHAR(10),"")&amp;"ОШИБКА: Указанный период превышает лимит отпуска в аванс"&amp;CHAR(10)&amp;"Аванс: "&amp;TEXT(INDEX(Расчёт!L$4:L$15,MONTH(D17)),"0,00")&amp;" Лимит: "&amp;TEXT(Расчёт!$F$13,"0,00"),
            ""
          )
        ),
        IF((D17-C17+1)&lt;&gt;E17,"ПРИМЕЧАНИЕ: В указанном периоде учтены праздничные дни","")
      )
    )
  )
)</f>
        <v/>
      </c>
      <c r="J17" s="34" t="str">
        <f t="shared" si="0"/>
        <v/>
      </c>
      <c r="K17" s="34" t="str">
        <f t="shared" si="1"/>
        <v/>
      </c>
    </row>
    <row r="18" spans="1:11" ht="45" customHeight="1" x14ac:dyDescent="0.25">
      <c r="A18" s="23"/>
      <c r="B18" s="37">
        <v>4</v>
      </c>
      <c r="C18" s="33"/>
      <c r="D18" s="33"/>
      <c r="E18" s="34" t="str">
        <f>IF(OR(D18="",C18=""),"",NETWORKDAYS.INTL(C18,D18,"0000000",Расчёт!$O$4:$O$35))</f>
        <v/>
      </c>
      <c r="F18" s="34"/>
      <c r="G18" s="34"/>
      <c r="H18" s="34" t="str">
        <f>IF(OR(C18="",D18=""),"",
  IF(E18&lt;1,"ОШИБКА: Указанный период имеет продолжительность менее 1 дня",
    IF(SUMPRODUCT((C$15:C$29&lt;&gt;"")*(D$15:D$29&lt;&gt;"")*(ROW(C$15:C$29)&lt;&gt;ROW(C18))*(C$15:C$29&lt;=D18)*(D$15:D$29&gt;=C18))&gt;0,"ОШИБКА: Указанный период содержит пересечение с другим периодом",
      IF(OR(
        INDEX(Расчёт!L$4:L$15,MONTH(C18))&lt;Расчёт!$F$13,
        AND(MONTH(C18)&lt;&gt;MONTH(D18),INDEX(Расчёт!L$4:L$15,MONTH(D18))&lt;Расчёт!$F$13)
      ),
        CONCATENATE(
          IF(INDEX(Расчёт!L$4:L$15,MONTH(C18))&lt;Расчёт!$F$13,
            "ОШИБКА: Указанный период превышает лимит отпуска в аванс"&amp;CHAR(10)&amp;"Аванс: "&amp;TEXT(INDEX(Расчёт!L$4:L$15,MONTH(C18)),"0,00")&amp;" Лимит: "&amp;TEXT(Расчёт!$F$13,"0,00"),
            ""
          ),
          IF(AND(MONTH(C18)&lt;&gt;MONTH(D18),INDEX(Расчёт!L$4:L$15,MONTH(D18))&lt;Расчёт!$F$13),
            IF(INDEX(Расчёт!L$4:L$15,MONTH(C18))&lt;Расчёт!$F$13,CHAR(10),"")&amp;"ОШИБКА: Указанный период превышает лимит отпуска в аванс"&amp;CHAR(10)&amp;"Аванс: "&amp;TEXT(INDEX(Расчёт!L$4:L$15,MONTH(D18)),"0,00")&amp;" Лимит: "&amp;TEXT(Расчёт!$F$13,"0,00"),
            ""
          )
        ),
        IF((D18-C18+1)&lt;&gt;E18,"ПРИМЕЧАНИЕ: В указанном периоде учтены праздничные дни","")
      )
    )
  )
)</f>
        <v/>
      </c>
      <c r="J18" s="34" t="str">
        <f t="shared" si="0"/>
        <v/>
      </c>
      <c r="K18" s="34" t="str">
        <f t="shared" si="1"/>
        <v/>
      </c>
    </row>
    <row r="19" spans="1:11" ht="45" customHeight="1" x14ac:dyDescent="0.25">
      <c r="A19" s="23"/>
      <c r="B19" s="37">
        <v>5</v>
      </c>
      <c r="C19" s="33"/>
      <c r="D19" s="33"/>
      <c r="E19" s="34" t="str">
        <f>IF(OR(D19="",C19=""),"",NETWORKDAYS.INTL(C19,D19,"0000000",Расчёт!$O$4:$O$35))</f>
        <v/>
      </c>
      <c r="F19" s="34"/>
      <c r="G19" s="34"/>
      <c r="H19" s="34" t="str">
        <f>IF(OR(C19="",D19=""),"",
  IF(E19&lt;1,"ОШИБКА: Указанный период имеет продолжительность менее 1 дня",
    IF(SUMPRODUCT((C$15:C$29&lt;&gt;"")*(D$15:D$29&lt;&gt;"")*(ROW(C$15:C$29)&lt;&gt;ROW(C19))*(C$15:C$29&lt;=D19)*(D$15:D$29&gt;=C19))&gt;0,"ОШИБКА: Указанный период содержит пересечение с другим периодом",
      IF(OR(
        INDEX(Расчёт!L$4:L$15,MONTH(C19))&lt;Расчёт!$F$13,
        AND(MONTH(C19)&lt;&gt;MONTH(D19),INDEX(Расчёт!L$4:L$15,MONTH(D19))&lt;Расчёт!$F$13)
      ),
        CONCATENATE(
          IF(INDEX(Расчёт!L$4:L$15,MONTH(C19))&lt;Расчёт!$F$13,
            "ОШИБКА: Указанный период превышает лимит отпуска в аванс"&amp;CHAR(10)&amp;"Аванс: "&amp;TEXT(INDEX(Расчёт!L$4:L$15,MONTH(C19)),"0,00")&amp;" Лимит: "&amp;TEXT(Расчёт!$F$13,"0,00"),
            ""
          ),
          IF(AND(MONTH(C19)&lt;&gt;MONTH(D19),INDEX(Расчёт!L$4:L$15,MONTH(D19))&lt;Расчёт!$F$13),
            IF(INDEX(Расчёт!L$4:L$15,MONTH(C19))&lt;Расчёт!$F$13,CHAR(10),"")&amp;"ОШИБКА: Указанный период превышает лимит отпуска в аванс"&amp;CHAR(10)&amp;"Аванс: "&amp;TEXT(INDEX(Расчёт!L$4:L$15,MONTH(D19)),"0,00")&amp;" Лимит: "&amp;TEXT(Расчёт!$F$13,"0,00"),
            ""
          )
        ),
        IF((D19-C19+1)&lt;&gt;E19,"ПРИМЕЧАНИЕ: В указанном периоде учтены праздничные дни","")
      )
    )
  )
)</f>
        <v/>
      </c>
      <c r="J19" s="34" t="str">
        <f t="shared" si="0"/>
        <v/>
      </c>
      <c r="K19" s="34" t="str">
        <f t="shared" si="1"/>
        <v/>
      </c>
    </row>
    <row r="20" spans="1:11" ht="45" customHeight="1" x14ac:dyDescent="0.25">
      <c r="A20" s="23"/>
      <c r="B20" s="37">
        <v>6</v>
      </c>
      <c r="C20" s="33"/>
      <c r="D20" s="33"/>
      <c r="E20" s="34" t="str">
        <f>IF(OR(D20="",C20=""),"",NETWORKDAYS.INTL(C20,D20,"0000000",Расчёт!$O$4:$O$35))</f>
        <v/>
      </c>
      <c r="F20" s="34"/>
      <c r="G20" s="34"/>
      <c r="H20" s="34" t="str">
        <f>IF(OR(C20="",D20=""),"",
  IF(E20&lt;1,"ОШИБКА: Указанный период имеет продолжительность менее 1 дня",
    IF(SUMPRODUCT((C$15:C$29&lt;&gt;"")*(D$15:D$29&lt;&gt;"")*(ROW(C$15:C$29)&lt;&gt;ROW(C20))*(C$15:C$29&lt;=D20)*(D$15:D$29&gt;=C20))&gt;0,"ОШИБКА: Указанный период содержит пересечение с другим периодом",
      IF(OR(
        INDEX(Расчёт!L$4:L$15,MONTH(C20))&lt;Расчёт!$F$13,
        AND(MONTH(C20)&lt;&gt;MONTH(D20),INDEX(Расчёт!L$4:L$15,MONTH(D20))&lt;Расчёт!$F$13)
      ),
        CONCATENATE(
          IF(INDEX(Расчёт!L$4:L$15,MONTH(C20))&lt;Расчёт!$F$13,
            "ОШИБКА: Указанный период превышает лимит отпуска в аванс"&amp;CHAR(10)&amp;"Аванс: "&amp;TEXT(INDEX(Расчёт!L$4:L$15,MONTH(C20)),"0,00")&amp;" Лимит: "&amp;TEXT(Расчёт!$F$13,"0,00"),
            ""
          ),
          IF(AND(MONTH(C20)&lt;&gt;MONTH(D20),INDEX(Расчёт!L$4:L$15,MONTH(D20))&lt;Расчёт!$F$13),
            IF(INDEX(Расчёт!L$4:L$15,MONTH(C20))&lt;Расчёт!$F$13,CHAR(10),"")&amp;"ОШИБКА: Указанный период превышает лимит отпуска в аванс"&amp;CHAR(10)&amp;"Аванс: "&amp;TEXT(INDEX(Расчёт!L$4:L$15,MONTH(D20)),"0,00")&amp;" Лимит: "&amp;TEXT(Расчёт!$F$13,"0,00"),
            ""
          )
        ),
        IF((D20-C20+1)&lt;&gt;E20,"ПРИМЕЧАНИЕ: В указанном периоде учтены праздничные дни","")
      )
    )
  )
)</f>
        <v/>
      </c>
      <c r="J20" s="34" t="str">
        <f t="shared" si="0"/>
        <v/>
      </c>
      <c r="K20" s="34" t="str">
        <f t="shared" si="1"/>
        <v/>
      </c>
    </row>
    <row r="21" spans="1:11" ht="45" customHeight="1" x14ac:dyDescent="0.25">
      <c r="A21" s="23"/>
      <c r="B21" s="37">
        <v>7</v>
      </c>
      <c r="C21" s="33"/>
      <c r="D21" s="33"/>
      <c r="E21" s="34" t="str">
        <f>IF(OR(D21="",C21=""),"",NETWORKDAYS.INTL(C21,D21,"0000000",Расчёт!$O$4:$O$35))</f>
        <v/>
      </c>
      <c r="F21" s="34"/>
      <c r="G21" s="34"/>
      <c r="H21" s="34" t="str">
        <f>IF(OR(C21="",D21=""),"",
  IF(E21&lt;1,"ОШИБКА: Указанный период имеет продолжительность менее 1 дня",
    IF(SUMPRODUCT((C$15:C$29&lt;&gt;"")*(D$15:D$29&lt;&gt;"")*(ROW(C$15:C$29)&lt;&gt;ROW(C21))*(C$15:C$29&lt;=D21)*(D$15:D$29&gt;=C21))&gt;0,"ОШИБКА: Указанный период содержит пересечение с другим периодом",
      IF(OR(
        INDEX(Расчёт!L$4:L$15,MONTH(C21))&lt;Расчёт!$F$13,
        AND(MONTH(C21)&lt;&gt;MONTH(D21),INDEX(Расчёт!L$4:L$15,MONTH(D21))&lt;Расчёт!$F$13)
      ),
        CONCATENATE(
          IF(INDEX(Расчёт!L$4:L$15,MONTH(C21))&lt;Расчёт!$F$13,
            "ОШИБКА: Указанный период превышает лимит отпуска в аванс"&amp;CHAR(10)&amp;"Аванс: "&amp;TEXT(INDEX(Расчёт!L$4:L$15,MONTH(C21)),"0,00")&amp;" Лимит: "&amp;TEXT(Расчёт!$F$13,"0,00"),
            ""
          ),
          IF(AND(MONTH(C21)&lt;&gt;MONTH(D21),INDEX(Расчёт!L$4:L$15,MONTH(D21))&lt;Расчёт!$F$13),
            IF(INDEX(Расчёт!L$4:L$15,MONTH(C21))&lt;Расчёт!$F$13,CHAR(10),"")&amp;"ОШИБКА: Указанный период превышает лимит отпуска в аванс"&amp;CHAR(10)&amp;"Аванс: "&amp;TEXT(INDEX(Расчёт!L$4:L$15,MONTH(D21)),"0,00")&amp;" Лимит: "&amp;TEXT(Расчёт!$F$13,"0,00"),
            ""
          )
        ),
        IF((D21-C21+1)&lt;&gt;E21,"ПРИМЕЧАНИЕ: В указанном периоде учтены праздничные дни","")
      )
    )
  )
)</f>
        <v/>
      </c>
      <c r="J21" s="34" t="str">
        <f t="shared" si="0"/>
        <v/>
      </c>
      <c r="K21" s="34" t="str">
        <f t="shared" si="1"/>
        <v/>
      </c>
    </row>
    <row r="22" spans="1:11" ht="45" customHeight="1" x14ac:dyDescent="0.25">
      <c r="A22" s="23"/>
      <c r="B22" s="37">
        <v>8</v>
      </c>
      <c r="C22" s="33"/>
      <c r="D22" s="33"/>
      <c r="E22" s="34" t="str">
        <f>IF(OR(D22="",C22=""),"",NETWORKDAYS.INTL(C22,D22,"0000000",Расчёт!$O$4:$O$35))</f>
        <v/>
      </c>
      <c r="F22" s="34"/>
      <c r="G22" s="34"/>
      <c r="H22" s="34" t="str">
        <f>IF(OR(C22="",D22=""),"",
  IF(E22&lt;1,"ОШИБКА: Указанный период имеет продолжительность менее 1 дня",
    IF(SUMPRODUCT((C$15:C$29&lt;&gt;"")*(D$15:D$29&lt;&gt;"")*(ROW(C$15:C$29)&lt;&gt;ROW(C22))*(C$15:C$29&lt;=D22)*(D$15:D$29&gt;=C22))&gt;0,"ОШИБКА: Указанный период содержит пересечение с другим периодом",
      IF(OR(
        INDEX(Расчёт!L$4:L$15,MONTH(C22))&lt;Расчёт!$F$13,
        AND(MONTH(C22)&lt;&gt;MONTH(D22),INDEX(Расчёт!L$4:L$15,MONTH(D22))&lt;Расчёт!$F$13)
      ),
        CONCATENATE(
          IF(INDEX(Расчёт!L$4:L$15,MONTH(C22))&lt;Расчёт!$F$13,
            "ОШИБКА: Указанный период превышает лимит отпуска в аванс"&amp;CHAR(10)&amp;"Аванс: "&amp;TEXT(INDEX(Расчёт!L$4:L$15,MONTH(C22)),"0,00")&amp;" Лимит: "&amp;TEXT(Расчёт!$F$13,"0,00"),
            ""
          ),
          IF(AND(MONTH(C22)&lt;&gt;MONTH(D22),INDEX(Расчёт!L$4:L$15,MONTH(D22))&lt;Расчёт!$F$13),
            IF(INDEX(Расчёт!L$4:L$15,MONTH(C22))&lt;Расчёт!$F$13,CHAR(10),"")&amp;"ОШИБКА: Указанный период превышает лимит отпуска в аванс"&amp;CHAR(10)&amp;"Аванс: "&amp;TEXT(INDEX(Расчёт!L$4:L$15,MONTH(D22)),"0,00")&amp;" Лимит: "&amp;TEXT(Расчёт!$F$13,"0,00"),
            ""
          )
        ),
        IF((D22-C22+1)&lt;&gt;E22,"ПРИМЕЧАНИЕ: В указанном периоде учтены праздничные дни","")
      )
    )
  )
)</f>
        <v/>
      </c>
      <c r="J22" s="34" t="str">
        <f t="shared" si="0"/>
        <v/>
      </c>
      <c r="K22" s="34" t="str">
        <f t="shared" si="1"/>
        <v/>
      </c>
    </row>
    <row r="23" spans="1:11" ht="45" customHeight="1" x14ac:dyDescent="0.25">
      <c r="A23" s="23"/>
      <c r="B23" s="37">
        <v>9</v>
      </c>
      <c r="C23" s="33"/>
      <c r="D23" s="33"/>
      <c r="E23" s="34" t="str">
        <f>IF(OR(D23="",C23=""),"",NETWORKDAYS.INTL(C23,D23,"0000000",Расчёт!$O$4:$O$35))</f>
        <v/>
      </c>
      <c r="F23" s="34"/>
      <c r="G23" s="34"/>
      <c r="H23" s="34" t="str">
        <f>IF(OR(C23="",D23=""),"",
  IF(E23&lt;1,"ОШИБКА: Указанный период имеет продолжительность менее 1 дня",
    IF(SUMPRODUCT((C$15:C$29&lt;&gt;"")*(D$15:D$29&lt;&gt;"")*(ROW(C$15:C$29)&lt;&gt;ROW(C23))*(C$15:C$29&lt;=D23)*(D$15:D$29&gt;=C23))&gt;0,"ОШИБКА: Указанный период содержит пересечение с другим периодом",
      IF(OR(
        INDEX(Расчёт!L$4:L$15,MONTH(C23))&lt;Расчёт!$F$13,
        AND(MONTH(C23)&lt;&gt;MONTH(D23),INDEX(Расчёт!L$4:L$15,MONTH(D23))&lt;Расчёт!$F$13)
      ),
        CONCATENATE(
          IF(INDEX(Расчёт!L$4:L$15,MONTH(C23))&lt;Расчёт!$F$13,
            "ОШИБКА: Указанный период превышает лимит отпуска в аванс"&amp;CHAR(10)&amp;"Аванс: "&amp;TEXT(INDEX(Расчёт!L$4:L$15,MONTH(C23)),"0,00")&amp;" Лимит: "&amp;TEXT(Расчёт!$F$13,"0,00"),
            ""
          ),
          IF(AND(MONTH(C23)&lt;&gt;MONTH(D23),INDEX(Расчёт!L$4:L$15,MONTH(D23))&lt;Расчёт!$F$13),
            IF(INDEX(Расчёт!L$4:L$15,MONTH(C23))&lt;Расчёт!$F$13,CHAR(10),"")&amp;"ОШИБКА: Указанный период превышает лимит отпуска в аванс"&amp;CHAR(10)&amp;"Аванс: "&amp;TEXT(INDEX(Расчёт!L$4:L$15,MONTH(D23)),"0,00")&amp;" Лимит: "&amp;TEXT(Расчёт!$F$13,"0,00"),
            ""
          )
        ),
        IF((D23-C23+1)&lt;&gt;E23,"ПРИМЕЧАНИЕ: В указанном периоде учтены праздничные дни","")
      )
    )
  )
)</f>
        <v/>
      </c>
      <c r="J23" s="34" t="str">
        <f t="shared" si="0"/>
        <v/>
      </c>
      <c r="K23" s="34" t="str">
        <f t="shared" si="1"/>
        <v/>
      </c>
    </row>
    <row r="24" spans="1:11" ht="45" customHeight="1" x14ac:dyDescent="0.25">
      <c r="A24" s="23"/>
      <c r="B24" s="37">
        <v>10</v>
      </c>
      <c r="C24" s="33"/>
      <c r="D24" s="33"/>
      <c r="E24" s="34" t="str">
        <f>IF(OR(D24="",C24=""),"",NETWORKDAYS.INTL(C24,D24,"0000000",Расчёт!$O$4:$O$35))</f>
        <v/>
      </c>
      <c r="F24" s="34"/>
      <c r="G24" s="34"/>
      <c r="H24" s="34" t="str">
        <f>IF(OR(C24="",D24=""),"",
  IF(E24&lt;1,"ОШИБКА: Указанный период имеет продолжительность менее 1 дня",
    IF(SUMPRODUCT((C$15:C$29&lt;&gt;"")*(D$15:D$29&lt;&gt;"")*(ROW(C$15:C$29)&lt;&gt;ROW(C24))*(C$15:C$29&lt;=D24)*(D$15:D$29&gt;=C24))&gt;0,"ОШИБКА: Указанный период содержит пересечение с другим периодом",
      IF(OR(
        INDEX(Расчёт!L$4:L$15,MONTH(C24))&lt;Расчёт!$F$13,
        AND(MONTH(C24)&lt;&gt;MONTH(D24),INDEX(Расчёт!L$4:L$15,MONTH(D24))&lt;Расчёт!$F$13)
      ),
        CONCATENATE(
          IF(INDEX(Расчёт!L$4:L$15,MONTH(C24))&lt;Расчёт!$F$13,
            "ОШИБКА: Указанный период превышает лимит отпуска в аванс"&amp;CHAR(10)&amp;"Аванс: "&amp;TEXT(INDEX(Расчёт!L$4:L$15,MONTH(C24)),"0,00")&amp;" Лимит: "&amp;TEXT(Расчёт!$F$13,"0,00"),
            ""
          ),
          IF(AND(MONTH(C24)&lt;&gt;MONTH(D24),INDEX(Расчёт!L$4:L$15,MONTH(D24))&lt;Расчёт!$F$13),
            IF(INDEX(Расчёт!L$4:L$15,MONTH(C24))&lt;Расчёт!$F$13,CHAR(10),"")&amp;"ОШИБКА: Указанный период превышает лимит отпуска в аванс"&amp;CHAR(10)&amp;"Аванс: "&amp;TEXT(INDEX(Расчёт!L$4:L$15,MONTH(D24)),"0,00")&amp;" Лимит: "&amp;TEXT(Расчёт!$F$13,"0,00"),
            ""
          )
        ),
        IF((D24-C24+1)&lt;&gt;E24,"ПРИМЕЧАНИЕ: В указанном периоде учтены праздничные дни","")
      )
    )
  )
)</f>
        <v/>
      </c>
      <c r="J24" s="34" t="str">
        <f t="shared" si="0"/>
        <v/>
      </c>
      <c r="K24" s="34" t="str">
        <f t="shared" si="1"/>
        <v/>
      </c>
    </row>
    <row r="25" spans="1:11" ht="45" customHeight="1" x14ac:dyDescent="0.25">
      <c r="A25" s="23"/>
      <c r="B25" s="37">
        <v>11</v>
      </c>
      <c r="C25" s="33"/>
      <c r="D25" s="33"/>
      <c r="E25" s="34" t="str">
        <f>IF(OR(D25="",C25=""),"",NETWORKDAYS.INTL(C25,D25,"0000000",Расчёт!$O$4:$O$35))</f>
        <v/>
      </c>
      <c r="F25" s="34"/>
      <c r="G25" s="34"/>
      <c r="H25" s="34" t="str">
        <f>IF(OR(C25="",D25=""),"",
  IF(E25&lt;1,"ОШИБКА: Указанный период имеет продолжительность менее 1 дня",
    IF(SUMPRODUCT((C$15:C$29&lt;&gt;"")*(D$15:D$29&lt;&gt;"")*(ROW(C$15:C$29)&lt;&gt;ROW(C25))*(C$15:C$29&lt;=D25)*(D$15:D$29&gt;=C25))&gt;0,"ОШИБКА: Указанный период содержит пересечение с другим периодом",
      IF(OR(
        INDEX(Расчёт!L$4:L$15,MONTH(C25))&lt;Расчёт!$F$13,
        AND(MONTH(C25)&lt;&gt;MONTH(D25),INDEX(Расчёт!L$4:L$15,MONTH(D25))&lt;Расчёт!$F$13)
      ),
        CONCATENATE(
          IF(INDEX(Расчёт!L$4:L$15,MONTH(C25))&lt;Расчёт!$F$13,
            "ОШИБКА: Указанный период превышает лимит отпуска в аванс"&amp;CHAR(10)&amp;"Аванс: "&amp;TEXT(INDEX(Расчёт!L$4:L$15,MONTH(C25)),"0,00")&amp;" Лимит: "&amp;TEXT(Расчёт!$F$13,"0,00"),
            ""
          ),
          IF(AND(MONTH(C25)&lt;&gt;MONTH(D25),INDEX(Расчёт!L$4:L$15,MONTH(D25))&lt;Расчёт!$F$13),
            IF(INDEX(Расчёт!L$4:L$15,MONTH(C25))&lt;Расчёт!$F$13,CHAR(10),"")&amp;"ОШИБКА: Указанный период превышает лимит отпуска в аванс"&amp;CHAR(10)&amp;"Аванс: "&amp;TEXT(INDEX(Расчёт!L$4:L$15,MONTH(D25)),"0,00")&amp;" Лимит: "&amp;TEXT(Расчёт!$F$13,"0,00"),
            ""
          )
        ),
        IF((D25-C25+1)&lt;&gt;E25,"ПРИМЕЧАНИЕ: В указанном периоде учтены праздничные дни","")
      )
    )
  )
)</f>
        <v/>
      </c>
      <c r="J25" s="34" t="str">
        <f t="shared" si="0"/>
        <v/>
      </c>
      <c r="K25" s="34" t="str">
        <f t="shared" si="1"/>
        <v/>
      </c>
    </row>
    <row r="26" spans="1:11" ht="45" customHeight="1" x14ac:dyDescent="0.25">
      <c r="A26" s="23"/>
      <c r="B26" s="37">
        <v>12</v>
      </c>
      <c r="C26" s="33"/>
      <c r="D26" s="33"/>
      <c r="E26" s="34" t="str">
        <f>IF(OR(D26="",C26=""),"",NETWORKDAYS.INTL(C26,D26,"0000000",Расчёт!$O$4:$O$35))</f>
        <v/>
      </c>
      <c r="F26" s="34"/>
      <c r="G26" s="34"/>
      <c r="H26" s="34" t="str">
        <f>IF(OR(C26="",D26=""),"",
  IF(E26&lt;1,"ОШИБКА: Указанный период имеет продолжительность менее 1 дня",
    IF(SUMPRODUCT((C$15:C$29&lt;&gt;"")*(D$15:D$29&lt;&gt;"")*(ROW(C$15:C$29)&lt;&gt;ROW(C26))*(C$15:C$29&lt;=D26)*(D$15:D$29&gt;=C26))&gt;0,"ОШИБКА: Указанный период содержит пересечение с другим периодом",
      IF(OR(
        INDEX(Расчёт!L$4:L$15,MONTH(C26))&lt;Расчёт!$F$13,
        AND(MONTH(C26)&lt;&gt;MONTH(D26),INDEX(Расчёт!L$4:L$15,MONTH(D26))&lt;Расчёт!$F$13)
      ),
        CONCATENATE(
          IF(INDEX(Расчёт!L$4:L$15,MONTH(C26))&lt;Расчёт!$F$13,
            "ОШИБКА: Указанный период превышает лимит отпуска в аванс"&amp;CHAR(10)&amp;"Аванс: "&amp;TEXT(INDEX(Расчёт!L$4:L$15,MONTH(C26)),"0,00")&amp;" Лимит: "&amp;TEXT(Расчёт!$F$13,"0,00"),
            ""
          ),
          IF(AND(MONTH(C26)&lt;&gt;MONTH(D26),INDEX(Расчёт!L$4:L$15,MONTH(D26))&lt;Расчёт!$F$13),
            IF(INDEX(Расчёт!L$4:L$15,MONTH(C26))&lt;Расчёт!$F$13,CHAR(10),"")&amp;"ОШИБКА: Указанный период превышает лимит отпуска в аванс"&amp;CHAR(10)&amp;"Аванс: "&amp;TEXT(INDEX(Расчёт!L$4:L$15,MONTH(D26)),"0,00")&amp;" Лимит: "&amp;TEXT(Расчёт!$F$13,"0,00"),
            ""
          )
        ),
        IF((D26-C26+1)&lt;&gt;E26,"ПРИМЕЧАНИЕ: В указанном периоде учтены праздничные дни","")
      )
    )
  )
)</f>
        <v/>
      </c>
      <c r="J26" s="34" t="str">
        <f t="shared" si="0"/>
        <v/>
      </c>
      <c r="K26" s="34" t="str">
        <f t="shared" si="1"/>
        <v/>
      </c>
    </row>
    <row r="27" spans="1:11" ht="45" customHeight="1" x14ac:dyDescent="0.25">
      <c r="A27" s="23"/>
      <c r="B27" s="37">
        <v>13</v>
      </c>
      <c r="C27" s="33"/>
      <c r="D27" s="33"/>
      <c r="E27" s="34" t="str">
        <f>IF(OR(D27="",C27=""),"",NETWORKDAYS.INTL(C27,D27,"0000000",Расчёт!$O$4:$O$35))</f>
        <v/>
      </c>
      <c r="F27" s="34"/>
      <c r="G27" s="34"/>
      <c r="H27" s="34" t="str">
        <f>IF(OR(C27="",D27=""),"",
  IF(E27&lt;1,"ОШИБКА: Указанный период имеет продолжительность менее 1 дня",
    IF(SUMPRODUCT((C$15:C$29&lt;&gt;"")*(D$15:D$29&lt;&gt;"")*(ROW(C$15:C$29)&lt;&gt;ROW(C27))*(C$15:C$29&lt;=D27)*(D$15:D$29&gt;=C27))&gt;0,"ОШИБКА: Указанный период содержит пересечение с другим периодом",
      IF(OR(
        INDEX(Расчёт!L$4:L$15,MONTH(C27))&lt;Расчёт!$F$13,
        AND(MONTH(C27)&lt;&gt;MONTH(D27),INDEX(Расчёт!L$4:L$15,MONTH(D27))&lt;Расчёт!$F$13)
      ),
        CONCATENATE(
          IF(INDEX(Расчёт!L$4:L$15,MONTH(C27))&lt;Расчёт!$F$13,
            "ОШИБКА: Указанный период превышает лимит отпуска в аванс"&amp;CHAR(10)&amp;"Аванс: "&amp;TEXT(INDEX(Расчёт!L$4:L$15,MONTH(C27)),"0,00")&amp;" Лимит: "&amp;TEXT(Расчёт!$F$13,"0,00"),
            ""
          ),
          IF(AND(MONTH(C27)&lt;&gt;MONTH(D27),INDEX(Расчёт!L$4:L$15,MONTH(D27))&lt;Расчёт!$F$13),
            IF(INDEX(Расчёт!L$4:L$15,MONTH(C27))&lt;Расчёт!$F$13,CHAR(10),"")&amp;"ОШИБКА: Указанный период превышает лимит отпуска в аванс"&amp;CHAR(10)&amp;"Аванс: "&amp;TEXT(INDEX(Расчёт!L$4:L$15,MONTH(D27)),"0,00")&amp;" Лимит: "&amp;TEXT(Расчёт!$F$13,"0,00"),
            ""
          )
        ),
        IF((D27-C27+1)&lt;&gt;E27,"ПРИМЕЧАНИЕ: В указанном периоде учтены праздничные дни","")
      )
    )
  )
)</f>
        <v/>
      </c>
      <c r="J27" s="34" t="str">
        <f t="shared" si="0"/>
        <v/>
      </c>
      <c r="K27" s="34" t="str">
        <f t="shared" si="1"/>
        <v/>
      </c>
    </row>
    <row r="28" spans="1:11" ht="45" customHeight="1" x14ac:dyDescent="0.25">
      <c r="A28" s="23"/>
      <c r="B28" s="37">
        <v>14</v>
      </c>
      <c r="C28" s="33"/>
      <c r="D28" s="33"/>
      <c r="E28" s="34" t="str">
        <f>IF(OR(D28="",C28=""),"",NETWORKDAYS.INTL(C28,D28,"0000000",Расчёт!$O$4:$O$35))</f>
        <v/>
      </c>
      <c r="F28" s="34"/>
      <c r="G28" s="34"/>
      <c r="H28" s="34" t="str">
        <f>IF(OR(C28="",D28=""),"",
  IF(E28&lt;1,"ОШИБКА: Указанный период имеет продолжительность менее 1 дня",
    IF(SUMPRODUCT((C$15:C$29&lt;&gt;"")*(D$15:D$29&lt;&gt;"")*(ROW(C$15:C$29)&lt;&gt;ROW(C28))*(C$15:C$29&lt;=D28)*(D$15:D$29&gt;=C28))&gt;0,"ОШИБКА: Указанный период содержит пересечение с другим периодом",
      IF(OR(
        INDEX(Расчёт!L$4:L$15,MONTH(C28))&lt;Расчёт!$F$13,
        AND(MONTH(C28)&lt;&gt;MONTH(D28),INDEX(Расчёт!L$4:L$15,MONTH(D28))&lt;Расчёт!$F$13)
      ),
        CONCATENATE(
          IF(INDEX(Расчёт!L$4:L$15,MONTH(C28))&lt;Расчёт!$F$13,
            "ОШИБКА: Указанный период превышает лимит отпуска в аванс"&amp;CHAR(10)&amp;"Аванс: "&amp;TEXT(INDEX(Расчёт!L$4:L$15,MONTH(C28)),"0,00")&amp;" Лимит: "&amp;TEXT(Расчёт!$F$13,"0,00"),
            ""
          ),
          IF(AND(MONTH(C28)&lt;&gt;MONTH(D28),INDEX(Расчёт!L$4:L$15,MONTH(D28))&lt;Расчёт!$F$13),
            IF(INDEX(Расчёт!L$4:L$15,MONTH(C28))&lt;Расчёт!$F$13,CHAR(10),"")&amp;"ОШИБКА: Указанный период превышает лимит отпуска в аванс"&amp;CHAR(10)&amp;"Аванс: "&amp;TEXT(INDEX(Расчёт!L$4:L$15,MONTH(D28)),"0,00")&amp;" Лимит: "&amp;TEXT(Расчёт!$F$13,"0,00"),
            ""
          )
        ),
        IF((D28-C28+1)&lt;&gt;E28,"ПРИМЕЧАНИЕ: В указанном периоде учтены праздничные дни","")
      )
    )
  )
)</f>
        <v/>
      </c>
      <c r="J28" s="34" t="str">
        <f t="shared" si="0"/>
        <v/>
      </c>
      <c r="K28" s="34" t="str">
        <f t="shared" si="1"/>
        <v/>
      </c>
    </row>
    <row r="29" spans="1:11" ht="45" customHeight="1" x14ac:dyDescent="0.25">
      <c r="A29" s="23"/>
      <c r="B29" s="37">
        <v>15</v>
      </c>
      <c r="C29" s="33"/>
      <c r="D29" s="33"/>
      <c r="E29" s="34" t="str">
        <f>IF(OR(D29="",C29=""),"",NETWORKDAYS.INTL(C29,D29,"0000000",Расчёт!$O$4:$O$35))</f>
        <v/>
      </c>
      <c r="F29" s="34"/>
      <c r="G29" s="34"/>
      <c r="H29" s="34" t="str">
        <f>IF(OR(C29="",D29=""),"",
  IF(E29&lt;1,"ОШИБКА: Указанный период имеет продолжительность менее 1 дня",
    IF(SUMPRODUCT((C$15:C$29&lt;&gt;"")*(D$15:D$29&lt;&gt;"")*(ROW(C$15:C$29)&lt;&gt;ROW(C29))*(C$15:C$29&lt;=D29)*(D$15:D$29&gt;=C29))&gt;0,"ОШИБКА: Указанный период содержит пересечение с другим периодом",
      IF(OR(
        INDEX(Расчёт!L$4:L$15,MONTH(C29))&lt;Расчёт!$F$13,
        AND(MONTH(C29)&lt;&gt;MONTH(D29),INDEX(Расчёт!L$4:L$15,MONTH(D29))&lt;Расчёт!$F$13)
      ),
        CONCATENATE(
          IF(INDEX(Расчёт!L$4:L$15,MONTH(C29))&lt;Расчёт!$F$13,
            "ОШИБКА: Указанный период превышает лимит отпуска в аванс"&amp;CHAR(10)&amp;"Аванс: "&amp;TEXT(INDEX(Расчёт!L$4:L$15,MONTH(C29)),"0,00")&amp;" Лимит: "&amp;TEXT(Расчёт!$F$13,"0,00"),
            ""
          ),
          IF(AND(MONTH(C29)&lt;&gt;MONTH(D29),INDEX(Расчёт!L$4:L$15,MONTH(D29))&lt;Расчёт!$F$13),
            IF(INDEX(Расчёт!L$4:L$15,MONTH(C29))&lt;Расчёт!$F$13,CHAR(10),"")&amp;"ОШИБКА: Указанный период превышает лимит отпуска в аванс"&amp;CHAR(10)&amp;"Аванс: "&amp;TEXT(INDEX(Расчёт!L$4:L$15,MONTH(D29)),"0,00")&amp;" Лимит: "&amp;TEXT(Расчёт!$F$13,"0,00"),
            ""
          )
        ),
        IF((D29-C29+1)&lt;&gt;E29,"ПРИМЕЧАНИЕ: В указанном периоде учтены праздничные дни","")
      )
    )
  )
)</f>
        <v/>
      </c>
      <c r="J29" s="34" t="str">
        <f t="shared" si="0"/>
        <v/>
      </c>
      <c r="K29" s="34" t="str">
        <f t="shared" si="1"/>
        <v/>
      </c>
    </row>
    <row r="30" spans="1:11" ht="35.25" customHeight="1" x14ac:dyDescent="0.25">
      <c r="A30" s="23"/>
      <c r="B30" s="23"/>
      <c r="C30" s="23"/>
      <c r="D30" s="23"/>
      <c r="E30" s="23"/>
      <c r="F30" s="23"/>
      <c r="G30" s="23"/>
      <c r="H30" s="23"/>
    </row>
  </sheetData>
  <sheetProtection selectLockedCells="1"/>
  <mergeCells count="24">
    <mergeCell ref="F6:F7"/>
    <mergeCell ref="G6:G7"/>
    <mergeCell ref="H6:H7"/>
    <mergeCell ref="B12:H12"/>
    <mergeCell ref="D8:E8"/>
    <mergeCell ref="B10:C10"/>
    <mergeCell ref="D10:E10"/>
    <mergeCell ref="F8:F10"/>
    <mergeCell ref="G8:G10"/>
    <mergeCell ref="H8:H10"/>
    <mergeCell ref="B9:C9"/>
    <mergeCell ref="D9:E9"/>
    <mergeCell ref="B8:C8"/>
    <mergeCell ref="B2:E2"/>
    <mergeCell ref="B3:C3"/>
    <mergeCell ref="B4:C4"/>
    <mergeCell ref="B7:C7"/>
    <mergeCell ref="B5:C5"/>
    <mergeCell ref="D3:E3"/>
    <mergeCell ref="D7:E7"/>
    <mergeCell ref="D6:E6"/>
    <mergeCell ref="D5:E5"/>
    <mergeCell ref="D4:E4"/>
    <mergeCell ref="B6:C6"/>
  </mergeCells>
  <conditionalFormatting sqref="B15:H29">
    <cfRule type="expression" dxfId="3" priority="6">
      <formula>ISNUMBER(SEARCH("ОШИБКА",$H15))</formula>
    </cfRule>
  </conditionalFormatting>
  <conditionalFormatting sqref="B12:H12">
    <cfRule type="cellIs" dxfId="2" priority="2" operator="notEqual">
      <formula>"Форма заполнена корректно"</formula>
    </cfRule>
    <cfRule type="cellIs" dxfId="1" priority="3" operator="equal">
      <formula>"Форма заполнена корректно"</formula>
    </cfRule>
  </conditionalFormatting>
  <conditionalFormatting sqref="J15:K29">
    <cfRule type="expression" dxfId="0" priority="1">
      <formula>ISNUMBER(SEARCH("ОШИБКА",$H15))</formula>
    </cfRule>
  </conditionalFormatting>
  <dataValidations count="1">
    <dataValidation type="date" allowBlank="1" showInputMessage="1" showErrorMessage="1" errorTitle="Неверный формат даты" error="Введите дату, которая входит в 2026 год." sqref="C15:D29">
      <formula1>46023</formula1>
      <formula2>46387</formula2>
    </dataValidation>
  </dataValidations>
  <pageMargins left="0.31496062992125984" right="0.31496062992125984" top="0.35433070866141736" bottom="0.35433070866141736" header="0.31496062992125984" footer="0.31496062992125984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1:S378"/>
  <sheetViews>
    <sheetView zoomScale="85" zoomScaleNormal="85" workbookViewId="0">
      <selection activeCell="D3" sqref="D3"/>
    </sheetView>
  </sheetViews>
  <sheetFormatPr defaultRowHeight="15" zeroHeight="1" x14ac:dyDescent="0.25"/>
  <cols>
    <col min="1" max="1" width="14.28515625" style="50" customWidth="1"/>
    <col min="2" max="2" width="40.7109375" style="49" customWidth="1"/>
    <col min="3" max="3" width="40.7109375" style="50" customWidth="1"/>
    <col min="4" max="4" width="20.7109375" style="50" customWidth="1"/>
    <col min="5" max="6" width="40.7109375" style="50" customWidth="1"/>
    <col min="7" max="7" width="20.7109375" style="50" customWidth="1"/>
    <col min="8" max="9" width="15.7109375" style="1" customWidth="1"/>
    <col min="10" max="11" width="15.7109375" style="13" customWidth="1"/>
    <col min="12" max="12" width="15.7109375" style="1" customWidth="1"/>
    <col min="13" max="13" width="20.7109375" style="49" customWidth="1"/>
    <col min="14" max="15" width="40.7109375" style="48" customWidth="1"/>
    <col min="16" max="16" width="20.7109375" style="50" customWidth="1"/>
    <col min="17" max="19" width="40.7109375" style="48" customWidth="1"/>
    <col min="20" max="16384" width="9.140625" style="50"/>
  </cols>
  <sheetData>
    <row r="1" spans="2:19" ht="45" customHeight="1" x14ac:dyDescent="0.25"/>
    <row r="2" spans="2:19" ht="45" customHeight="1" x14ac:dyDescent="0.25">
      <c r="B2" s="143" t="s">
        <v>133</v>
      </c>
      <c r="C2" s="144"/>
      <c r="E2" s="143" t="s">
        <v>147</v>
      </c>
      <c r="F2" s="144"/>
      <c r="H2" s="143" t="s">
        <v>156</v>
      </c>
      <c r="I2" s="145"/>
      <c r="J2" s="145"/>
      <c r="K2" s="145"/>
      <c r="L2" s="144"/>
      <c r="N2" s="146" t="s">
        <v>157</v>
      </c>
      <c r="O2" s="146"/>
      <c r="Q2" s="143" t="s">
        <v>152</v>
      </c>
      <c r="R2" s="145"/>
      <c r="S2" s="144"/>
    </row>
    <row r="3" spans="2:19" ht="45" customHeight="1" x14ac:dyDescent="0.25">
      <c r="B3" s="53" t="s">
        <v>153</v>
      </c>
      <c r="C3" s="53" t="s">
        <v>154</v>
      </c>
      <c r="E3" s="53" t="s">
        <v>153</v>
      </c>
      <c r="F3" s="53" t="s">
        <v>154</v>
      </c>
      <c r="H3" s="90" t="s">
        <v>150</v>
      </c>
      <c r="I3" s="53" t="s">
        <v>155</v>
      </c>
      <c r="J3" s="53" t="s">
        <v>122</v>
      </c>
      <c r="K3" s="53" t="s">
        <v>106</v>
      </c>
      <c r="L3" s="53" t="s">
        <v>105</v>
      </c>
      <c r="N3" s="53" t="s">
        <v>89</v>
      </c>
      <c r="O3" s="53" t="s">
        <v>10</v>
      </c>
      <c r="Q3" s="53" t="s">
        <v>150</v>
      </c>
      <c r="R3" s="53" t="s">
        <v>18</v>
      </c>
      <c r="S3" s="53" t="s">
        <v>151</v>
      </c>
    </row>
    <row r="4" spans="2:19" ht="45" customHeight="1" x14ac:dyDescent="0.25">
      <c r="B4" s="51" t="s">
        <v>12</v>
      </c>
      <c r="C4" s="52" t="str">
        <f>B4</f>
        <v>Подразделение 1</v>
      </c>
      <c r="E4" s="51" t="s">
        <v>146</v>
      </c>
      <c r="F4" s="52">
        <f>SUM(C17:C19)/12</f>
        <v>3.25</v>
      </c>
      <c r="H4" s="91" t="s">
        <v>93</v>
      </c>
      <c r="I4" s="97">
        <f>$F$4</f>
        <v>3.25</v>
      </c>
      <c r="J4" s="92">
        <f>I4+SUM(F7:F9)</f>
        <v>10.790955631399317</v>
      </c>
      <c r="K4" s="99">
        <f>SUMPRODUCT((Расчёт!Q:Q=H4)*(Расчёт!S:S=TRUE))</f>
        <v>0</v>
      </c>
      <c r="L4" s="93">
        <f>SUM(F7:F9)+I4-K4</f>
        <v>10.790955631399317</v>
      </c>
      <c r="N4" s="77" t="s">
        <v>90</v>
      </c>
      <c r="O4" s="78">
        <v>46023</v>
      </c>
      <c r="Q4" s="58" t="s">
        <v>93</v>
      </c>
      <c r="R4" s="59">
        <v>46023</v>
      </c>
      <c r="S4" s="60" t="b">
        <f>AND(
COUNTIF(Расчёт!$O$4:$O$35,R4)=0,
OR(
AND('График отпусков'!$C$15&lt;&gt;"",'График отпусков'!$D$15&lt;&gt;"",R4&gt;=MIN('График отпусков'!$C$15,'График отпусков'!$D$15),R4&lt;=MAX('График отпусков'!$C$15,'График отпусков'!$D$15)),
AND('График отпусков'!$C$16&lt;&gt;"",'График отпусков'!$D$16&lt;&gt;"",R4&gt;=MIN('График отпусков'!$C$16,'График отпусков'!$D$16),R4&lt;=MAX('График отпусков'!$C$16,'График отпусков'!$D$16)),
AND('График отпусков'!$C$17&lt;&gt;"",'График отпусков'!$D$17&lt;&gt;"",R4&gt;=MIN('График отпусков'!$C$17,'График отпусков'!$D$17),R4&lt;=MAX('График отпусков'!$C$17,'График отпусков'!$D$17)),
AND('График отпусков'!$C$18&lt;&gt;"",'График отпусков'!$D$18&lt;&gt;"",R4&gt;=MIN('График отпусков'!$C$18,'График отпусков'!$D$18),R4&lt;=MAX('График отпусков'!$C$18,'График отпусков'!$D$18)),
AND('График отпусков'!$C$19&lt;&gt;"",'График отпусков'!$D$19&lt;&gt;"",R4&gt;=MIN('График отпусков'!$C$19,'График отпусков'!$D$19),R4&lt;=MAX('График отпусков'!$C$19,'График отпусков'!$D$19)),
AND('График отпусков'!$C$20&lt;&gt;"",'График отпусков'!$D$20&lt;&gt;"",R4&gt;=MIN('График отпусков'!$C$20,'График отпусков'!$D$20),R4&lt;=MAX('График отпусков'!$C$20,'График отпусков'!$D$20)),
AND('График отпусков'!$C$21&lt;&gt;"",'График отпусков'!$D$21&lt;&gt;"",R4&gt;=MIN('График отпусков'!$C$21,'График отпусков'!$D$21),R4&lt;=MAX('График отпусков'!$C$21,'График отпусков'!$D$21)),
AND('График отпусков'!$C$22&lt;&gt;"",'График отпусков'!$D$22&lt;&gt;"",R4&gt;=MIN('График отпусков'!$C$22,'График отпусков'!$D$22),R4&lt;=MAX('График отпусков'!$C$22,'График отпусков'!$D$22)),
AND('График отпусков'!$C$23&lt;&gt;"",'График отпусков'!$D$23&lt;&gt;"",R4&gt;=MIN('График отпусков'!$C$23,'График отпусков'!$D$23),R4&lt;=MAX('График отпусков'!$C$23,'График отпусков'!$D$23)),
AND('График отпусков'!$C$24&lt;&gt;"",'График отпусков'!$D$24&lt;&gt;"",R4&gt;=MIN('График отпусков'!$C$24,'График отпусков'!$D$24),R4&lt;=MAX('График отпусков'!$C$24,'График отпусков'!$D$24)),
AND('График отпусков'!$C$25&lt;&gt;"",'График отпусков'!$D$25&lt;&gt;"",R4&gt;=MIN('График отпусков'!$C$25,'График отпусков'!$D$25),R4&lt;=MAX('График отпусков'!$C$25,'График отпусков'!$D$25)),
AND('График отпусков'!$C$26&lt;&gt;"",'График отпусков'!$D$26&lt;&gt;"",R4&gt;=MIN('График отпусков'!$C$26,'График отпусков'!$D$26),R4&lt;=MAX('График отпусков'!$C$26,'График отпусков'!$D$26)),
AND('График отпусков'!$C$27&lt;&gt;"",'График отпусков'!$D$27&lt;&gt;"",R4&gt;=MIN('График отпусков'!$C$27,'График отпусков'!$D$27),R4&lt;=MAX('График отпусков'!$C$27,'График отпусков'!$D$27)),
AND('График отпусков'!$C$28&lt;&gt;"",'График отпусков'!$D$28&lt;&gt;"",R4&gt;=MIN('График отпусков'!$C$28,'График отпусков'!$D$28),R4&lt;=MAX('График отпусков'!$C$28,'График отпусков'!$D$28)),
AND('График отпусков'!$C$29&lt;&gt;"",'График отпусков'!$D$29&lt;&gt;"",R4&gt;=MIN('График отпусков'!$C$29,'График отпусков'!$D$29),R4&lt;=MAX('График отпусков'!$C$29,'График отпусков'!$D$29))
)
)</f>
        <v>0</v>
      </c>
    </row>
    <row r="5" spans="2:19" s="65" customFormat="1" ht="45" customHeight="1" x14ac:dyDescent="0.25">
      <c r="B5" s="54" t="s">
        <v>13</v>
      </c>
      <c r="C5" s="55" t="str">
        <f>B5</f>
        <v>Подразделение 2</v>
      </c>
      <c r="D5" s="62"/>
      <c r="E5" s="54" t="str">
        <f>"Накоплено дней отпуска с момента отсчески (" &amp; TEXT(C20,"ДД.ММ.ГГГГ") &amp; ") к 31.12.2025"</f>
        <v>Накоплено дней отпуска с момента отсчески (15.10.2025) к 31.12.2025</v>
      </c>
      <c r="F5" s="56">
        <f>((DATE(2025,12,31) - C20) / 29.3) * F4</f>
        <v>8.5409556313993171</v>
      </c>
      <c r="G5" s="63"/>
      <c r="H5" s="91" t="s">
        <v>94</v>
      </c>
      <c r="I5" s="56">
        <f t="shared" ref="I5:I15" si="0">$F$4</f>
        <v>3.25</v>
      </c>
      <c r="J5" s="92">
        <f t="shared" ref="J5:J15" si="1">I5+L4</f>
        <v>14.040955631399317</v>
      </c>
      <c r="K5" s="68">
        <f>SUMPRODUCT((Расчёт!Q:Q=H5)*(Расчёт!S:S=TRUE))</f>
        <v>0</v>
      </c>
      <c r="L5" s="93">
        <f t="shared" ref="L5:L15" si="2">L4+I5-K5</f>
        <v>14.040955631399317</v>
      </c>
      <c r="M5" s="49"/>
      <c r="N5" s="79" t="s">
        <v>90</v>
      </c>
      <c r="O5" s="80">
        <v>46024</v>
      </c>
      <c r="P5" s="64"/>
      <c r="Q5" s="58" t="s">
        <v>93</v>
      </c>
      <c r="R5" s="59">
        <v>46024</v>
      </c>
      <c r="S5" s="60" t="b">
        <f>AND(
COUNTIF(Расчёт!$O$4:$O$35,R5)=0,
OR(
AND('График отпусков'!$C$15&lt;&gt;"",'График отпусков'!$D$15&lt;&gt;"",R5&gt;=MIN('График отпусков'!$C$15,'График отпусков'!$D$15),R5&lt;=MAX('График отпусков'!$C$15,'График отпусков'!$D$15)),
AND('График отпусков'!$C$16&lt;&gt;"",'График отпусков'!$D$16&lt;&gt;"",R5&gt;=MIN('График отпусков'!$C$16,'График отпусков'!$D$16),R5&lt;=MAX('График отпусков'!$C$16,'График отпусков'!$D$16)),
AND('График отпусков'!$C$17&lt;&gt;"",'График отпусков'!$D$17&lt;&gt;"",R5&gt;=MIN('График отпусков'!$C$17,'График отпусков'!$D$17),R5&lt;=MAX('График отпусков'!$C$17,'График отпусков'!$D$17)),
AND('График отпусков'!$C$18&lt;&gt;"",'График отпусков'!$D$18&lt;&gt;"",R5&gt;=MIN('График отпусков'!$C$18,'График отпусков'!$D$18),R5&lt;=MAX('График отпусков'!$C$18,'График отпусков'!$D$18)),
AND('График отпусков'!$C$19&lt;&gt;"",'График отпусков'!$D$19&lt;&gt;"",R5&gt;=MIN('График отпусков'!$C$19,'График отпусков'!$D$19),R5&lt;=MAX('График отпусков'!$C$19,'График отпусков'!$D$19)),
AND('График отпусков'!$C$20&lt;&gt;"",'График отпусков'!$D$20&lt;&gt;"",R5&gt;=MIN('График отпусков'!$C$20,'График отпусков'!$D$20),R5&lt;=MAX('График отпусков'!$C$20,'График отпусков'!$D$20)),
AND('График отпусков'!$C$21&lt;&gt;"",'График отпусков'!$D$21&lt;&gt;"",R5&gt;=MIN('График отпусков'!$C$21,'График отпусков'!$D$21),R5&lt;=MAX('График отпусков'!$C$21,'График отпусков'!$D$21)),
AND('График отпусков'!$C$22&lt;&gt;"",'График отпусков'!$D$22&lt;&gt;"",R5&gt;=MIN('График отпусков'!$C$22,'График отпусков'!$D$22),R5&lt;=MAX('График отпусков'!$C$22,'График отпусков'!$D$22)),
AND('График отпусков'!$C$23&lt;&gt;"",'График отпусков'!$D$23&lt;&gt;"",R5&gt;=MIN('График отпусков'!$C$23,'График отпусков'!$D$23),R5&lt;=MAX('График отпусков'!$C$23,'График отпусков'!$D$23)),
AND('График отпусков'!$C$24&lt;&gt;"",'График отпусков'!$D$24&lt;&gt;"",R5&gt;=MIN('График отпусков'!$C$24,'График отпусков'!$D$24),R5&lt;=MAX('График отпусков'!$C$24,'График отпусков'!$D$24)),
AND('График отпусков'!$C$25&lt;&gt;"",'График отпусков'!$D$25&lt;&gt;"",R5&gt;=MIN('График отпусков'!$C$25,'График отпусков'!$D$25),R5&lt;=MAX('График отпусков'!$C$25,'График отпусков'!$D$25)),
AND('График отпусков'!$C$26&lt;&gt;"",'График отпусков'!$D$26&lt;&gt;"",R5&gt;=MIN('График отпусков'!$C$26,'График отпусков'!$D$26),R5&lt;=MAX('График отпусков'!$C$26,'График отпусков'!$D$26)),
AND('График отпусков'!$C$27&lt;&gt;"",'График отпусков'!$D$27&lt;&gt;"",R5&gt;=MIN('График отпусков'!$C$27,'График отпусков'!$D$27),R5&lt;=MAX('График отпусков'!$C$27,'График отпусков'!$D$27)),
AND('График отпусков'!$C$28&lt;&gt;"",'График отпусков'!$D$28&lt;&gt;"",R5&gt;=MIN('График отпусков'!$C$28,'График отпусков'!$D$28),R5&lt;=MAX('График отпусков'!$C$28,'График отпусков'!$D$28)),
AND('График отпусков'!$C$29&lt;&gt;"",'График отпусков'!$D$29&lt;&gt;"",R5&gt;=MIN('График отпусков'!$C$29,'График отпусков'!$D$29),R5&lt;=MAX('График отпусков'!$C$29,'График отпусков'!$D$29))
)
)</f>
        <v>0</v>
      </c>
    </row>
    <row r="6" spans="2:19" s="71" customFormat="1" ht="45" customHeight="1" x14ac:dyDescent="0.25">
      <c r="B6" s="61" t="s">
        <v>14</v>
      </c>
      <c r="C6" s="55" t="str">
        <f>B6</f>
        <v>Подразделение 3</v>
      </c>
      <c r="D6" s="67"/>
      <c r="E6" s="61" t="s">
        <v>142</v>
      </c>
      <c r="F6" s="61">
        <f>SUMIF('Справочник отпусков 2025 скрыть'!A:A, C9, 'Справочник отпусков 2025 скрыть'!B:B)</f>
        <v>3</v>
      </c>
      <c r="G6" s="69"/>
      <c r="H6" s="91" t="s">
        <v>95</v>
      </c>
      <c r="I6" s="56">
        <f t="shared" si="0"/>
        <v>3.25</v>
      </c>
      <c r="J6" s="92">
        <f t="shared" si="1"/>
        <v>17.290955631399317</v>
      </c>
      <c r="K6" s="68">
        <f>SUMPRODUCT((Расчёт!Q:Q=H6)*(Расчёт!S:S=TRUE))</f>
        <v>0</v>
      </c>
      <c r="L6" s="93">
        <f t="shared" si="2"/>
        <v>17.290955631399317</v>
      </c>
      <c r="M6" s="49"/>
      <c r="N6" s="79" t="s">
        <v>90</v>
      </c>
      <c r="O6" s="80">
        <v>46027</v>
      </c>
      <c r="P6" s="70"/>
      <c r="Q6" s="58" t="s">
        <v>93</v>
      </c>
      <c r="R6" s="59">
        <v>46025</v>
      </c>
      <c r="S6" s="60" t="b">
        <f>AND(
COUNTIF(Расчёт!$O$4:$O$35,R6)=0,
OR(
AND('График отпусков'!$C$15&lt;&gt;"",'График отпусков'!$D$15&lt;&gt;"",R6&gt;=MIN('График отпусков'!$C$15,'График отпусков'!$D$15),R6&lt;=MAX('График отпусков'!$C$15,'График отпусков'!$D$15)),
AND('График отпусков'!$C$16&lt;&gt;"",'График отпусков'!$D$16&lt;&gt;"",R6&gt;=MIN('График отпусков'!$C$16,'График отпусков'!$D$16),R6&lt;=MAX('График отпусков'!$C$16,'График отпусков'!$D$16)),
AND('График отпусков'!$C$17&lt;&gt;"",'График отпусков'!$D$17&lt;&gt;"",R6&gt;=MIN('График отпусков'!$C$17,'График отпусков'!$D$17),R6&lt;=MAX('График отпусков'!$C$17,'График отпусков'!$D$17)),
AND('График отпусков'!$C$18&lt;&gt;"",'График отпусков'!$D$18&lt;&gt;"",R6&gt;=MIN('График отпусков'!$C$18,'График отпусков'!$D$18),R6&lt;=MAX('График отпусков'!$C$18,'График отпусков'!$D$18)),
AND('График отпусков'!$C$19&lt;&gt;"",'График отпусков'!$D$19&lt;&gt;"",R6&gt;=MIN('График отпусков'!$C$19,'График отпусков'!$D$19),R6&lt;=MAX('График отпусков'!$C$19,'График отпусков'!$D$19)),
AND('График отпусков'!$C$20&lt;&gt;"",'График отпусков'!$D$20&lt;&gt;"",R6&gt;=MIN('График отпусков'!$C$20,'График отпусков'!$D$20),R6&lt;=MAX('График отпусков'!$C$20,'График отпусков'!$D$20)),
AND('График отпусков'!$C$21&lt;&gt;"",'График отпусков'!$D$21&lt;&gt;"",R6&gt;=MIN('График отпусков'!$C$21,'График отпусков'!$D$21),R6&lt;=MAX('График отпусков'!$C$21,'График отпусков'!$D$21)),
AND('График отпусков'!$C$22&lt;&gt;"",'График отпусков'!$D$22&lt;&gt;"",R6&gt;=MIN('График отпусков'!$C$22,'График отпусков'!$D$22),R6&lt;=MAX('График отпусков'!$C$22,'График отпусков'!$D$22)),
AND('График отпусков'!$C$23&lt;&gt;"",'График отпусков'!$D$23&lt;&gt;"",R6&gt;=MIN('График отпусков'!$C$23,'График отпусков'!$D$23),R6&lt;=MAX('График отпусков'!$C$23,'График отпусков'!$D$23)),
AND('График отпусков'!$C$24&lt;&gt;"",'График отпусков'!$D$24&lt;&gt;"",R6&gt;=MIN('График отпусков'!$C$24,'График отпусков'!$D$24),R6&lt;=MAX('График отпусков'!$C$24,'График отпусков'!$D$24)),
AND('График отпусков'!$C$25&lt;&gt;"",'График отпусков'!$D$25&lt;&gt;"",R6&gt;=MIN('График отпусков'!$C$25,'График отпусков'!$D$25),R6&lt;=MAX('График отпусков'!$C$25,'График отпусков'!$D$25)),
AND('График отпусков'!$C$26&lt;&gt;"",'График отпусков'!$D$26&lt;&gt;"",R6&gt;=MIN('График отпусков'!$C$26,'График отпусков'!$D$26),R6&lt;=MAX('График отпусков'!$C$26,'График отпусков'!$D$26)),
AND('График отпусков'!$C$27&lt;&gt;"",'График отпусков'!$D$27&lt;&gt;"",R6&gt;=MIN('График отпусков'!$C$27,'График отпусков'!$D$27),R6&lt;=MAX('График отпусков'!$C$27,'График отпусков'!$D$27)),
AND('График отпусков'!$C$28&lt;&gt;"",'График отпусков'!$D$28&lt;&gt;"",R6&gt;=MIN('График отпусков'!$C$28,'График отпусков'!$D$28),R6&lt;=MAX('График отпусков'!$C$28,'График отпусков'!$D$28)),
AND('График отпусков'!$C$29&lt;&gt;"",'График отпусков'!$D$29&lt;&gt;"",R6&gt;=MIN('График отпусков'!$C$29,'График отпусков'!$D$29),R6&lt;=MAX('График отпусков'!$C$29,'График отпусков'!$D$29))
)
)</f>
        <v>0</v>
      </c>
    </row>
    <row r="7" spans="2:19" s="71" customFormat="1" ht="45" customHeight="1" x14ac:dyDescent="0.25">
      <c r="B7" s="61" t="s">
        <v>15</v>
      </c>
      <c r="C7" s="55" t="str">
        <f>B7</f>
        <v>Подразделение 4</v>
      </c>
      <c r="D7" s="67"/>
      <c r="E7" s="61" t="s">
        <v>145</v>
      </c>
      <c r="F7" s="68">
        <f>C14+C17/SUM($C$17:$C$19)*($F$5-$F$6)</f>
        <v>-1.0218780082261314</v>
      </c>
      <c r="H7" s="91" t="s">
        <v>96</v>
      </c>
      <c r="I7" s="56">
        <f t="shared" si="0"/>
        <v>3.25</v>
      </c>
      <c r="J7" s="92">
        <f t="shared" si="1"/>
        <v>20.540955631399317</v>
      </c>
      <c r="K7" s="68">
        <f>SUMPRODUCT((Расчёт!Q:Q=H7)*(Расчёт!S:S=TRUE))</f>
        <v>0</v>
      </c>
      <c r="L7" s="93">
        <f t="shared" si="2"/>
        <v>20.540955631399317</v>
      </c>
      <c r="M7" s="49"/>
      <c r="N7" s="79" t="s">
        <v>90</v>
      </c>
      <c r="O7" s="80">
        <v>46028</v>
      </c>
      <c r="Q7" s="58" t="s">
        <v>93</v>
      </c>
      <c r="R7" s="59">
        <v>46026</v>
      </c>
      <c r="S7" s="60" t="b">
        <f>AND(
COUNTIF(Расчёт!$O$4:$O$35,R7)=0,
OR(
AND('График отпусков'!$C$15&lt;&gt;"",'График отпусков'!$D$15&lt;&gt;"",R7&gt;=MIN('График отпусков'!$C$15,'График отпусков'!$D$15),R7&lt;=MAX('График отпусков'!$C$15,'График отпусков'!$D$15)),
AND('График отпусков'!$C$16&lt;&gt;"",'График отпусков'!$D$16&lt;&gt;"",R7&gt;=MIN('График отпусков'!$C$16,'График отпусков'!$D$16),R7&lt;=MAX('График отпусков'!$C$16,'График отпусков'!$D$16)),
AND('График отпусков'!$C$17&lt;&gt;"",'График отпусков'!$D$17&lt;&gt;"",R7&gt;=MIN('График отпусков'!$C$17,'График отпусков'!$D$17),R7&lt;=MAX('График отпусков'!$C$17,'График отпусков'!$D$17)),
AND('График отпусков'!$C$18&lt;&gt;"",'График отпусков'!$D$18&lt;&gt;"",R7&gt;=MIN('График отпусков'!$C$18,'График отпусков'!$D$18),R7&lt;=MAX('График отпусков'!$C$18,'График отпусков'!$D$18)),
AND('График отпусков'!$C$19&lt;&gt;"",'График отпусков'!$D$19&lt;&gt;"",R7&gt;=MIN('График отпусков'!$C$19,'График отпусков'!$D$19),R7&lt;=MAX('График отпусков'!$C$19,'График отпусков'!$D$19)),
AND('График отпусков'!$C$20&lt;&gt;"",'График отпусков'!$D$20&lt;&gt;"",R7&gt;=MIN('График отпусков'!$C$20,'График отпусков'!$D$20),R7&lt;=MAX('График отпусков'!$C$20,'График отпусков'!$D$20)),
AND('График отпусков'!$C$21&lt;&gt;"",'График отпусков'!$D$21&lt;&gt;"",R7&gt;=MIN('График отпусков'!$C$21,'График отпусков'!$D$21),R7&lt;=MAX('График отпусков'!$C$21,'График отпусков'!$D$21)),
AND('График отпусков'!$C$22&lt;&gt;"",'График отпусков'!$D$22&lt;&gt;"",R7&gt;=MIN('График отпусков'!$C$22,'График отпусков'!$D$22),R7&lt;=MAX('График отпусков'!$C$22,'График отпусков'!$D$22)),
AND('График отпусков'!$C$23&lt;&gt;"",'График отпусков'!$D$23&lt;&gt;"",R7&gt;=MIN('График отпусков'!$C$23,'График отпусков'!$D$23),R7&lt;=MAX('График отпусков'!$C$23,'График отпусков'!$D$23)),
AND('График отпусков'!$C$24&lt;&gt;"",'График отпусков'!$D$24&lt;&gt;"",R7&gt;=MIN('График отпусков'!$C$24,'График отпусков'!$D$24),R7&lt;=MAX('График отпусков'!$C$24,'График отпусков'!$D$24)),
AND('График отпусков'!$C$25&lt;&gt;"",'График отпусков'!$D$25&lt;&gt;"",R7&gt;=MIN('График отпусков'!$C$25,'График отпусков'!$D$25),R7&lt;=MAX('График отпусков'!$C$25,'График отпусков'!$D$25)),
AND('График отпусков'!$C$26&lt;&gt;"",'График отпусков'!$D$26&lt;&gt;"",R7&gt;=MIN('График отпусков'!$C$26,'График отпусков'!$D$26),R7&lt;=MAX('График отпусков'!$C$26,'График отпусков'!$D$26)),
AND('График отпусков'!$C$27&lt;&gt;"",'График отпусков'!$D$27&lt;&gt;"",R7&gt;=MIN('График отпусков'!$C$27,'График отпусков'!$D$27),R7&lt;=MAX('График отпусков'!$C$27,'График отпусков'!$D$27)),
AND('График отпусков'!$C$28&lt;&gt;"",'График отпусков'!$D$28&lt;&gt;"",R7&gt;=MIN('График отпусков'!$C$28,'График отпусков'!$D$28),R7&lt;=MAX('График отпусков'!$C$28,'График отпусков'!$D$28)),
AND('График отпусков'!$C$29&lt;&gt;"",'График отпусков'!$D$29&lt;&gt;"",R7&gt;=MIN('График отпусков'!$C$29,'График отпусков'!$D$29),R7&lt;=MAX('График отпусков'!$C$29,'График отпусков'!$D$29))
)
)</f>
        <v>0</v>
      </c>
    </row>
    <row r="8" spans="2:19" s="71" customFormat="1" ht="45" customHeight="1" x14ac:dyDescent="0.25">
      <c r="B8" s="54" t="s">
        <v>4</v>
      </c>
      <c r="C8" s="66" t="s">
        <v>109</v>
      </c>
      <c r="D8" s="67"/>
      <c r="E8" s="54" t="s">
        <v>144</v>
      </c>
      <c r="F8" s="68">
        <f>C15+C18/SUM($C$17:$C$19)*($F$5-$F$6)</f>
        <v>3.426227356261486</v>
      </c>
      <c r="H8" s="91" t="s">
        <v>97</v>
      </c>
      <c r="I8" s="56">
        <f t="shared" si="0"/>
        <v>3.25</v>
      </c>
      <c r="J8" s="92">
        <f t="shared" si="1"/>
        <v>23.790955631399317</v>
      </c>
      <c r="K8" s="68">
        <f>SUMPRODUCT((Расчёт!Q:Q=H8)*(Расчёт!S:S=TRUE))</f>
        <v>0</v>
      </c>
      <c r="L8" s="93">
        <f t="shared" si="2"/>
        <v>23.790955631399317</v>
      </c>
      <c r="M8" s="49"/>
      <c r="N8" s="79" t="s">
        <v>90</v>
      </c>
      <c r="O8" s="80">
        <v>46029</v>
      </c>
      <c r="Q8" s="58" t="s">
        <v>93</v>
      </c>
      <c r="R8" s="59">
        <v>46027</v>
      </c>
      <c r="S8" s="60" t="b">
        <f>AND(
COUNTIF(Расчёт!$O$4:$O$35,R8)=0,
OR(
AND('График отпусков'!$C$15&lt;&gt;"",'График отпусков'!$D$15&lt;&gt;"",R8&gt;=MIN('График отпусков'!$C$15,'График отпусков'!$D$15),R8&lt;=MAX('График отпусков'!$C$15,'График отпусков'!$D$15)),
AND('График отпусков'!$C$16&lt;&gt;"",'График отпусков'!$D$16&lt;&gt;"",R8&gt;=MIN('График отпусков'!$C$16,'График отпусков'!$D$16),R8&lt;=MAX('График отпусков'!$C$16,'График отпусков'!$D$16)),
AND('График отпусков'!$C$17&lt;&gt;"",'График отпусков'!$D$17&lt;&gt;"",R8&gt;=MIN('График отпусков'!$C$17,'График отпусков'!$D$17),R8&lt;=MAX('График отпусков'!$C$17,'График отпусков'!$D$17)),
AND('График отпусков'!$C$18&lt;&gt;"",'График отпусков'!$D$18&lt;&gt;"",R8&gt;=MIN('График отпусков'!$C$18,'График отпусков'!$D$18),R8&lt;=MAX('График отпусков'!$C$18,'График отпусков'!$D$18)),
AND('График отпусков'!$C$19&lt;&gt;"",'График отпусков'!$D$19&lt;&gt;"",R8&gt;=MIN('График отпусков'!$C$19,'График отпусков'!$D$19),R8&lt;=MAX('График отпусков'!$C$19,'График отпусков'!$D$19)),
AND('График отпусков'!$C$20&lt;&gt;"",'График отпусков'!$D$20&lt;&gt;"",R8&gt;=MIN('График отпусков'!$C$20,'График отпусков'!$D$20),R8&lt;=MAX('График отпусков'!$C$20,'График отпусков'!$D$20)),
AND('График отпусков'!$C$21&lt;&gt;"",'График отпусков'!$D$21&lt;&gt;"",R8&gt;=MIN('График отпусков'!$C$21,'График отпусков'!$D$21),R8&lt;=MAX('График отпусков'!$C$21,'График отпусков'!$D$21)),
AND('График отпусков'!$C$22&lt;&gt;"",'График отпусков'!$D$22&lt;&gt;"",R8&gt;=MIN('График отпусков'!$C$22,'График отпусков'!$D$22),R8&lt;=MAX('График отпусков'!$C$22,'График отпусков'!$D$22)),
AND('График отпусков'!$C$23&lt;&gt;"",'График отпусков'!$D$23&lt;&gt;"",R8&gt;=MIN('График отпусков'!$C$23,'График отпусков'!$D$23),R8&lt;=MAX('График отпусков'!$C$23,'График отпусков'!$D$23)),
AND('График отпусков'!$C$24&lt;&gt;"",'График отпусков'!$D$24&lt;&gt;"",R8&gt;=MIN('График отпусков'!$C$24,'График отпусков'!$D$24),R8&lt;=MAX('График отпусков'!$C$24,'График отпусков'!$D$24)),
AND('График отпусков'!$C$25&lt;&gt;"",'График отпусков'!$D$25&lt;&gt;"",R8&gt;=MIN('График отпусков'!$C$25,'График отпусков'!$D$25),R8&lt;=MAX('График отпусков'!$C$25,'График отпусков'!$D$25)),
AND('График отпусков'!$C$26&lt;&gt;"",'График отпусков'!$D$26&lt;&gt;"",R8&gt;=MIN('График отпусков'!$C$26,'График отпусков'!$D$26),R8&lt;=MAX('График отпусков'!$C$26,'График отпусков'!$D$26)),
AND('График отпусков'!$C$27&lt;&gt;"",'График отпусков'!$D$27&lt;&gt;"",R8&gt;=MIN('График отпусков'!$C$27,'График отпусков'!$D$27),R8&lt;=MAX('График отпусков'!$C$27,'График отпусков'!$D$27)),
AND('График отпусков'!$C$28&lt;&gt;"",'График отпусков'!$D$28&lt;&gt;"",R8&gt;=MIN('График отпусков'!$C$28,'График отпусков'!$D$28),R8&lt;=MAX('График отпусков'!$C$28,'График отпусков'!$D$28)),
AND('График отпусков'!$C$29&lt;&gt;"",'График отпусков'!$D$29&lt;&gt;"",R8&gt;=MIN('График отпусков'!$C$29,'График отпусков'!$D$29),R8&lt;=MAX('График отпусков'!$C$29,'График отпусков'!$D$29))
)
)</f>
        <v>0</v>
      </c>
    </row>
    <row r="9" spans="2:19" s="71" customFormat="1" ht="45" customHeight="1" x14ac:dyDescent="0.25">
      <c r="B9" s="61" t="s">
        <v>2</v>
      </c>
      <c r="C9" s="66">
        <v>153622</v>
      </c>
      <c r="D9" s="67"/>
      <c r="E9" s="86" t="s">
        <v>143</v>
      </c>
      <c r="F9" s="87">
        <f>C16+C19/SUM($C$17:$C$19)*($F$5-$F$6)</f>
        <v>5.1366062833639621</v>
      </c>
      <c r="H9" s="91" t="s">
        <v>98</v>
      </c>
      <c r="I9" s="56">
        <f t="shared" si="0"/>
        <v>3.25</v>
      </c>
      <c r="J9" s="92">
        <f t="shared" si="1"/>
        <v>27.040955631399317</v>
      </c>
      <c r="K9" s="68">
        <f>SUMPRODUCT((Расчёт!Q:Q=H9)*(Расчёт!S:S=TRUE))</f>
        <v>0</v>
      </c>
      <c r="L9" s="93">
        <f t="shared" si="2"/>
        <v>27.040955631399317</v>
      </c>
      <c r="M9" s="49"/>
      <c r="N9" s="79" t="s">
        <v>90</v>
      </c>
      <c r="O9" s="80">
        <v>46030</v>
      </c>
      <c r="Q9" s="58" t="s">
        <v>93</v>
      </c>
      <c r="R9" s="59">
        <v>46028</v>
      </c>
      <c r="S9" s="60" t="b">
        <f>AND(
COUNTIF(Расчёт!$O$4:$O$35,R9)=0,
OR(
AND('График отпусков'!$C$15&lt;&gt;"",'График отпусков'!$D$15&lt;&gt;"",R9&gt;=MIN('График отпусков'!$C$15,'График отпусков'!$D$15),R9&lt;=MAX('График отпусков'!$C$15,'График отпусков'!$D$15)),
AND('График отпусков'!$C$16&lt;&gt;"",'График отпусков'!$D$16&lt;&gt;"",R9&gt;=MIN('График отпусков'!$C$16,'График отпусков'!$D$16),R9&lt;=MAX('График отпусков'!$C$16,'График отпусков'!$D$16)),
AND('График отпусков'!$C$17&lt;&gt;"",'График отпусков'!$D$17&lt;&gt;"",R9&gt;=MIN('График отпусков'!$C$17,'График отпусков'!$D$17),R9&lt;=MAX('График отпусков'!$C$17,'График отпусков'!$D$17)),
AND('График отпусков'!$C$18&lt;&gt;"",'График отпусков'!$D$18&lt;&gt;"",R9&gt;=MIN('График отпусков'!$C$18,'График отпусков'!$D$18),R9&lt;=MAX('График отпусков'!$C$18,'График отпусков'!$D$18)),
AND('График отпусков'!$C$19&lt;&gt;"",'График отпусков'!$D$19&lt;&gt;"",R9&gt;=MIN('График отпусков'!$C$19,'График отпусков'!$D$19),R9&lt;=MAX('График отпусков'!$C$19,'График отпусков'!$D$19)),
AND('График отпусков'!$C$20&lt;&gt;"",'График отпусков'!$D$20&lt;&gt;"",R9&gt;=MIN('График отпусков'!$C$20,'График отпусков'!$D$20),R9&lt;=MAX('График отпусков'!$C$20,'График отпусков'!$D$20)),
AND('График отпусков'!$C$21&lt;&gt;"",'График отпусков'!$D$21&lt;&gt;"",R9&gt;=MIN('График отпусков'!$C$21,'График отпусков'!$D$21),R9&lt;=MAX('График отпусков'!$C$21,'График отпусков'!$D$21)),
AND('График отпусков'!$C$22&lt;&gt;"",'График отпусков'!$D$22&lt;&gt;"",R9&gt;=MIN('График отпусков'!$C$22,'График отпусков'!$D$22),R9&lt;=MAX('График отпусков'!$C$22,'График отпусков'!$D$22)),
AND('График отпусков'!$C$23&lt;&gt;"",'График отпусков'!$D$23&lt;&gt;"",R9&gt;=MIN('График отпусков'!$C$23,'График отпусков'!$D$23),R9&lt;=MAX('График отпусков'!$C$23,'График отпусков'!$D$23)),
AND('График отпусков'!$C$24&lt;&gt;"",'График отпусков'!$D$24&lt;&gt;"",R9&gt;=MIN('График отпусков'!$C$24,'График отпусков'!$D$24),R9&lt;=MAX('График отпусков'!$C$24,'График отпусков'!$D$24)),
AND('График отпусков'!$C$25&lt;&gt;"",'График отпусков'!$D$25&lt;&gt;"",R9&gt;=MIN('График отпусков'!$C$25,'График отпусков'!$D$25),R9&lt;=MAX('График отпусков'!$C$25,'График отпусков'!$D$25)),
AND('График отпусков'!$C$26&lt;&gt;"",'График отпусков'!$D$26&lt;&gt;"",R9&gt;=MIN('График отпусков'!$C$26,'График отпусков'!$D$26),R9&lt;=MAX('График отпусков'!$C$26,'График отпусков'!$D$26)),
AND('График отпусков'!$C$27&lt;&gt;"",'График отпусков'!$D$27&lt;&gt;"",R9&gt;=MIN('График отпусков'!$C$27,'График отпусков'!$D$27),R9&lt;=MAX('График отпусков'!$C$27,'График отпусков'!$D$27)),
AND('График отпусков'!$C$28&lt;&gt;"",'График отпусков'!$D$28&lt;&gt;"",R9&gt;=MIN('График отпусков'!$C$28,'График отпусков'!$D$28),R9&lt;=MAX('График отпусков'!$C$28,'График отпусков'!$D$28)),
AND('График отпусков'!$C$29&lt;&gt;"",'График отпусков'!$D$29&lt;&gt;"",R9&gt;=MIN('График отпусков'!$C$29,'График отпусков'!$D$29),R9&lt;=MAX('График отпусков'!$C$29,'График отпусков'!$D$29))
)
)</f>
        <v>0</v>
      </c>
    </row>
    <row r="10" spans="2:19" s="71" customFormat="1" ht="45" customHeight="1" x14ac:dyDescent="0.25">
      <c r="B10" s="54" t="s">
        <v>11</v>
      </c>
      <c r="C10" s="66" t="str">
        <f>B10</f>
        <v>ФИО работника</v>
      </c>
      <c r="D10" s="67"/>
      <c r="E10" s="50"/>
      <c r="F10" s="50"/>
      <c r="H10" s="91" t="s">
        <v>99</v>
      </c>
      <c r="I10" s="56">
        <f t="shared" si="0"/>
        <v>3.25</v>
      </c>
      <c r="J10" s="92">
        <f t="shared" si="1"/>
        <v>30.290955631399317</v>
      </c>
      <c r="K10" s="68">
        <f>SUMPRODUCT((Расчёт!Q:Q=H10)*(Расчёт!S:S=TRUE))</f>
        <v>0</v>
      </c>
      <c r="L10" s="93">
        <f t="shared" si="2"/>
        <v>30.290955631399317</v>
      </c>
      <c r="M10" s="49"/>
      <c r="N10" s="79" t="s">
        <v>90</v>
      </c>
      <c r="O10" s="81">
        <v>46031</v>
      </c>
      <c r="Q10" s="58" t="s">
        <v>93</v>
      </c>
      <c r="R10" s="59">
        <v>46029</v>
      </c>
      <c r="S10" s="60" t="b">
        <f>AND(
COUNTIF(Расчёт!$O$4:$O$35,R10)=0,
OR(
AND('График отпусков'!$C$15&lt;&gt;"",'График отпусков'!$D$15&lt;&gt;"",R10&gt;=MIN('График отпусков'!$C$15,'График отпусков'!$D$15),R10&lt;=MAX('График отпусков'!$C$15,'График отпусков'!$D$15)),
AND('График отпусков'!$C$16&lt;&gt;"",'График отпусков'!$D$16&lt;&gt;"",R10&gt;=MIN('График отпусков'!$C$16,'График отпусков'!$D$16),R10&lt;=MAX('График отпусков'!$C$16,'График отпусков'!$D$16)),
AND('График отпусков'!$C$17&lt;&gt;"",'График отпусков'!$D$17&lt;&gt;"",R10&gt;=MIN('График отпусков'!$C$17,'График отпусков'!$D$17),R10&lt;=MAX('График отпусков'!$C$17,'График отпусков'!$D$17)),
AND('График отпусков'!$C$18&lt;&gt;"",'График отпусков'!$D$18&lt;&gt;"",R10&gt;=MIN('График отпусков'!$C$18,'График отпусков'!$D$18),R10&lt;=MAX('График отпусков'!$C$18,'График отпусков'!$D$18)),
AND('График отпусков'!$C$19&lt;&gt;"",'График отпусков'!$D$19&lt;&gt;"",R10&gt;=MIN('График отпусков'!$C$19,'График отпусков'!$D$19),R10&lt;=MAX('График отпусков'!$C$19,'График отпусков'!$D$19)),
AND('График отпусков'!$C$20&lt;&gt;"",'График отпусков'!$D$20&lt;&gt;"",R10&gt;=MIN('График отпусков'!$C$20,'График отпусков'!$D$20),R10&lt;=MAX('График отпусков'!$C$20,'График отпусков'!$D$20)),
AND('График отпусков'!$C$21&lt;&gt;"",'График отпусков'!$D$21&lt;&gt;"",R10&gt;=MIN('График отпусков'!$C$21,'График отпусков'!$D$21),R10&lt;=MAX('График отпусков'!$C$21,'График отпусков'!$D$21)),
AND('График отпусков'!$C$22&lt;&gt;"",'График отпусков'!$D$22&lt;&gt;"",R10&gt;=MIN('График отпусков'!$C$22,'График отпусков'!$D$22),R10&lt;=MAX('График отпусков'!$C$22,'График отпусков'!$D$22)),
AND('График отпусков'!$C$23&lt;&gt;"",'График отпусков'!$D$23&lt;&gt;"",R10&gt;=MIN('График отпусков'!$C$23,'График отпусков'!$D$23),R10&lt;=MAX('График отпусков'!$C$23,'График отпусков'!$D$23)),
AND('График отпусков'!$C$24&lt;&gt;"",'График отпусков'!$D$24&lt;&gt;"",R10&gt;=MIN('График отпусков'!$C$24,'График отпусков'!$D$24),R10&lt;=MAX('График отпусков'!$C$24,'График отпусков'!$D$24)),
AND('График отпусков'!$C$25&lt;&gt;"",'График отпусков'!$D$25&lt;&gt;"",R10&gt;=MIN('График отпусков'!$C$25,'График отпусков'!$D$25),R10&lt;=MAX('График отпусков'!$C$25,'График отпусков'!$D$25)),
AND('График отпусков'!$C$26&lt;&gt;"",'График отпусков'!$D$26&lt;&gt;"",R10&gt;=MIN('График отпусков'!$C$26,'График отпусков'!$D$26),R10&lt;=MAX('График отпусков'!$C$26,'График отпусков'!$D$26)),
AND('График отпусков'!$C$27&lt;&gt;"",'График отпусков'!$D$27&lt;&gt;"",R10&gt;=MIN('График отпусков'!$C$27,'График отпусков'!$D$27),R10&lt;=MAX('График отпусков'!$C$27,'График отпусков'!$D$27)),
AND('График отпусков'!$C$28&lt;&gt;"",'График отпусков'!$D$28&lt;&gt;"",R10&gt;=MIN('График отпусков'!$C$28,'График отпусков'!$D$28),R10&lt;=MAX('График отпусков'!$C$28,'График отпусков'!$D$28)),
AND('График отпусков'!$C$29&lt;&gt;"",'График отпусков'!$D$29&lt;&gt;"",R10&gt;=MIN('График отпусков'!$C$29,'График отпусков'!$D$29),R10&lt;=MAX('График отпусков'!$C$29,'График отпусков'!$D$29))
)
)</f>
        <v>0</v>
      </c>
    </row>
    <row r="11" spans="2:19" s="71" customFormat="1" ht="45" customHeight="1" x14ac:dyDescent="0.25">
      <c r="B11" s="61" t="s">
        <v>123</v>
      </c>
      <c r="C11" s="72">
        <v>45823</v>
      </c>
      <c r="D11" s="67"/>
      <c r="E11" s="143" t="s">
        <v>148</v>
      </c>
      <c r="F11" s="144"/>
      <c r="H11" s="91" t="s">
        <v>100</v>
      </c>
      <c r="I11" s="56">
        <f t="shared" si="0"/>
        <v>3.25</v>
      </c>
      <c r="J11" s="92">
        <f t="shared" si="1"/>
        <v>33.540955631399314</v>
      </c>
      <c r="K11" s="68">
        <f>SUMPRODUCT((Расчёт!Q:Q=H11)*(Расчёт!S:S=TRUE))</f>
        <v>0</v>
      </c>
      <c r="L11" s="93">
        <f t="shared" si="2"/>
        <v>33.540955631399314</v>
      </c>
      <c r="M11" s="49"/>
      <c r="N11" s="79" t="s">
        <v>90</v>
      </c>
      <c r="O11" s="80">
        <v>46076</v>
      </c>
      <c r="Q11" s="58" t="s">
        <v>93</v>
      </c>
      <c r="R11" s="59">
        <v>46030</v>
      </c>
      <c r="S11" s="60" t="b">
        <f>AND(
COUNTIF(Расчёт!$O$4:$O$35,R11)=0,
OR(
AND('График отпусков'!$C$15&lt;&gt;"",'График отпусков'!$D$15&lt;&gt;"",R11&gt;=MIN('График отпусков'!$C$15,'График отпусков'!$D$15),R11&lt;=MAX('График отпусков'!$C$15,'График отпусков'!$D$15)),
AND('График отпусков'!$C$16&lt;&gt;"",'График отпусков'!$D$16&lt;&gt;"",R11&gt;=MIN('График отпусков'!$C$16,'График отпусков'!$D$16),R11&lt;=MAX('График отпусков'!$C$16,'График отпусков'!$D$16)),
AND('График отпусков'!$C$17&lt;&gt;"",'График отпусков'!$D$17&lt;&gt;"",R11&gt;=MIN('График отпусков'!$C$17,'График отпусков'!$D$17),R11&lt;=MAX('График отпусков'!$C$17,'График отпусков'!$D$17)),
AND('График отпусков'!$C$18&lt;&gt;"",'График отпусков'!$D$18&lt;&gt;"",R11&gt;=MIN('График отпусков'!$C$18,'График отпусков'!$D$18),R11&lt;=MAX('График отпусков'!$C$18,'График отпусков'!$D$18)),
AND('График отпусков'!$C$19&lt;&gt;"",'График отпусков'!$D$19&lt;&gt;"",R11&gt;=MIN('График отпусков'!$C$19,'График отпусков'!$D$19),R11&lt;=MAX('График отпусков'!$C$19,'График отпусков'!$D$19)),
AND('График отпусков'!$C$20&lt;&gt;"",'График отпусков'!$D$20&lt;&gt;"",R11&gt;=MIN('График отпусков'!$C$20,'График отпусков'!$D$20),R11&lt;=MAX('График отпусков'!$C$20,'График отпусков'!$D$20)),
AND('График отпусков'!$C$21&lt;&gt;"",'График отпусков'!$D$21&lt;&gt;"",R11&gt;=MIN('График отпусков'!$C$21,'График отпусков'!$D$21),R11&lt;=MAX('График отпусков'!$C$21,'График отпусков'!$D$21)),
AND('График отпусков'!$C$22&lt;&gt;"",'График отпусков'!$D$22&lt;&gt;"",R11&gt;=MIN('График отпусков'!$C$22,'График отпусков'!$D$22),R11&lt;=MAX('График отпусков'!$C$22,'График отпусков'!$D$22)),
AND('График отпусков'!$C$23&lt;&gt;"",'График отпусков'!$D$23&lt;&gt;"",R11&gt;=MIN('График отпусков'!$C$23,'График отпусков'!$D$23),R11&lt;=MAX('График отпусков'!$C$23,'График отпусков'!$D$23)),
AND('График отпусков'!$C$24&lt;&gt;"",'График отпусков'!$D$24&lt;&gt;"",R11&gt;=MIN('График отпусков'!$C$24,'График отпусков'!$D$24),R11&lt;=MAX('График отпусков'!$C$24,'График отпусков'!$D$24)),
AND('График отпусков'!$C$25&lt;&gt;"",'График отпусков'!$D$25&lt;&gt;"",R11&gt;=MIN('График отпусков'!$C$25,'График отпусков'!$D$25),R11&lt;=MAX('График отпусков'!$C$25,'График отпусков'!$D$25)),
AND('График отпусков'!$C$26&lt;&gt;"",'График отпусков'!$D$26&lt;&gt;"",R11&gt;=MIN('График отпусков'!$C$26,'График отпусков'!$D$26),R11&lt;=MAX('График отпусков'!$C$26,'График отпусков'!$D$26)),
AND('График отпусков'!$C$27&lt;&gt;"",'График отпусков'!$D$27&lt;&gt;"",R11&gt;=MIN('График отпусков'!$C$27,'График отпусков'!$D$27),R11&lt;=MAX('График отпусков'!$C$27,'График отпусков'!$D$27)),
AND('График отпусков'!$C$28&lt;&gt;"",'График отпусков'!$D$28&lt;&gt;"",R11&gt;=MIN('График отпусков'!$C$28,'График отпусков'!$D$28),R11&lt;=MAX('График отпусков'!$C$28,'График отпусков'!$D$28)),
AND('График отпусков'!$C$29&lt;&gt;"",'График отпусков'!$D$29&lt;&gt;"",R11&gt;=MIN('График отпусков'!$C$29,'График отпусков'!$D$29),R11&lt;=MAX('График отпусков'!$C$29,'График отпусков'!$D$29))
)
)</f>
        <v>0</v>
      </c>
    </row>
    <row r="12" spans="2:19" s="71" customFormat="1" ht="45" customHeight="1" x14ac:dyDescent="0.25">
      <c r="B12" s="54" t="s">
        <v>124</v>
      </c>
      <c r="C12" s="66">
        <v>2</v>
      </c>
      <c r="D12" s="67"/>
      <c r="E12" s="53" t="s">
        <v>153</v>
      </c>
      <c r="F12" s="53" t="s">
        <v>154</v>
      </c>
      <c r="H12" s="91" t="s">
        <v>101</v>
      </c>
      <c r="I12" s="56">
        <f t="shared" si="0"/>
        <v>3.25</v>
      </c>
      <c r="J12" s="92">
        <f t="shared" si="1"/>
        <v>36.790955631399314</v>
      </c>
      <c r="K12" s="68">
        <f>SUMPRODUCT((Расчёт!Q:Q=H12)*(Расчёт!S:S=TRUE))</f>
        <v>0</v>
      </c>
      <c r="L12" s="93">
        <f t="shared" si="2"/>
        <v>36.790955631399314</v>
      </c>
      <c r="M12" s="49"/>
      <c r="N12" s="79" t="s">
        <v>90</v>
      </c>
      <c r="O12" s="80">
        <v>46090</v>
      </c>
      <c r="Q12" s="58" t="s">
        <v>93</v>
      </c>
      <c r="R12" s="59">
        <v>46031</v>
      </c>
      <c r="S12" s="60" t="b">
        <f>AND(
COUNTIF(Расчёт!$O$4:$O$35,R12)=0,
OR(
AND('График отпусков'!$C$15&lt;&gt;"",'График отпусков'!$D$15&lt;&gt;"",R12&gt;=MIN('График отпусков'!$C$15,'График отпусков'!$D$15),R12&lt;=MAX('График отпусков'!$C$15,'График отпусков'!$D$15)),
AND('График отпусков'!$C$16&lt;&gt;"",'График отпусков'!$D$16&lt;&gt;"",R12&gt;=MIN('График отпусков'!$C$16,'График отпусков'!$D$16),R12&lt;=MAX('График отпусков'!$C$16,'График отпусков'!$D$16)),
AND('График отпусков'!$C$17&lt;&gt;"",'График отпусков'!$D$17&lt;&gt;"",R12&gt;=MIN('График отпусков'!$C$17,'График отпусков'!$D$17),R12&lt;=MAX('График отпусков'!$C$17,'График отпусков'!$D$17)),
AND('График отпусков'!$C$18&lt;&gt;"",'График отпусков'!$D$18&lt;&gt;"",R12&gt;=MIN('График отпусков'!$C$18,'График отпусков'!$D$18),R12&lt;=MAX('График отпусков'!$C$18,'График отпусков'!$D$18)),
AND('График отпусков'!$C$19&lt;&gt;"",'График отпусков'!$D$19&lt;&gt;"",R12&gt;=MIN('График отпусков'!$C$19,'График отпусков'!$D$19),R12&lt;=MAX('График отпусков'!$C$19,'График отпусков'!$D$19)),
AND('График отпусков'!$C$20&lt;&gt;"",'График отпусков'!$D$20&lt;&gt;"",R12&gt;=MIN('График отпусков'!$C$20,'График отпусков'!$D$20),R12&lt;=MAX('График отпусков'!$C$20,'График отпусков'!$D$20)),
AND('График отпусков'!$C$21&lt;&gt;"",'График отпусков'!$D$21&lt;&gt;"",R12&gt;=MIN('График отпусков'!$C$21,'График отпусков'!$D$21),R12&lt;=MAX('График отпусков'!$C$21,'График отпусков'!$D$21)),
AND('График отпусков'!$C$22&lt;&gt;"",'График отпусков'!$D$22&lt;&gt;"",R12&gt;=MIN('График отпусков'!$C$22,'График отпусков'!$D$22),R12&lt;=MAX('График отпусков'!$C$22,'График отпусков'!$D$22)),
AND('График отпусков'!$C$23&lt;&gt;"",'График отпусков'!$D$23&lt;&gt;"",R12&gt;=MIN('График отпусков'!$C$23,'График отпусков'!$D$23),R12&lt;=MAX('График отпусков'!$C$23,'График отпусков'!$D$23)),
AND('График отпусков'!$C$24&lt;&gt;"",'График отпусков'!$D$24&lt;&gt;"",R12&gt;=MIN('График отпусков'!$C$24,'График отпусков'!$D$24),R12&lt;=MAX('График отпусков'!$C$24,'График отпусков'!$D$24)),
AND('График отпусков'!$C$25&lt;&gt;"",'График отпусков'!$D$25&lt;&gt;"",R12&gt;=MIN('График отпусков'!$C$25,'График отпусков'!$D$25),R12&lt;=MAX('График отпусков'!$C$25,'График отпусков'!$D$25)),
AND('График отпусков'!$C$26&lt;&gt;"",'График отпусков'!$D$26&lt;&gt;"",R12&gt;=MIN('График отпусков'!$C$26,'График отпусков'!$D$26),R12&lt;=MAX('График отпусков'!$C$26,'График отпусков'!$D$26)),
AND('График отпусков'!$C$27&lt;&gt;"",'График отпусков'!$D$27&lt;&gt;"",R12&gt;=MIN('График отпусков'!$C$27,'График отпусков'!$D$27),R12&lt;=MAX('График отпусков'!$C$27,'График отпусков'!$D$27)),
AND('График отпусков'!$C$28&lt;&gt;"",'График отпусков'!$D$28&lt;&gt;"",R12&gt;=MIN('График отпусков'!$C$28,'График отпусков'!$D$28),R12&lt;=MAX('График отпусков'!$C$28,'График отпусков'!$D$28)),
AND('График отпусков'!$C$29&lt;&gt;"",'График отпусков'!$D$29&lt;&gt;"",R12&gt;=MIN('График отпусков'!$C$29,'График отпусков'!$D$29),R12&lt;=MAX('График отпусков'!$C$29,'График отпусков'!$D$29))
)
)</f>
        <v>0</v>
      </c>
    </row>
    <row r="13" spans="2:19" s="71" customFormat="1" ht="45" customHeight="1" x14ac:dyDescent="0.25">
      <c r="B13" s="54" t="s">
        <v>134</v>
      </c>
      <c r="C13" s="66" t="s">
        <v>28</v>
      </c>
      <c r="D13" s="67"/>
      <c r="E13" s="88" t="s">
        <v>149</v>
      </c>
      <c r="F13" s="89">
        <v>-5</v>
      </c>
      <c r="H13" s="91" t="s">
        <v>102</v>
      </c>
      <c r="I13" s="56">
        <f t="shared" si="0"/>
        <v>3.25</v>
      </c>
      <c r="J13" s="92">
        <f t="shared" si="1"/>
        <v>40.040955631399314</v>
      </c>
      <c r="K13" s="68">
        <f>SUMPRODUCT((Расчёт!Q:Q=H13)*(Расчёт!S:S=TRUE))</f>
        <v>0</v>
      </c>
      <c r="L13" s="93">
        <f t="shared" si="2"/>
        <v>40.040955631399314</v>
      </c>
      <c r="M13" s="49"/>
      <c r="N13" s="79" t="s">
        <v>90</v>
      </c>
      <c r="O13" s="80">
        <v>46143</v>
      </c>
      <c r="Q13" s="58" t="s">
        <v>93</v>
      </c>
      <c r="R13" s="59">
        <v>46032</v>
      </c>
      <c r="S13" s="60" t="b">
        <f>AND(
COUNTIF(Расчёт!$O$4:$O$35,R13)=0,
OR(
AND('График отпусков'!$C$15&lt;&gt;"",'График отпусков'!$D$15&lt;&gt;"",R13&gt;=MIN('График отпусков'!$C$15,'График отпусков'!$D$15),R13&lt;=MAX('График отпусков'!$C$15,'График отпусков'!$D$15)),
AND('График отпусков'!$C$16&lt;&gt;"",'График отпусков'!$D$16&lt;&gt;"",R13&gt;=MIN('График отпусков'!$C$16,'График отпусков'!$D$16),R13&lt;=MAX('График отпусков'!$C$16,'График отпусков'!$D$16)),
AND('График отпусков'!$C$17&lt;&gt;"",'График отпусков'!$D$17&lt;&gt;"",R13&gt;=MIN('График отпусков'!$C$17,'График отпусков'!$D$17),R13&lt;=MAX('График отпусков'!$C$17,'График отпусков'!$D$17)),
AND('График отпусков'!$C$18&lt;&gt;"",'График отпусков'!$D$18&lt;&gt;"",R13&gt;=MIN('График отпусков'!$C$18,'График отпусков'!$D$18),R13&lt;=MAX('График отпусков'!$C$18,'График отпусков'!$D$18)),
AND('График отпусков'!$C$19&lt;&gt;"",'График отпусков'!$D$19&lt;&gt;"",R13&gt;=MIN('График отпусков'!$C$19,'График отпусков'!$D$19),R13&lt;=MAX('График отпусков'!$C$19,'График отпусков'!$D$19)),
AND('График отпусков'!$C$20&lt;&gt;"",'График отпусков'!$D$20&lt;&gt;"",R13&gt;=MIN('График отпусков'!$C$20,'График отпусков'!$D$20),R13&lt;=MAX('График отпусков'!$C$20,'График отпусков'!$D$20)),
AND('График отпусков'!$C$21&lt;&gt;"",'График отпусков'!$D$21&lt;&gt;"",R13&gt;=MIN('График отпусков'!$C$21,'График отпусков'!$D$21),R13&lt;=MAX('График отпусков'!$C$21,'График отпусков'!$D$21)),
AND('График отпусков'!$C$22&lt;&gt;"",'График отпусков'!$D$22&lt;&gt;"",R13&gt;=MIN('График отпусков'!$C$22,'График отпусков'!$D$22),R13&lt;=MAX('График отпусков'!$C$22,'График отпусков'!$D$22)),
AND('График отпусков'!$C$23&lt;&gt;"",'График отпусков'!$D$23&lt;&gt;"",R13&gt;=MIN('График отпусков'!$C$23,'График отпусков'!$D$23),R13&lt;=MAX('График отпусков'!$C$23,'График отпусков'!$D$23)),
AND('График отпусков'!$C$24&lt;&gt;"",'График отпусков'!$D$24&lt;&gt;"",R13&gt;=MIN('График отпусков'!$C$24,'График отпусков'!$D$24),R13&lt;=MAX('График отпусков'!$C$24,'График отпусков'!$D$24)),
AND('График отпусков'!$C$25&lt;&gt;"",'График отпусков'!$D$25&lt;&gt;"",R13&gt;=MIN('График отпусков'!$C$25,'График отпусков'!$D$25),R13&lt;=MAX('График отпусков'!$C$25,'График отпусков'!$D$25)),
AND('График отпусков'!$C$26&lt;&gt;"",'График отпусков'!$D$26&lt;&gt;"",R13&gt;=MIN('График отпусков'!$C$26,'График отпусков'!$D$26),R13&lt;=MAX('График отпусков'!$C$26,'График отпусков'!$D$26)),
AND('График отпусков'!$C$27&lt;&gt;"",'График отпусков'!$D$27&lt;&gt;"",R13&gt;=MIN('График отпусков'!$C$27,'График отпусков'!$D$27),R13&lt;=MAX('График отпусков'!$C$27,'График отпусков'!$D$27)),
AND('График отпусков'!$C$28&lt;&gt;"",'График отпусков'!$D$28&lt;&gt;"",R13&gt;=MIN('График отпусков'!$C$28,'График отпусков'!$D$28),R13&lt;=MAX('График отпусков'!$C$28,'График отпусков'!$D$28)),
AND('График отпусков'!$C$29&lt;&gt;"",'График отпусков'!$D$29&lt;&gt;"",R13&gt;=MIN('График отпусков'!$C$29,'График отпусков'!$D$29),R13&lt;=MAX('График отпусков'!$C$29,'График отпусков'!$D$29))
)
)</f>
        <v>0</v>
      </c>
    </row>
    <row r="14" spans="2:19" s="71" customFormat="1" ht="45" customHeight="1" x14ac:dyDescent="0.25">
      <c r="B14" s="61" t="s">
        <v>135</v>
      </c>
      <c r="C14" s="68">
        <v>-5</v>
      </c>
      <c r="D14" s="67"/>
      <c r="E14" s="50"/>
      <c r="F14" s="50"/>
      <c r="H14" s="91" t="s">
        <v>103</v>
      </c>
      <c r="I14" s="56">
        <f t="shared" si="0"/>
        <v>3.25</v>
      </c>
      <c r="J14" s="92">
        <f t="shared" si="1"/>
        <v>43.290955631399314</v>
      </c>
      <c r="K14" s="68">
        <f>SUMPRODUCT((Расчёт!Q:Q=H14)*(Расчёт!S:S=TRUE))</f>
        <v>0</v>
      </c>
      <c r="L14" s="93">
        <f t="shared" si="2"/>
        <v>43.290955631399314</v>
      </c>
      <c r="M14" s="49"/>
      <c r="N14" s="79" t="s">
        <v>90</v>
      </c>
      <c r="O14" s="80">
        <v>46153</v>
      </c>
      <c r="Q14" s="58" t="s">
        <v>93</v>
      </c>
      <c r="R14" s="59">
        <v>46033</v>
      </c>
      <c r="S14" s="60" t="b">
        <f>AND(
COUNTIF(Расчёт!$O$4:$O$35,R14)=0,
OR(
AND('График отпусков'!$C$15&lt;&gt;"",'График отпусков'!$D$15&lt;&gt;"",R14&gt;=MIN('График отпусков'!$C$15,'График отпусков'!$D$15),R14&lt;=MAX('График отпусков'!$C$15,'График отпусков'!$D$15)),
AND('График отпусков'!$C$16&lt;&gt;"",'График отпусков'!$D$16&lt;&gt;"",R14&gt;=MIN('График отпусков'!$C$16,'График отпусков'!$D$16),R14&lt;=MAX('График отпусков'!$C$16,'График отпусков'!$D$16)),
AND('График отпусков'!$C$17&lt;&gt;"",'График отпусков'!$D$17&lt;&gt;"",R14&gt;=MIN('График отпусков'!$C$17,'График отпусков'!$D$17),R14&lt;=MAX('График отпусков'!$C$17,'График отпусков'!$D$17)),
AND('График отпусков'!$C$18&lt;&gt;"",'График отпусков'!$D$18&lt;&gt;"",R14&gt;=MIN('График отпусков'!$C$18,'График отпусков'!$D$18),R14&lt;=MAX('График отпусков'!$C$18,'График отпусков'!$D$18)),
AND('График отпусков'!$C$19&lt;&gt;"",'График отпусков'!$D$19&lt;&gt;"",R14&gt;=MIN('График отпусков'!$C$19,'График отпусков'!$D$19),R14&lt;=MAX('График отпусков'!$C$19,'График отпусков'!$D$19)),
AND('График отпусков'!$C$20&lt;&gt;"",'График отпусков'!$D$20&lt;&gt;"",R14&gt;=MIN('График отпусков'!$C$20,'График отпусков'!$D$20),R14&lt;=MAX('График отпусков'!$C$20,'График отпусков'!$D$20)),
AND('График отпусков'!$C$21&lt;&gt;"",'График отпусков'!$D$21&lt;&gt;"",R14&gt;=MIN('График отпусков'!$C$21,'График отпусков'!$D$21),R14&lt;=MAX('График отпусков'!$C$21,'График отпусков'!$D$21)),
AND('График отпусков'!$C$22&lt;&gt;"",'График отпусков'!$D$22&lt;&gt;"",R14&gt;=MIN('График отпусков'!$C$22,'График отпусков'!$D$22),R14&lt;=MAX('График отпусков'!$C$22,'График отпусков'!$D$22)),
AND('График отпусков'!$C$23&lt;&gt;"",'График отпусков'!$D$23&lt;&gt;"",R14&gt;=MIN('График отпусков'!$C$23,'График отпусков'!$D$23),R14&lt;=MAX('График отпусков'!$C$23,'График отпусков'!$D$23)),
AND('График отпусков'!$C$24&lt;&gt;"",'График отпусков'!$D$24&lt;&gt;"",R14&gt;=MIN('График отпусков'!$C$24,'График отпусков'!$D$24),R14&lt;=MAX('График отпусков'!$C$24,'График отпусков'!$D$24)),
AND('График отпусков'!$C$25&lt;&gt;"",'График отпусков'!$D$25&lt;&gt;"",R14&gt;=MIN('График отпусков'!$C$25,'График отпусков'!$D$25),R14&lt;=MAX('График отпусков'!$C$25,'График отпусков'!$D$25)),
AND('График отпусков'!$C$26&lt;&gt;"",'График отпусков'!$D$26&lt;&gt;"",R14&gt;=MIN('График отпусков'!$C$26,'График отпусков'!$D$26),R14&lt;=MAX('График отпусков'!$C$26,'График отпусков'!$D$26)),
AND('График отпусков'!$C$27&lt;&gt;"",'График отпусков'!$D$27&lt;&gt;"",R14&gt;=MIN('График отпусков'!$C$27,'График отпусков'!$D$27),R14&lt;=MAX('График отпусков'!$C$27,'График отпусков'!$D$27)),
AND('График отпусков'!$C$28&lt;&gt;"",'График отпусков'!$D$28&lt;&gt;"",R14&gt;=MIN('График отпусков'!$C$28,'График отпусков'!$D$28),R14&lt;=MAX('График отпусков'!$C$28,'График отпусков'!$D$28)),
AND('График отпусков'!$C$29&lt;&gt;"",'График отпусков'!$D$29&lt;&gt;"",R14&gt;=MIN('График отпусков'!$C$29,'График отпусков'!$D$29),R14&lt;=MAX('График отпусков'!$C$29,'График отпусков'!$D$29))
)
)</f>
        <v>0</v>
      </c>
    </row>
    <row r="15" spans="2:19" s="71" customFormat="1" ht="45" customHeight="1" x14ac:dyDescent="0.25">
      <c r="B15" s="54" t="s">
        <v>136</v>
      </c>
      <c r="C15" s="68">
        <v>3</v>
      </c>
      <c r="D15" s="67"/>
      <c r="E15" s="50"/>
      <c r="F15" s="50"/>
      <c r="H15" s="94" t="s">
        <v>104</v>
      </c>
      <c r="I15" s="98">
        <f t="shared" si="0"/>
        <v>3.25</v>
      </c>
      <c r="J15" s="95">
        <f t="shared" si="1"/>
        <v>46.540955631399314</v>
      </c>
      <c r="K15" s="87">
        <f>SUMPRODUCT((Расчёт!Q:Q=H15)*(Расчёт!S:S=TRUE))</f>
        <v>0</v>
      </c>
      <c r="L15" s="96">
        <f t="shared" si="2"/>
        <v>46.540955631399314</v>
      </c>
      <c r="M15" s="49"/>
      <c r="N15" s="79" t="s">
        <v>90</v>
      </c>
      <c r="O15" s="80">
        <v>46185</v>
      </c>
      <c r="Q15" s="58" t="s">
        <v>93</v>
      </c>
      <c r="R15" s="59">
        <v>46034</v>
      </c>
      <c r="S15" s="60" t="b">
        <f>AND(
COUNTIF(Расчёт!$O$4:$O$35,R15)=0,
OR(
AND('График отпусков'!$C$15&lt;&gt;"",'График отпусков'!$D$15&lt;&gt;"",R15&gt;=MIN('График отпусков'!$C$15,'График отпусков'!$D$15),R15&lt;=MAX('График отпусков'!$C$15,'График отпусков'!$D$15)),
AND('График отпусков'!$C$16&lt;&gt;"",'График отпусков'!$D$16&lt;&gt;"",R15&gt;=MIN('График отпусков'!$C$16,'График отпусков'!$D$16),R15&lt;=MAX('График отпусков'!$C$16,'График отпусков'!$D$16)),
AND('График отпусков'!$C$17&lt;&gt;"",'График отпусков'!$D$17&lt;&gt;"",R15&gt;=MIN('График отпусков'!$C$17,'График отпусков'!$D$17),R15&lt;=MAX('График отпусков'!$C$17,'График отпусков'!$D$17)),
AND('График отпусков'!$C$18&lt;&gt;"",'График отпусков'!$D$18&lt;&gt;"",R15&gt;=MIN('График отпусков'!$C$18,'График отпусков'!$D$18),R15&lt;=MAX('График отпусков'!$C$18,'График отпусков'!$D$18)),
AND('График отпусков'!$C$19&lt;&gt;"",'График отпусков'!$D$19&lt;&gt;"",R15&gt;=MIN('График отпусков'!$C$19,'График отпусков'!$D$19),R15&lt;=MAX('График отпусков'!$C$19,'График отпусков'!$D$19)),
AND('График отпусков'!$C$20&lt;&gt;"",'График отпусков'!$D$20&lt;&gt;"",R15&gt;=MIN('График отпусков'!$C$20,'График отпусков'!$D$20),R15&lt;=MAX('График отпусков'!$C$20,'График отпусков'!$D$20)),
AND('График отпусков'!$C$21&lt;&gt;"",'График отпусков'!$D$21&lt;&gt;"",R15&gt;=MIN('График отпусков'!$C$21,'График отпусков'!$D$21),R15&lt;=MAX('График отпусков'!$C$21,'График отпусков'!$D$21)),
AND('График отпусков'!$C$22&lt;&gt;"",'График отпусков'!$D$22&lt;&gt;"",R15&gt;=MIN('График отпусков'!$C$22,'График отпусков'!$D$22),R15&lt;=MAX('График отпусков'!$C$22,'График отпусков'!$D$22)),
AND('График отпусков'!$C$23&lt;&gt;"",'График отпусков'!$D$23&lt;&gt;"",R15&gt;=MIN('График отпусков'!$C$23,'График отпусков'!$D$23),R15&lt;=MAX('График отпусков'!$C$23,'График отпусков'!$D$23)),
AND('График отпусков'!$C$24&lt;&gt;"",'График отпусков'!$D$24&lt;&gt;"",R15&gt;=MIN('График отпусков'!$C$24,'График отпусков'!$D$24),R15&lt;=MAX('График отпусков'!$C$24,'График отпусков'!$D$24)),
AND('График отпусков'!$C$25&lt;&gt;"",'График отпусков'!$D$25&lt;&gt;"",R15&gt;=MIN('График отпусков'!$C$25,'График отпусков'!$D$25),R15&lt;=MAX('График отпусков'!$C$25,'График отпусков'!$D$25)),
AND('График отпусков'!$C$26&lt;&gt;"",'График отпусков'!$D$26&lt;&gt;"",R15&gt;=MIN('График отпусков'!$C$26,'График отпусков'!$D$26),R15&lt;=MAX('График отпусков'!$C$26,'График отпусков'!$D$26)),
AND('График отпусков'!$C$27&lt;&gt;"",'График отпусков'!$D$27&lt;&gt;"",R15&gt;=MIN('График отпусков'!$C$27,'График отпусков'!$D$27),R15&lt;=MAX('График отпусков'!$C$27,'График отпусков'!$D$27)),
AND('График отпусков'!$C$28&lt;&gt;"",'График отпусков'!$D$28&lt;&gt;"",R15&gt;=MIN('График отпусков'!$C$28,'График отпусков'!$D$28),R15&lt;=MAX('График отпусков'!$C$28,'График отпусков'!$D$28)),
AND('График отпусков'!$C$29&lt;&gt;"",'График отпусков'!$D$29&lt;&gt;"",R15&gt;=MIN('График отпусков'!$C$29,'График отпусков'!$D$29),R15&lt;=MAX('График отпусков'!$C$29,'График отпусков'!$D$29))
)
)</f>
        <v>0</v>
      </c>
    </row>
    <row r="16" spans="2:19" s="71" customFormat="1" ht="45" customHeight="1" x14ac:dyDescent="0.25">
      <c r="B16" s="61" t="s">
        <v>137</v>
      </c>
      <c r="C16" s="68">
        <v>4</v>
      </c>
      <c r="D16" s="67"/>
      <c r="E16" s="50"/>
      <c r="F16" s="50"/>
      <c r="M16" s="49"/>
      <c r="N16" s="79" t="s">
        <v>90</v>
      </c>
      <c r="O16" s="80">
        <v>46330</v>
      </c>
      <c r="Q16" s="58" t="s">
        <v>93</v>
      </c>
      <c r="R16" s="59">
        <v>46035</v>
      </c>
      <c r="S16" s="60" t="b">
        <f>AND(
COUNTIF(Расчёт!$O$4:$O$35,R16)=0,
OR(
AND('График отпусков'!$C$15&lt;&gt;"",'График отпусков'!$D$15&lt;&gt;"",R16&gt;=MIN('График отпусков'!$C$15,'График отпусков'!$D$15),R16&lt;=MAX('График отпусков'!$C$15,'График отпусков'!$D$15)),
AND('График отпусков'!$C$16&lt;&gt;"",'График отпусков'!$D$16&lt;&gt;"",R16&gt;=MIN('График отпусков'!$C$16,'График отпусков'!$D$16),R16&lt;=MAX('График отпусков'!$C$16,'График отпусков'!$D$16)),
AND('График отпусков'!$C$17&lt;&gt;"",'График отпусков'!$D$17&lt;&gt;"",R16&gt;=MIN('График отпусков'!$C$17,'График отпусков'!$D$17),R16&lt;=MAX('График отпусков'!$C$17,'График отпусков'!$D$17)),
AND('График отпусков'!$C$18&lt;&gt;"",'График отпусков'!$D$18&lt;&gt;"",R16&gt;=MIN('График отпусков'!$C$18,'График отпусков'!$D$18),R16&lt;=MAX('График отпусков'!$C$18,'График отпусков'!$D$18)),
AND('График отпусков'!$C$19&lt;&gt;"",'График отпусков'!$D$19&lt;&gt;"",R16&gt;=MIN('График отпусков'!$C$19,'График отпусков'!$D$19),R16&lt;=MAX('График отпусков'!$C$19,'График отпусков'!$D$19)),
AND('График отпусков'!$C$20&lt;&gt;"",'График отпусков'!$D$20&lt;&gt;"",R16&gt;=MIN('График отпусков'!$C$20,'График отпусков'!$D$20),R16&lt;=MAX('График отпусков'!$C$20,'График отпусков'!$D$20)),
AND('График отпусков'!$C$21&lt;&gt;"",'График отпусков'!$D$21&lt;&gt;"",R16&gt;=MIN('График отпусков'!$C$21,'График отпусков'!$D$21),R16&lt;=MAX('График отпусков'!$C$21,'График отпусков'!$D$21)),
AND('График отпусков'!$C$22&lt;&gt;"",'График отпусков'!$D$22&lt;&gt;"",R16&gt;=MIN('График отпусков'!$C$22,'График отпусков'!$D$22),R16&lt;=MAX('График отпусков'!$C$22,'График отпусков'!$D$22)),
AND('График отпусков'!$C$23&lt;&gt;"",'График отпусков'!$D$23&lt;&gt;"",R16&gt;=MIN('График отпусков'!$C$23,'График отпусков'!$D$23),R16&lt;=MAX('График отпусков'!$C$23,'График отпусков'!$D$23)),
AND('График отпусков'!$C$24&lt;&gt;"",'График отпусков'!$D$24&lt;&gt;"",R16&gt;=MIN('График отпусков'!$C$24,'График отпусков'!$D$24),R16&lt;=MAX('График отпусков'!$C$24,'График отпусков'!$D$24)),
AND('График отпусков'!$C$25&lt;&gt;"",'График отпусков'!$D$25&lt;&gt;"",R16&gt;=MIN('График отпусков'!$C$25,'График отпусков'!$D$25),R16&lt;=MAX('График отпусков'!$C$25,'График отпусков'!$D$25)),
AND('График отпусков'!$C$26&lt;&gt;"",'График отпусков'!$D$26&lt;&gt;"",R16&gt;=MIN('График отпусков'!$C$26,'График отпусков'!$D$26),R16&lt;=MAX('График отпусков'!$C$26,'График отпусков'!$D$26)),
AND('График отпусков'!$C$27&lt;&gt;"",'График отпусков'!$D$27&lt;&gt;"",R16&gt;=MIN('График отпусков'!$C$27,'График отпусков'!$D$27),R16&lt;=MAX('График отпусков'!$C$27,'График отпусков'!$D$27)),
AND('График отпусков'!$C$28&lt;&gt;"",'График отпусков'!$D$28&lt;&gt;"",R16&gt;=MIN('График отпусков'!$C$28,'График отпусков'!$D$28),R16&lt;=MAX('График отпусков'!$C$28,'График отпусков'!$D$28)),
AND('График отпусков'!$C$29&lt;&gt;"",'График отпусков'!$D$29&lt;&gt;"",R16&gt;=MIN('График отпусков'!$C$29,'График отпусков'!$D$29),R16&lt;=MAX('График отпусков'!$C$29,'График отпусков'!$D$29))
)
)</f>
        <v>0</v>
      </c>
    </row>
    <row r="17" spans="2:19" s="71" customFormat="1" ht="45" customHeight="1" x14ac:dyDescent="0.25">
      <c r="B17" s="54" t="s">
        <v>138</v>
      </c>
      <c r="C17" s="68">
        <v>28</v>
      </c>
      <c r="D17" s="67"/>
      <c r="E17" s="50"/>
      <c r="F17" s="50"/>
      <c r="M17" s="49"/>
      <c r="N17" s="82" t="s">
        <v>91</v>
      </c>
      <c r="O17" s="83">
        <f t="array" ref="O17:O35">IFERROR(INDEX('Справочник праздничных дней'!$E$2:$E$74,SMALL(IF(Расчёт!$C$12='Справочник праздничных дней'!$F$2:$F$74,ROW('Справочник праздничных дней'!$E$2:$E$74)),ROW()-ROW(O16))),DATE(2099,12,31))</f>
        <v>46179</v>
      </c>
      <c r="Q17" s="58" t="s">
        <v>93</v>
      </c>
      <c r="R17" s="59">
        <v>46036</v>
      </c>
      <c r="S17" s="60" t="b">
        <f>AND(
COUNTIF(Расчёт!$O$4:$O$35,R17)=0,
OR(
AND('График отпусков'!$C$15&lt;&gt;"",'График отпусков'!$D$15&lt;&gt;"",R17&gt;=MIN('График отпусков'!$C$15,'График отпусков'!$D$15),R17&lt;=MAX('График отпусков'!$C$15,'График отпусков'!$D$15)),
AND('График отпусков'!$C$16&lt;&gt;"",'График отпусков'!$D$16&lt;&gt;"",R17&gt;=MIN('График отпусков'!$C$16,'График отпусков'!$D$16),R17&lt;=MAX('График отпусков'!$C$16,'График отпусков'!$D$16)),
AND('График отпусков'!$C$17&lt;&gt;"",'График отпусков'!$D$17&lt;&gt;"",R17&gt;=MIN('График отпусков'!$C$17,'График отпусков'!$D$17),R17&lt;=MAX('График отпусков'!$C$17,'График отпусков'!$D$17)),
AND('График отпусков'!$C$18&lt;&gt;"",'График отпусков'!$D$18&lt;&gt;"",R17&gt;=MIN('График отпусков'!$C$18,'График отпусков'!$D$18),R17&lt;=MAX('График отпусков'!$C$18,'График отпусков'!$D$18)),
AND('График отпусков'!$C$19&lt;&gt;"",'График отпусков'!$D$19&lt;&gt;"",R17&gt;=MIN('График отпусков'!$C$19,'График отпусков'!$D$19),R17&lt;=MAX('График отпусков'!$C$19,'График отпусков'!$D$19)),
AND('График отпусков'!$C$20&lt;&gt;"",'График отпусков'!$D$20&lt;&gt;"",R17&gt;=MIN('График отпусков'!$C$20,'График отпусков'!$D$20),R17&lt;=MAX('График отпусков'!$C$20,'График отпусков'!$D$20)),
AND('График отпусков'!$C$21&lt;&gt;"",'График отпусков'!$D$21&lt;&gt;"",R17&gt;=MIN('График отпусков'!$C$21,'График отпусков'!$D$21),R17&lt;=MAX('График отпусков'!$C$21,'График отпусков'!$D$21)),
AND('График отпусков'!$C$22&lt;&gt;"",'График отпусков'!$D$22&lt;&gt;"",R17&gt;=MIN('График отпусков'!$C$22,'График отпусков'!$D$22),R17&lt;=MAX('График отпусков'!$C$22,'График отпусков'!$D$22)),
AND('График отпусков'!$C$23&lt;&gt;"",'График отпусков'!$D$23&lt;&gt;"",R17&gt;=MIN('График отпусков'!$C$23,'График отпусков'!$D$23),R17&lt;=MAX('График отпусков'!$C$23,'График отпусков'!$D$23)),
AND('График отпусков'!$C$24&lt;&gt;"",'График отпусков'!$D$24&lt;&gt;"",R17&gt;=MIN('График отпусков'!$C$24,'График отпусков'!$D$24),R17&lt;=MAX('График отпусков'!$C$24,'График отпусков'!$D$24)),
AND('График отпусков'!$C$25&lt;&gt;"",'График отпусков'!$D$25&lt;&gt;"",R17&gt;=MIN('График отпусков'!$C$25,'График отпусков'!$D$25),R17&lt;=MAX('График отпусков'!$C$25,'График отпусков'!$D$25)),
AND('График отпусков'!$C$26&lt;&gt;"",'График отпусков'!$D$26&lt;&gt;"",R17&gt;=MIN('График отпусков'!$C$26,'График отпусков'!$D$26),R17&lt;=MAX('График отпусков'!$C$26,'График отпусков'!$D$26)),
AND('График отпусков'!$C$27&lt;&gt;"",'График отпусков'!$D$27&lt;&gt;"",R17&gt;=MIN('График отпусков'!$C$27,'График отпусков'!$D$27),R17&lt;=MAX('График отпусков'!$C$27,'График отпусков'!$D$27)),
AND('График отпусков'!$C$28&lt;&gt;"",'График отпусков'!$D$28&lt;&gt;"",R17&gt;=MIN('График отпусков'!$C$28,'График отпусков'!$D$28),R17&lt;=MAX('График отпусков'!$C$28,'График отпусков'!$D$28)),
AND('График отпусков'!$C$29&lt;&gt;"",'График отпусков'!$D$29&lt;&gt;"",R17&gt;=MIN('График отпусков'!$C$29,'График отпусков'!$D$29),R17&lt;=MAX('График отпусков'!$C$29,'График отпусков'!$D$29))
)
)</f>
        <v>0</v>
      </c>
    </row>
    <row r="18" spans="2:19" ht="45" customHeight="1" x14ac:dyDescent="0.25">
      <c r="B18" s="61" t="s">
        <v>139</v>
      </c>
      <c r="C18" s="68">
        <v>3</v>
      </c>
      <c r="N18" s="82" t="s">
        <v>91</v>
      </c>
      <c r="O18" s="83">
        <v>46306</v>
      </c>
      <c r="Q18" s="58" t="s">
        <v>93</v>
      </c>
      <c r="R18" s="59">
        <v>46037</v>
      </c>
      <c r="S18" s="60" t="b">
        <f>AND(
COUNTIF(Расчёт!$O$4:$O$35,R18)=0,
OR(
AND('График отпусков'!$C$15&lt;&gt;"",'График отпусков'!$D$15&lt;&gt;"",R18&gt;=MIN('График отпусков'!$C$15,'График отпусков'!$D$15),R18&lt;=MAX('График отпусков'!$C$15,'График отпусков'!$D$15)),
AND('График отпусков'!$C$16&lt;&gt;"",'График отпусков'!$D$16&lt;&gt;"",R18&gt;=MIN('График отпусков'!$C$16,'График отпусков'!$D$16),R18&lt;=MAX('График отпусков'!$C$16,'График отпусков'!$D$16)),
AND('График отпусков'!$C$17&lt;&gt;"",'График отпусков'!$D$17&lt;&gt;"",R18&gt;=MIN('График отпусков'!$C$17,'График отпусков'!$D$17),R18&lt;=MAX('График отпусков'!$C$17,'График отпусков'!$D$17)),
AND('График отпусков'!$C$18&lt;&gt;"",'График отпусков'!$D$18&lt;&gt;"",R18&gt;=MIN('График отпусков'!$C$18,'График отпусков'!$D$18),R18&lt;=MAX('График отпусков'!$C$18,'График отпусков'!$D$18)),
AND('График отпусков'!$C$19&lt;&gt;"",'График отпусков'!$D$19&lt;&gt;"",R18&gt;=MIN('График отпусков'!$C$19,'График отпусков'!$D$19),R18&lt;=MAX('График отпусков'!$C$19,'График отпусков'!$D$19)),
AND('График отпусков'!$C$20&lt;&gt;"",'График отпусков'!$D$20&lt;&gt;"",R18&gt;=MIN('График отпусков'!$C$20,'График отпусков'!$D$20),R18&lt;=MAX('График отпусков'!$C$20,'График отпусков'!$D$20)),
AND('График отпусков'!$C$21&lt;&gt;"",'График отпусков'!$D$21&lt;&gt;"",R18&gt;=MIN('График отпусков'!$C$21,'График отпусков'!$D$21),R18&lt;=MAX('График отпусков'!$C$21,'График отпусков'!$D$21)),
AND('График отпусков'!$C$22&lt;&gt;"",'График отпусков'!$D$22&lt;&gt;"",R18&gt;=MIN('График отпусков'!$C$22,'График отпусков'!$D$22),R18&lt;=MAX('График отпусков'!$C$22,'График отпусков'!$D$22)),
AND('График отпусков'!$C$23&lt;&gt;"",'График отпусков'!$D$23&lt;&gt;"",R18&gt;=MIN('График отпусков'!$C$23,'График отпусков'!$D$23),R18&lt;=MAX('График отпусков'!$C$23,'График отпусков'!$D$23)),
AND('График отпусков'!$C$24&lt;&gt;"",'График отпусков'!$D$24&lt;&gt;"",R18&gt;=MIN('График отпусков'!$C$24,'График отпусков'!$D$24),R18&lt;=MAX('График отпусков'!$C$24,'График отпусков'!$D$24)),
AND('График отпусков'!$C$25&lt;&gt;"",'График отпусков'!$D$25&lt;&gt;"",R18&gt;=MIN('График отпусков'!$C$25,'График отпусков'!$D$25),R18&lt;=MAX('График отпусков'!$C$25,'График отпусков'!$D$25)),
AND('График отпусков'!$C$26&lt;&gt;"",'График отпусков'!$D$26&lt;&gt;"",R18&gt;=MIN('График отпусков'!$C$26,'График отпусков'!$D$26),R18&lt;=MAX('График отпусков'!$C$26,'График отпусков'!$D$26)),
AND('График отпусков'!$C$27&lt;&gt;"",'График отпусков'!$D$27&lt;&gt;"",R18&gt;=MIN('График отпусков'!$C$27,'График отпусков'!$D$27),R18&lt;=MAX('График отпусков'!$C$27,'График отпусков'!$D$27)),
AND('График отпусков'!$C$28&lt;&gt;"",'График отпусков'!$D$28&lt;&gt;"",R18&gt;=MIN('График отпусков'!$C$28,'График отпусков'!$D$28),R18&lt;=MAX('График отпусков'!$C$28,'График отпусков'!$D$28)),
AND('График отпусков'!$C$29&lt;&gt;"",'График отпусков'!$D$29&lt;&gt;"",R18&gt;=MIN('График отпусков'!$C$29,'График отпусков'!$D$29),R18&lt;=MAX('График отпусков'!$C$29,'График отпусков'!$D$29))
)
)</f>
        <v>0</v>
      </c>
    </row>
    <row r="19" spans="2:19" ht="45" customHeight="1" x14ac:dyDescent="0.25">
      <c r="B19" s="54" t="s">
        <v>140</v>
      </c>
      <c r="C19" s="56">
        <v>8</v>
      </c>
      <c r="N19" s="82" t="s">
        <v>91</v>
      </c>
      <c r="O19" s="83">
        <v>46074</v>
      </c>
      <c r="Q19" s="58" t="s">
        <v>93</v>
      </c>
      <c r="R19" s="59">
        <v>46038</v>
      </c>
      <c r="S19" s="60" t="b">
        <f>AND(
COUNTIF(Расчёт!$O$4:$O$35,R19)=0,
OR(
AND('График отпусков'!$C$15&lt;&gt;"",'График отпусков'!$D$15&lt;&gt;"",R19&gt;=MIN('График отпусков'!$C$15,'График отпусков'!$D$15),R19&lt;=MAX('График отпусков'!$C$15,'График отпусков'!$D$15)),
AND('График отпусков'!$C$16&lt;&gt;"",'График отпусков'!$D$16&lt;&gt;"",R19&gt;=MIN('График отпусков'!$C$16,'График отпусков'!$D$16),R19&lt;=MAX('График отпусков'!$C$16,'График отпусков'!$D$16)),
AND('График отпусков'!$C$17&lt;&gt;"",'График отпусков'!$D$17&lt;&gt;"",R19&gt;=MIN('График отпусков'!$C$17,'График отпусков'!$D$17),R19&lt;=MAX('График отпусков'!$C$17,'График отпусков'!$D$17)),
AND('График отпусков'!$C$18&lt;&gt;"",'График отпусков'!$D$18&lt;&gt;"",R19&gt;=MIN('График отпусков'!$C$18,'График отпусков'!$D$18),R19&lt;=MAX('График отпусков'!$C$18,'График отпусков'!$D$18)),
AND('График отпусков'!$C$19&lt;&gt;"",'График отпусков'!$D$19&lt;&gt;"",R19&gt;=MIN('График отпусков'!$C$19,'График отпусков'!$D$19),R19&lt;=MAX('График отпусков'!$C$19,'График отпусков'!$D$19)),
AND('График отпусков'!$C$20&lt;&gt;"",'График отпусков'!$D$20&lt;&gt;"",R19&gt;=MIN('График отпусков'!$C$20,'График отпусков'!$D$20),R19&lt;=MAX('График отпусков'!$C$20,'График отпусков'!$D$20)),
AND('График отпусков'!$C$21&lt;&gt;"",'График отпусков'!$D$21&lt;&gt;"",R19&gt;=MIN('График отпусков'!$C$21,'График отпусков'!$D$21),R19&lt;=MAX('График отпусков'!$C$21,'График отпусков'!$D$21)),
AND('График отпусков'!$C$22&lt;&gt;"",'График отпусков'!$D$22&lt;&gt;"",R19&gt;=MIN('График отпусков'!$C$22,'График отпусков'!$D$22),R19&lt;=MAX('График отпусков'!$C$22,'График отпусков'!$D$22)),
AND('График отпусков'!$C$23&lt;&gt;"",'График отпусков'!$D$23&lt;&gt;"",R19&gt;=MIN('График отпусков'!$C$23,'График отпусков'!$D$23),R19&lt;=MAX('График отпусков'!$C$23,'График отпусков'!$D$23)),
AND('График отпусков'!$C$24&lt;&gt;"",'График отпусков'!$D$24&lt;&gt;"",R19&gt;=MIN('График отпусков'!$C$24,'График отпусков'!$D$24),R19&lt;=MAX('График отпусков'!$C$24,'График отпусков'!$D$24)),
AND('График отпусков'!$C$25&lt;&gt;"",'График отпусков'!$D$25&lt;&gt;"",R19&gt;=MIN('График отпусков'!$C$25,'График отпусков'!$D$25),R19&lt;=MAX('График отпусков'!$C$25,'График отпусков'!$D$25)),
AND('График отпусков'!$C$26&lt;&gt;"",'График отпусков'!$D$26&lt;&gt;"",R19&gt;=MIN('График отпусков'!$C$26,'График отпусков'!$D$26),R19&lt;=MAX('График отпусков'!$C$26,'График отпусков'!$D$26)),
AND('График отпусков'!$C$27&lt;&gt;"",'График отпусков'!$D$27&lt;&gt;"",R19&gt;=MIN('График отпусков'!$C$27,'График отпусков'!$D$27),R19&lt;=MAX('График отпусков'!$C$27,'График отпусков'!$D$27)),
AND('График отпусков'!$C$28&lt;&gt;"",'График отпусков'!$D$28&lt;&gt;"",R19&gt;=MIN('График отпусков'!$C$28,'График отпусков'!$D$28),R19&lt;=MAX('График отпусков'!$C$28,'График отпусков'!$D$28)),
AND('График отпусков'!$C$29&lt;&gt;"",'График отпусков'!$D$29&lt;&gt;"",R19&gt;=MIN('График отпусков'!$C$29,'График отпусков'!$D$29),R19&lt;=MAX('График отпусков'!$C$29,'График отпусков'!$D$29))
)
)</f>
        <v>0</v>
      </c>
    </row>
    <row r="20" spans="2:19" ht="45" customHeight="1" x14ac:dyDescent="0.25">
      <c r="B20" s="73" t="s">
        <v>141</v>
      </c>
      <c r="C20" s="74">
        <v>45945</v>
      </c>
      <c r="D20" s="57"/>
      <c r="N20" s="82" t="s">
        <v>91</v>
      </c>
      <c r="O20" s="83">
        <v>73050</v>
      </c>
      <c r="Q20" s="58" t="s">
        <v>93</v>
      </c>
      <c r="R20" s="59">
        <v>46039</v>
      </c>
      <c r="S20" s="60" t="b">
        <f>AND(
COUNTIF(Расчёт!$O$4:$O$35,R20)=0,
OR(
AND('График отпусков'!$C$15&lt;&gt;"",'График отпусков'!$D$15&lt;&gt;"",R20&gt;=MIN('График отпусков'!$C$15,'График отпусков'!$D$15),R20&lt;=MAX('График отпусков'!$C$15,'График отпусков'!$D$15)),
AND('График отпусков'!$C$16&lt;&gt;"",'График отпусков'!$D$16&lt;&gt;"",R20&gt;=MIN('График отпусков'!$C$16,'График отпусков'!$D$16),R20&lt;=MAX('График отпусков'!$C$16,'График отпусков'!$D$16)),
AND('График отпусков'!$C$17&lt;&gt;"",'График отпусков'!$D$17&lt;&gt;"",R20&gt;=MIN('График отпусков'!$C$17,'График отпусков'!$D$17),R20&lt;=MAX('График отпусков'!$C$17,'График отпусков'!$D$17)),
AND('График отпусков'!$C$18&lt;&gt;"",'График отпусков'!$D$18&lt;&gt;"",R20&gt;=MIN('График отпусков'!$C$18,'График отпусков'!$D$18),R20&lt;=MAX('График отпусков'!$C$18,'График отпусков'!$D$18)),
AND('График отпусков'!$C$19&lt;&gt;"",'График отпусков'!$D$19&lt;&gt;"",R20&gt;=MIN('График отпусков'!$C$19,'График отпусков'!$D$19),R20&lt;=MAX('График отпусков'!$C$19,'График отпусков'!$D$19)),
AND('График отпусков'!$C$20&lt;&gt;"",'График отпусков'!$D$20&lt;&gt;"",R20&gt;=MIN('График отпусков'!$C$20,'График отпусков'!$D$20),R20&lt;=MAX('График отпусков'!$C$20,'График отпусков'!$D$20)),
AND('График отпусков'!$C$21&lt;&gt;"",'График отпусков'!$D$21&lt;&gt;"",R20&gt;=MIN('График отпусков'!$C$21,'График отпусков'!$D$21),R20&lt;=MAX('График отпусков'!$C$21,'График отпусков'!$D$21)),
AND('График отпусков'!$C$22&lt;&gt;"",'График отпусков'!$D$22&lt;&gt;"",R20&gt;=MIN('График отпусков'!$C$22,'График отпусков'!$D$22),R20&lt;=MAX('График отпусков'!$C$22,'График отпусков'!$D$22)),
AND('График отпусков'!$C$23&lt;&gt;"",'График отпусков'!$D$23&lt;&gt;"",R20&gt;=MIN('График отпусков'!$C$23,'График отпусков'!$D$23),R20&lt;=MAX('График отпусков'!$C$23,'График отпусков'!$D$23)),
AND('График отпусков'!$C$24&lt;&gt;"",'График отпусков'!$D$24&lt;&gt;"",R20&gt;=MIN('График отпусков'!$C$24,'График отпусков'!$D$24),R20&lt;=MAX('График отпусков'!$C$24,'График отпусков'!$D$24)),
AND('График отпусков'!$C$25&lt;&gt;"",'График отпусков'!$D$25&lt;&gt;"",R20&gt;=MIN('График отпусков'!$C$25,'График отпусков'!$D$25),R20&lt;=MAX('График отпусков'!$C$25,'График отпусков'!$D$25)),
AND('График отпусков'!$C$26&lt;&gt;"",'График отпусков'!$D$26&lt;&gt;"",R20&gt;=MIN('График отпусков'!$C$26,'График отпусков'!$D$26),R20&lt;=MAX('График отпусков'!$C$26,'График отпусков'!$D$26)),
AND('График отпусков'!$C$27&lt;&gt;"",'График отпусков'!$D$27&lt;&gt;"",R20&gt;=MIN('График отпусков'!$C$27,'График отпусков'!$D$27),R20&lt;=MAX('График отпусков'!$C$27,'График отпусков'!$D$27)),
AND('График отпусков'!$C$28&lt;&gt;"",'График отпусков'!$D$28&lt;&gt;"",R20&gt;=MIN('График отпусков'!$C$28,'График отпусков'!$D$28),R20&lt;=MAX('График отпусков'!$C$28,'График отпусков'!$D$28)),
AND('График отпусков'!$C$29&lt;&gt;"",'График отпусков'!$D$29&lt;&gt;"",R20&gt;=MIN('График отпусков'!$C$29,'График отпусков'!$D$29),R20&lt;=MAX('График отпусков'!$C$29,'График отпусков'!$D$29))
)
)</f>
        <v>0</v>
      </c>
    </row>
    <row r="21" spans="2:19" ht="45" customHeight="1" x14ac:dyDescent="0.25">
      <c r="D21" s="57"/>
      <c r="N21" s="82" t="s">
        <v>91</v>
      </c>
      <c r="O21" s="83">
        <v>73050</v>
      </c>
      <c r="Q21" s="58" t="s">
        <v>93</v>
      </c>
      <c r="R21" s="59">
        <v>46040</v>
      </c>
      <c r="S21" s="60" t="b">
        <f>AND(
COUNTIF(Расчёт!$O$4:$O$35,R21)=0,
OR(
AND('График отпусков'!$C$15&lt;&gt;"",'График отпусков'!$D$15&lt;&gt;"",R21&gt;=MIN('График отпусков'!$C$15,'График отпусков'!$D$15),R21&lt;=MAX('График отпусков'!$C$15,'График отпусков'!$D$15)),
AND('График отпусков'!$C$16&lt;&gt;"",'График отпусков'!$D$16&lt;&gt;"",R21&gt;=MIN('График отпусков'!$C$16,'График отпусков'!$D$16),R21&lt;=MAX('График отпусков'!$C$16,'График отпусков'!$D$16)),
AND('График отпусков'!$C$17&lt;&gt;"",'График отпусков'!$D$17&lt;&gt;"",R21&gt;=MIN('График отпусков'!$C$17,'График отпусков'!$D$17),R21&lt;=MAX('График отпусков'!$C$17,'График отпусков'!$D$17)),
AND('График отпусков'!$C$18&lt;&gt;"",'График отпусков'!$D$18&lt;&gt;"",R21&gt;=MIN('График отпусков'!$C$18,'График отпусков'!$D$18),R21&lt;=MAX('График отпусков'!$C$18,'График отпусков'!$D$18)),
AND('График отпусков'!$C$19&lt;&gt;"",'График отпусков'!$D$19&lt;&gt;"",R21&gt;=MIN('График отпусков'!$C$19,'График отпусков'!$D$19),R21&lt;=MAX('График отпусков'!$C$19,'График отпусков'!$D$19)),
AND('График отпусков'!$C$20&lt;&gt;"",'График отпусков'!$D$20&lt;&gt;"",R21&gt;=MIN('График отпусков'!$C$20,'График отпусков'!$D$20),R21&lt;=MAX('График отпусков'!$C$20,'График отпусков'!$D$20)),
AND('График отпусков'!$C$21&lt;&gt;"",'График отпусков'!$D$21&lt;&gt;"",R21&gt;=MIN('График отпусков'!$C$21,'График отпусков'!$D$21),R21&lt;=MAX('График отпусков'!$C$21,'График отпусков'!$D$21)),
AND('График отпусков'!$C$22&lt;&gt;"",'График отпусков'!$D$22&lt;&gt;"",R21&gt;=MIN('График отпусков'!$C$22,'График отпусков'!$D$22),R21&lt;=MAX('График отпусков'!$C$22,'График отпусков'!$D$22)),
AND('График отпусков'!$C$23&lt;&gt;"",'График отпусков'!$D$23&lt;&gt;"",R21&gt;=MIN('График отпусков'!$C$23,'График отпусков'!$D$23),R21&lt;=MAX('График отпусков'!$C$23,'График отпусков'!$D$23)),
AND('График отпусков'!$C$24&lt;&gt;"",'График отпусков'!$D$24&lt;&gt;"",R21&gt;=MIN('График отпусков'!$C$24,'График отпусков'!$D$24),R21&lt;=MAX('График отпусков'!$C$24,'График отпусков'!$D$24)),
AND('График отпусков'!$C$25&lt;&gt;"",'График отпусков'!$D$25&lt;&gt;"",R21&gt;=MIN('График отпусков'!$C$25,'График отпусков'!$D$25),R21&lt;=MAX('График отпусков'!$C$25,'График отпусков'!$D$25)),
AND('График отпусков'!$C$26&lt;&gt;"",'График отпусков'!$D$26&lt;&gt;"",R21&gt;=MIN('График отпусков'!$C$26,'График отпусков'!$D$26),R21&lt;=MAX('График отпусков'!$C$26,'График отпусков'!$D$26)),
AND('График отпусков'!$C$27&lt;&gt;"",'График отпусков'!$D$27&lt;&gt;"",R21&gt;=MIN('График отпусков'!$C$27,'График отпусков'!$D$27),R21&lt;=MAX('График отпусков'!$C$27,'График отпусков'!$D$27)),
AND('График отпусков'!$C$28&lt;&gt;"",'График отпусков'!$D$28&lt;&gt;"",R21&gt;=MIN('График отпусков'!$C$28,'График отпусков'!$D$28),R21&lt;=MAX('График отпусков'!$C$28,'График отпусков'!$D$28)),
AND('График отпусков'!$C$29&lt;&gt;"",'График отпусков'!$D$29&lt;&gt;"",R21&gt;=MIN('График отпусков'!$C$29,'График отпусков'!$D$29),R21&lt;=MAX('График отпусков'!$C$29,'График отпусков'!$D$29))
)
)</f>
        <v>0</v>
      </c>
    </row>
    <row r="22" spans="2:19" ht="45" customHeight="1" x14ac:dyDescent="0.25">
      <c r="D22" s="57"/>
      <c r="N22" s="82" t="s">
        <v>91</v>
      </c>
      <c r="O22" s="83">
        <v>73050</v>
      </c>
      <c r="Q22" s="58" t="s">
        <v>93</v>
      </c>
      <c r="R22" s="59">
        <v>46041</v>
      </c>
      <c r="S22" s="60" t="b">
        <f>AND(
COUNTIF(Расчёт!$O$4:$O$35,R22)=0,
OR(
AND('График отпусков'!$C$15&lt;&gt;"",'График отпусков'!$D$15&lt;&gt;"",R22&gt;=MIN('График отпусков'!$C$15,'График отпусков'!$D$15),R22&lt;=MAX('График отпусков'!$C$15,'График отпусков'!$D$15)),
AND('График отпусков'!$C$16&lt;&gt;"",'График отпусков'!$D$16&lt;&gt;"",R22&gt;=MIN('График отпусков'!$C$16,'График отпусков'!$D$16),R22&lt;=MAX('График отпусков'!$C$16,'График отпусков'!$D$16)),
AND('График отпусков'!$C$17&lt;&gt;"",'График отпусков'!$D$17&lt;&gt;"",R22&gt;=MIN('График отпусков'!$C$17,'График отпусков'!$D$17),R22&lt;=MAX('График отпусков'!$C$17,'График отпусков'!$D$17)),
AND('График отпусков'!$C$18&lt;&gt;"",'График отпусков'!$D$18&lt;&gt;"",R22&gt;=MIN('График отпусков'!$C$18,'График отпусков'!$D$18),R22&lt;=MAX('График отпусков'!$C$18,'График отпусков'!$D$18)),
AND('График отпусков'!$C$19&lt;&gt;"",'График отпусков'!$D$19&lt;&gt;"",R22&gt;=MIN('График отпусков'!$C$19,'График отпусков'!$D$19),R22&lt;=MAX('График отпусков'!$C$19,'График отпусков'!$D$19)),
AND('График отпусков'!$C$20&lt;&gt;"",'График отпусков'!$D$20&lt;&gt;"",R22&gt;=MIN('График отпусков'!$C$20,'График отпусков'!$D$20),R22&lt;=MAX('График отпусков'!$C$20,'График отпусков'!$D$20)),
AND('График отпусков'!$C$21&lt;&gt;"",'График отпусков'!$D$21&lt;&gt;"",R22&gt;=MIN('График отпусков'!$C$21,'График отпусков'!$D$21),R22&lt;=MAX('График отпусков'!$C$21,'График отпусков'!$D$21)),
AND('График отпусков'!$C$22&lt;&gt;"",'График отпусков'!$D$22&lt;&gt;"",R22&gt;=MIN('График отпусков'!$C$22,'График отпусков'!$D$22),R22&lt;=MAX('График отпусков'!$C$22,'График отпусков'!$D$22)),
AND('График отпусков'!$C$23&lt;&gt;"",'График отпусков'!$D$23&lt;&gt;"",R22&gt;=MIN('График отпусков'!$C$23,'График отпусков'!$D$23),R22&lt;=MAX('График отпусков'!$C$23,'График отпусков'!$D$23)),
AND('График отпусков'!$C$24&lt;&gt;"",'График отпусков'!$D$24&lt;&gt;"",R22&gt;=MIN('График отпусков'!$C$24,'График отпусков'!$D$24),R22&lt;=MAX('График отпусков'!$C$24,'График отпусков'!$D$24)),
AND('График отпусков'!$C$25&lt;&gt;"",'График отпусков'!$D$25&lt;&gt;"",R22&gt;=MIN('График отпусков'!$C$25,'График отпусков'!$D$25),R22&lt;=MAX('График отпусков'!$C$25,'График отпусков'!$D$25)),
AND('График отпусков'!$C$26&lt;&gt;"",'График отпусков'!$D$26&lt;&gt;"",R22&gt;=MIN('График отпусков'!$C$26,'График отпусков'!$D$26),R22&lt;=MAX('График отпусков'!$C$26,'График отпусков'!$D$26)),
AND('График отпусков'!$C$27&lt;&gt;"",'График отпусков'!$D$27&lt;&gt;"",R22&gt;=MIN('График отпусков'!$C$27,'График отпусков'!$D$27),R22&lt;=MAX('График отпусков'!$C$27,'График отпусков'!$D$27)),
AND('График отпусков'!$C$28&lt;&gt;"",'График отпусков'!$D$28&lt;&gt;"",R22&gt;=MIN('График отпусков'!$C$28,'График отпусков'!$D$28),R22&lt;=MAX('График отпусков'!$C$28,'График отпусков'!$D$28)),
AND('График отпусков'!$C$29&lt;&gt;"",'График отпусков'!$D$29&lt;&gt;"",R22&gt;=MIN('График отпусков'!$C$29,'График отпусков'!$D$29),R22&lt;=MAX('График отпусков'!$C$29,'График отпусков'!$D$29))
)
)</f>
        <v>0</v>
      </c>
    </row>
    <row r="23" spans="2:19" ht="45" customHeight="1" x14ac:dyDescent="0.25">
      <c r="D23" s="57"/>
      <c r="N23" s="82" t="s">
        <v>91</v>
      </c>
      <c r="O23" s="83">
        <v>73050</v>
      </c>
      <c r="Q23" s="58" t="s">
        <v>93</v>
      </c>
      <c r="R23" s="59">
        <v>46042</v>
      </c>
      <c r="S23" s="60" t="b">
        <f>AND(
COUNTIF(Расчёт!$O$4:$O$35,R23)=0,
OR(
AND('График отпусков'!$C$15&lt;&gt;"",'График отпусков'!$D$15&lt;&gt;"",R23&gt;=MIN('График отпусков'!$C$15,'График отпусков'!$D$15),R23&lt;=MAX('График отпусков'!$C$15,'График отпусков'!$D$15)),
AND('График отпусков'!$C$16&lt;&gt;"",'График отпусков'!$D$16&lt;&gt;"",R23&gt;=MIN('График отпусков'!$C$16,'График отпусков'!$D$16),R23&lt;=MAX('График отпусков'!$C$16,'График отпусков'!$D$16)),
AND('График отпусков'!$C$17&lt;&gt;"",'График отпусков'!$D$17&lt;&gt;"",R23&gt;=MIN('График отпусков'!$C$17,'График отпусков'!$D$17),R23&lt;=MAX('График отпусков'!$C$17,'График отпусков'!$D$17)),
AND('График отпусков'!$C$18&lt;&gt;"",'График отпусков'!$D$18&lt;&gt;"",R23&gt;=MIN('График отпусков'!$C$18,'График отпусков'!$D$18),R23&lt;=MAX('График отпусков'!$C$18,'График отпусков'!$D$18)),
AND('График отпусков'!$C$19&lt;&gt;"",'График отпусков'!$D$19&lt;&gt;"",R23&gt;=MIN('График отпусков'!$C$19,'График отпусков'!$D$19),R23&lt;=MAX('График отпусков'!$C$19,'График отпусков'!$D$19)),
AND('График отпусков'!$C$20&lt;&gt;"",'График отпусков'!$D$20&lt;&gt;"",R23&gt;=MIN('График отпусков'!$C$20,'График отпусков'!$D$20),R23&lt;=MAX('График отпусков'!$C$20,'График отпусков'!$D$20)),
AND('График отпусков'!$C$21&lt;&gt;"",'График отпусков'!$D$21&lt;&gt;"",R23&gt;=MIN('График отпусков'!$C$21,'График отпусков'!$D$21),R23&lt;=MAX('График отпусков'!$C$21,'График отпусков'!$D$21)),
AND('График отпусков'!$C$22&lt;&gt;"",'График отпусков'!$D$22&lt;&gt;"",R23&gt;=MIN('График отпусков'!$C$22,'График отпусков'!$D$22),R23&lt;=MAX('График отпусков'!$C$22,'График отпусков'!$D$22)),
AND('График отпусков'!$C$23&lt;&gt;"",'График отпусков'!$D$23&lt;&gt;"",R23&gt;=MIN('График отпусков'!$C$23,'График отпусков'!$D$23),R23&lt;=MAX('График отпусков'!$C$23,'График отпусков'!$D$23)),
AND('График отпусков'!$C$24&lt;&gt;"",'График отпусков'!$D$24&lt;&gt;"",R23&gt;=MIN('График отпусков'!$C$24,'График отпусков'!$D$24),R23&lt;=MAX('График отпусков'!$C$24,'График отпусков'!$D$24)),
AND('График отпусков'!$C$25&lt;&gt;"",'График отпусков'!$D$25&lt;&gt;"",R23&gt;=MIN('График отпусков'!$C$25,'График отпусков'!$D$25),R23&lt;=MAX('График отпусков'!$C$25,'График отпусков'!$D$25)),
AND('График отпусков'!$C$26&lt;&gt;"",'График отпусков'!$D$26&lt;&gt;"",R23&gt;=MIN('График отпусков'!$C$26,'График отпусков'!$D$26),R23&lt;=MAX('График отпусков'!$C$26,'График отпусков'!$D$26)),
AND('График отпусков'!$C$27&lt;&gt;"",'График отпусков'!$D$27&lt;&gt;"",R23&gt;=MIN('График отпусков'!$C$27,'График отпусков'!$D$27),R23&lt;=MAX('График отпусков'!$C$27,'График отпусков'!$D$27)),
AND('График отпусков'!$C$28&lt;&gt;"",'График отпусков'!$D$28&lt;&gt;"",R23&gt;=MIN('График отпусков'!$C$28,'График отпусков'!$D$28),R23&lt;=MAX('График отпусков'!$C$28,'График отпусков'!$D$28)),
AND('График отпусков'!$C$29&lt;&gt;"",'График отпусков'!$D$29&lt;&gt;"",R23&gt;=MIN('График отпусков'!$C$29,'График отпусков'!$D$29),R23&lt;=MAX('График отпусков'!$C$29,'График отпусков'!$D$29))
)
)</f>
        <v>0</v>
      </c>
    </row>
    <row r="24" spans="2:19" ht="45" customHeight="1" x14ac:dyDescent="0.25">
      <c r="D24" s="57"/>
      <c r="N24" s="82" t="s">
        <v>91</v>
      </c>
      <c r="O24" s="83">
        <v>73050</v>
      </c>
      <c r="Q24" s="58" t="s">
        <v>93</v>
      </c>
      <c r="R24" s="59">
        <v>46043</v>
      </c>
      <c r="S24" s="60" t="b">
        <f>AND(
COUNTIF(Расчёт!$O$4:$O$35,R24)=0,
OR(
AND('График отпусков'!$C$15&lt;&gt;"",'График отпусков'!$D$15&lt;&gt;"",R24&gt;=MIN('График отпусков'!$C$15,'График отпусков'!$D$15),R24&lt;=MAX('График отпусков'!$C$15,'График отпусков'!$D$15)),
AND('График отпусков'!$C$16&lt;&gt;"",'График отпусков'!$D$16&lt;&gt;"",R24&gt;=MIN('График отпусков'!$C$16,'График отпусков'!$D$16),R24&lt;=MAX('График отпусков'!$C$16,'График отпусков'!$D$16)),
AND('График отпусков'!$C$17&lt;&gt;"",'График отпусков'!$D$17&lt;&gt;"",R24&gt;=MIN('График отпусков'!$C$17,'График отпусков'!$D$17),R24&lt;=MAX('График отпусков'!$C$17,'График отпусков'!$D$17)),
AND('График отпусков'!$C$18&lt;&gt;"",'График отпусков'!$D$18&lt;&gt;"",R24&gt;=MIN('График отпусков'!$C$18,'График отпусков'!$D$18),R24&lt;=MAX('График отпусков'!$C$18,'График отпусков'!$D$18)),
AND('График отпусков'!$C$19&lt;&gt;"",'График отпусков'!$D$19&lt;&gt;"",R24&gt;=MIN('График отпусков'!$C$19,'График отпусков'!$D$19),R24&lt;=MAX('График отпусков'!$C$19,'График отпусков'!$D$19)),
AND('График отпусков'!$C$20&lt;&gt;"",'График отпусков'!$D$20&lt;&gt;"",R24&gt;=MIN('График отпусков'!$C$20,'График отпусков'!$D$20),R24&lt;=MAX('График отпусков'!$C$20,'График отпусков'!$D$20)),
AND('График отпусков'!$C$21&lt;&gt;"",'График отпусков'!$D$21&lt;&gt;"",R24&gt;=MIN('График отпусков'!$C$21,'График отпусков'!$D$21),R24&lt;=MAX('График отпусков'!$C$21,'График отпусков'!$D$21)),
AND('График отпусков'!$C$22&lt;&gt;"",'График отпусков'!$D$22&lt;&gt;"",R24&gt;=MIN('График отпусков'!$C$22,'График отпусков'!$D$22),R24&lt;=MAX('График отпусков'!$C$22,'График отпусков'!$D$22)),
AND('График отпусков'!$C$23&lt;&gt;"",'График отпусков'!$D$23&lt;&gt;"",R24&gt;=MIN('График отпусков'!$C$23,'График отпусков'!$D$23),R24&lt;=MAX('График отпусков'!$C$23,'График отпусков'!$D$23)),
AND('График отпусков'!$C$24&lt;&gt;"",'График отпусков'!$D$24&lt;&gt;"",R24&gt;=MIN('График отпусков'!$C$24,'График отпусков'!$D$24),R24&lt;=MAX('График отпусков'!$C$24,'График отпусков'!$D$24)),
AND('График отпусков'!$C$25&lt;&gt;"",'График отпусков'!$D$25&lt;&gt;"",R24&gt;=MIN('График отпусков'!$C$25,'График отпусков'!$D$25),R24&lt;=MAX('График отпусков'!$C$25,'График отпусков'!$D$25)),
AND('График отпусков'!$C$26&lt;&gt;"",'График отпусков'!$D$26&lt;&gt;"",R24&gt;=MIN('График отпусков'!$C$26,'График отпусков'!$D$26),R24&lt;=MAX('График отпусков'!$C$26,'График отпусков'!$D$26)),
AND('График отпусков'!$C$27&lt;&gt;"",'График отпусков'!$D$27&lt;&gt;"",R24&gt;=MIN('График отпусков'!$C$27,'График отпусков'!$D$27),R24&lt;=MAX('График отпусков'!$C$27,'График отпусков'!$D$27)),
AND('График отпусков'!$C$28&lt;&gt;"",'График отпусков'!$D$28&lt;&gt;"",R24&gt;=MIN('График отпусков'!$C$28,'График отпусков'!$D$28),R24&lt;=MAX('График отпусков'!$C$28,'График отпусков'!$D$28)),
AND('График отпусков'!$C$29&lt;&gt;"",'График отпусков'!$D$29&lt;&gt;"",R24&gt;=MIN('График отпусков'!$C$29,'График отпусков'!$D$29),R24&lt;=MAX('График отпусков'!$C$29,'График отпусков'!$D$29))
)
)</f>
        <v>0</v>
      </c>
    </row>
    <row r="25" spans="2:19" ht="45" customHeight="1" x14ac:dyDescent="0.25">
      <c r="D25" s="57"/>
      <c r="N25" s="82" t="s">
        <v>91</v>
      </c>
      <c r="O25" s="83">
        <v>73050</v>
      </c>
      <c r="Q25" s="58" t="s">
        <v>93</v>
      </c>
      <c r="R25" s="59">
        <v>46044</v>
      </c>
      <c r="S25" s="60" t="b">
        <f>AND(
COUNTIF(Расчёт!$O$4:$O$35,R25)=0,
OR(
AND('График отпусков'!$C$15&lt;&gt;"",'График отпусков'!$D$15&lt;&gt;"",R25&gt;=MIN('График отпусков'!$C$15,'График отпусков'!$D$15),R25&lt;=MAX('График отпусков'!$C$15,'График отпусков'!$D$15)),
AND('График отпусков'!$C$16&lt;&gt;"",'График отпусков'!$D$16&lt;&gt;"",R25&gt;=MIN('График отпусков'!$C$16,'График отпусков'!$D$16),R25&lt;=MAX('График отпусков'!$C$16,'График отпусков'!$D$16)),
AND('График отпусков'!$C$17&lt;&gt;"",'График отпусков'!$D$17&lt;&gt;"",R25&gt;=MIN('График отпусков'!$C$17,'График отпусков'!$D$17),R25&lt;=MAX('График отпусков'!$C$17,'График отпусков'!$D$17)),
AND('График отпусков'!$C$18&lt;&gt;"",'График отпусков'!$D$18&lt;&gt;"",R25&gt;=MIN('График отпусков'!$C$18,'График отпусков'!$D$18),R25&lt;=MAX('График отпусков'!$C$18,'График отпусков'!$D$18)),
AND('График отпусков'!$C$19&lt;&gt;"",'График отпусков'!$D$19&lt;&gt;"",R25&gt;=MIN('График отпусков'!$C$19,'График отпусков'!$D$19),R25&lt;=MAX('График отпусков'!$C$19,'График отпусков'!$D$19)),
AND('График отпусков'!$C$20&lt;&gt;"",'График отпусков'!$D$20&lt;&gt;"",R25&gt;=MIN('График отпусков'!$C$20,'График отпусков'!$D$20),R25&lt;=MAX('График отпусков'!$C$20,'График отпусков'!$D$20)),
AND('График отпусков'!$C$21&lt;&gt;"",'График отпусков'!$D$21&lt;&gt;"",R25&gt;=MIN('График отпусков'!$C$21,'График отпусков'!$D$21),R25&lt;=MAX('График отпусков'!$C$21,'График отпусков'!$D$21)),
AND('График отпусков'!$C$22&lt;&gt;"",'График отпусков'!$D$22&lt;&gt;"",R25&gt;=MIN('График отпусков'!$C$22,'График отпусков'!$D$22),R25&lt;=MAX('График отпусков'!$C$22,'График отпусков'!$D$22)),
AND('График отпусков'!$C$23&lt;&gt;"",'График отпусков'!$D$23&lt;&gt;"",R25&gt;=MIN('График отпусков'!$C$23,'График отпусков'!$D$23),R25&lt;=MAX('График отпусков'!$C$23,'График отпусков'!$D$23)),
AND('График отпусков'!$C$24&lt;&gt;"",'График отпусков'!$D$24&lt;&gt;"",R25&gt;=MIN('График отпусков'!$C$24,'График отпусков'!$D$24),R25&lt;=MAX('График отпусков'!$C$24,'График отпусков'!$D$24)),
AND('График отпусков'!$C$25&lt;&gt;"",'График отпусков'!$D$25&lt;&gt;"",R25&gt;=MIN('График отпусков'!$C$25,'График отпусков'!$D$25),R25&lt;=MAX('График отпусков'!$C$25,'График отпусков'!$D$25)),
AND('График отпусков'!$C$26&lt;&gt;"",'График отпусков'!$D$26&lt;&gt;"",R25&gt;=MIN('График отпусков'!$C$26,'График отпусков'!$D$26),R25&lt;=MAX('График отпусков'!$C$26,'График отпусков'!$D$26)),
AND('График отпусков'!$C$27&lt;&gt;"",'График отпусков'!$D$27&lt;&gt;"",R25&gt;=MIN('График отпусков'!$C$27,'График отпусков'!$D$27),R25&lt;=MAX('График отпусков'!$C$27,'График отпусков'!$D$27)),
AND('График отпусков'!$C$28&lt;&gt;"",'График отпусков'!$D$28&lt;&gt;"",R25&gt;=MIN('График отпусков'!$C$28,'График отпусков'!$D$28),R25&lt;=MAX('График отпусков'!$C$28,'График отпусков'!$D$28)),
AND('График отпусков'!$C$29&lt;&gt;"",'График отпусков'!$D$29&lt;&gt;"",R25&gt;=MIN('График отпусков'!$C$29,'График отпусков'!$D$29),R25&lt;=MAX('График отпусков'!$C$29,'График отпусков'!$D$29))
)
)</f>
        <v>0</v>
      </c>
    </row>
    <row r="26" spans="2:19" ht="45" customHeight="1" x14ac:dyDescent="0.25">
      <c r="D26" s="57"/>
      <c r="N26" s="82" t="s">
        <v>91</v>
      </c>
      <c r="O26" s="83">
        <v>73050</v>
      </c>
      <c r="Q26" s="58" t="s">
        <v>93</v>
      </c>
      <c r="R26" s="59">
        <v>46045</v>
      </c>
      <c r="S26" s="60" t="b">
        <f>AND(
COUNTIF(Расчёт!$O$4:$O$35,R26)=0,
OR(
AND('График отпусков'!$C$15&lt;&gt;"",'График отпусков'!$D$15&lt;&gt;"",R26&gt;=MIN('График отпусков'!$C$15,'График отпусков'!$D$15),R26&lt;=MAX('График отпусков'!$C$15,'График отпусков'!$D$15)),
AND('График отпусков'!$C$16&lt;&gt;"",'График отпусков'!$D$16&lt;&gt;"",R26&gt;=MIN('График отпусков'!$C$16,'График отпусков'!$D$16),R26&lt;=MAX('График отпусков'!$C$16,'График отпусков'!$D$16)),
AND('График отпусков'!$C$17&lt;&gt;"",'График отпусков'!$D$17&lt;&gt;"",R26&gt;=MIN('График отпусков'!$C$17,'График отпусков'!$D$17),R26&lt;=MAX('График отпусков'!$C$17,'График отпусков'!$D$17)),
AND('График отпусков'!$C$18&lt;&gt;"",'График отпусков'!$D$18&lt;&gt;"",R26&gt;=MIN('График отпусков'!$C$18,'График отпусков'!$D$18),R26&lt;=MAX('График отпусков'!$C$18,'График отпусков'!$D$18)),
AND('График отпусков'!$C$19&lt;&gt;"",'График отпусков'!$D$19&lt;&gt;"",R26&gt;=MIN('График отпусков'!$C$19,'График отпусков'!$D$19),R26&lt;=MAX('График отпусков'!$C$19,'График отпусков'!$D$19)),
AND('График отпусков'!$C$20&lt;&gt;"",'График отпусков'!$D$20&lt;&gt;"",R26&gt;=MIN('График отпусков'!$C$20,'График отпусков'!$D$20),R26&lt;=MAX('График отпусков'!$C$20,'График отпусков'!$D$20)),
AND('График отпусков'!$C$21&lt;&gt;"",'График отпусков'!$D$21&lt;&gt;"",R26&gt;=MIN('График отпусков'!$C$21,'График отпусков'!$D$21),R26&lt;=MAX('График отпусков'!$C$21,'График отпусков'!$D$21)),
AND('График отпусков'!$C$22&lt;&gt;"",'График отпусков'!$D$22&lt;&gt;"",R26&gt;=MIN('График отпусков'!$C$22,'График отпусков'!$D$22),R26&lt;=MAX('График отпусков'!$C$22,'График отпусков'!$D$22)),
AND('График отпусков'!$C$23&lt;&gt;"",'График отпусков'!$D$23&lt;&gt;"",R26&gt;=MIN('График отпусков'!$C$23,'График отпусков'!$D$23),R26&lt;=MAX('График отпусков'!$C$23,'График отпусков'!$D$23)),
AND('График отпусков'!$C$24&lt;&gt;"",'График отпусков'!$D$24&lt;&gt;"",R26&gt;=MIN('График отпусков'!$C$24,'График отпусков'!$D$24),R26&lt;=MAX('График отпусков'!$C$24,'График отпусков'!$D$24)),
AND('График отпусков'!$C$25&lt;&gt;"",'График отпусков'!$D$25&lt;&gt;"",R26&gt;=MIN('График отпусков'!$C$25,'График отпусков'!$D$25),R26&lt;=MAX('График отпусков'!$C$25,'График отпусков'!$D$25)),
AND('График отпусков'!$C$26&lt;&gt;"",'График отпусков'!$D$26&lt;&gt;"",R26&gt;=MIN('График отпусков'!$C$26,'График отпусков'!$D$26),R26&lt;=MAX('График отпусков'!$C$26,'График отпусков'!$D$26)),
AND('График отпусков'!$C$27&lt;&gt;"",'График отпусков'!$D$27&lt;&gt;"",R26&gt;=MIN('График отпусков'!$C$27,'График отпусков'!$D$27),R26&lt;=MAX('График отпусков'!$C$27,'График отпусков'!$D$27)),
AND('График отпусков'!$C$28&lt;&gt;"",'График отпусков'!$D$28&lt;&gt;"",R26&gt;=MIN('График отпусков'!$C$28,'График отпусков'!$D$28),R26&lt;=MAX('График отпусков'!$C$28,'График отпусков'!$D$28)),
AND('График отпусков'!$C$29&lt;&gt;"",'График отпусков'!$D$29&lt;&gt;"",R26&gt;=MIN('График отпусков'!$C$29,'График отпусков'!$D$29),R26&lt;=MAX('График отпусков'!$C$29,'График отпусков'!$D$29))
)
)</f>
        <v>0</v>
      </c>
    </row>
    <row r="27" spans="2:19" ht="45" customHeight="1" x14ac:dyDescent="0.25">
      <c r="D27" s="57"/>
      <c r="J27" s="12"/>
      <c r="K27" s="12"/>
      <c r="N27" s="82" t="s">
        <v>91</v>
      </c>
      <c r="O27" s="83">
        <v>73050</v>
      </c>
      <c r="Q27" s="58" t="s">
        <v>93</v>
      </c>
      <c r="R27" s="59">
        <v>46046</v>
      </c>
      <c r="S27" s="60" t="b">
        <f>AND(
COUNTIF(Расчёт!$O$4:$O$35,R27)=0,
OR(
AND('График отпусков'!$C$15&lt;&gt;"",'График отпусков'!$D$15&lt;&gt;"",R27&gt;=MIN('График отпусков'!$C$15,'График отпусков'!$D$15),R27&lt;=MAX('График отпусков'!$C$15,'График отпусков'!$D$15)),
AND('График отпусков'!$C$16&lt;&gt;"",'График отпусков'!$D$16&lt;&gt;"",R27&gt;=MIN('График отпусков'!$C$16,'График отпусков'!$D$16),R27&lt;=MAX('График отпусков'!$C$16,'График отпусков'!$D$16)),
AND('График отпусков'!$C$17&lt;&gt;"",'График отпусков'!$D$17&lt;&gt;"",R27&gt;=MIN('График отпусков'!$C$17,'График отпусков'!$D$17),R27&lt;=MAX('График отпусков'!$C$17,'График отпусков'!$D$17)),
AND('График отпусков'!$C$18&lt;&gt;"",'График отпусков'!$D$18&lt;&gt;"",R27&gt;=MIN('График отпусков'!$C$18,'График отпусков'!$D$18),R27&lt;=MAX('График отпусков'!$C$18,'График отпусков'!$D$18)),
AND('График отпусков'!$C$19&lt;&gt;"",'График отпусков'!$D$19&lt;&gt;"",R27&gt;=MIN('График отпусков'!$C$19,'График отпусков'!$D$19),R27&lt;=MAX('График отпусков'!$C$19,'График отпусков'!$D$19)),
AND('График отпусков'!$C$20&lt;&gt;"",'График отпусков'!$D$20&lt;&gt;"",R27&gt;=MIN('График отпусков'!$C$20,'График отпусков'!$D$20),R27&lt;=MAX('График отпусков'!$C$20,'График отпусков'!$D$20)),
AND('График отпусков'!$C$21&lt;&gt;"",'График отпусков'!$D$21&lt;&gt;"",R27&gt;=MIN('График отпусков'!$C$21,'График отпусков'!$D$21),R27&lt;=MAX('График отпусков'!$C$21,'График отпусков'!$D$21)),
AND('График отпусков'!$C$22&lt;&gt;"",'График отпусков'!$D$22&lt;&gt;"",R27&gt;=MIN('График отпусков'!$C$22,'График отпусков'!$D$22),R27&lt;=MAX('График отпусков'!$C$22,'График отпусков'!$D$22)),
AND('График отпусков'!$C$23&lt;&gt;"",'График отпусков'!$D$23&lt;&gt;"",R27&gt;=MIN('График отпусков'!$C$23,'График отпусков'!$D$23),R27&lt;=MAX('График отпусков'!$C$23,'График отпусков'!$D$23)),
AND('График отпусков'!$C$24&lt;&gt;"",'График отпусков'!$D$24&lt;&gt;"",R27&gt;=MIN('График отпусков'!$C$24,'График отпусков'!$D$24),R27&lt;=MAX('График отпусков'!$C$24,'График отпусков'!$D$24)),
AND('График отпусков'!$C$25&lt;&gt;"",'График отпусков'!$D$25&lt;&gt;"",R27&gt;=MIN('График отпусков'!$C$25,'График отпусков'!$D$25),R27&lt;=MAX('График отпусков'!$C$25,'График отпусков'!$D$25)),
AND('График отпусков'!$C$26&lt;&gt;"",'График отпусков'!$D$26&lt;&gt;"",R27&gt;=MIN('График отпусков'!$C$26,'График отпусков'!$D$26),R27&lt;=MAX('График отпусков'!$C$26,'График отпусков'!$D$26)),
AND('График отпусков'!$C$27&lt;&gt;"",'График отпусков'!$D$27&lt;&gt;"",R27&gt;=MIN('График отпусков'!$C$27,'График отпусков'!$D$27),R27&lt;=MAX('График отпусков'!$C$27,'График отпусков'!$D$27)),
AND('График отпусков'!$C$28&lt;&gt;"",'График отпусков'!$D$28&lt;&gt;"",R27&gt;=MIN('График отпусков'!$C$28,'График отпусков'!$D$28),R27&lt;=MAX('График отпусков'!$C$28,'График отпусков'!$D$28)),
AND('График отпусков'!$C$29&lt;&gt;"",'График отпусков'!$D$29&lt;&gt;"",R27&gt;=MIN('График отпусков'!$C$29,'График отпусков'!$D$29),R27&lt;=MAX('График отпусков'!$C$29,'График отпусков'!$D$29))
)
)</f>
        <v>0</v>
      </c>
    </row>
    <row r="28" spans="2:19" ht="45" customHeight="1" x14ac:dyDescent="0.25">
      <c r="D28" s="57"/>
      <c r="J28" s="12"/>
      <c r="K28" s="12"/>
      <c r="N28" s="82" t="s">
        <v>91</v>
      </c>
      <c r="O28" s="83">
        <v>73050</v>
      </c>
      <c r="Q28" s="58" t="s">
        <v>93</v>
      </c>
      <c r="R28" s="59">
        <v>46047</v>
      </c>
      <c r="S28" s="60" t="b">
        <f>AND(
COUNTIF(Расчёт!$O$4:$O$35,R28)=0,
OR(
AND('График отпусков'!$C$15&lt;&gt;"",'График отпусков'!$D$15&lt;&gt;"",R28&gt;=MIN('График отпусков'!$C$15,'График отпусков'!$D$15),R28&lt;=MAX('График отпусков'!$C$15,'График отпусков'!$D$15)),
AND('График отпусков'!$C$16&lt;&gt;"",'График отпусков'!$D$16&lt;&gt;"",R28&gt;=MIN('График отпусков'!$C$16,'График отпусков'!$D$16),R28&lt;=MAX('График отпусков'!$C$16,'График отпусков'!$D$16)),
AND('График отпусков'!$C$17&lt;&gt;"",'График отпусков'!$D$17&lt;&gt;"",R28&gt;=MIN('График отпусков'!$C$17,'График отпусков'!$D$17),R28&lt;=MAX('График отпусков'!$C$17,'График отпусков'!$D$17)),
AND('График отпусков'!$C$18&lt;&gt;"",'График отпусков'!$D$18&lt;&gt;"",R28&gt;=MIN('График отпусков'!$C$18,'График отпусков'!$D$18),R28&lt;=MAX('График отпусков'!$C$18,'График отпусков'!$D$18)),
AND('График отпусков'!$C$19&lt;&gt;"",'График отпусков'!$D$19&lt;&gt;"",R28&gt;=MIN('График отпусков'!$C$19,'График отпусков'!$D$19),R28&lt;=MAX('График отпусков'!$C$19,'График отпусков'!$D$19)),
AND('График отпусков'!$C$20&lt;&gt;"",'График отпусков'!$D$20&lt;&gt;"",R28&gt;=MIN('График отпусков'!$C$20,'График отпусков'!$D$20),R28&lt;=MAX('График отпусков'!$C$20,'График отпусков'!$D$20)),
AND('График отпусков'!$C$21&lt;&gt;"",'График отпусков'!$D$21&lt;&gt;"",R28&gt;=MIN('График отпусков'!$C$21,'График отпусков'!$D$21),R28&lt;=MAX('График отпусков'!$C$21,'График отпусков'!$D$21)),
AND('График отпусков'!$C$22&lt;&gt;"",'График отпусков'!$D$22&lt;&gt;"",R28&gt;=MIN('График отпусков'!$C$22,'График отпусков'!$D$22),R28&lt;=MAX('График отпусков'!$C$22,'График отпусков'!$D$22)),
AND('График отпусков'!$C$23&lt;&gt;"",'График отпусков'!$D$23&lt;&gt;"",R28&gt;=MIN('График отпусков'!$C$23,'График отпусков'!$D$23),R28&lt;=MAX('График отпусков'!$C$23,'График отпусков'!$D$23)),
AND('График отпусков'!$C$24&lt;&gt;"",'График отпусков'!$D$24&lt;&gt;"",R28&gt;=MIN('График отпусков'!$C$24,'График отпусков'!$D$24),R28&lt;=MAX('График отпусков'!$C$24,'График отпусков'!$D$24)),
AND('График отпусков'!$C$25&lt;&gt;"",'График отпусков'!$D$25&lt;&gt;"",R28&gt;=MIN('График отпусков'!$C$25,'График отпусков'!$D$25),R28&lt;=MAX('График отпусков'!$C$25,'График отпусков'!$D$25)),
AND('График отпусков'!$C$26&lt;&gt;"",'График отпусков'!$D$26&lt;&gt;"",R28&gt;=MIN('График отпусков'!$C$26,'График отпусков'!$D$26),R28&lt;=MAX('График отпусков'!$C$26,'График отпусков'!$D$26)),
AND('График отпусков'!$C$27&lt;&gt;"",'График отпусков'!$D$27&lt;&gt;"",R28&gt;=MIN('График отпусков'!$C$27,'График отпусков'!$D$27),R28&lt;=MAX('График отпусков'!$C$27,'График отпусков'!$D$27)),
AND('График отпусков'!$C$28&lt;&gt;"",'График отпусков'!$D$28&lt;&gt;"",R28&gt;=MIN('График отпусков'!$C$28,'График отпусков'!$D$28),R28&lt;=MAX('График отпусков'!$C$28,'График отпусков'!$D$28)),
AND('График отпусков'!$C$29&lt;&gt;"",'График отпусков'!$D$29&lt;&gt;"",R28&gt;=MIN('График отпусков'!$C$29,'График отпусков'!$D$29),R28&lt;=MAX('График отпусков'!$C$29,'График отпусков'!$D$29))
)
)</f>
        <v>0</v>
      </c>
    </row>
    <row r="29" spans="2:19" ht="45" customHeight="1" x14ac:dyDescent="0.25">
      <c r="D29" s="57"/>
      <c r="J29" s="12"/>
      <c r="K29" s="12"/>
      <c r="N29" s="82" t="s">
        <v>91</v>
      </c>
      <c r="O29" s="83">
        <v>73050</v>
      </c>
      <c r="Q29" s="58" t="s">
        <v>93</v>
      </c>
      <c r="R29" s="59">
        <v>46048</v>
      </c>
      <c r="S29" s="60" t="b">
        <f>AND(
COUNTIF(Расчёт!$O$4:$O$35,R29)=0,
OR(
AND('График отпусков'!$C$15&lt;&gt;"",'График отпусков'!$D$15&lt;&gt;"",R29&gt;=MIN('График отпусков'!$C$15,'График отпусков'!$D$15),R29&lt;=MAX('График отпусков'!$C$15,'График отпусков'!$D$15)),
AND('График отпусков'!$C$16&lt;&gt;"",'График отпусков'!$D$16&lt;&gt;"",R29&gt;=MIN('График отпусков'!$C$16,'График отпусков'!$D$16),R29&lt;=MAX('График отпусков'!$C$16,'График отпусков'!$D$16)),
AND('График отпусков'!$C$17&lt;&gt;"",'График отпусков'!$D$17&lt;&gt;"",R29&gt;=MIN('График отпусков'!$C$17,'График отпусков'!$D$17),R29&lt;=MAX('График отпусков'!$C$17,'График отпусков'!$D$17)),
AND('График отпусков'!$C$18&lt;&gt;"",'График отпусков'!$D$18&lt;&gt;"",R29&gt;=MIN('График отпусков'!$C$18,'График отпусков'!$D$18),R29&lt;=MAX('График отпусков'!$C$18,'График отпусков'!$D$18)),
AND('График отпусков'!$C$19&lt;&gt;"",'График отпусков'!$D$19&lt;&gt;"",R29&gt;=MIN('График отпусков'!$C$19,'График отпусков'!$D$19),R29&lt;=MAX('График отпусков'!$C$19,'График отпусков'!$D$19)),
AND('График отпусков'!$C$20&lt;&gt;"",'График отпусков'!$D$20&lt;&gt;"",R29&gt;=MIN('График отпусков'!$C$20,'График отпусков'!$D$20),R29&lt;=MAX('График отпусков'!$C$20,'График отпусков'!$D$20)),
AND('График отпусков'!$C$21&lt;&gt;"",'График отпусков'!$D$21&lt;&gt;"",R29&gt;=MIN('График отпусков'!$C$21,'График отпусков'!$D$21),R29&lt;=MAX('График отпусков'!$C$21,'График отпусков'!$D$21)),
AND('График отпусков'!$C$22&lt;&gt;"",'График отпусков'!$D$22&lt;&gt;"",R29&gt;=MIN('График отпусков'!$C$22,'График отпусков'!$D$22),R29&lt;=MAX('График отпусков'!$C$22,'График отпусков'!$D$22)),
AND('График отпусков'!$C$23&lt;&gt;"",'График отпусков'!$D$23&lt;&gt;"",R29&gt;=MIN('График отпусков'!$C$23,'График отпусков'!$D$23),R29&lt;=MAX('График отпусков'!$C$23,'График отпусков'!$D$23)),
AND('График отпусков'!$C$24&lt;&gt;"",'График отпусков'!$D$24&lt;&gt;"",R29&gt;=MIN('График отпусков'!$C$24,'График отпусков'!$D$24),R29&lt;=MAX('График отпусков'!$C$24,'График отпусков'!$D$24)),
AND('График отпусков'!$C$25&lt;&gt;"",'График отпусков'!$D$25&lt;&gt;"",R29&gt;=MIN('График отпусков'!$C$25,'График отпусков'!$D$25),R29&lt;=MAX('График отпусков'!$C$25,'График отпусков'!$D$25)),
AND('График отпусков'!$C$26&lt;&gt;"",'График отпусков'!$D$26&lt;&gt;"",R29&gt;=MIN('График отпусков'!$C$26,'График отпусков'!$D$26),R29&lt;=MAX('График отпусков'!$C$26,'График отпусков'!$D$26)),
AND('График отпусков'!$C$27&lt;&gt;"",'График отпусков'!$D$27&lt;&gt;"",R29&gt;=MIN('График отпусков'!$C$27,'График отпусков'!$D$27),R29&lt;=MAX('График отпусков'!$C$27,'График отпусков'!$D$27)),
AND('График отпусков'!$C$28&lt;&gt;"",'График отпусков'!$D$28&lt;&gt;"",R29&gt;=MIN('График отпусков'!$C$28,'График отпусков'!$D$28),R29&lt;=MAX('График отпусков'!$C$28,'График отпусков'!$D$28)),
AND('График отпусков'!$C$29&lt;&gt;"",'График отпусков'!$D$29&lt;&gt;"",R29&gt;=MIN('График отпусков'!$C$29,'График отпусков'!$D$29),R29&lt;=MAX('График отпусков'!$C$29,'График отпусков'!$D$29))
)
)</f>
        <v>0</v>
      </c>
    </row>
    <row r="30" spans="2:19" ht="45" customHeight="1" x14ac:dyDescent="0.25">
      <c r="D30" s="57"/>
      <c r="J30" s="12"/>
      <c r="N30" s="82" t="s">
        <v>91</v>
      </c>
      <c r="O30" s="83">
        <v>73050</v>
      </c>
      <c r="Q30" s="58" t="s">
        <v>93</v>
      </c>
      <c r="R30" s="59">
        <v>46049</v>
      </c>
      <c r="S30" s="60" t="b">
        <f>AND(
COUNTIF(Расчёт!$O$4:$O$35,R30)=0,
OR(
AND('График отпусков'!$C$15&lt;&gt;"",'График отпусков'!$D$15&lt;&gt;"",R30&gt;=MIN('График отпусков'!$C$15,'График отпусков'!$D$15),R30&lt;=MAX('График отпусков'!$C$15,'График отпусков'!$D$15)),
AND('График отпусков'!$C$16&lt;&gt;"",'График отпусков'!$D$16&lt;&gt;"",R30&gt;=MIN('График отпусков'!$C$16,'График отпусков'!$D$16),R30&lt;=MAX('График отпусков'!$C$16,'График отпусков'!$D$16)),
AND('График отпусков'!$C$17&lt;&gt;"",'График отпусков'!$D$17&lt;&gt;"",R30&gt;=MIN('График отпусков'!$C$17,'График отпусков'!$D$17),R30&lt;=MAX('График отпусков'!$C$17,'График отпусков'!$D$17)),
AND('График отпусков'!$C$18&lt;&gt;"",'График отпусков'!$D$18&lt;&gt;"",R30&gt;=MIN('График отпусков'!$C$18,'График отпусков'!$D$18),R30&lt;=MAX('График отпусков'!$C$18,'График отпусков'!$D$18)),
AND('График отпусков'!$C$19&lt;&gt;"",'График отпусков'!$D$19&lt;&gt;"",R30&gt;=MIN('График отпусков'!$C$19,'График отпусков'!$D$19),R30&lt;=MAX('График отпусков'!$C$19,'График отпусков'!$D$19)),
AND('График отпусков'!$C$20&lt;&gt;"",'График отпусков'!$D$20&lt;&gt;"",R30&gt;=MIN('График отпусков'!$C$20,'График отпусков'!$D$20),R30&lt;=MAX('График отпусков'!$C$20,'График отпусков'!$D$20)),
AND('График отпусков'!$C$21&lt;&gt;"",'График отпусков'!$D$21&lt;&gt;"",R30&gt;=MIN('График отпусков'!$C$21,'График отпусков'!$D$21),R30&lt;=MAX('График отпусков'!$C$21,'График отпусков'!$D$21)),
AND('График отпусков'!$C$22&lt;&gt;"",'График отпусков'!$D$22&lt;&gt;"",R30&gt;=MIN('График отпусков'!$C$22,'График отпусков'!$D$22),R30&lt;=MAX('График отпусков'!$C$22,'График отпусков'!$D$22)),
AND('График отпусков'!$C$23&lt;&gt;"",'График отпусков'!$D$23&lt;&gt;"",R30&gt;=MIN('График отпусков'!$C$23,'График отпусков'!$D$23),R30&lt;=MAX('График отпусков'!$C$23,'График отпусков'!$D$23)),
AND('График отпусков'!$C$24&lt;&gt;"",'График отпусков'!$D$24&lt;&gt;"",R30&gt;=MIN('График отпусков'!$C$24,'График отпусков'!$D$24),R30&lt;=MAX('График отпусков'!$C$24,'График отпусков'!$D$24)),
AND('График отпусков'!$C$25&lt;&gt;"",'График отпусков'!$D$25&lt;&gt;"",R30&gt;=MIN('График отпусков'!$C$25,'График отпусков'!$D$25),R30&lt;=MAX('График отпусков'!$C$25,'График отпусков'!$D$25)),
AND('График отпусков'!$C$26&lt;&gt;"",'График отпусков'!$D$26&lt;&gt;"",R30&gt;=MIN('График отпусков'!$C$26,'График отпусков'!$D$26),R30&lt;=MAX('График отпусков'!$C$26,'График отпусков'!$D$26)),
AND('График отпусков'!$C$27&lt;&gt;"",'График отпусков'!$D$27&lt;&gt;"",R30&gt;=MIN('График отпусков'!$C$27,'График отпусков'!$D$27),R30&lt;=MAX('График отпусков'!$C$27,'График отпусков'!$D$27)),
AND('График отпусков'!$C$28&lt;&gt;"",'График отпусков'!$D$28&lt;&gt;"",R30&gt;=MIN('График отпусков'!$C$28,'График отпусков'!$D$28),R30&lt;=MAX('График отпусков'!$C$28,'График отпусков'!$D$28)),
AND('График отпусков'!$C$29&lt;&gt;"",'График отпусков'!$D$29&lt;&gt;"",R30&gt;=MIN('График отпусков'!$C$29,'График отпусков'!$D$29),R30&lt;=MAX('График отпусков'!$C$29,'График отпусков'!$D$29))
)
)</f>
        <v>0</v>
      </c>
    </row>
    <row r="31" spans="2:19" ht="45" customHeight="1" x14ac:dyDescent="0.25">
      <c r="D31" s="57"/>
      <c r="J31" s="12"/>
      <c r="N31" s="82" t="s">
        <v>91</v>
      </c>
      <c r="O31" s="83">
        <v>73050</v>
      </c>
      <c r="Q31" s="58" t="s">
        <v>93</v>
      </c>
      <c r="R31" s="59">
        <v>46050</v>
      </c>
      <c r="S31" s="60" t="b">
        <f>AND(
COUNTIF(Расчёт!$O$4:$O$35,R31)=0,
OR(
AND('График отпусков'!$C$15&lt;&gt;"",'График отпусков'!$D$15&lt;&gt;"",R31&gt;=MIN('График отпусков'!$C$15,'График отпусков'!$D$15),R31&lt;=MAX('График отпусков'!$C$15,'График отпусков'!$D$15)),
AND('График отпусков'!$C$16&lt;&gt;"",'График отпусков'!$D$16&lt;&gt;"",R31&gt;=MIN('График отпусков'!$C$16,'График отпусков'!$D$16),R31&lt;=MAX('График отпусков'!$C$16,'График отпусков'!$D$16)),
AND('График отпусков'!$C$17&lt;&gt;"",'График отпусков'!$D$17&lt;&gt;"",R31&gt;=MIN('График отпусков'!$C$17,'График отпусков'!$D$17),R31&lt;=MAX('График отпусков'!$C$17,'График отпусков'!$D$17)),
AND('График отпусков'!$C$18&lt;&gt;"",'График отпусков'!$D$18&lt;&gt;"",R31&gt;=MIN('График отпусков'!$C$18,'График отпусков'!$D$18),R31&lt;=MAX('График отпусков'!$C$18,'График отпусков'!$D$18)),
AND('График отпусков'!$C$19&lt;&gt;"",'График отпусков'!$D$19&lt;&gt;"",R31&gt;=MIN('График отпусков'!$C$19,'График отпусков'!$D$19),R31&lt;=MAX('График отпусков'!$C$19,'График отпусков'!$D$19)),
AND('График отпусков'!$C$20&lt;&gt;"",'График отпусков'!$D$20&lt;&gt;"",R31&gt;=MIN('График отпусков'!$C$20,'График отпусков'!$D$20),R31&lt;=MAX('График отпусков'!$C$20,'График отпусков'!$D$20)),
AND('График отпусков'!$C$21&lt;&gt;"",'График отпусков'!$D$21&lt;&gt;"",R31&gt;=MIN('График отпусков'!$C$21,'График отпусков'!$D$21),R31&lt;=MAX('График отпусков'!$C$21,'График отпусков'!$D$21)),
AND('График отпусков'!$C$22&lt;&gt;"",'График отпусков'!$D$22&lt;&gt;"",R31&gt;=MIN('График отпусков'!$C$22,'График отпусков'!$D$22),R31&lt;=MAX('График отпусков'!$C$22,'График отпусков'!$D$22)),
AND('График отпусков'!$C$23&lt;&gt;"",'График отпусков'!$D$23&lt;&gt;"",R31&gt;=MIN('График отпусков'!$C$23,'График отпусков'!$D$23),R31&lt;=MAX('График отпусков'!$C$23,'График отпусков'!$D$23)),
AND('График отпусков'!$C$24&lt;&gt;"",'График отпусков'!$D$24&lt;&gt;"",R31&gt;=MIN('График отпусков'!$C$24,'График отпусков'!$D$24),R31&lt;=MAX('График отпусков'!$C$24,'График отпусков'!$D$24)),
AND('График отпусков'!$C$25&lt;&gt;"",'График отпусков'!$D$25&lt;&gt;"",R31&gt;=MIN('График отпусков'!$C$25,'График отпусков'!$D$25),R31&lt;=MAX('График отпусков'!$C$25,'График отпусков'!$D$25)),
AND('График отпусков'!$C$26&lt;&gt;"",'График отпусков'!$D$26&lt;&gt;"",R31&gt;=MIN('График отпусков'!$C$26,'График отпусков'!$D$26),R31&lt;=MAX('График отпусков'!$C$26,'График отпусков'!$D$26)),
AND('График отпусков'!$C$27&lt;&gt;"",'График отпусков'!$D$27&lt;&gt;"",R31&gt;=MIN('График отпусков'!$C$27,'График отпусков'!$D$27),R31&lt;=MAX('График отпусков'!$C$27,'График отпусков'!$D$27)),
AND('График отпусков'!$C$28&lt;&gt;"",'График отпусков'!$D$28&lt;&gt;"",R31&gt;=MIN('График отпусков'!$C$28,'График отпусков'!$D$28),R31&lt;=MAX('График отпусков'!$C$28,'График отпусков'!$D$28)),
AND('График отпусков'!$C$29&lt;&gt;"",'График отпусков'!$D$29&lt;&gt;"",R31&gt;=MIN('График отпусков'!$C$29,'График отпусков'!$D$29),R31&lt;=MAX('График отпусков'!$C$29,'График отпусков'!$D$29))
)
)</f>
        <v>0</v>
      </c>
    </row>
    <row r="32" spans="2:19" ht="45" customHeight="1" x14ac:dyDescent="0.25">
      <c r="J32" s="12"/>
      <c r="N32" s="82" t="s">
        <v>91</v>
      </c>
      <c r="O32" s="83">
        <v>73050</v>
      </c>
      <c r="Q32" s="58" t="s">
        <v>93</v>
      </c>
      <c r="R32" s="59">
        <v>46051</v>
      </c>
      <c r="S32" s="60" t="b">
        <f>AND(
COUNTIF(Расчёт!$O$4:$O$35,R32)=0,
OR(
AND('График отпусков'!$C$15&lt;&gt;"",'График отпусков'!$D$15&lt;&gt;"",R32&gt;=MIN('График отпусков'!$C$15,'График отпусков'!$D$15),R32&lt;=MAX('График отпусков'!$C$15,'График отпусков'!$D$15)),
AND('График отпусков'!$C$16&lt;&gt;"",'График отпусков'!$D$16&lt;&gt;"",R32&gt;=MIN('График отпусков'!$C$16,'График отпусков'!$D$16),R32&lt;=MAX('График отпусков'!$C$16,'График отпусков'!$D$16)),
AND('График отпусков'!$C$17&lt;&gt;"",'График отпусков'!$D$17&lt;&gt;"",R32&gt;=MIN('График отпусков'!$C$17,'График отпусков'!$D$17),R32&lt;=MAX('График отпусков'!$C$17,'График отпусков'!$D$17)),
AND('График отпусков'!$C$18&lt;&gt;"",'График отпусков'!$D$18&lt;&gt;"",R32&gt;=MIN('График отпусков'!$C$18,'График отпусков'!$D$18),R32&lt;=MAX('График отпусков'!$C$18,'График отпусков'!$D$18)),
AND('График отпусков'!$C$19&lt;&gt;"",'График отпусков'!$D$19&lt;&gt;"",R32&gt;=MIN('График отпусков'!$C$19,'График отпусков'!$D$19),R32&lt;=MAX('График отпусков'!$C$19,'График отпусков'!$D$19)),
AND('График отпусков'!$C$20&lt;&gt;"",'График отпусков'!$D$20&lt;&gt;"",R32&gt;=MIN('График отпусков'!$C$20,'График отпусков'!$D$20),R32&lt;=MAX('График отпусков'!$C$20,'График отпусков'!$D$20)),
AND('График отпусков'!$C$21&lt;&gt;"",'График отпусков'!$D$21&lt;&gt;"",R32&gt;=MIN('График отпусков'!$C$21,'График отпусков'!$D$21),R32&lt;=MAX('График отпусков'!$C$21,'График отпусков'!$D$21)),
AND('График отпусков'!$C$22&lt;&gt;"",'График отпусков'!$D$22&lt;&gt;"",R32&gt;=MIN('График отпусков'!$C$22,'График отпусков'!$D$22),R32&lt;=MAX('График отпусков'!$C$22,'График отпусков'!$D$22)),
AND('График отпусков'!$C$23&lt;&gt;"",'График отпусков'!$D$23&lt;&gt;"",R32&gt;=MIN('График отпусков'!$C$23,'График отпусков'!$D$23),R32&lt;=MAX('График отпусков'!$C$23,'График отпусков'!$D$23)),
AND('График отпусков'!$C$24&lt;&gt;"",'График отпусков'!$D$24&lt;&gt;"",R32&gt;=MIN('График отпусков'!$C$24,'График отпусков'!$D$24),R32&lt;=MAX('График отпусков'!$C$24,'График отпусков'!$D$24)),
AND('График отпусков'!$C$25&lt;&gt;"",'График отпусков'!$D$25&lt;&gt;"",R32&gt;=MIN('График отпусков'!$C$25,'График отпусков'!$D$25),R32&lt;=MAX('График отпусков'!$C$25,'График отпусков'!$D$25)),
AND('График отпусков'!$C$26&lt;&gt;"",'График отпусков'!$D$26&lt;&gt;"",R32&gt;=MIN('График отпусков'!$C$26,'График отпусков'!$D$26),R32&lt;=MAX('График отпусков'!$C$26,'График отпусков'!$D$26)),
AND('График отпусков'!$C$27&lt;&gt;"",'График отпусков'!$D$27&lt;&gt;"",R32&gt;=MIN('График отпусков'!$C$27,'График отпусков'!$D$27),R32&lt;=MAX('График отпусков'!$C$27,'График отпусков'!$D$27)),
AND('График отпусков'!$C$28&lt;&gt;"",'График отпусков'!$D$28&lt;&gt;"",R32&gt;=MIN('График отпусков'!$C$28,'График отпусков'!$D$28),R32&lt;=MAX('График отпусков'!$C$28,'График отпусков'!$D$28)),
AND('График отпусков'!$C$29&lt;&gt;"",'График отпусков'!$D$29&lt;&gt;"",R32&gt;=MIN('График отпусков'!$C$29,'График отпусков'!$D$29),R32&lt;=MAX('График отпусков'!$C$29,'График отпусков'!$D$29))
)
)</f>
        <v>0</v>
      </c>
    </row>
    <row r="33" spans="10:19" ht="45" customHeight="1" x14ac:dyDescent="0.25">
      <c r="J33" s="12"/>
      <c r="N33" s="82" t="s">
        <v>91</v>
      </c>
      <c r="O33" s="83">
        <v>73050</v>
      </c>
      <c r="Q33" s="58" t="s">
        <v>93</v>
      </c>
      <c r="R33" s="59">
        <v>46052</v>
      </c>
      <c r="S33" s="60" t="b">
        <f>AND(
COUNTIF(Расчёт!$O$4:$O$35,R33)=0,
OR(
AND('График отпусков'!$C$15&lt;&gt;"",'График отпусков'!$D$15&lt;&gt;"",R33&gt;=MIN('График отпусков'!$C$15,'График отпусков'!$D$15),R33&lt;=MAX('График отпусков'!$C$15,'График отпусков'!$D$15)),
AND('График отпусков'!$C$16&lt;&gt;"",'График отпусков'!$D$16&lt;&gt;"",R33&gt;=MIN('График отпусков'!$C$16,'График отпусков'!$D$16),R33&lt;=MAX('График отпусков'!$C$16,'График отпусков'!$D$16)),
AND('График отпусков'!$C$17&lt;&gt;"",'График отпусков'!$D$17&lt;&gt;"",R33&gt;=MIN('График отпусков'!$C$17,'График отпусков'!$D$17),R33&lt;=MAX('График отпусков'!$C$17,'График отпусков'!$D$17)),
AND('График отпусков'!$C$18&lt;&gt;"",'График отпусков'!$D$18&lt;&gt;"",R33&gt;=MIN('График отпусков'!$C$18,'График отпусков'!$D$18),R33&lt;=MAX('График отпусков'!$C$18,'График отпусков'!$D$18)),
AND('График отпусков'!$C$19&lt;&gt;"",'График отпусков'!$D$19&lt;&gt;"",R33&gt;=MIN('График отпусков'!$C$19,'График отпусков'!$D$19),R33&lt;=MAX('График отпусков'!$C$19,'График отпусков'!$D$19)),
AND('График отпусков'!$C$20&lt;&gt;"",'График отпусков'!$D$20&lt;&gt;"",R33&gt;=MIN('График отпусков'!$C$20,'График отпусков'!$D$20),R33&lt;=MAX('График отпусков'!$C$20,'График отпусков'!$D$20)),
AND('График отпусков'!$C$21&lt;&gt;"",'График отпусков'!$D$21&lt;&gt;"",R33&gt;=MIN('График отпусков'!$C$21,'График отпусков'!$D$21),R33&lt;=MAX('График отпусков'!$C$21,'График отпусков'!$D$21)),
AND('График отпусков'!$C$22&lt;&gt;"",'График отпусков'!$D$22&lt;&gt;"",R33&gt;=MIN('График отпусков'!$C$22,'График отпусков'!$D$22),R33&lt;=MAX('График отпусков'!$C$22,'График отпусков'!$D$22)),
AND('График отпусков'!$C$23&lt;&gt;"",'График отпусков'!$D$23&lt;&gt;"",R33&gt;=MIN('График отпусков'!$C$23,'График отпусков'!$D$23),R33&lt;=MAX('График отпусков'!$C$23,'График отпусков'!$D$23)),
AND('График отпусков'!$C$24&lt;&gt;"",'График отпусков'!$D$24&lt;&gt;"",R33&gt;=MIN('График отпусков'!$C$24,'График отпусков'!$D$24),R33&lt;=MAX('График отпусков'!$C$24,'График отпусков'!$D$24)),
AND('График отпусков'!$C$25&lt;&gt;"",'График отпусков'!$D$25&lt;&gt;"",R33&gt;=MIN('График отпусков'!$C$25,'График отпусков'!$D$25),R33&lt;=MAX('График отпусков'!$C$25,'График отпусков'!$D$25)),
AND('График отпусков'!$C$26&lt;&gt;"",'График отпусков'!$D$26&lt;&gt;"",R33&gt;=MIN('График отпусков'!$C$26,'График отпусков'!$D$26),R33&lt;=MAX('График отпусков'!$C$26,'График отпусков'!$D$26)),
AND('График отпусков'!$C$27&lt;&gt;"",'График отпусков'!$D$27&lt;&gt;"",R33&gt;=MIN('График отпусков'!$C$27,'График отпусков'!$D$27),R33&lt;=MAX('График отпусков'!$C$27,'График отпусков'!$D$27)),
AND('График отпусков'!$C$28&lt;&gt;"",'График отпусков'!$D$28&lt;&gt;"",R33&gt;=MIN('График отпусков'!$C$28,'График отпусков'!$D$28),R33&lt;=MAX('График отпусков'!$C$28,'График отпусков'!$D$28)),
AND('График отпусков'!$C$29&lt;&gt;"",'График отпусков'!$D$29&lt;&gt;"",R33&gt;=MIN('График отпусков'!$C$29,'График отпусков'!$D$29),R33&lt;=MAX('График отпусков'!$C$29,'График отпусков'!$D$29))
)
)</f>
        <v>0</v>
      </c>
    </row>
    <row r="34" spans="10:19" ht="45" customHeight="1" x14ac:dyDescent="0.25">
      <c r="J34" s="12"/>
      <c r="N34" s="82" t="s">
        <v>91</v>
      </c>
      <c r="O34" s="83">
        <v>73050</v>
      </c>
      <c r="Q34" s="58" t="s">
        <v>93</v>
      </c>
      <c r="R34" s="59">
        <v>46053</v>
      </c>
      <c r="S34" s="60" t="b">
        <f>AND(
COUNTIF(Расчёт!$O$4:$O$35,R34)=0,
OR(
AND('График отпусков'!$C$15&lt;&gt;"",'График отпусков'!$D$15&lt;&gt;"",R34&gt;=MIN('График отпусков'!$C$15,'График отпусков'!$D$15),R34&lt;=MAX('График отпусков'!$C$15,'График отпусков'!$D$15)),
AND('График отпусков'!$C$16&lt;&gt;"",'График отпусков'!$D$16&lt;&gt;"",R34&gt;=MIN('График отпусков'!$C$16,'График отпусков'!$D$16),R34&lt;=MAX('График отпусков'!$C$16,'График отпусков'!$D$16)),
AND('График отпусков'!$C$17&lt;&gt;"",'График отпусков'!$D$17&lt;&gt;"",R34&gt;=MIN('График отпусков'!$C$17,'График отпусков'!$D$17),R34&lt;=MAX('График отпусков'!$C$17,'График отпусков'!$D$17)),
AND('График отпусков'!$C$18&lt;&gt;"",'График отпусков'!$D$18&lt;&gt;"",R34&gt;=MIN('График отпусков'!$C$18,'График отпусков'!$D$18),R34&lt;=MAX('График отпусков'!$C$18,'График отпусков'!$D$18)),
AND('График отпусков'!$C$19&lt;&gt;"",'График отпусков'!$D$19&lt;&gt;"",R34&gt;=MIN('График отпусков'!$C$19,'График отпусков'!$D$19),R34&lt;=MAX('График отпусков'!$C$19,'График отпусков'!$D$19)),
AND('График отпусков'!$C$20&lt;&gt;"",'График отпусков'!$D$20&lt;&gt;"",R34&gt;=MIN('График отпусков'!$C$20,'График отпусков'!$D$20),R34&lt;=MAX('График отпусков'!$C$20,'График отпусков'!$D$20)),
AND('График отпусков'!$C$21&lt;&gt;"",'График отпусков'!$D$21&lt;&gt;"",R34&gt;=MIN('График отпусков'!$C$21,'График отпусков'!$D$21),R34&lt;=MAX('График отпусков'!$C$21,'График отпусков'!$D$21)),
AND('График отпусков'!$C$22&lt;&gt;"",'График отпусков'!$D$22&lt;&gt;"",R34&gt;=MIN('График отпусков'!$C$22,'График отпусков'!$D$22),R34&lt;=MAX('График отпусков'!$C$22,'График отпусков'!$D$22)),
AND('График отпусков'!$C$23&lt;&gt;"",'График отпусков'!$D$23&lt;&gt;"",R34&gt;=MIN('График отпусков'!$C$23,'График отпусков'!$D$23),R34&lt;=MAX('График отпусков'!$C$23,'График отпусков'!$D$23)),
AND('График отпусков'!$C$24&lt;&gt;"",'График отпусков'!$D$24&lt;&gt;"",R34&gt;=MIN('График отпусков'!$C$24,'График отпусков'!$D$24),R34&lt;=MAX('График отпусков'!$C$24,'График отпусков'!$D$24)),
AND('График отпусков'!$C$25&lt;&gt;"",'График отпусков'!$D$25&lt;&gt;"",R34&gt;=MIN('График отпусков'!$C$25,'График отпусков'!$D$25),R34&lt;=MAX('График отпусков'!$C$25,'График отпусков'!$D$25)),
AND('График отпусков'!$C$26&lt;&gt;"",'График отпусков'!$D$26&lt;&gt;"",R34&gt;=MIN('График отпусков'!$C$26,'График отпусков'!$D$26),R34&lt;=MAX('График отпусков'!$C$26,'График отпусков'!$D$26)),
AND('График отпусков'!$C$27&lt;&gt;"",'График отпусков'!$D$27&lt;&gt;"",R34&gt;=MIN('График отпусков'!$C$27,'График отпусков'!$D$27),R34&lt;=MAX('График отпусков'!$C$27,'График отпусков'!$D$27)),
AND('График отпусков'!$C$28&lt;&gt;"",'График отпусков'!$D$28&lt;&gt;"",R34&gt;=MIN('График отпусков'!$C$28,'График отпусков'!$D$28),R34&lt;=MAX('График отпусков'!$C$28,'График отпусков'!$D$28)),
AND('График отпусков'!$C$29&lt;&gt;"",'График отпусков'!$D$29&lt;&gt;"",R34&gt;=MIN('График отпусков'!$C$29,'График отпусков'!$D$29),R34&lt;=MAX('График отпусков'!$C$29,'График отпусков'!$D$29))
)
)</f>
        <v>0</v>
      </c>
    </row>
    <row r="35" spans="10:19" ht="45" customHeight="1" x14ac:dyDescent="0.25">
      <c r="J35" s="12"/>
      <c r="N35" s="84" t="s">
        <v>91</v>
      </c>
      <c r="O35" s="85">
        <v>73050</v>
      </c>
      <c r="Q35" s="58" t="s">
        <v>94</v>
      </c>
      <c r="R35" s="59">
        <v>46054</v>
      </c>
      <c r="S35" s="60" t="b">
        <f>AND(
COUNTIF(Расчёт!$O$4:$O$35,R35)=0,
OR(
AND('График отпусков'!$C$15&lt;&gt;"",'График отпусков'!$D$15&lt;&gt;"",R35&gt;=MIN('График отпусков'!$C$15,'График отпусков'!$D$15),R35&lt;=MAX('График отпусков'!$C$15,'График отпусков'!$D$15)),
AND('График отпусков'!$C$16&lt;&gt;"",'График отпусков'!$D$16&lt;&gt;"",R35&gt;=MIN('График отпусков'!$C$16,'График отпусков'!$D$16),R35&lt;=MAX('График отпусков'!$C$16,'График отпусков'!$D$16)),
AND('График отпусков'!$C$17&lt;&gt;"",'График отпусков'!$D$17&lt;&gt;"",R35&gt;=MIN('График отпусков'!$C$17,'График отпусков'!$D$17),R35&lt;=MAX('График отпусков'!$C$17,'График отпусков'!$D$17)),
AND('График отпусков'!$C$18&lt;&gt;"",'График отпусков'!$D$18&lt;&gt;"",R35&gt;=MIN('График отпусков'!$C$18,'График отпусков'!$D$18),R35&lt;=MAX('График отпусков'!$C$18,'График отпусков'!$D$18)),
AND('График отпусков'!$C$19&lt;&gt;"",'График отпусков'!$D$19&lt;&gt;"",R35&gt;=MIN('График отпусков'!$C$19,'График отпусков'!$D$19),R35&lt;=MAX('График отпусков'!$C$19,'График отпусков'!$D$19)),
AND('График отпусков'!$C$20&lt;&gt;"",'График отпусков'!$D$20&lt;&gt;"",R35&gt;=MIN('График отпусков'!$C$20,'График отпусков'!$D$20),R35&lt;=MAX('График отпусков'!$C$20,'График отпусков'!$D$20)),
AND('График отпусков'!$C$21&lt;&gt;"",'График отпусков'!$D$21&lt;&gt;"",R35&gt;=MIN('График отпусков'!$C$21,'График отпусков'!$D$21),R35&lt;=MAX('График отпусков'!$C$21,'График отпусков'!$D$21)),
AND('График отпусков'!$C$22&lt;&gt;"",'График отпусков'!$D$22&lt;&gt;"",R35&gt;=MIN('График отпусков'!$C$22,'График отпусков'!$D$22),R35&lt;=MAX('График отпусков'!$C$22,'График отпусков'!$D$22)),
AND('График отпусков'!$C$23&lt;&gt;"",'График отпусков'!$D$23&lt;&gt;"",R35&gt;=MIN('График отпусков'!$C$23,'График отпусков'!$D$23),R35&lt;=MAX('График отпусков'!$C$23,'График отпусков'!$D$23)),
AND('График отпусков'!$C$24&lt;&gt;"",'График отпусков'!$D$24&lt;&gt;"",R35&gt;=MIN('График отпусков'!$C$24,'График отпусков'!$D$24),R35&lt;=MAX('График отпусков'!$C$24,'График отпусков'!$D$24)),
AND('График отпусков'!$C$25&lt;&gt;"",'График отпусков'!$D$25&lt;&gt;"",R35&gt;=MIN('График отпусков'!$C$25,'График отпусков'!$D$25),R35&lt;=MAX('График отпусков'!$C$25,'График отпусков'!$D$25)),
AND('График отпусков'!$C$26&lt;&gt;"",'График отпусков'!$D$26&lt;&gt;"",R35&gt;=MIN('График отпусков'!$C$26,'График отпусков'!$D$26),R35&lt;=MAX('График отпусков'!$C$26,'График отпусков'!$D$26)),
AND('График отпусков'!$C$27&lt;&gt;"",'График отпусков'!$D$27&lt;&gt;"",R35&gt;=MIN('График отпусков'!$C$27,'График отпусков'!$D$27),R35&lt;=MAX('График отпусков'!$C$27,'График отпусков'!$D$27)),
AND('График отпусков'!$C$28&lt;&gt;"",'График отпусков'!$D$28&lt;&gt;"",R35&gt;=MIN('График отпусков'!$C$28,'График отпусков'!$D$28),R35&lt;=MAX('График отпусков'!$C$28,'График отпусков'!$D$28)),
AND('График отпусков'!$C$29&lt;&gt;"",'График отпусков'!$D$29&lt;&gt;"",R35&gt;=MIN('График отпусков'!$C$29,'График отпусков'!$D$29),R35&lt;=MAX('График отпусков'!$C$29,'График отпусков'!$D$29))
)
)</f>
        <v>0</v>
      </c>
    </row>
    <row r="36" spans="10:19" ht="45" customHeight="1" x14ac:dyDescent="0.25">
      <c r="J36" s="12"/>
      <c r="Q36" s="58" t="s">
        <v>94</v>
      </c>
      <c r="R36" s="59">
        <v>46055</v>
      </c>
      <c r="S36" s="60" t="b">
        <f>AND(
COUNTIF(Расчёт!$O$4:$O$35,R36)=0,
OR(
AND('График отпусков'!$C$15&lt;&gt;"",'График отпусков'!$D$15&lt;&gt;"",R36&gt;=MIN('График отпусков'!$C$15,'График отпусков'!$D$15),R36&lt;=MAX('График отпусков'!$C$15,'График отпусков'!$D$15)),
AND('График отпусков'!$C$16&lt;&gt;"",'График отпусков'!$D$16&lt;&gt;"",R36&gt;=MIN('График отпусков'!$C$16,'График отпусков'!$D$16),R36&lt;=MAX('График отпусков'!$C$16,'График отпусков'!$D$16)),
AND('График отпусков'!$C$17&lt;&gt;"",'График отпусков'!$D$17&lt;&gt;"",R36&gt;=MIN('График отпусков'!$C$17,'График отпусков'!$D$17),R36&lt;=MAX('График отпусков'!$C$17,'График отпусков'!$D$17)),
AND('График отпусков'!$C$18&lt;&gt;"",'График отпусков'!$D$18&lt;&gt;"",R36&gt;=MIN('График отпусков'!$C$18,'График отпусков'!$D$18),R36&lt;=MAX('График отпусков'!$C$18,'График отпусков'!$D$18)),
AND('График отпусков'!$C$19&lt;&gt;"",'График отпусков'!$D$19&lt;&gt;"",R36&gt;=MIN('График отпусков'!$C$19,'График отпусков'!$D$19),R36&lt;=MAX('График отпусков'!$C$19,'График отпусков'!$D$19)),
AND('График отпусков'!$C$20&lt;&gt;"",'График отпусков'!$D$20&lt;&gt;"",R36&gt;=MIN('График отпусков'!$C$20,'График отпусков'!$D$20),R36&lt;=MAX('График отпусков'!$C$20,'График отпусков'!$D$20)),
AND('График отпусков'!$C$21&lt;&gt;"",'График отпусков'!$D$21&lt;&gt;"",R36&gt;=MIN('График отпусков'!$C$21,'График отпусков'!$D$21),R36&lt;=MAX('График отпусков'!$C$21,'График отпусков'!$D$21)),
AND('График отпусков'!$C$22&lt;&gt;"",'График отпусков'!$D$22&lt;&gt;"",R36&gt;=MIN('График отпусков'!$C$22,'График отпусков'!$D$22),R36&lt;=MAX('График отпусков'!$C$22,'График отпусков'!$D$22)),
AND('График отпусков'!$C$23&lt;&gt;"",'График отпусков'!$D$23&lt;&gt;"",R36&gt;=MIN('График отпусков'!$C$23,'График отпусков'!$D$23),R36&lt;=MAX('График отпусков'!$C$23,'График отпусков'!$D$23)),
AND('График отпусков'!$C$24&lt;&gt;"",'График отпусков'!$D$24&lt;&gt;"",R36&gt;=MIN('График отпусков'!$C$24,'График отпусков'!$D$24),R36&lt;=MAX('График отпусков'!$C$24,'График отпусков'!$D$24)),
AND('График отпусков'!$C$25&lt;&gt;"",'График отпусков'!$D$25&lt;&gt;"",R36&gt;=MIN('График отпусков'!$C$25,'График отпусков'!$D$25),R36&lt;=MAX('График отпусков'!$C$25,'График отпусков'!$D$25)),
AND('График отпусков'!$C$26&lt;&gt;"",'График отпусков'!$D$26&lt;&gt;"",R36&gt;=MIN('График отпусков'!$C$26,'График отпусков'!$D$26),R36&lt;=MAX('График отпусков'!$C$26,'График отпусков'!$D$26)),
AND('График отпусков'!$C$27&lt;&gt;"",'График отпусков'!$D$27&lt;&gt;"",R36&gt;=MIN('График отпусков'!$C$27,'График отпусков'!$D$27),R36&lt;=MAX('График отпусков'!$C$27,'График отпусков'!$D$27)),
AND('График отпусков'!$C$28&lt;&gt;"",'График отпусков'!$D$28&lt;&gt;"",R36&gt;=MIN('График отпусков'!$C$28,'График отпусков'!$D$28),R36&lt;=MAX('График отпусков'!$C$28,'График отпусков'!$D$28)),
AND('График отпусков'!$C$29&lt;&gt;"",'График отпусков'!$D$29&lt;&gt;"",R36&gt;=MIN('График отпусков'!$C$29,'График отпусков'!$D$29),R36&lt;=MAX('График отпусков'!$C$29,'График отпусков'!$D$29))
)
)</f>
        <v>0</v>
      </c>
    </row>
    <row r="37" spans="10:19" ht="45" customHeight="1" x14ac:dyDescent="0.25">
      <c r="J37" s="12"/>
      <c r="Q37" s="58" t="s">
        <v>94</v>
      </c>
      <c r="R37" s="59">
        <v>46056</v>
      </c>
      <c r="S37" s="60" t="b">
        <f>AND(
COUNTIF(Расчёт!$O$4:$O$35,R37)=0,
OR(
AND('График отпусков'!$C$15&lt;&gt;"",'График отпусков'!$D$15&lt;&gt;"",R37&gt;=MIN('График отпусков'!$C$15,'График отпусков'!$D$15),R37&lt;=MAX('График отпусков'!$C$15,'График отпусков'!$D$15)),
AND('График отпусков'!$C$16&lt;&gt;"",'График отпусков'!$D$16&lt;&gt;"",R37&gt;=MIN('График отпусков'!$C$16,'График отпусков'!$D$16),R37&lt;=MAX('График отпусков'!$C$16,'График отпусков'!$D$16)),
AND('График отпусков'!$C$17&lt;&gt;"",'График отпусков'!$D$17&lt;&gt;"",R37&gt;=MIN('График отпусков'!$C$17,'График отпусков'!$D$17),R37&lt;=MAX('График отпусков'!$C$17,'График отпусков'!$D$17)),
AND('График отпусков'!$C$18&lt;&gt;"",'График отпусков'!$D$18&lt;&gt;"",R37&gt;=MIN('График отпусков'!$C$18,'График отпусков'!$D$18),R37&lt;=MAX('График отпусков'!$C$18,'График отпусков'!$D$18)),
AND('График отпусков'!$C$19&lt;&gt;"",'График отпусков'!$D$19&lt;&gt;"",R37&gt;=MIN('График отпусков'!$C$19,'График отпусков'!$D$19),R37&lt;=MAX('График отпусков'!$C$19,'График отпусков'!$D$19)),
AND('График отпусков'!$C$20&lt;&gt;"",'График отпусков'!$D$20&lt;&gt;"",R37&gt;=MIN('График отпусков'!$C$20,'График отпусков'!$D$20),R37&lt;=MAX('График отпусков'!$C$20,'График отпусков'!$D$20)),
AND('График отпусков'!$C$21&lt;&gt;"",'График отпусков'!$D$21&lt;&gt;"",R37&gt;=MIN('График отпусков'!$C$21,'График отпусков'!$D$21),R37&lt;=MAX('График отпусков'!$C$21,'График отпусков'!$D$21)),
AND('График отпусков'!$C$22&lt;&gt;"",'График отпусков'!$D$22&lt;&gt;"",R37&gt;=MIN('График отпусков'!$C$22,'График отпусков'!$D$22),R37&lt;=MAX('График отпусков'!$C$22,'График отпусков'!$D$22)),
AND('График отпусков'!$C$23&lt;&gt;"",'График отпусков'!$D$23&lt;&gt;"",R37&gt;=MIN('График отпусков'!$C$23,'График отпусков'!$D$23),R37&lt;=MAX('График отпусков'!$C$23,'График отпусков'!$D$23)),
AND('График отпусков'!$C$24&lt;&gt;"",'График отпусков'!$D$24&lt;&gt;"",R37&gt;=MIN('График отпусков'!$C$24,'График отпусков'!$D$24),R37&lt;=MAX('График отпусков'!$C$24,'График отпусков'!$D$24)),
AND('График отпусков'!$C$25&lt;&gt;"",'График отпусков'!$D$25&lt;&gt;"",R37&gt;=MIN('График отпусков'!$C$25,'График отпусков'!$D$25),R37&lt;=MAX('График отпусков'!$C$25,'График отпусков'!$D$25)),
AND('График отпусков'!$C$26&lt;&gt;"",'График отпусков'!$D$26&lt;&gt;"",R37&gt;=MIN('График отпусков'!$C$26,'График отпусков'!$D$26),R37&lt;=MAX('График отпусков'!$C$26,'График отпусков'!$D$26)),
AND('График отпусков'!$C$27&lt;&gt;"",'График отпусков'!$D$27&lt;&gt;"",R37&gt;=MIN('График отпусков'!$C$27,'График отпусков'!$D$27),R37&lt;=MAX('График отпусков'!$C$27,'График отпусков'!$D$27)),
AND('График отпусков'!$C$28&lt;&gt;"",'График отпусков'!$D$28&lt;&gt;"",R37&gt;=MIN('График отпусков'!$C$28,'График отпусков'!$D$28),R37&lt;=MAX('График отпусков'!$C$28,'График отпусков'!$D$28)),
AND('График отпусков'!$C$29&lt;&gt;"",'График отпусков'!$D$29&lt;&gt;"",R37&gt;=MIN('График отпусков'!$C$29,'График отпусков'!$D$29),R37&lt;=MAX('График отпусков'!$C$29,'График отпусков'!$D$29))
)
)</f>
        <v>0</v>
      </c>
    </row>
    <row r="38" spans="10:19" ht="45" customHeight="1" x14ac:dyDescent="0.25">
      <c r="J38" s="12"/>
      <c r="Q38" s="58" t="s">
        <v>94</v>
      </c>
      <c r="R38" s="59">
        <v>46057</v>
      </c>
      <c r="S38" s="60" t="b">
        <f>AND(
COUNTIF(Расчёт!$O$4:$O$35,R38)=0,
OR(
AND('График отпусков'!$C$15&lt;&gt;"",'График отпусков'!$D$15&lt;&gt;"",R38&gt;=MIN('График отпусков'!$C$15,'График отпусков'!$D$15),R38&lt;=MAX('График отпусков'!$C$15,'График отпусков'!$D$15)),
AND('График отпусков'!$C$16&lt;&gt;"",'График отпусков'!$D$16&lt;&gt;"",R38&gt;=MIN('График отпусков'!$C$16,'График отпусков'!$D$16),R38&lt;=MAX('График отпусков'!$C$16,'График отпусков'!$D$16)),
AND('График отпусков'!$C$17&lt;&gt;"",'График отпусков'!$D$17&lt;&gt;"",R38&gt;=MIN('График отпусков'!$C$17,'График отпусков'!$D$17),R38&lt;=MAX('График отпусков'!$C$17,'График отпусков'!$D$17)),
AND('График отпусков'!$C$18&lt;&gt;"",'График отпусков'!$D$18&lt;&gt;"",R38&gt;=MIN('График отпусков'!$C$18,'График отпусков'!$D$18),R38&lt;=MAX('График отпусков'!$C$18,'График отпусков'!$D$18)),
AND('График отпусков'!$C$19&lt;&gt;"",'График отпусков'!$D$19&lt;&gt;"",R38&gt;=MIN('График отпусков'!$C$19,'График отпусков'!$D$19),R38&lt;=MAX('График отпусков'!$C$19,'График отпусков'!$D$19)),
AND('График отпусков'!$C$20&lt;&gt;"",'График отпусков'!$D$20&lt;&gt;"",R38&gt;=MIN('График отпусков'!$C$20,'График отпусков'!$D$20),R38&lt;=MAX('График отпусков'!$C$20,'График отпусков'!$D$20)),
AND('График отпусков'!$C$21&lt;&gt;"",'График отпусков'!$D$21&lt;&gt;"",R38&gt;=MIN('График отпусков'!$C$21,'График отпусков'!$D$21),R38&lt;=MAX('График отпусков'!$C$21,'График отпусков'!$D$21)),
AND('График отпусков'!$C$22&lt;&gt;"",'График отпусков'!$D$22&lt;&gt;"",R38&gt;=MIN('График отпусков'!$C$22,'График отпусков'!$D$22),R38&lt;=MAX('График отпусков'!$C$22,'График отпусков'!$D$22)),
AND('График отпусков'!$C$23&lt;&gt;"",'График отпусков'!$D$23&lt;&gt;"",R38&gt;=MIN('График отпусков'!$C$23,'График отпусков'!$D$23),R38&lt;=MAX('График отпусков'!$C$23,'График отпусков'!$D$23)),
AND('График отпусков'!$C$24&lt;&gt;"",'График отпусков'!$D$24&lt;&gt;"",R38&gt;=MIN('График отпусков'!$C$24,'График отпусков'!$D$24),R38&lt;=MAX('График отпусков'!$C$24,'График отпусков'!$D$24)),
AND('График отпусков'!$C$25&lt;&gt;"",'График отпусков'!$D$25&lt;&gt;"",R38&gt;=MIN('График отпусков'!$C$25,'График отпусков'!$D$25),R38&lt;=MAX('График отпусков'!$C$25,'График отпусков'!$D$25)),
AND('График отпусков'!$C$26&lt;&gt;"",'График отпусков'!$D$26&lt;&gt;"",R38&gt;=MIN('График отпусков'!$C$26,'График отпусков'!$D$26),R38&lt;=MAX('График отпусков'!$C$26,'График отпусков'!$D$26)),
AND('График отпусков'!$C$27&lt;&gt;"",'График отпусков'!$D$27&lt;&gt;"",R38&gt;=MIN('График отпусков'!$C$27,'График отпусков'!$D$27),R38&lt;=MAX('График отпусков'!$C$27,'График отпусков'!$D$27)),
AND('График отпусков'!$C$28&lt;&gt;"",'График отпусков'!$D$28&lt;&gt;"",R38&gt;=MIN('График отпусков'!$C$28,'График отпусков'!$D$28),R38&lt;=MAX('График отпусков'!$C$28,'График отпусков'!$D$28)),
AND('График отпусков'!$C$29&lt;&gt;"",'График отпусков'!$D$29&lt;&gt;"",R38&gt;=MIN('График отпусков'!$C$29,'График отпусков'!$D$29),R38&lt;=MAX('График отпусков'!$C$29,'График отпусков'!$D$29))
)
)</f>
        <v>0</v>
      </c>
    </row>
    <row r="39" spans="10:19" ht="45" customHeight="1" x14ac:dyDescent="0.25">
      <c r="J39" s="12"/>
      <c r="Q39" s="58" t="s">
        <v>94</v>
      </c>
      <c r="R39" s="59">
        <v>46058</v>
      </c>
      <c r="S39" s="60" t="b">
        <f>AND(
COUNTIF(Расчёт!$O$4:$O$35,R39)=0,
OR(
AND('График отпусков'!$C$15&lt;&gt;"",'График отпусков'!$D$15&lt;&gt;"",R39&gt;=MIN('График отпусков'!$C$15,'График отпусков'!$D$15),R39&lt;=MAX('График отпусков'!$C$15,'График отпусков'!$D$15)),
AND('График отпусков'!$C$16&lt;&gt;"",'График отпусков'!$D$16&lt;&gt;"",R39&gt;=MIN('График отпусков'!$C$16,'График отпусков'!$D$16),R39&lt;=MAX('График отпусков'!$C$16,'График отпусков'!$D$16)),
AND('График отпусков'!$C$17&lt;&gt;"",'График отпусков'!$D$17&lt;&gt;"",R39&gt;=MIN('График отпусков'!$C$17,'График отпусков'!$D$17),R39&lt;=MAX('График отпусков'!$C$17,'График отпусков'!$D$17)),
AND('График отпусков'!$C$18&lt;&gt;"",'График отпусков'!$D$18&lt;&gt;"",R39&gt;=MIN('График отпусков'!$C$18,'График отпусков'!$D$18),R39&lt;=MAX('График отпусков'!$C$18,'График отпусков'!$D$18)),
AND('График отпусков'!$C$19&lt;&gt;"",'График отпусков'!$D$19&lt;&gt;"",R39&gt;=MIN('График отпусков'!$C$19,'График отпусков'!$D$19),R39&lt;=MAX('График отпусков'!$C$19,'График отпусков'!$D$19)),
AND('График отпусков'!$C$20&lt;&gt;"",'График отпусков'!$D$20&lt;&gt;"",R39&gt;=MIN('График отпусков'!$C$20,'График отпусков'!$D$20),R39&lt;=MAX('График отпусков'!$C$20,'График отпусков'!$D$20)),
AND('График отпусков'!$C$21&lt;&gt;"",'График отпусков'!$D$21&lt;&gt;"",R39&gt;=MIN('График отпусков'!$C$21,'График отпусков'!$D$21),R39&lt;=MAX('График отпусков'!$C$21,'График отпусков'!$D$21)),
AND('График отпусков'!$C$22&lt;&gt;"",'График отпусков'!$D$22&lt;&gt;"",R39&gt;=MIN('График отпусков'!$C$22,'График отпусков'!$D$22),R39&lt;=MAX('График отпусков'!$C$22,'График отпусков'!$D$22)),
AND('График отпусков'!$C$23&lt;&gt;"",'График отпусков'!$D$23&lt;&gt;"",R39&gt;=MIN('График отпусков'!$C$23,'График отпусков'!$D$23),R39&lt;=MAX('График отпусков'!$C$23,'График отпусков'!$D$23)),
AND('График отпусков'!$C$24&lt;&gt;"",'График отпусков'!$D$24&lt;&gt;"",R39&gt;=MIN('График отпусков'!$C$24,'График отпусков'!$D$24),R39&lt;=MAX('График отпусков'!$C$24,'График отпусков'!$D$24)),
AND('График отпусков'!$C$25&lt;&gt;"",'График отпусков'!$D$25&lt;&gt;"",R39&gt;=MIN('График отпусков'!$C$25,'График отпусков'!$D$25),R39&lt;=MAX('График отпусков'!$C$25,'График отпусков'!$D$25)),
AND('График отпусков'!$C$26&lt;&gt;"",'График отпусков'!$D$26&lt;&gt;"",R39&gt;=MIN('График отпусков'!$C$26,'График отпусков'!$D$26),R39&lt;=MAX('График отпусков'!$C$26,'График отпусков'!$D$26)),
AND('График отпусков'!$C$27&lt;&gt;"",'График отпусков'!$D$27&lt;&gt;"",R39&gt;=MIN('График отпусков'!$C$27,'График отпусков'!$D$27),R39&lt;=MAX('График отпусков'!$C$27,'График отпусков'!$D$27)),
AND('График отпусков'!$C$28&lt;&gt;"",'График отпусков'!$D$28&lt;&gt;"",R39&gt;=MIN('График отпусков'!$C$28,'График отпусков'!$D$28),R39&lt;=MAX('График отпусков'!$C$28,'График отпусков'!$D$28)),
AND('График отпусков'!$C$29&lt;&gt;"",'График отпусков'!$D$29&lt;&gt;"",R39&gt;=MIN('График отпусков'!$C$29,'График отпусков'!$D$29),R39&lt;=MAX('График отпусков'!$C$29,'График отпусков'!$D$29))
)
)</f>
        <v>0</v>
      </c>
    </row>
    <row r="40" spans="10:19" ht="45" customHeight="1" x14ac:dyDescent="0.25">
      <c r="J40" s="12"/>
      <c r="Q40" s="58" t="s">
        <v>94</v>
      </c>
      <c r="R40" s="59">
        <v>46059</v>
      </c>
      <c r="S40" s="60" t="b">
        <f>AND(
COUNTIF(Расчёт!$O$4:$O$35,R40)=0,
OR(
AND('График отпусков'!$C$15&lt;&gt;"",'График отпусков'!$D$15&lt;&gt;"",R40&gt;=MIN('График отпусков'!$C$15,'График отпусков'!$D$15),R40&lt;=MAX('График отпусков'!$C$15,'График отпусков'!$D$15)),
AND('График отпусков'!$C$16&lt;&gt;"",'График отпусков'!$D$16&lt;&gt;"",R40&gt;=MIN('График отпусков'!$C$16,'График отпусков'!$D$16),R40&lt;=MAX('График отпусков'!$C$16,'График отпусков'!$D$16)),
AND('График отпусков'!$C$17&lt;&gt;"",'График отпусков'!$D$17&lt;&gt;"",R40&gt;=MIN('График отпусков'!$C$17,'График отпусков'!$D$17),R40&lt;=MAX('График отпусков'!$C$17,'График отпусков'!$D$17)),
AND('График отпусков'!$C$18&lt;&gt;"",'График отпусков'!$D$18&lt;&gt;"",R40&gt;=MIN('График отпусков'!$C$18,'График отпусков'!$D$18),R40&lt;=MAX('График отпусков'!$C$18,'График отпусков'!$D$18)),
AND('График отпусков'!$C$19&lt;&gt;"",'График отпусков'!$D$19&lt;&gt;"",R40&gt;=MIN('График отпусков'!$C$19,'График отпусков'!$D$19),R40&lt;=MAX('График отпусков'!$C$19,'График отпусков'!$D$19)),
AND('График отпусков'!$C$20&lt;&gt;"",'График отпусков'!$D$20&lt;&gt;"",R40&gt;=MIN('График отпусков'!$C$20,'График отпусков'!$D$20),R40&lt;=MAX('График отпусков'!$C$20,'График отпусков'!$D$20)),
AND('График отпусков'!$C$21&lt;&gt;"",'График отпусков'!$D$21&lt;&gt;"",R40&gt;=MIN('График отпусков'!$C$21,'График отпусков'!$D$21),R40&lt;=MAX('График отпусков'!$C$21,'График отпусков'!$D$21)),
AND('График отпусков'!$C$22&lt;&gt;"",'График отпусков'!$D$22&lt;&gt;"",R40&gt;=MIN('График отпусков'!$C$22,'График отпусков'!$D$22),R40&lt;=MAX('График отпусков'!$C$22,'График отпусков'!$D$22)),
AND('График отпусков'!$C$23&lt;&gt;"",'График отпусков'!$D$23&lt;&gt;"",R40&gt;=MIN('График отпусков'!$C$23,'График отпусков'!$D$23),R40&lt;=MAX('График отпусков'!$C$23,'График отпусков'!$D$23)),
AND('График отпусков'!$C$24&lt;&gt;"",'График отпусков'!$D$24&lt;&gt;"",R40&gt;=MIN('График отпусков'!$C$24,'График отпусков'!$D$24),R40&lt;=MAX('График отпусков'!$C$24,'График отпусков'!$D$24)),
AND('График отпусков'!$C$25&lt;&gt;"",'График отпусков'!$D$25&lt;&gt;"",R40&gt;=MIN('График отпусков'!$C$25,'График отпусков'!$D$25),R40&lt;=MAX('График отпусков'!$C$25,'График отпусков'!$D$25)),
AND('График отпусков'!$C$26&lt;&gt;"",'График отпусков'!$D$26&lt;&gt;"",R40&gt;=MIN('График отпусков'!$C$26,'График отпусков'!$D$26),R40&lt;=MAX('График отпусков'!$C$26,'График отпусков'!$D$26)),
AND('График отпусков'!$C$27&lt;&gt;"",'График отпусков'!$D$27&lt;&gt;"",R40&gt;=MIN('График отпусков'!$C$27,'График отпусков'!$D$27),R40&lt;=MAX('График отпусков'!$C$27,'График отпусков'!$D$27)),
AND('График отпусков'!$C$28&lt;&gt;"",'График отпусков'!$D$28&lt;&gt;"",R40&gt;=MIN('График отпусков'!$C$28,'График отпусков'!$D$28),R40&lt;=MAX('График отпусков'!$C$28,'График отпусков'!$D$28)),
AND('График отпусков'!$C$29&lt;&gt;"",'График отпусков'!$D$29&lt;&gt;"",R40&gt;=MIN('График отпусков'!$C$29,'График отпусков'!$D$29),R40&lt;=MAX('График отпусков'!$C$29,'График отпусков'!$D$29))
)
)</f>
        <v>0</v>
      </c>
    </row>
    <row r="41" spans="10:19" ht="45" customHeight="1" x14ac:dyDescent="0.25">
      <c r="J41" s="12"/>
      <c r="Q41" s="58" t="s">
        <v>94</v>
      </c>
      <c r="R41" s="59">
        <v>46060</v>
      </c>
      <c r="S41" s="60" t="b">
        <f>AND(
COUNTIF(Расчёт!$O$4:$O$35,R41)=0,
OR(
AND('График отпусков'!$C$15&lt;&gt;"",'График отпусков'!$D$15&lt;&gt;"",R41&gt;=MIN('График отпусков'!$C$15,'График отпусков'!$D$15),R41&lt;=MAX('График отпусков'!$C$15,'График отпусков'!$D$15)),
AND('График отпусков'!$C$16&lt;&gt;"",'График отпусков'!$D$16&lt;&gt;"",R41&gt;=MIN('График отпусков'!$C$16,'График отпусков'!$D$16),R41&lt;=MAX('График отпусков'!$C$16,'График отпусков'!$D$16)),
AND('График отпусков'!$C$17&lt;&gt;"",'График отпусков'!$D$17&lt;&gt;"",R41&gt;=MIN('График отпусков'!$C$17,'График отпусков'!$D$17),R41&lt;=MAX('График отпусков'!$C$17,'График отпусков'!$D$17)),
AND('График отпусков'!$C$18&lt;&gt;"",'График отпусков'!$D$18&lt;&gt;"",R41&gt;=MIN('График отпусков'!$C$18,'График отпусков'!$D$18),R41&lt;=MAX('График отпусков'!$C$18,'График отпусков'!$D$18)),
AND('График отпусков'!$C$19&lt;&gt;"",'График отпусков'!$D$19&lt;&gt;"",R41&gt;=MIN('График отпусков'!$C$19,'График отпусков'!$D$19),R41&lt;=MAX('График отпусков'!$C$19,'График отпусков'!$D$19)),
AND('График отпусков'!$C$20&lt;&gt;"",'График отпусков'!$D$20&lt;&gt;"",R41&gt;=MIN('График отпусков'!$C$20,'График отпусков'!$D$20),R41&lt;=MAX('График отпусков'!$C$20,'График отпусков'!$D$20)),
AND('График отпусков'!$C$21&lt;&gt;"",'График отпусков'!$D$21&lt;&gt;"",R41&gt;=MIN('График отпусков'!$C$21,'График отпусков'!$D$21),R41&lt;=MAX('График отпусков'!$C$21,'График отпусков'!$D$21)),
AND('График отпусков'!$C$22&lt;&gt;"",'График отпусков'!$D$22&lt;&gt;"",R41&gt;=MIN('График отпусков'!$C$22,'График отпусков'!$D$22),R41&lt;=MAX('График отпусков'!$C$22,'График отпусков'!$D$22)),
AND('График отпусков'!$C$23&lt;&gt;"",'График отпусков'!$D$23&lt;&gt;"",R41&gt;=MIN('График отпусков'!$C$23,'График отпусков'!$D$23),R41&lt;=MAX('График отпусков'!$C$23,'График отпусков'!$D$23)),
AND('График отпусков'!$C$24&lt;&gt;"",'График отпусков'!$D$24&lt;&gt;"",R41&gt;=MIN('График отпусков'!$C$24,'График отпусков'!$D$24),R41&lt;=MAX('График отпусков'!$C$24,'График отпусков'!$D$24)),
AND('График отпусков'!$C$25&lt;&gt;"",'График отпусков'!$D$25&lt;&gt;"",R41&gt;=MIN('График отпусков'!$C$25,'График отпусков'!$D$25),R41&lt;=MAX('График отпусков'!$C$25,'График отпусков'!$D$25)),
AND('График отпусков'!$C$26&lt;&gt;"",'График отпусков'!$D$26&lt;&gt;"",R41&gt;=MIN('График отпусков'!$C$26,'График отпусков'!$D$26),R41&lt;=MAX('График отпусков'!$C$26,'График отпусков'!$D$26)),
AND('График отпусков'!$C$27&lt;&gt;"",'График отпусков'!$D$27&lt;&gt;"",R41&gt;=MIN('График отпусков'!$C$27,'График отпусков'!$D$27),R41&lt;=MAX('График отпусков'!$C$27,'График отпусков'!$D$27)),
AND('График отпусков'!$C$28&lt;&gt;"",'График отпусков'!$D$28&lt;&gt;"",R41&gt;=MIN('График отпусков'!$C$28,'График отпусков'!$D$28),R41&lt;=MAX('График отпусков'!$C$28,'График отпусков'!$D$28)),
AND('График отпусков'!$C$29&lt;&gt;"",'График отпусков'!$D$29&lt;&gt;"",R41&gt;=MIN('График отпусков'!$C$29,'График отпусков'!$D$29),R41&lt;=MAX('График отпусков'!$C$29,'График отпусков'!$D$29))
)
)</f>
        <v>0</v>
      </c>
    </row>
    <row r="42" spans="10:19" ht="45" customHeight="1" x14ac:dyDescent="0.25">
      <c r="J42" s="12"/>
      <c r="Q42" s="58" t="s">
        <v>94</v>
      </c>
      <c r="R42" s="59">
        <v>46061</v>
      </c>
      <c r="S42" s="60" t="b">
        <f>AND(
COUNTIF(Расчёт!$O$4:$O$35,R42)=0,
OR(
AND('График отпусков'!$C$15&lt;&gt;"",'График отпусков'!$D$15&lt;&gt;"",R42&gt;=MIN('График отпусков'!$C$15,'График отпусков'!$D$15),R42&lt;=MAX('График отпусков'!$C$15,'График отпусков'!$D$15)),
AND('График отпусков'!$C$16&lt;&gt;"",'График отпусков'!$D$16&lt;&gt;"",R42&gt;=MIN('График отпусков'!$C$16,'График отпусков'!$D$16),R42&lt;=MAX('График отпусков'!$C$16,'График отпусков'!$D$16)),
AND('График отпусков'!$C$17&lt;&gt;"",'График отпусков'!$D$17&lt;&gt;"",R42&gt;=MIN('График отпусков'!$C$17,'График отпусков'!$D$17),R42&lt;=MAX('График отпусков'!$C$17,'График отпусков'!$D$17)),
AND('График отпусков'!$C$18&lt;&gt;"",'График отпусков'!$D$18&lt;&gt;"",R42&gt;=MIN('График отпусков'!$C$18,'График отпусков'!$D$18),R42&lt;=MAX('График отпусков'!$C$18,'График отпусков'!$D$18)),
AND('График отпусков'!$C$19&lt;&gt;"",'График отпусков'!$D$19&lt;&gt;"",R42&gt;=MIN('График отпусков'!$C$19,'График отпусков'!$D$19),R42&lt;=MAX('График отпусков'!$C$19,'График отпусков'!$D$19)),
AND('График отпусков'!$C$20&lt;&gt;"",'График отпусков'!$D$20&lt;&gt;"",R42&gt;=MIN('График отпусков'!$C$20,'График отпусков'!$D$20),R42&lt;=MAX('График отпусков'!$C$20,'График отпусков'!$D$20)),
AND('График отпусков'!$C$21&lt;&gt;"",'График отпусков'!$D$21&lt;&gt;"",R42&gt;=MIN('График отпусков'!$C$21,'График отпусков'!$D$21),R42&lt;=MAX('График отпусков'!$C$21,'График отпусков'!$D$21)),
AND('График отпусков'!$C$22&lt;&gt;"",'График отпусков'!$D$22&lt;&gt;"",R42&gt;=MIN('График отпусков'!$C$22,'График отпусков'!$D$22),R42&lt;=MAX('График отпусков'!$C$22,'График отпусков'!$D$22)),
AND('График отпусков'!$C$23&lt;&gt;"",'График отпусков'!$D$23&lt;&gt;"",R42&gt;=MIN('График отпусков'!$C$23,'График отпусков'!$D$23),R42&lt;=MAX('График отпусков'!$C$23,'График отпусков'!$D$23)),
AND('График отпусков'!$C$24&lt;&gt;"",'График отпусков'!$D$24&lt;&gt;"",R42&gt;=MIN('График отпусков'!$C$24,'График отпусков'!$D$24),R42&lt;=MAX('График отпусков'!$C$24,'График отпусков'!$D$24)),
AND('График отпусков'!$C$25&lt;&gt;"",'График отпусков'!$D$25&lt;&gt;"",R42&gt;=MIN('График отпусков'!$C$25,'График отпусков'!$D$25),R42&lt;=MAX('График отпусков'!$C$25,'График отпусков'!$D$25)),
AND('График отпусков'!$C$26&lt;&gt;"",'График отпусков'!$D$26&lt;&gt;"",R42&gt;=MIN('График отпусков'!$C$26,'График отпусков'!$D$26),R42&lt;=MAX('График отпусков'!$C$26,'График отпусков'!$D$26)),
AND('График отпусков'!$C$27&lt;&gt;"",'График отпусков'!$D$27&lt;&gt;"",R42&gt;=MIN('График отпусков'!$C$27,'График отпусков'!$D$27),R42&lt;=MAX('График отпусков'!$C$27,'График отпусков'!$D$27)),
AND('График отпусков'!$C$28&lt;&gt;"",'График отпусков'!$D$28&lt;&gt;"",R42&gt;=MIN('График отпусков'!$C$28,'График отпусков'!$D$28),R42&lt;=MAX('График отпусков'!$C$28,'График отпусков'!$D$28)),
AND('График отпусков'!$C$29&lt;&gt;"",'График отпусков'!$D$29&lt;&gt;"",R42&gt;=MIN('График отпусков'!$C$29,'График отпусков'!$D$29),R42&lt;=MAX('График отпусков'!$C$29,'График отпусков'!$D$29))
)
)</f>
        <v>0</v>
      </c>
    </row>
    <row r="43" spans="10:19" ht="45" customHeight="1" x14ac:dyDescent="0.25">
      <c r="J43" s="12"/>
      <c r="Q43" s="58" t="s">
        <v>94</v>
      </c>
      <c r="R43" s="59">
        <v>46062</v>
      </c>
      <c r="S43" s="60" t="b">
        <f>AND(
COUNTIF(Расчёт!$O$4:$O$35,R43)=0,
OR(
AND('График отпусков'!$C$15&lt;&gt;"",'График отпусков'!$D$15&lt;&gt;"",R43&gt;=MIN('График отпусков'!$C$15,'График отпусков'!$D$15),R43&lt;=MAX('График отпусков'!$C$15,'График отпусков'!$D$15)),
AND('График отпусков'!$C$16&lt;&gt;"",'График отпусков'!$D$16&lt;&gt;"",R43&gt;=MIN('График отпусков'!$C$16,'График отпусков'!$D$16),R43&lt;=MAX('График отпусков'!$C$16,'График отпусков'!$D$16)),
AND('График отпусков'!$C$17&lt;&gt;"",'График отпусков'!$D$17&lt;&gt;"",R43&gt;=MIN('График отпусков'!$C$17,'График отпусков'!$D$17),R43&lt;=MAX('График отпусков'!$C$17,'График отпусков'!$D$17)),
AND('График отпусков'!$C$18&lt;&gt;"",'График отпусков'!$D$18&lt;&gt;"",R43&gt;=MIN('График отпусков'!$C$18,'График отпусков'!$D$18),R43&lt;=MAX('График отпусков'!$C$18,'График отпусков'!$D$18)),
AND('График отпусков'!$C$19&lt;&gt;"",'График отпусков'!$D$19&lt;&gt;"",R43&gt;=MIN('График отпусков'!$C$19,'График отпусков'!$D$19),R43&lt;=MAX('График отпусков'!$C$19,'График отпусков'!$D$19)),
AND('График отпусков'!$C$20&lt;&gt;"",'График отпусков'!$D$20&lt;&gt;"",R43&gt;=MIN('График отпусков'!$C$20,'График отпусков'!$D$20),R43&lt;=MAX('График отпусков'!$C$20,'График отпусков'!$D$20)),
AND('График отпусков'!$C$21&lt;&gt;"",'График отпусков'!$D$21&lt;&gt;"",R43&gt;=MIN('График отпусков'!$C$21,'График отпусков'!$D$21),R43&lt;=MAX('График отпусков'!$C$21,'График отпусков'!$D$21)),
AND('График отпусков'!$C$22&lt;&gt;"",'График отпусков'!$D$22&lt;&gt;"",R43&gt;=MIN('График отпусков'!$C$22,'График отпусков'!$D$22),R43&lt;=MAX('График отпусков'!$C$22,'График отпусков'!$D$22)),
AND('График отпусков'!$C$23&lt;&gt;"",'График отпусков'!$D$23&lt;&gt;"",R43&gt;=MIN('График отпусков'!$C$23,'График отпусков'!$D$23),R43&lt;=MAX('График отпусков'!$C$23,'График отпусков'!$D$23)),
AND('График отпусков'!$C$24&lt;&gt;"",'График отпусков'!$D$24&lt;&gt;"",R43&gt;=MIN('График отпусков'!$C$24,'График отпусков'!$D$24),R43&lt;=MAX('График отпусков'!$C$24,'График отпусков'!$D$24)),
AND('График отпусков'!$C$25&lt;&gt;"",'График отпусков'!$D$25&lt;&gt;"",R43&gt;=MIN('График отпусков'!$C$25,'График отпусков'!$D$25),R43&lt;=MAX('График отпусков'!$C$25,'График отпусков'!$D$25)),
AND('График отпусков'!$C$26&lt;&gt;"",'График отпусков'!$D$26&lt;&gt;"",R43&gt;=MIN('График отпусков'!$C$26,'График отпусков'!$D$26),R43&lt;=MAX('График отпусков'!$C$26,'График отпусков'!$D$26)),
AND('График отпусков'!$C$27&lt;&gt;"",'График отпусков'!$D$27&lt;&gt;"",R43&gt;=MIN('График отпусков'!$C$27,'График отпусков'!$D$27),R43&lt;=MAX('График отпусков'!$C$27,'График отпусков'!$D$27)),
AND('График отпусков'!$C$28&lt;&gt;"",'График отпусков'!$D$28&lt;&gt;"",R43&gt;=MIN('График отпусков'!$C$28,'График отпусков'!$D$28),R43&lt;=MAX('График отпусков'!$C$28,'График отпусков'!$D$28)),
AND('График отпусков'!$C$29&lt;&gt;"",'График отпусков'!$D$29&lt;&gt;"",R43&gt;=MIN('График отпусков'!$C$29,'График отпусков'!$D$29),R43&lt;=MAX('График отпусков'!$C$29,'График отпусков'!$D$29))
)
)</f>
        <v>0</v>
      </c>
    </row>
    <row r="44" spans="10:19" ht="45" customHeight="1" x14ac:dyDescent="0.25">
      <c r="J44" s="12"/>
      <c r="Q44" s="58" t="s">
        <v>94</v>
      </c>
      <c r="R44" s="59">
        <v>46063</v>
      </c>
      <c r="S44" s="60" t="b">
        <f>AND(
COUNTIF(Расчёт!$O$4:$O$35,R44)=0,
OR(
AND('График отпусков'!$C$15&lt;&gt;"",'График отпусков'!$D$15&lt;&gt;"",R44&gt;=MIN('График отпусков'!$C$15,'График отпусков'!$D$15),R44&lt;=MAX('График отпусков'!$C$15,'График отпусков'!$D$15)),
AND('График отпусков'!$C$16&lt;&gt;"",'График отпусков'!$D$16&lt;&gt;"",R44&gt;=MIN('График отпусков'!$C$16,'График отпусков'!$D$16),R44&lt;=MAX('График отпусков'!$C$16,'График отпусков'!$D$16)),
AND('График отпусков'!$C$17&lt;&gt;"",'График отпусков'!$D$17&lt;&gt;"",R44&gt;=MIN('График отпусков'!$C$17,'График отпусков'!$D$17),R44&lt;=MAX('График отпусков'!$C$17,'График отпусков'!$D$17)),
AND('График отпусков'!$C$18&lt;&gt;"",'График отпусков'!$D$18&lt;&gt;"",R44&gt;=MIN('График отпусков'!$C$18,'График отпусков'!$D$18),R44&lt;=MAX('График отпусков'!$C$18,'График отпусков'!$D$18)),
AND('График отпусков'!$C$19&lt;&gt;"",'График отпусков'!$D$19&lt;&gt;"",R44&gt;=MIN('График отпусков'!$C$19,'График отпусков'!$D$19),R44&lt;=MAX('График отпусков'!$C$19,'График отпусков'!$D$19)),
AND('График отпусков'!$C$20&lt;&gt;"",'График отпусков'!$D$20&lt;&gt;"",R44&gt;=MIN('График отпусков'!$C$20,'График отпусков'!$D$20),R44&lt;=MAX('График отпусков'!$C$20,'График отпусков'!$D$20)),
AND('График отпусков'!$C$21&lt;&gt;"",'График отпусков'!$D$21&lt;&gt;"",R44&gt;=MIN('График отпусков'!$C$21,'График отпусков'!$D$21),R44&lt;=MAX('График отпусков'!$C$21,'График отпусков'!$D$21)),
AND('График отпусков'!$C$22&lt;&gt;"",'График отпусков'!$D$22&lt;&gt;"",R44&gt;=MIN('График отпусков'!$C$22,'График отпусков'!$D$22),R44&lt;=MAX('График отпусков'!$C$22,'График отпусков'!$D$22)),
AND('График отпусков'!$C$23&lt;&gt;"",'График отпусков'!$D$23&lt;&gt;"",R44&gt;=MIN('График отпусков'!$C$23,'График отпусков'!$D$23),R44&lt;=MAX('График отпусков'!$C$23,'График отпусков'!$D$23)),
AND('График отпусков'!$C$24&lt;&gt;"",'График отпусков'!$D$24&lt;&gt;"",R44&gt;=MIN('График отпусков'!$C$24,'График отпусков'!$D$24),R44&lt;=MAX('График отпусков'!$C$24,'График отпусков'!$D$24)),
AND('График отпусков'!$C$25&lt;&gt;"",'График отпусков'!$D$25&lt;&gt;"",R44&gt;=MIN('График отпусков'!$C$25,'График отпусков'!$D$25),R44&lt;=MAX('График отпусков'!$C$25,'График отпусков'!$D$25)),
AND('График отпусков'!$C$26&lt;&gt;"",'График отпусков'!$D$26&lt;&gt;"",R44&gt;=MIN('График отпусков'!$C$26,'График отпусков'!$D$26),R44&lt;=MAX('График отпусков'!$C$26,'График отпусков'!$D$26)),
AND('График отпусков'!$C$27&lt;&gt;"",'График отпусков'!$D$27&lt;&gt;"",R44&gt;=MIN('График отпусков'!$C$27,'График отпусков'!$D$27),R44&lt;=MAX('График отпусков'!$C$27,'График отпусков'!$D$27)),
AND('График отпусков'!$C$28&lt;&gt;"",'График отпусков'!$D$28&lt;&gt;"",R44&gt;=MIN('График отпусков'!$C$28,'График отпусков'!$D$28),R44&lt;=MAX('График отпусков'!$C$28,'График отпусков'!$D$28)),
AND('График отпусков'!$C$29&lt;&gt;"",'График отпусков'!$D$29&lt;&gt;"",R44&gt;=MIN('График отпусков'!$C$29,'График отпусков'!$D$29),R44&lt;=MAX('График отпусков'!$C$29,'График отпусков'!$D$29))
)
)</f>
        <v>0</v>
      </c>
    </row>
    <row r="45" spans="10:19" ht="45" customHeight="1" x14ac:dyDescent="0.25">
      <c r="J45" s="12"/>
      <c r="Q45" s="58" t="s">
        <v>94</v>
      </c>
      <c r="R45" s="59">
        <v>46064</v>
      </c>
      <c r="S45" s="60" t="b">
        <f>AND(
COUNTIF(Расчёт!$O$4:$O$35,R45)=0,
OR(
AND('График отпусков'!$C$15&lt;&gt;"",'График отпусков'!$D$15&lt;&gt;"",R45&gt;=MIN('График отпусков'!$C$15,'График отпусков'!$D$15),R45&lt;=MAX('График отпусков'!$C$15,'График отпусков'!$D$15)),
AND('График отпусков'!$C$16&lt;&gt;"",'График отпусков'!$D$16&lt;&gt;"",R45&gt;=MIN('График отпусков'!$C$16,'График отпусков'!$D$16),R45&lt;=MAX('График отпусков'!$C$16,'График отпусков'!$D$16)),
AND('График отпусков'!$C$17&lt;&gt;"",'График отпусков'!$D$17&lt;&gt;"",R45&gt;=MIN('График отпусков'!$C$17,'График отпусков'!$D$17),R45&lt;=MAX('График отпусков'!$C$17,'График отпусков'!$D$17)),
AND('График отпусков'!$C$18&lt;&gt;"",'График отпусков'!$D$18&lt;&gt;"",R45&gt;=MIN('График отпусков'!$C$18,'График отпусков'!$D$18),R45&lt;=MAX('График отпусков'!$C$18,'График отпусков'!$D$18)),
AND('График отпусков'!$C$19&lt;&gt;"",'График отпусков'!$D$19&lt;&gt;"",R45&gt;=MIN('График отпусков'!$C$19,'График отпусков'!$D$19),R45&lt;=MAX('График отпусков'!$C$19,'График отпусков'!$D$19)),
AND('График отпусков'!$C$20&lt;&gt;"",'График отпусков'!$D$20&lt;&gt;"",R45&gt;=MIN('График отпусков'!$C$20,'График отпусков'!$D$20),R45&lt;=MAX('График отпусков'!$C$20,'График отпусков'!$D$20)),
AND('График отпусков'!$C$21&lt;&gt;"",'График отпусков'!$D$21&lt;&gt;"",R45&gt;=MIN('График отпусков'!$C$21,'График отпусков'!$D$21),R45&lt;=MAX('График отпусков'!$C$21,'График отпусков'!$D$21)),
AND('График отпусков'!$C$22&lt;&gt;"",'График отпусков'!$D$22&lt;&gt;"",R45&gt;=MIN('График отпусков'!$C$22,'График отпусков'!$D$22),R45&lt;=MAX('График отпусков'!$C$22,'График отпусков'!$D$22)),
AND('График отпусков'!$C$23&lt;&gt;"",'График отпусков'!$D$23&lt;&gt;"",R45&gt;=MIN('График отпусков'!$C$23,'График отпусков'!$D$23),R45&lt;=MAX('График отпусков'!$C$23,'График отпусков'!$D$23)),
AND('График отпусков'!$C$24&lt;&gt;"",'График отпусков'!$D$24&lt;&gt;"",R45&gt;=MIN('График отпусков'!$C$24,'График отпусков'!$D$24),R45&lt;=MAX('График отпусков'!$C$24,'График отпусков'!$D$24)),
AND('График отпусков'!$C$25&lt;&gt;"",'График отпусков'!$D$25&lt;&gt;"",R45&gt;=MIN('График отпусков'!$C$25,'График отпусков'!$D$25),R45&lt;=MAX('График отпусков'!$C$25,'График отпусков'!$D$25)),
AND('График отпусков'!$C$26&lt;&gt;"",'График отпусков'!$D$26&lt;&gt;"",R45&gt;=MIN('График отпусков'!$C$26,'График отпусков'!$D$26),R45&lt;=MAX('График отпусков'!$C$26,'График отпусков'!$D$26)),
AND('График отпусков'!$C$27&lt;&gt;"",'График отпусков'!$D$27&lt;&gt;"",R45&gt;=MIN('График отпусков'!$C$27,'График отпусков'!$D$27),R45&lt;=MAX('График отпусков'!$C$27,'График отпусков'!$D$27)),
AND('График отпусков'!$C$28&lt;&gt;"",'График отпусков'!$D$28&lt;&gt;"",R45&gt;=MIN('График отпусков'!$C$28,'График отпусков'!$D$28),R45&lt;=MAX('График отпусков'!$C$28,'График отпусков'!$D$28)),
AND('График отпусков'!$C$29&lt;&gt;"",'График отпусков'!$D$29&lt;&gt;"",R45&gt;=MIN('График отпусков'!$C$29,'График отпусков'!$D$29),R45&lt;=MAX('График отпусков'!$C$29,'График отпусков'!$D$29))
)
)</f>
        <v>0</v>
      </c>
    </row>
    <row r="46" spans="10:19" ht="45" customHeight="1" x14ac:dyDescent="0.25">
      <c r="J46" s="12"/>
      <c r="Q46" s="58" t="s">
        <v>94</v>
      </c>
      <c r="R46" s="59">
        <v>46065</v>
      </c>
      <c r="S46" s="60" t="b">
        <f>AND(
COUNTIF(Расчёт!$O$4:$O$35,R46)=0,
OR(
AND('График отпусков'!$C$15&lt;&gt;"",'График отпусков'!$D$15&lt;&gt;"",R46&gt;=MIN('График отпусков'!$C$15,'График отпусков'!$D$15),R46&lt;=MAX('График отпусков'!$C$15,'График отпусков'!$D$15)),
AND('График отпусков'!$C$16&lt;&gt;"",'График отпусков'!$D$16&lt;&gt;"",R46&gt;=MIN('График отпусков'!$C$16,'График отпусков'!$D$16),R46&lt;=MAX('График отпусков'!$C$16,'График отпусков'!$D$16)),
AND('График отпусков'!$C$17&lt;&gt;"",'График отпусков'!$D$17&lt;&gt;"",R46&gt;=MIN('График отпусков'!$C$17,'График отпусков'!$D$17),R46&lt;=MAX('График отпусков'!$C$17,'График отпусков'!$D$17)),
AND('График отпусков'!$C$18&lt;&gt;"",'График отпусков'!$D$18&lt;&gt;"",R46&gt;=MIN('График отпусков'!$C$18,'График отпусков'!$D$18),R46&lt;=MAX('График отпусков'!$C$18,'График отпусков'!$D$18)),
AND('График отпусков'!$C$19&lt;&gt;"",'График отпусков'!$D$19&lt;&gt;"",R46&gt;=MIN('График отпусков'!$C$19,'График отпусков'!$D$19),R46&lt;=MAX('График отпусков'!$C$19,'График отпусков'!$D$19)),
AND('График отпусков'!$C$20&lt;&gt;"",'График отпусков'!$D$20&lt;&gt;"",R46&gt;=MIN('График отпусков'!$C$20,'График отпусков'!$D$20),R46&lt;=MAX('График отпусков'!$C$20,'График отпусков'!$D$20)),
AND('График отпусков'!$C$21&lt;&gt;"",'График отпусков'!$D$21&lt;&gt;"",R46&gt;=MIN('График отпусков'!$C$21,'График отпусков'!$D$21),R46&lt;=MAX('График отпусков'!$C$21,'График отпусков'!$D$21)),
AND('График отпусков'!$C$22&lt;&gt;"",'График отпусков'!$D$22&lt;&gt;"",R46&gt;=MIN('График отпусков'!$C$22,'График отпусков'!$D$22),R46&lt;=MAX('График отпусков'!$C$22,'График отпусков'!$D$22)),
AND('График отпусков'!$C$23&lt;&gt;"",'График отпусков'!$D$23&lt;&gt;"",R46&gt;=MIN('График отпусков'!$C$23,'График отпусков'!$D$23),R46&lt;=MAX('График отпусков'!$C$23,'График отпусков'!$D$23)),
AND('График отпусков'!$C$24&lt;&gt;"",'График отпусков'!$D$24&lt;&gt;"",R46&gt;=MIN('График отпусков'!$C$24,'График отпусков'!$D$24),R46&lt;=MAX('График отпусков'!$C$24,'График отпусков'!$D$24)),
AND('График отпусков'!$C$25&lt;&gt;"",'График отпусков'!$D$25&lt;&gt;"",R46&gt;=MIN('График отпусков'!$C$25,'График отпусков'!$D$25),R46&lt;=MAX('График отпусков'!$C$25,'График отпусков'!$D$25)),
AND('График отпусков'!$C$26&lt;&gt;"",'График отпусков'!$D$26&lt;&gt;"",R46&gt;=MIN('График отпусков'!$C$26,'График отпусков'!$D$26),R46&lt;=MAX('График отпусков'!$C$26,'График отпусков'!$D$26)),
AND('График отпусков'!$C$27&lt;&gt;"",'График отпусков'!$D$27&lt;&gt;"",R46&gt;=MIN('График отпусков'!$C$27,'График отпусков'!$D$27),R46&lt;=MAX('График отпусков'!$C$27,'График отпусков'!$D$27)),
AND('График отпусков'!$C$28&lt;&gt;"",'График отпусков'!$D$28&lt;&gt;"",R46&gt;=MIN('График отпусков'!$C$28,'График отпусков'!$D$28),R46&lt;=MAX('График отпусков'!$C$28,'График отпусков'!$D$28)),
AND('График отпусков'!$C$29&lt;&gt;"",'График отпусков'!$D$29&lt;&gt;"",R46&gt;=MIN('График отпусков'!$C$29,'График отпусков'!$D$29),R46&lt;=MAX('График отпусков'!$C$29,'График отпусков'!$D$29))
)
)</f>
        <v>0</v>
      </c>
    </row>
    <row r="47" spans="10:19" ht="45" customHeight="1" x14ac:dyDescent="0.25">
      <c r="Q47" s="58" t="s">
        <v>94</v>
      </c>
      <c r="R47" s="59">
        <v>46066</v>
      </c>
      <c r="S47" s="60" t="b">
        <f>AND(
COUNTIF(Расчёт!$O$4:$O$35,R47)=0,
OR(
AND('График отпусков'!$C$15&lt;&gt;"",'График отпусков'!$D$15&lt;&gt;"",R47&gt;=MIN('График отпусков'!$C$15,'График отпусков'!$D$15),R47&lt;=MAX('График отпусков'!$C$15,'График отпусков'!$D$15)),
AND('График отпусков'!$C$16&lt;&gt;"",'График отпусков'!$D$16&lt;&gt;"",R47&gt;=MIN('График отпусков'!$C$16,'График отпусков'!$D$16),R47&lt;=MAX('График отпусков'!$C$16,'График отпусков'!$D$16)),
AND('График отпусков'!$C$17&lt;&gt;"",'График отпусков'!$D$17&lt;&gt;"",R47&gt;=MIN('График отпусков'!$C$17,'График отпусков'!$D$17),R47&lt;=MAX('График отпусков'!$C$17,'График отпусков'!$D$17)),
AND('График отпусков'!$C$18&lt;&gt;"",'График отпусков'!$D$18&lt;&gt;"",R47&gt;=MIN('График отпусков'!$C$18,'График отпусков'!$D$18),R47&lt;=MAX('График отпусков'!$C$18,'График отпусков'!$D$18)),
AND('График отпусков'!$C$19&lt;&gt;"",'График отпусков'!$D$19&lt;&gt;"",R47&gt;=MIN('График отпусков'!$C$19,'График отпусков'!$D$19),R47&lt;=MAX('График отпусков'!$C$19,'График отпусков'!$D$19)),
AND('График отпусков'!$C$20&lt;&gt;"",'График отпусков'!$D$20&lt;&gt;"",R47&gt;=MIN('График отпусков'!$C$20,'График отпусков'!$D$20),R47&lt;=MAX('График отпусков'!$C$20,'График отпусков'!$D$20)),
AND('График отпусков'!$C$21&lt;&gt;"",'График отпусков'!$D$21&lt;&gt;"",R47&gt;=MIN('График отпусков'!$C$21,'График отпусков'!$D$21),R47&lt;=MAX('График отпусков'!$C$21,'График отпусков'!$D$21)),
AND('График отпусков'!$C$22&lt;&gt;"",'График отпусков'!$D$22&lt;&gt;"",R47&gt;=MIN('График отпусков'!$C$22,'График отпусков'!$D$22),R47&lt;=MAX('График отпусков'!$C$22,'График отпусков'!$D$22)),
AND('График отпусков'!$C$23&lt;&gt;"",'График отпусков'!$D$23&lt;&gt;"",R47&gt;=MIN('График отпусков'!$C$23,'График отпусков'!$D$23),R47&lt;=MAX('График отпусков'!$C$23,'График отпусков'!$D$23)),
AND('График отпусков'!$C$24&lt;&gt;"",'График отпусков'!$D$24&lt;&gt;"",R47&gt;=MIN('График отпусков'!$C$24,'График отпусков'!$D$24),R47&lt;=MAX('График отпусков'!$C$24,'График отпусков'!$D$24)),
AND('График отпусков'!$C$25&lt;&gt;"",'График отпусков'!$D$25&lt;&gt;"",R47&gt;=MIN('График отпусков'!$C$25,'График отпусков'!$D$25),R47&lt;=MAX('График отпусков'!$C$25,'График отпусков'!$D$25)),
AND('График отпусков'!$C$26&lt;&gt;"",'График отпусков'!$D$26&lt;&gt;"",R47&gt;=MIN('График отпусков'!$C$26,'График отпусков'!$D$26),R47&lt;=MAX('График отпусков'!$C$26,'График отпусков'!$D$26)),
AND('График отпусков'!$C$27&lt;&gt;"",'График отпусков'!$D$27&lt;&gt;"",R47&gt;=MIN('График отпусков'!$C$27,'График отпусков'!$D$27),R47&lt;=MAX('График отпусков'!$C$27,'График отпусков'!$D$27)),
AND('График отпусков'!$C$28&lt;&gt;"",'График отпусков'!$D$28&lt;&gt;"",R47&gt;=MIN('График отпусков'!$C$28,'График отпусков'!$D$28),R47&lt;=MAX('График отпусков'!$C$28,'График отпусков'!$D$28)),
AND('График отпусков'!$C$29&lt;&gt;"",'График отпусков'!$D$29&lt;&gt;"",R47&gt;=MIN('График отпусков'!$C$29,'График отпусков'!$D$29),R47&lt;=MAX('График отпусков'!$C$29,'График отпусков'!$D$29))
)
)</f>
        <v>0</v>
      </c>
    </row>
    <row r="48" spans="10:19" ht="45" customHeight="1" x14ac:dyDescent="0.25">
      <c r="Q48" s="58" t="s">
        <v>94</v>
      </c>
      <c r="R48" s="59">
        <v>46067</v>
      </c>
      <c r="S48" s="60" t="b">
        <f>AND(
COUNTIF(Расчёт!$O$4:$O$35,R48)=0,
OR(
AND('График отпусков'!$C$15&lt;&gt;"",'График отпусков'!$D$15&lt;&gt;"",R48&gt;=MIN('График отпусков'!$C$15,'График отпусков'!$D$15),R48&lt;=MAX('График отпусков'!$C$15,'График отпусков'!$D$15)),
AND('График отпусков'!$C$16&lt;&gt;"",'График отпусков'!$D$16&lt;&gt;"",R48&gt;=MIN('График отпусков'!$C$16,'График отпусков'!$D$16),R48&lt;=MAX('График отпусков'!$C$16,'График отпусков'!$D$16)),
AND('График отпусков'!$C$17&lt;&gt;"",'График отпусков'!$D$17&lt;&gt;"",R48&gt;=MIN('График отпусков'!$C$17,'График отпусков'!$D$17),R48&lt;=MAX('График отпусков'!$C$17,'График отпусков'!$D$17)),
AND('График отпусков'!$C$18&lt;&gt;"",'График отпусков'!$D$18&lt;&gt;"",R48&gt;=MIN('График отпусков'!$C$18,'График отпусков'!$D$18),R48&lt;=MAX('График отпусков'!$C$18,'График отпусков'!$D$18)),
AND('График отпусков'!$C$19&lt;&gt;"",'График отпусков'!$D$19&lt;&gt;"",R48&gt;=MIN('График отпусков'!$C$19,'График отпусков'!$D$19),R48&lt;=MAX('График отпусков'!$C$19,'График отпусков'!$D$19)),
AND('График отпусков'!$C$20&lt;&gt;"",'График отпусков'!$D$20&lt;&gt;"",R48&gt;=MIN('График отпусков'!$C$20,'График отпусков'!$D$20),R48&lt;=MAX('График отпусков'!$C$20,'График отпусков'!$D$20)),
AND('График отпусков'!$C$21&lt;&gt;"",'График отпусков'!$D$21&lt;&gt;"",R48&gt;=MIN('График отпусков'!$C$21,'График отпусков'!$D$21),R48&lt;=MAX('График отпусков'!$C$21,'График отпусков'!$D$21)),
AND('График отпусков'!$C$22&lt;&gt;"",'График отпусков'!$D$22&lt;&gt;"",R48&gt;=MIN('График отпусков'!$C$22,'График отпусков'!$D$22),R48&lt;=MAX('График отпусков'!$C$22,'График отпусков'!$D$22)),
AND('График отпусков'!$C$23&lt;&gt;"",'График отпусков'!$D$23&lt;&gt;"",R48&gt;=MIN('График отпусков'!$C$23,'График отпусков'!$D$23),R48&lt;=MAX('График отпусков'!$C$23,'График отпусков'!$D$23)),
AND('График отпусков'!$C$24&lt;&gt;"",'График отпусков'!$D$24&lt;&gt;"",R48&gt;=MIN('График отпусков'!$C$24,'График отпусков'!$D$24),R48&lt;=MAX('График отпусков'!$C$24,'График отпусков'!$D$24)),
AND('График отпусков'!$C$25&lt;&gt;"",'График отпусков'!$D$25&lt;&gt;"",R48&gt;=MIN('График отпусков'!$C$25,'График отпусков'!$D$25),R48&lt;=MAX('График отпусков'!$C$25,'График отпусков'!$D$25)),
AND('График отпусков'!$C$26&lt;&gt;"",'График отпусков'!$D$26&lt;&gt;"",R48&gt;=MIN('График отпусков'!$C$26,'График отпусков'!$D$26),R48&lt;=MAX('График отпусков'!$C$26,'График отпусков'!$D$26)),
AND('График отпусков'!$C$27&lt;&gt;"",'График отпусков'!$D$27&lt;&gt;"",R48&gt;=MIN('График отпусков'!$C$27,'График отпусков'!$D$27),R48&lt;=MAX('График отпусков'!$C$27,'График отпусков'!$D$27)),
AND('График отпусков'!$C$28&lt;&gt;"",'График отпусков'!$D$28&lt;&gt;"",R48&gt;=MIN('График отпусков'!$C$28,'График отпусков'!$D$28),R48&lt;=MAX('График отпусков'!$C$28,'График отпусков'!$D$28)),
AND('График отпусков'!$C$29&lt;&gt;"",'График отпусков'!$D$29&lt;&gt;"",R48&gt;=MIN('График отпусков'!$C$29,'График отпусков'!$D$29),R48&lt;=MAX('График отпусков'!$C$29,'График отпусков'!$D$29))
)
)</f>
        <v>0</v>
      </c>
    </row>
    <row r="49" spans="17:19" ht="45" customHeight="1" x14ac:dyDescent="0.25">
      <c r="Q49" s="58" t="s">
        <v>94</v>
      </c>
      <c r="R49" s="59">
        <v>46068</v>
      </c>
      <c r="S49" s="60" t="b">
        <f>AND(
COUNTIF(Расчёт!$O$4:$O$35,R49)=0,
OR(
AND('График отпусков'!$C$15&lt;&gt;"",'График отпусков'!$D$15&lt;&gt;"",R49&gt;=MIN('График отпусков'!$C$15,'График отпусков'!$D$15),R49&lt;=MAX('График отпусков'!$C$15,'График отпусков'!$D$15)),
AND('График отпусков'!$C$16&lt;&gt;"",'График отпусков'!$D$16&lt;&gt;"",R49&gt;=MIN('График отпусков'!$C$16,'График отпусков'!$D$16),R49&lt;=MAX('График отпусков'!$C$16,'График отпусков'!$D$16)),
AND('График отпусков'!$C$17&lt;&gt;"",'График отпусков'!$D$17&lt;&gt;"",R49&gt;=MIN('График отпусков'!$C$17,'График отпусков'!$D$17),R49&lt;=MAX('График отпусков'!$C$17,'График отпусков'!$D$17)),
AND('График отпусков'!$C$18&lt;&gt;"",'График отпусков'!$D$18&lt;&gt;"",R49&gt;=MIN('График отпусков'!$C$18,'График отпусков'!$D$18),R49&lt;=MAX('График отпусков'!$C$18,'График отпусков'!$D$18)),
AND('График отпусков'!$C$19&lt;&gt;"",'График отпусков'!$D$19&lt;&gt;"",R49&gt;=MIN('График отпусков'!$C$19,'График отпусков'!$D$19),R49&lt;=MAX('График отпусков'!$C$19,'График отпусков'!$D$19)),
AND('График отпусков'!$C$20&lt;&gt;"",'График отпусков'!$D$20&lt;&gt;"",R49&gt;=MIN('График отпусков'!$C$20,'График отпусков'!$D$20),R49&lt;=MAX('График отпусков'!$C$20,'График отпусков'!$D$20)),
AND('График отпусков'!$C$21&lt;&gt;"",'График отпусков'!$D$21&lt;&gt;"",R49&gt;=MIN('График отпусков'!$C$21,'График отпусков'!$D$21),R49&lt;=MAX('График отпусков'!$C$21,'График отпусков'!$D$21)),
AND('График отпусков'!$C$22&lt;&gt;"",'График отпусков'!$D$22&lt;&gt;"",R49&gt;=MIN('График отпусков'!$C$22,'График отпусков'!$D$22),R49&lt;=MAX('График отпусков'!$C$22,'График отпусков'!$D$22)),
AND('График отпусков'!$C$23&lt;&gt;"",'График отпусков'!$D$23&lt;&gt;"",R49&gt;=MIN('График отпусков'!$C$23,'График отпусков'!$D$23),R49&lt;=MAX('График отпусков'!$C$23,'График отпусков'!$D$23)),
AND('График отпусков'!$C$24&lt;&gt;"",'График отпусков'!$D$24&lt;&gt;"",R49&gt;=MIN('График отпусков'!$C$24,'График отпусков'!$D$24),R49&lt;=MAX('График отпусков'!$C$24,'График отпусков'!$D$24)),
AND('График отпусков'!$C$25&lt;&gt;"",'График отпусков'!$D$25&lt;&gt;"",R49&gt;=MIN('График отпусков'!$C$25,'График отпусков'!$D$25),R49&lt;=MAX('График отпусков'!$C$25,'График отпусков'!$D$25)),
AND('График отпусков'!$C$26&lt;&gt;"",'График отпусков'!$D$26&lt;&gt;"",R49&gt;=MIN('График отпусков'!$C$26,'График отпусков'!$D$26),R49&lt;=MAX('График отпусков'!$C$26,'График отпусков'!$D$26)),
AND('График отпусков'!$C$27&lt;&gt;"",'График отпусков'!$D$27&lt;&gt;"",R49&gt;=MIN('График отпусков'!$C$27,'График отпусков'!$D$27),R49&lt;=MAX('График отпусков'!$C$27,'График отпусков'!$D$27)),
AND('График отпусков'!$C$28&lt;&gt;"",'График отпусков'!$D$28&lt;&gt;"",R49&gt;=MIN('График отпусков'!$C$28,'График отпусков'!$D$28),R49&lt;=MAX('График отпусков'!$C$28,'График отпусков'!$D$28)),
AND('График отпусков'!$C$29&lt;&gt;"",'График отпусков'!$D$29&lt;&gt;"",R49&gt;=MIN('График отпусков'!$C$29,'График отпусков'!$D$29),R49&lt;=MAX('График отпусков'!$C$29,'График отпусков'!$D$29))
)
)</f>
        <v>0</v>
      </c>
    </row>
    <row r="50" spans="17:19" ht="45" customHeight="1" x14ac:dyDescent="0.25">
      <c r="Q50" s="58" t="s">
        <v>94</v>
      </c>
      <c r="R50" s="59">
        <v>46069</v>
      </c>
      <c r="S50" s="60" t="b">
        <f>AND(
COUNTIF(Расчёт!$O$4:$O$35,R50)=0,
OR(
AND('График отпусков'!$C$15&lt;&gt;"",'График отпусков'!$D$15&lt;&gt;"",R50&gt;=MIN('График отпусков'!$C$15,'График отпусков'!$D$15),R50&lt;=MAX('График отпусков'!$C$15,'График отпусков'!$D$15)),
AND('График отпусков'!$C$16&lt;&gt;"",'График отпусков'!$D$16&lt;&gt;"",R50&gt;=MIN('График отпусков'!$C$16,'График отпусков'!$D$16),R50&lt;=MAX('График отпусков'!$C$16,'График отпусков'!$D$16)),
AND('График отпусков'!$C$17&lt;&gt;"",'График отпусков'!$D$17&lt;&gt;"",R50&gt;=MIN('График отпусков'!$C$17,'График отпусков'!$D$17),R50&lt;=MAX('График отпусков'!$C$17,'График отпусков'!$D$17)),
AND('График отпусков'!$C$18&lt;&gt;"",'График отпусков'!$D$18&lt;&gt;"",R50&gt;=MIN('График отпусков'!$C$18,'График отпусков'!$D$18),R50&lt;=MAX('График отпусков'!$C$18,'График отпусков'!$D$18)),
AND('График отпусков'!$C$19&lt;&gt;"",'График отпусков'!$D$19&lt;&gt;"",R50&gt;=MIN('График отпусков'!$C$19,'График отпусков'!$D$19),R50&lt;=MAX('График отпусков'!$C$19,'График отпусков'!$D$19)),
AND('График отпусков'!$C$20&lt;&gt;"",'График отпусков'!$D$20&lt;&gt;"",R50&gt;=MIN('График отпусков'!$C$20,'График отпусков'!$D$20),R50&lt;=MAX('График отпусков'!$C$20,'График отпусков'!$D$20)),
AND('График отпусков'!$C$21&lt;&gt;"",'График отпусков'!$D$21&lt;&gt;"",R50&gt;=MIN('График отпусков'!$C$21,'График отпусков'!$D$21),R50&lt;=MAX('График отпусков'!$C$21,'График отпусков'!$D$21)),
AND('График отпусков'!$C$22&lt;&gt;"",'График отпусков'!$D$22&lt;&gt;"",R50&gt;=MIN('График отпусков'!$C$22,'График отпусков'!$D$22),R50&lt;=MAX('График отпусков'!$C$22,'График отпусков'!$D$22)),
AND('График отпусков'!$C$23&lt;&gt;"",'График отпусков'!$D$23&lt;&gt;"",R50&gt;=MIN('График отпусков'!$C$23,'График отпусков'!$D$23),R50&lt;=MAX('График отпусков'!$C$23,'График отпусков'!$D$23)),
AND('График отпусков'!$C$24&lt;&gt;"",'График отпусков'!$D$24&lt;&gt;"",R50&gt;=MIN('График отпусков'!$C$24,'График отпусков'!$D$24),R50&lt;=MAX('График отпусков'!$C$24,'График отпусков'!$D$24)),
AND('График отпусков'!$C$25&lt;&gt;"",'График отпусков'!$D$25&lt;&gt;"",R50&gt;=MIN('График отпусков'!$C$25,'График отпусков'!$D$25),R50&lt;=MAX('График отпусков'!$C$25,'График отпусков'!$D$25)),
AND('График отпусков'!$C$26&lt;&gt;"",'График отпусков'!$D$26&lt;&gt;"",R50&gt;=MIN('График отпусков'!$C$26,'График отпусков'!$D$26),R50&lt;=MAX('График отпусков'!$C$26,'График отпусков'!$D$26)),
AND('График отпусков'!$C$27&lt;&gt;"",'График отпусков'!$D$27&lt;&gt;"",R50&gt;=MIN('График отпусков'!$C$27,'График отпусков'!$D$27),R50&lt;=MAX('График отпусков'!$C$27,'График отпусков'!$D$27)),
AND('График отпусков'!$C$28&lt;&gt;"",'График отпусков'!$D$28&lt;&gt;"",R50&gt;=MIN('График отпусков'!$C$28,'График отпусков'!$D$28),R50&lt;=MAX('График отпусков'!$C$28,'График отпусков'!$D$28)),
AND('График отпусков'!$C$29&lt;&gt;"",'График отпусков'!$D$29&lt;&gt;"",R50&gt;=MIN('График отпусков'!$C$29,'График отпусков'!$D$29),R50&lt;=MAX('График отпусков'!$C$29,'График отпусков'!$D$29))
)
)</f>
        <v>0</v>
      </c>
    </row>
    <row r="51" spans="17:19" ht="45" customHeight="1" x14ac:dyDescent="0.25">
      <c r="Q51" s="58" t="s">
        <v>94</v>
      </c>
      <c r="R51" s="59">
        <v>46070</v>
      </c>
      <c r="S51" s="60" t="b">
        <f>AND(
COUNTIF(Расчёт!$O$4:$O$35,R51)=0,
OR(
AND('График отпусков'!$C$15&lt;&gt;"",'График отпусков'!$D$15&lt;&gt;"",R51&gt;=MIN('График отпусков'!$C$15,'График отпусков'!$D$15),R51&lt;=MAX('График отпусков'!$C$15,'График отпусков'!$D$15)),
AND('График отпусков'!$C$16&lt;&gt;"",'График отпусков'!$D$16&lt;&gt;"",R51&gt;=MIN('График отпусков'!$C$16,'График отпусков'!$D$16),R51&lt;=MAX('График отпусков'!$C$16,'График отпусков'!$D$16)),
AND('График отпусков'!$C$17&lt;&gt;"",'График отпусков'!$D$17&lt;&gt;"",R51&gt;=MIN('График отпусков'!$C$17,'График отпусков'!$D$17),R51&lt;=MAX('График отпусков'!$C$17,'График отпусков'!$D$17)),
AND('График отпусков'!$C$18&lt;&gt;"",'График отпусков'!$D$18&lt;&gt;"",R51&gt;=MIN('График отпусков'!$C$18,'График отпусков'!$D$18),R51&lt;=MAX('График отпусков'!$C$18,'График отпусков'!$D$18)),
AND('График отпусков'!$C$19&lt;&gt;"",'График отпусков'!$D$19&lt;&gt;"",R51&gt;=MIN('График отпусков'!$C$19,'График отпусков'!$D$19),R51&lt;=MAX('График отпусков'!$C$19,'График отпусков'!$D$19)),
AND('График отпусков'!$C$20&lt;&gt;"",'График отпусков'!$D$20&lt;&gt;"",R51&gt;=MIN('График отпусков'!$C$20,'График отпусков'!$D$20),R51&lt;=MAX('График отпусков'!$C$20,'График отпусков'!$D$20)),
AND('График отпусков'!$C$21&lt;&gt;"",'График отпусков'!$D$21&lt;&gt;"",R51&gt;=MIN('График отпусков'!$C$21,'График отпусков'!$D$21),R51&lt;=MAX('График отпусков'!$C$21,'График отпусков'!$D$21)),
AND('График отпусков'!$C$22&lt;&gt;"",'График отпусков'!$D$22&lt;&gt;"",R51&gt;=MIN('График отпусков'!$C$22,'График отпусков'!$D$22),R51&lt;=MAX('График отпусков'!$C$22,'График отпусков'!$D$22)),
AND('График отпусков'!$C$23&lt;&gt;"",'График отпусков'!$D$23&lt;&gt;"",R51&gt;=MIN('График отпусков'!$C$23,'График отпусков'!$D$23),R51&lt;=MAX('График отпусков'!$C$23,'График отпусков'!$D$23)),
AND('График отпусков'!$C$24&lt;&gt;"",'График отпусков'!$D$24&lt;&gt;"",R51&gt;=MIN('График отпусков'!$C$24,'График отпусков'!$D$24),R51&lt;=MAX('График отпусков'!$C$24,'График отпусков'!$D$24)),
AND('График отпусков'!$C$25&lt;&gt;"",'График отпусков'!$D$25&lt;&gt;"",R51&gt;=MIN('График отпусков'!$C$25,'График отпусков'!$D$25),R51&lt;=MAX('График отпусков'!$C$25,'График отпусков'!$D$25)),
AND('График отпусков'!$C$26&lt;&gt;"",'График отпусков'!$D$26&lt;&gt;"",R51&gt;=MIN('График отпусков'!$C$26,'График отпусков'!$D$26),R51&lt;=MAX('График отпусков'!$C$26,'График отпусков'!$D$26)),
AND('График отпусков'!$C$27&lt;&gt;"",'График отпусков'!$D$27&lt;&gt;"",R51&gt;=MIN('График отпусков'!$C$27,'График отпусков'!$D$27),R51&lt;=MAX('График отпусков'!$C$27,'График отпусков'!$D$27)),
AND('График отпусков'!$C$28&lt;&gt;"",'График отпусков'!$D$28&lt;&gt;"",R51&gt;=MIN('График отпусков'!$C$28,'График отпусков'!$D$28),R51&lt;=MAX('График отпусков'!$C$28,'График отпусков'!$D$28)),
AND('График отпусков'!$C$29&lt;&gt;"",'График отпусков'!$D$29&lt;&gt;"",R51&gt;=MIN('График отпусков'!$C$29,'График отпусков'!$D$29),R51&lt;=MAX('График отпусков'!$C$29,'График отпусков'!$D$29))
)
)</f>
        <v>0</v>
      </c>
    </row>
    <row r="52" spans="17:19" ht="45" customHeight="1" x14ac:dyDescent="0.25">
      <c r="Q52" s="58" t="s">
        <v>94</v>
      </c>
      <c r="R52" s="59">
        <v>46071</v>
      </c>
      <c r="S52" s="60" t="b">
        <f>AND(
COUNTIF(Расчёт!$O$4:$O$35,R52)=0,
OR(
AND('График отпусков'!$C$15&lt;&gt;"",'График отпусков'!$D$15&lt;&gt;"",R52&gt;=MIN('График отпусков'!$C$15,'График отпусков'!$D$15),R52&lt;=MAX('График отпусков'!$C$15,'График отпусков'!$D$15)),
AND('График отпусков'!$C$16&lt;&gt;"",'График отпусков'!$D$16&lt;&gt;"",R52&gt;=MIN('График отпусков'!$C$16,'График отпусков'!$D$16),R52&lt;=MAX('График отпусков'!$C$16,'График отпусков'!$D$16)),
AND('График отпусков'!$C$17&lt;&gt;"",'График отпусков'!$D$17&lt;&gt;"",R52&gt;=MIN('График отпусков'!$C$17,'График отпусков'!$D$17),R52&lt;=MAX('График отпусков'!$C$17,'График отпусков'!$D$17)),
AND('График отпусков'!$C$18&lt;&gt;"",'График отпусков'!$D$18&lt;&gt;"",R52&gt;=MIN('График отпусков'!$C$18,'График отпусков'!$D$18),R52&lt;=MAX('График отпусков'!$C$18,'График отпусков'!$D$18)),
AND('График отпусков'!$C$19&lt;&gt;"",'График отпусков'!$D$19&lt;&gt;"",R52&gt;=MIN('График отпусков'!$C$19,'График отпусков'!$D$19),R52&lt;=MAX('График отпусков'!$C$19,'График отпусков'!$D$19)),
AND('График отпусков'!$C$20&lt;&gt;"",'График отпусков'!$D$20&lt;&gt;"",R52&gt;=MIN('График отпусков'!$C$20,'График отпусков'!$D$20),R52&lt;=MAX('График отпусков'!$C$20,'График отпусков'!$D$20)),
AND('График отпусков'!$C$21&lt;&gt;"",'График отпусков'!$D$21&lt;&gt;"",R52&gt;=MIN('График отпусков'!$C$21,'График отпусков'!$D$21),R52&lt;=MAX('График отпусков'!$C$21,'График отпусков'!$D$21)),
AND('График отпусков'!$C$22&lt;&gt;"",'График отпусков'!$D$22&lt;&gt;"",R52&gt;=MIN('График отпусков'!$C$22,'График отпусков'!$D$22),R52&lt;=MAX('График отпусков'!$C$22,'График отпусков'!$D$22)),
AND('График отпусков'!$C$23&lt;&gt;"",'График отпусков'!$D$23&lt;&gt;"",R52&gt;=MIN('График отпусков'!$C$23,'График отпусков'!$D$23),R52&lt;=MAX('График отпусков'!$C$23,'График отпусков'!$D$23)),
AND('График отпусков'!$C$24&lt;&gt;"",'График отпусков'!$D$24&lt;&gt;"",R52&gt;=MIN('График отпусков'!$C$24,'График отпусков'!$D$24),R52&lt;=MAX('График отпусков'!$C$24,'График отпусков'!$D$24)),
AND('График отпусков'!$C$25&lt;&gt;"",'График отпусков'!$D$25&lt;&gt;"",R52&gt;=MIN('График отпусков'!$C$25,'График отпусков'!$D$25),R52&lt;=MAX('График отпусков'!$C$25,'График отпусков'!$D$25)),
AND('График отпусков'!$C$26&lt;&gt;"",'График отпусков'!$D$26&lt;&gt;"",R52&gt;=MIN('График отпусков'!$C$26,'График отпусков'!$D$26),R52&lt;=MAX('График отпусков'!$C$26,'График отпусков'!$D$26)),
AND('График отпусков'!$C$27&lt;&gt;"",'График отпусков'!$D$27&lt;&gt;"",R52&gt;=MIN('График отпусков'!$C$27,'График отпусков'!$D$27),R52&lt;=MAX('График отпусков'!$C$27,'График отпусков'!$D$27)),
AND('График отпусков'!$C$28&lt;&gt;"",'График отпусков'!$D$28&lt;&gt;"",R52&gt;=MIN('График отпусков'!$C$28,'График отпусков'!$D$28),R52&lt;=MAX('График отпусков'!$C$28,'График отпусков'!$D$28)),
AND('График отпусков'!$C$29&lt;&gt;"",'График отпусков'!$D$29&lt;&gt;"",R52&gt;=MIN('График отпусков'!$C$29,'График отпусков'!$D$29),R52&lt;=MAX('График отпусков'!$C$29,'График отпусков'!$D$29))
)
)</f>
        <v>0</v>
      </c>
    </row>
    <row r="53" spans="17:19" ht="45" customHeight="1" x14ac:dyDescent="0.25">
      <c r="Q53" s="58" t="s">
        <v>94</v>
      </c>
      <c r="R53" s="59">
        <v>46072</v>
      </c>
      <c r="S53" s="60" t="b">
        <f>AND(
COUNTIF(Расчёт!$O$4:$O$35,R53)=0,
OR(
AND('График отпусков'!$C$15&lt;&gt;"",'График отпусков'!$D$15&lt;&gt;"",R53&gt;=MIN('График отпусков'!$C$15,'График отпусков'!$D$15),R53&lt;=MAX('График отпусков'!$C$15,'График отпусков'!$D$15)),
AND('График отпусков'!$C$16&lt;&gt;"",'График отпусков'!$D$16&lt;&gt;"",R53&gt;=MIN('График отпусков'!$C$16,'График отпусков'!$D$16),R53&lt;=MAX('График отпусков'!$C$16,'График отпусков'!$D$16)),
AND('График отпусков'!$C$17&lt;&gt;"",'График отпусков'!$D$17&lt;&gt;"",R53&gt;=MIN('График отпусков'!$C$17,'График отпусков'!$D$17),R53&lt;=MAX('График отпусков'!$C$17,'График отпусков'!$D$17)),
AND('График отпусков'!$C$18&lt;&gt;"",'График отпусков'!$D$18&lt;&gt;"",R53&gt;=MIN('График отпусков'!$C$18,'График отпусков'!$D$18),R53&lt;=MAX('График отпусков'!$C$18,'График отпусков'!$D$18)),
AND('График отпусков'!$C$19&lt;&gt;"",'График отпусков'!$D$19&lt;&gt;"",R53&gt;=MIN('График отпусков'!$C$19,'График отпусков'!$D$19),R53&lt;=MAX('График отпусков'!$C$19,'График отпусков'!$D$19)),
AND('График отпусков'!$C$20&lt;&gt;"",'График отпусков'!$D$20&lt;&gt;"",R53&gt;=MIN('График отпусков'!$C$20,'График отпусков'!$D$20),R53&lt;=MAX('График отпусков'!$C$20,'График отпусков'!$D$20)),
AND('График отпусков'!$C$21&lt;&gt;"",'График отпусков'!$D$21&lt;&gt;"",R53&gt;=MIN('График отпусков'!$C$21,'График отпусков'!$D$21),R53&lt;=MAX('График отпусков'!$C$21,'График отпусков'!$D$21)),
AND('График отпусков'!$C$22&lt;&gt;"",'График отпусков'!$D$22&lt;&gt;"",R53&gt;=MIN('График отпусков'!$C$22,'График отпусков'!$D$22),R53&lt;=MAX('График отпусков'!$C$22,'График отпусков'!$D$22)),
AND('График отпусков'!$C$23&lt;&gt;"",'График отпусков'!$D$23&lt;&gt;"",R53&gt;=MIN('График отпусков'!$C$23,'График отпусков'!$D$23),R53&lt;=MAX('График отпусков'!$C$23,'График отпусков'!$D$23)),
AND('График отпусков'!$C$24&lt;&gt;"",'График отпусков'!$D$24&lt;&gt;"",R53&gt;=MIN('График отпусков'!$C$24,'График отпусков'!$D$24),R53&lt;=MAX('График отпусков'!$C$24,'График отпусков'!$D$24)),
AND('График отпусков'!$C$25&lt;&gt;"",'График отпусков'!$D$25&lt;&gt;"",R53&gt;=MIN('График отпусков'!$C$25,'График отпусков'!$D$25),R53&lt;=MAX('График отпусков'!$C$25,'График отпусков'!$D$25)),
AND('График отпусков'!$C$26&lt;&gt;"",'График отпусков'!$D$26&lt;&gt;"",R53&gt;=MIN('График отпусков'!$C$26,'График отпусков'!$D$26),R53&lt;=MAX('График отпусков'!$C$26,'График отпусков'!$D$26)),
AND('График отпусков'!$C$27&lt;&gt;"",'График отпусков'!$D$27&lt;&gt;"",R53&gt;=MIN('График отпусков'!$C$27,'График отпусков'!$D$27),R53&lt;=MAX('График отпусков'!$C$27,'График отпусков'!$D$27)),
AND('График отпусков'!$C$28&lt;&gt;"",'График отпусков'!$D$28&lt;&gt;"",R53&gt;=MIN('График отпусков'!$C$28,'График отпусков'!$D$28),R53&lt;=MAX('График отпусков'!$C$28,'График отпусков'!$D$28)),
AND('График отпусков'!$C$29&lt;&gt;"",'График отпусков'!$D$29&lt;&gt;"",R53&gt;=MIN('График отпусков'!$C$29,'График отпусков'!$D$29),R53&lt;=MAX('График отпусков'!$C$29,'График отпусков'!$D$29))
)
)</f>
        <v>0</v>
      </c>
    </row>
    <row r="54" spans="17:19" ht="45" customHeight="1" x14ac:dyDescent="0.25">
      <c r="Q54" s="58" t="s">
        <v>94</v>
      </c>
      <c r="R54" s="59">
        <v>46073</v>
      </c>
      <c r="S54" s="60" t="b">
        <f>AND(
COUNTIF(Расчёт!$O$4:$O$35,R54)=0,
OR(
AND('График отпусков'!$C$15&lt;&gt;"",'График отпусков'!$D$15&lt;&gt;"",R54&gt;=MIN('График отпусков'!$C$15,'График отпусков'!$D$15),R54&lt;=MAX('График отпусков'!$C$15,'График отпусков'!$D$15)),
AND('График отпусков'!$C$16&lt;&gt;"",'График отпусков'!$D$16&lt;&gt;"",R54&gt;=MIN('График отпусков'!$C$16,'График отпусков'!$D$16),R54&lt;=MAX('График отпусков'!$C$16,'График отпусков'!$D$16)),
AND('График отпусков'!$C$17&lt;&gt;"",'График отпусков'!$D$17&lt;&gt;"",R54&gt;=MIN('График отпусков'!$C$17,'График отпусков'!$D$17),R54&lt;=MAX('График отпусков'!$C$17,'График отпусков'!$D$17)),
AND('График отпусков'!$C$18&lt;&gt;"",'График отпусков'!$D$18&lt;&gt;"",R54&gt;=MIN('График отпусков'!$C$18,'График отпусков'!$D$18),R54&lt;=MAX('График отпусков'!$C$18,'График отпусков'!$D$18)),
AND('График отпусков'!$C$19&lt;&gt;"",'График отпусков'!$D$19&lt;&gt;"",R54&gt;=MIN('График отпусков'!$C$19,'График отпусков'!$D$19),R54&lt;=MAX('График отпусков'!$C$19,'График отпусков'!$D$19)),
AND('График отпусков'!$C$20&lt;&gt;"",'График отпусков'!$D$20&lt;&gt;"",R54&gt;=MIN('График отпусков'!$C$20,'График отпусков'!$D$20),R54&lt;=MAX('График отпусков'!$C$20,'График отпусков'!$D$20)),
AND('График отпусков'!$C$21&lt;&gt;"",'График отпусков'!$D$21&lt;&gt;"",R54&gt;=MIN('График отпусков'!$C$21,'График отпусков'!$D$21),R54&lt;=MAX('График отпусков'!$C$21,'График отпусков'!$D$21)),
AND('График отпусков'!$C$22&lt;&gt;"",'График отпусков'!$D$22&lt;&gt;"",R54&gt;=MIN('График отпусков'!$C$22,'График отпусков'!$D$22),R54&lt;=MAX('График отпусков'!$C$22,'График отпусков'!$D$22)),
AND('График отпусков'!$C$23&lt;&gt;"",'График отпусков'!$D$23&lt;&gt;"",R54&gt;=MIN('График отпусков'!$C$23,'График отпусков'!$D$23),R54&lt;=MAX('График отпусков'!$C$23,'График отпусков'!$D$23)),
AND('График отпусков'!$C$24&lt;&gt;"",'График отпусков'!$D$24&lt;&gt;"",R54&gt;=MIN('График отпусков'!$C$24,'График отпусков'!$D$24),R54&lt;=MAX('График отпусков'!$C$24,'График отпусков'!$D$24)),
AND('График отпусков'!$C$25&lt;&gt;"",'График отпусков'!$D$25&lt;&gt;"",R54&gt;=MIN('График отпусков'!$C$25,'График отпусков'!$D$25),R54&lt;=MAX('График отпусков'!$C$25,'График отпусков'!$D$25)),
AND('График отпусков'!$C$26&lt;&gt;"",'График отпусков'!$D$26&lt;&gt;"",R54&gt;=MIN('График отпусков'!$C$26,'График отпусков'!$D$26),R54&lt;=MAX('График отпусков'!$C$26,'График отпусков'!$D$26)),
AND('График отпусков'!$C$27&lt;&gt;"",'График отпусков'!$D$27&lt;&gt;"",R54&gt;=MIN('График отпусков'!$C$27,'График отпусков'!$D$27),R54&lt;=MAX('График отпусков'!$C$27,'График отпусков'!$D$27)),
AND('График отпусков'!$C$28&lt;&gt;"",'График отпусков'!$D$28&lt;&gt;"",R54&gt;=MIN('График отпусков'!$C$28,'График отпусков'!$D$28),R54&lt;=MAX('График отпусков'!$C$28,'График отпусков'!$D$28)),
AND('График отпусков'!$C$29&lt;&gt;"",'График отпусков'!$D$29&lt;&gt;"",R54&gt;=MIN('График отпусков'!$C$29,'График отпусков'!$D$29),R54&lt;=MAX('График отпусков'!$C$29,'График отпусков'!$D$29))
)
)</f>
        <v>0</v>
      </c>
    </row>
    <row r="55" spans="17:19" ht="45" customHeight="1" x14ac:dyDescent="0.25">
      <c r="Q55" s="58" t="s">
        <v>94</v>
      </c>
      <c r="R55" s="59">
        <v>46074</v>
      </c>
      <c r="S55" s="60" t="b">
        <f>AND(
COUNTIF(Расчёт!$O$4:$O$35,R55)=0,
OR(
AND('График отпусков'!$C$15&lt;&gt;"",'График отпусков'!$D$15&lt;&gt;"",R55&gt;=MIN('График отпусков'!$C$15,'График отпусков'!$D$15),R55&lt;=MAX('График отпусков'!$C$15,'График отпусков'!$D$15)),
AND('График отпусков'!$C$16&lt;&gt;"",'График отпусков'!$D$16&lt;&gt;"",R55&gt;=MIN('График отпусков'!$C$16,'График отпусков'!$D$16),R55&lt;=MAX('График отпусков'!$C$16,'График отпусков'!$D$16)),
AND('График отпусков'!$C$17&lt;&gt;"",'График отпусков'!$D$17&lt;&gt;"",R55&gt;=MIN('График отпусков'!$C$17,'График отпусков'!$D$17),R55&lt;=MAX('График отпусков'!$C$17,'График отпусков'!$D$17)),
AND('График отпусков'!$C$18&lt;&gt;"",'График отпусков'!$D$18&lt;&gt;"",R55&gt;=MIN('График отпусков'!$C$18,'График отпусков'!$D$18),R55&lt;=MAX('График отпусков'!$C$18,'График отпусков'!$D$18)),
AND('График отпусков'!$C$19&lt;&gt;"",'График отпусков'!$D$19&lt;&gt;"",R55&gt;=MIN('График отпусков'!$C$19,'График отпусков'!$D$19),R55&lt;=MAX('График отпусков'!$C$19,'График отпусков'!$D$19)),
AND('График отпусков'!$C$20&lt;&gt;"",'График отпусков'!$D$20&lt;&gt;"",R55&gt;=MIN('График отпусков'!$C$20,'График отпусков'!$D$20),R55&lt;=MAX('График отпусков'!$C$20,'График отпусков'!$D$20)),
AND('График отпусков'!$C$21&lt;&gt;"",'График отпусков'!$D$21&lt;&gt;"",R55&gt;=MIN('График отпусков'!$C$21,'График отпусков'!$D$21),R55&lt;=MAX('График отпусков'!$C$21,'График отпусков'!$D$21)),
AND('График отпусков'!$C$22&lt;&gt;"",'График отпусков'!$D$22&lt;&gt;"",R55&gt;=MIN('График отпусков'!$C$22,'График отпусков'!$D$22),R55&lt;=MAX('График отпусков'!$C$22,'График отпусков'!$D$22)),
AND('График отпусков'!$C$23&lt;&gt;"",'График отпусков'!$D$23&lt;&gt;"",R55&gt;=MIN('График отпусков'!$C$23,'График отпусков'!$D$23),R55&lt;=MAX('График отпусков'!$C$23,'График отпусков'!$D$23)),
AND('График отпусков'!$C$24&lt;&gt;"",'График отпусков'!$D$24&lt;&gt;"",R55&gt;=MIN('График отпусков'!$C$24,'График отпусков'!$D$24),R55&lt;=MAX('График отпусков'!$C$24,'График отпусков'!$D$24)),
AND('График отпусков'!$C$25&lt;&gt;"",'График отпусков'!$D$25&lt;&gt;"",R55&gt;=MIN('График отпусков'!$C$25,'График отпусков'!$D$25),R55&lt;=MAX('График отпусков'!$C$25,'График отпусков'!$D$25)),
AND('График отпусков'!$C$26&lt;&gt;"",'График отпусков'!$D$26&lt;&gt;"",R55&gt;=MIN('График отпусков'!$C$26,'График отпусков'!$D$26),R55&lt;=MAX('График отпусков'!$C$26,'График отпусков'!$D$26)),
AND('График отпусков'!$C$27&lt;&gt;"",'График отпусков'!$D$27&lt;&gt;"",R55&gt;=MIN('График отпусков'!$C$27,'График отпусков'!$D$27),R55&lt;=MAX('График отпусков'!$C$27,'График отпусков'!$D$27)),
AND('График отпусков'!$C$28&lt;&gt;"",'График отпусков'!$D$28&lt;&gt;"",R55&gt;=MIN('График отпусков'!$C$28,'График отпусков'!$D$28),R55&lt;=MAX('График отпусков'!$C$28,'График отпусков'!$D$28)),
AND('График отпусков'!$C$29&lt;&gt;"",'График отпусков'!$D$29&lt;&gt;"",R55&gt;=MIN('График отпусков'!$C$29,'График отпусков'!$D$29),R55&lt;=MAX('График отпусков'!$C$29,'График отпусков'!$D$29))
)
)</f>
        <v>0</v>
      </c>
    </row>
    <row r="56" spans="17:19" ht="45" customHeight="1" x14ac:dyDescent="0.25">
      <c r="Q56" s="58" t="s">
        <v>94</v>
      </c>
      <c r="R56" s="59">
        <v>46075</v>
      </c>
      <c r="S56" s="60" t="b">
        <f>AND(
COUNTIF(Расчёт!$O$4:$O$35,R56)=0,
OR(
AND('График отпусков'!$C$15&lt;&gt;"",'График отпусков'!$D$15&lt;&gt;"",R56&gt;=MIN('График отпусков'!$C$15,'График отпусков'!$D$15),R56&lt;=MAX('График отпусков'!$C$15,'График отпусков'!$D$15)),
AND('График отпусков'!$C$16&lt;&gt;"",'График отпусков'!$D$16&lt;&gt;"",R56&gt;=MIN('График отпусков'!$C$16,'График отпусков'!$D$16),R56&lt;=MAX('График отпусков'!$C$16,'График отпусков'!$D$16)),
AND('График отпусков'!$C$17&lt;&gt;"",'График отпусков'!$D$17&lt;&gt;"",R56&gt;=MIN('График отпусков'!$C$17,'График отпусков'!$D$17),R56&lt;=MAX('График отпусков'!$C$17,'График отпусков'!$D$17)),
AND('График отпусков'!$C$18&lt;&gt;"",'График отпусков'!$D$18&lt;&gt;"",R56&gt;=MIN('График отпусков'!$C$18,'График отпусков'!$D$18),R56&lt;=MAX('График отпусков'!$C$18,'График отпусков'!$D$18)),
AND('График отпусков'!$C$19&lt;&gt;"",'График отпусков'!$D$19&lt;&gt;"",R56&gt;=MIN('График отпусков'!$C$19,'График отпусков'!$D$19),R56&lt;=MAX('График отпусков'!$C$19,'График отпусков'!$D$19)),
AND('График отпусков'!$C$20&lt;&gt;"",'График отпусков'!$D$20&lt;&gt;"",R56&gt;=MIN('График отпусков'!$C$20,'График отпусков'!$D$20),R56&lt;=MAX('График отпусков'!$C$20,'График отпусков'!$D$20)),
AND('График отпусков'!$C$21&lt;&gt;"",'График отпусков'!$D$21&lt;&gt;"",R56&gt;=MIN('График отпусков'!$C$21,'График отпусков'!$D$21),R56&lt;=MAX('График отпусков'!$C$21,'График отпусков'!$D$21)),
AND('График отпусков'!$C$22&lt;&gt;"",'График отпусков'!$D$22&lt;&gt;"",R56&gt;=MIN('График отпусков'!$C$22,'График отпусков'!$D$22),R56&lt;=MAX('График отпусков'!$C$22,'График отпусков'!$D$22)),
AND('График отпусков'!$C$23&lt;&gt;"",'График отпусков'!$D$23&lt;&gt;"",R56&gt;=MIN('График отпусков'!$C$23,'График отпусков'!$D$23),R56&lt;=MAX('График отпусков'!$C$23,'График отпусков'!$D$23)),
AND('График отпусков'!$C$24&lt;&gt;"",'График отпусков'!$D$24&lt;&gt;"",R56&gt;=MIN('График отпусков'!$C$24,'График отпусков'!$D$24),R56&lt;=MAX('График отпусков'!$C$24,'График отпусков'!$D$24)),
AND('График отпусков'!$C$25&lt;&gt;"",'График отпусков'!$D$25&lt;&gt;"",R56&gt;=MIN('График отпусков'!$C$25,'График отпусков'!$D$25),R56&lt;=MAX('График отпусков'!$C$25,'График отпусков'!$D$25)),
AND('График отпусков'!$C$26&lt;&gt;"",'График отпусков'!$D$26&lt;&gt;"",R56&gt;=MIN('График отпусков'!$C$26,'График отпусков'!$D$26),R56&lt;=MAX('График отпусков'!$C$26,'График отпусков'!$D$26)),
AND('График отпусков'!$C$27&lt;&gt;"",'График отпусков'!$D$27&lt;&gt;"",R56&gt;=MIN('График отпусков'!$C$27,'График отпусков'!$D$27),R56&lt;=MAX('График отпусков'!$C$27,'График отпусков'!$D$27)),
AND('График отпусков'!$C$28&lt;&gt;"",'График отпусков'!$D$28&lt;&gt;"",R56&gt;=MIN('График отпусков'!$C$28,'График отпусков'!$D$28),R56&lt;=MAX('График отпусков'!$C$28,'График отпусков'!$D$28)),
AND('График отпусков'!$C$29&lt;&gt;"",'График отпусков'!$D$29&lt;&gt;"",R56&gt;=MIN('График отпусков'!$C$29,'График отпусков'!$D$29),R56&lt;=MAX('График отпусков'!$C$29,'График отпусков'!$D$29))
)
)</f>
        <v>0</v>
      </c>
    </row>
    <row r="57" spans="17:19" ht="45" customHeight="1" x14ac:dyDescent="0.25">
      <c r="Q57" s="58" t="s">
        <v>94</v>
      </c>
      <c r="R57" s="59">
        <v>46076</v>
      </c>
      <c r="S57" s="60" t="b">
        <f>AND(
COUNTIF(Расчёт!$O$4:$O$35,R57)=0,
OR(
AND('График отпусков'!$C$15&lt;&gt;"",'График отпусков'!$D$15&lt;&gt;"",R57&gt;=MIN('График отпусков'!$C$15,'График отпусков'!$D$15),R57&lt;=MAX('График отпусков'!$C$15,'График отпусков'!$D$15)),
AND('График отпусков'!$C$16&lt;&gt;"",'График отпусков'!$D$16&lt;&gt;"",R57&gt;=MIN('График отпусков'!$C$16,'График отпусков'!$D$16),R57&lt;=MAX('График отпусков'!$C$16,'График отпусков'!$D$16)),
AND('График отпусков'!$C$17&lt;&gt;"",'График отпусков'!$D$17&lt;&gt;"",R57&gt;=MIN('График отпусков'!$C$17,'График отпусков'!$D$17),R57&lt;=MAX('График отпусков'!$C$17,'График отпусков'!$D$17)),
AND('График отпусков'!$C$18&lt;&gt;"",'График отпусков'!$D$18&lt;&gt;"",R57&gt;=MIN('График отпусков'!$C$18,'График отпусков'!$D$18),R57&lt;=MAX('График отпусков'!$C$18,'График отпусков'!$D$18)),
AND('График отпусков'!$C$19&lt;&gt;"",'График отпусков'!$D$19&lt;&gt;"",R57&gt;=MIN('График отпусков'!$C$19,'График отпусков'!$D$19),R57&lt;=MAX('График отпусков'!$C$19,'График отпусков'!$D$19)),
AND('График отпусков'!$C$20&lt;&gt;"",'График отпусков'!$D$20&lt;&gt;"",R57&gt;=MIN('График отпусков'!$C$20,'График отпусков'!$D$20),R57&lt;=MAX('График отпусков'!$C$20,'График отпусков'!$D$20)),
AND('График отпусков'!$C$21&lt;&gt;"",'График отпусков'!$D$21&lt;&gt;"",R57&gt;=MIN('График отпусков'!$C$21,'График отпусков'!$D$21),R57&lt;=MAX('График отпусков'!$C$21,'График отпусков'!$D$21)),
AND('График отпусков'!$C$22&lt;&gt;"",'График отпусков'!$D$22&lt;&gt;"",R57&gt;=MIN('График отпусков'!$C$22,'График отпусков'!$D$22),R57&lt;=MAX('График отпусков'!$C$22,'График отпусков'!$D$22)),
AND('График отпусков'!$C$23&lt;&gt;"",'График отпусков'!$D$23&lt;&gt;"",R57&gt;=MIN('График отпусков'!$C$23,'График отпусков'!$D$23),R57&lt;=MAX('График отпусков'!$C$23,'График отпусков'!$D$23)),
AND('График отпусков'!$C$24&lt;&gt;"",'График отпусков'!$D$24&lt;&gt;"",R57&gt;=MIN('График отпусков'!$C$24,'График отпусков'!$D$24),R57&lt;=MAX('График отпусков'!$C$24,'График отпусков'!$D$24)),
AND('График отпусков'!$C$25&lt;&gt;"",'График отпусков'!$D$25&lt;&gt;"",R57&gt;=MIN('График отпусков'!$C$25,'График отпусков'!$D$25),R57&lt;=MAX('График отпусков'!$C$25,'График отпусков'!$D$25)),
AND('График отпусков'!$C$26&lt;&gt;"",'График отпусков'!$D$26&lt;&gt;"",R57&gt;=MIN('График отпусков'!$C$26,'График отпусков'!$D$26),R57&lt;=MAX('График отпусков'!$C$26,'График отпусков'!$D$26)),
AND('График отпусков'!$C$27&lt;&gt;"",'График отпусков'!$D$27&lt;&gt;"",R57&gt;=MIN('График отпусков'!$C$27,'График отпусков'!$D$27),R57&lt;=MAX('График отпусков'!$C$27,'График отпусков'!$D$27)),
AND('График отпусков'!$C$28&lt;&gt;"",'График отпусков'!$D$28&lt;&gt;"",R57&gt;=MIN('График отпусков'!$C$28,'График отпусков'!$D$28),R57&lt;=MAX('График отпусков'!$C$28,'График отпусков'!$D$28)),
AND('График отпусков'!$C$29&lt;&gt;"",'График отпусков'!$D$29&lt;&gt;"",R57&gt;=MIN('График отпусков'!$C$29,'График отпусков'!$D$29),R57&lt;=MAX('График отпусков'!$C$29,'График отпусков'!$D$29))
)
)</f>
        <v>0</v>
      </c>
    </row>
    <row r="58" spans="17:19" ht="45" customHeight="1" x14ac:dyDescent="0.25">
      <c r="Q58" s="58" t="s">
        <v>94</v>
      </c>
      <c r="R58" s="59">
        <v>46077</v>
      </c>
      <c r="S58" s="60" t="b">
        <f>AND(
COUNTIF(Расчёт!$O$4:$O$35,R58)=0,
OR(
AND('График отпусков'!$C$15&lt;&gt;"",'График отпусков'!$D$15&lt;&gt;"",R58&gt;=MIN('График отпусков'!$C$15,'График отпусков'!$D$15),R58&lt;=MAX('График отпусков'!$C$15,'График отпусков'!$D$15)),
AND('График отпусков'!$C$16&lt;&gt;"",'График отпусков'!$D$16&lt;&gt;"",R58&gt;=MIN('График отпусков'!$C$16,'График отпусков'!$D$16),R58&lt;=MAX('График отпусков'!$C$16,'График отпусков'!$D$16)),
AND('График отпусков'!$C$17&lt;&gt;"",'График отпусков'!$D$17&lt;&gt;"",R58&gt;=MIN('График отпусков'!$C$17,'График отпусков'!$D$17),R58&lt;=MAX('График отпусков'!$C$17,'График отпусков'!$D$17)),
AND('График отпусков'!$C$18&lt;&gt;"",'График отпусков'!$D$18&lt;&gt;"",R58&gt;=MIN('График отпусков'!$C$18,'График отпусков'!$D$18),R58&lt;=MAX('График отпусков'!$C$18,'График отпусков'!$D$18)),
AND('График отпусков'!$C$19&lt;&gt;"",'График отпусков'!$D$19&lt;&gt;"",R58&gt;=MIN('График отпусков'!$C$19,'График отпусков'!$D$19),R58&lt;=MAX('График отпусков'!$C$19,'График отпусков'!$D$19)),
AND('График отпусков'!$C$20&lt;&gt;"",'График отпусков'!$D$20&lt;&gt;"",R58&gt;=MIN('График отпусков'!$C$20,'График отпусков'!$D$20),R58&lt;=MAX('График отпусков'!$C$20,'График отпусков'!$D$20)),
AND('График отпусков'!$C$21&lt;&gt;"",'График отпусков'!$D$21&lt;&gt;"",R58&gt;=MIN('График отпусков'!$C$21,'График отпусков'!$D$21),R58&lt;=MAX('График отпусков'!$C$21,'График отпусков'!$D$21)),
AND('График отпусков'!$C$22&lt;&gt;"",'График отпусков'!$D$22&lt;&gt;"",R58&gt;=MIN('График отпусков'!$C$22,'График отпусков'!$D$22),R58&lt;=MAX('График отпусков'!$C$22,'График отпусков'!$D$22)),
AND('График отпусков'!$C$23&lt;&gt;"",'График отпусков'!$D$23&lt;&gt;"",R58&gt;=MIN('График отпусков'!$C$23,'График отпусков'!$D$23),R58&lt;=MAX('График отпусков'!$C$23,'График отпусков'!$D$23)),
AND('График отпусков'!$C$24&lt;&gt;"",'График отпусков'!$D$24&lt;&gt;"",R58&gt;=MIN('График отпусков'!$C$24,'График отпусков'!$D$24),R58&lt;=MAX('График отпусков'!$C$24,'График отпусков'!$D$24)),
AND('График отпусков'!$C$25&lt;&gt;"",'График отпусков'!$D$25&lt;&gt;"",R58&gt;=MIN('График отпусков'!$C$25,'График отпусков'!$D$25),R58&lt;=MAX('График отпусков'!$C$25,'График отпусков'!$D$25)),
AND('График отпусков'!$C$26&lt;&gt;"",'График отпусков'!$D$26&lt;&gt;"",R58&gt;=MIN('График отпусков'!$C$26,'График отпусков'!$D$26),R58&lt;=MAX('График отпусков'!$C$26,'График отпусков'!$D$26)),
AND('График отпусков'!$C$27&lt;&gt;"",'График отпусков'!$D$27&lt;&gt;"",R58&gt;=MIN('График отпусков'!$C$27,'График отпусков'!$D$27),R58&lt;=MAX('График отпусков'!$C$27,'График отпусков'!$D$27)),
AND('График отпусков'!$C$28&lt;&gt;"",'График отпусков'!$D$28&lt;&gt;"",R58&gt;=MIN('График отпусков'!$C$28,'График отпусков'!$D$28),R58&lt;=MAX('График отпусков'!$C$28,'График отпусков'!$D$28)),
AND('График отпусков'!$C$29&lt;&gt;"",'График отпусков'!$D$29&lt;&gt;"",R58&gt;=MIN('График отпусков'!$C$29,'График отпусков'!$D$29),R58&lt;=MAX('График отпусков'!$C$29,'График отпусков'!$D$29))
)
)</f>
        <v>0</v>
      </c>
    </row>
    <row r="59" spans="17:19" ht="45" customHeight="1" x14ac:dyDescent="0.25">
      <c r="Q59" s="58" t="s">
        <v>94</v>
      </c>
      <c r="R59" s="59">
        <v>46078</v>
      </c>
      <c r="S59" s="60" t="b">
        <f>AND(
COUNTIF(Расчёт!$O$4:$O$35,R59)=0,
OR(
AND('График отпусков'!$C$15&lt;&gt;"",'График отпусков'!$D$15&lt;&gt;"",R59&gt;=MIN('График отпусков'!$C$15,'График отпусков'!$D$15),R59&lt;=MAX('График отпусков'!$C$15,'График отпусков'!$D$15)),
AND('График отпусков'!$C$16&lt;&gt;"",'График отпусков'!$D$16&lt;&gt;"",R59&gt;=MIN('График отпусков'!$C$16,'График отпусков'!$D$16),R59&lt;=MAX('График отпусков'!$C$16,'График отпусков'!$D$16)),
AND('График отпусков'!$C$17&lt;&gt;"",'График отпусков'!$D$17&lt;&gt;"",R59&gt;=MIN('График отпусков'!$C$17,'График отпусков'!$D$17),R59&lt;=MAX('График отпусков'!$C$17,'График отпусков'!$D$17)),
AND('График отпусков'!$C$18&lt;&gt;"",'График отпусков'!$D$18&lt;&gt;"",R59&gt;=MIN('График отпусков'!$C$18,'График отпусков'!$D$18),R59&lt;=MAX('График отпусков'!$C$18,'График отпусков'!$D$18)),
AND('График отпусков'!$C$19&lt;&gt;"",'График отпусков'!$D$19&lt;&gt;"",R59&gt;=MIN('График отпусков'!$C$19,'График отпусков'!$D$19),R59&lt;=MAX('График отпусков'!$C$19,'График отпусков'!$D$19)),
AND('График отпусков'!$C$20&lt;&gt;"",'График отпусков'!$D$20&lt;&gt;"",R59&gt;=MIN('График отпусков'!$C$20,'График отпусков'!$D$20),R59&lt;=MAX('График отпусков'!$C$20,'График отпусков'!$D$20)),
AND('График отпусков'!$C$21&lt;&gt;"",'График отпусков'!$D$21&lt;&gt;"",R59&gt;=MIN('График отпусков'!$C$21,'График отпусков'!$D$21),R59&lt;=MAX('График отпусков'!$C$21,'График отпусков'!$D$21)),
AND('График отпусков'!$C$22&lt;&gt;"",'График отпусков'!$D$22&lt;&gt;"",R59&gt;=MIN('График отпусков'!$C$22,'График отпусков'!$D$22),R59&lt;=MAX('График отпусков'!$C$22,'График отпусков'!$D$22)),
AND('График отпусков'!$C$23&lt;&gt;"",'График отпусков'!$D$23&lt;&gt;"",R59&gt;=MIN('График отпусков'!$C$23,'График отпусков'!$D$23),R59&lt;=MAX('График отпусков'!$C$23,'График отпусков'!$D$23)),
AND('График отпусков'!$C$24&lt;&gt;"",'График отпусков'!$D$24&lt;&gt;"",R59&gt;=MIN('График отпусков'!$C$24,'График отпусков'!$D$24),R59&lt;=MAX('График отпусков'!$C$24,'График отпусков'!$D$24)),
AND('График отпусков'!$C$25&lt;&gt;"",'График отпусков'!$D$25&lt;&gt;"",R59&gt;=MIN('График отпусков'!$C$25,'График отпусков'!$D$25),R59&lt;=MAX('График отпусков'!$C$25,'График отпусков'!$D$25)),
AND('График отпусков'!$C$26&lt;&gt;"",'График отпусков'!$D$26&lt;&gt;"",R59&gt;=MIN('График отпусков'!$C$26,'График отпусков'!$D$26),R59&lt;=MAX('График отпусков'!$C$26,'График отпусков'!$D$26)),
AND('График отпусков'!$C$27&lt;&gt;"",'График отпусков'!$D$27&lt;&gt;"",R59&gt;=MIN('График отпусков'!$C$27,'График отпусков'!$D$27),R59&lt;=MAX('График отпусков'!$C$27,'График отпусков'!$D$27)),
AND('График отпусков'!$C$28&lt;&gt;"",'График отпусков'!$D$28&lt;&gt;"",R59&gt;=MIN('График отпусков'!$C$28,'График отпусков'!$D$28),R59&lt;=MAX('График отпусков'!$C$28,'График отпусков'!$D$28)),
AND('График отпусков'!$C$29&lt;&gt;"",'График отпусков'!$D$29&lt;&gt;"",R59&gt;=MIN('График отпусков'!$C$29,'График отпусков'!$D$29),R59&lt;=MAX('График отпусков'!$C$29,'График отпусков'!$D$29))
)
)</f>
        <v>0</v>
      </c>
    </row>
    <row r="60" spans="17:19" ht="45" customHeight="1" x14ac:dyDescent="0.25">
      <c r="Q60" s="58" t="s">
        <v>94</v>
      </c>
      <c r="R60" s="59">
        <v>46079</v>
      </c>
      <c r="S60" s="60" t="b">
        <f>AND(
COUNTIF(Расчёт!$O$4:$O$35,R60)=0,
OR(
AND('График отпусков'!$C$15&lt;&gt;"",'График отпусков'!$D$15&lt;&gt;"",R60&gt;=MIN('График отпусков'!$C$15,'График отпусков'!$D$15),R60&lt;=MAX('График отпусков'!$C$15,'График отпусков'!$D$15)),
AND('График отпусков'!$C$16&lt;&gt;"",'График отпусков'!$D$16&lt;&gt;"",R60&gt;=MIN('График отпусков'!$C$16,'График отпусков'!$D$16),R60&lt;=MAX('График отпусков'!$C$16,'График отпусков'!$D$16)),
AND('График отпусков'!$C$17&lt;&gt;"",'График отпусков'!$D$17&lt;&gt;"",R60&gt;=MIN('График отпусков'!$C$17,'График отпусков'!$D$17),R60&lt;=MAX('График отпусков'!$C$17,'График отпусков'!$D$17)),
AND('График отпусков'!$C$18&lt;&gt;"",'График отпусков'!$D$18&lt;&gt;"",R60&gt;=MIN('График отпусков'!$C$18,'График отпусков'!$D$18),R60&lt;=MAX('График отпусков'!$C$18,'График отпусков'!$D$18)),
AND('График отпусков'!$C$19&lt;&gt;"",'График отпусков'!$D$19&lt;&gt;"",R60&gt;=MIN('График отпусков'!$C$19,'График отпусков'!$D$19),R60&lt;=MAX('График отпусков'!$C$19,'График отпусков'!$D$19)),
AND('График отпусков'!$C$20&lt;&gt;"",'График отпусков'!$D$20&lt;&gt;"",R60&gt;=MIN('График отпусков'!$C$20,'График отпусков'!$D$20),R60&lt;=MAX('График отпусков'!$C$20,'График отпусков'!$D$20)),
AND('График отпусков'!$C$21&lt;&gt;"",'График отпусков'!$D$21&lt;&gt;"",R60&gt;=MIN('График отпусков'!$C$21,'График отпусков'!$D$21),R60&lt;=MAX('График отпусков'!$C$21,'График отпусков'!$D$21)),
AND('График отпусков'!$C$22&lt;&gt;"",'График отпусков'!$D$22&lt;&gt;"",R60&gt;=MIN('График отпусков'!$C$22,'График отпусков'!$D$22),R60&lt;=MAX('График отпусков'!$C$22,'График отпусков'!$D$22)),
AND('График отпусков'!$C$23&lt;&gt;"",'График отпусков'!$D$23&lt;&gt;"",R60&gt;=MIN('График отпусков'!$C$23,'График отпусков'!$D$23),R60&lt;=MAX('График отпусков'!$C$23,'График отпусков'!$D$23)),
AND('График отпусков'!$C$24&lt;&gt;"",'График отпусков'!$D$24&lt;&gt;"",R60&gt;=MIN('График отпусков'!$C$24,'График отпусков'!$D$24),R60&lt;=MAX('График отпусков'!$C$24,'График отпусков'!$D$24)),
AND('График отпусков'!$C$25&lt;&gt;"",'График отпусков'!$D$25&lt;&gt;"",R60&gt;=MIN('График отпусков'!$C$25,'График отпусков'!$D$25),R60&lt;=MAX('График отпусков'!$C$25,'График отпусков'!$D$25)),
AND('График отпусков'!$C$26&lt;&gt;"",'График отпусков'!$D$26&lt;&gt;"",R60&gt;=MIN('График отпусков'!$C$26,'График отпусков'!$D$26),R60&lt;=MAX('График отпусков'!$C$26,'График отпусков'!$D$26)),
AND('График отпусков'!$C$27&lt;&gt;"",'График отпусков'!$D$27&lt;&gt;"",R60&gt;=MIN('График отпусков'!$C$27,'График отпусков'!$D$27),R60&lt;=MAX('График отпусков'!$C$27,'График отпусков'!$D$27)),
AND('График отпусков'!$C$28&lt;&gt;"",'График отпусков'!$D$28&lt;&gt;"",R60&gt;=MIN('График отпусков'!$C$28,'График отпусков'!$D$28),R60&lt;=MAX('График отпусков'!$C$28,'График отпусков'!$D$28)),
AND('График отпусков'!$C$29&lt;&gt;"",'График отпусков'!$D$29&lt;&gt;"",R60&gt;=MIN('График отпусков'!$C$29,'График отпусков'!$D$29),R60&lt;=MAX('График отпусков'!$C$29,'График отпусков'!$D$29))
)
)</f>
        <v>0</v>
      </c>
    </row>
    <row r="61" spans="17:19" ht="45" customHeight="1" x14ac:dyDescent="0.25">
      <c r="Q61" s="58" t="s">
        <v>94</v>
      </c>
      <c r="R61" s="59">
        <v>46080</v>
      </c>
      <c r="S61" s="60" t="b">
        <f>AND(
COUNTIF(Расчёт!$O$4:$O$35,R61)=0,
OR(
AND('График отпусков'!$C$15&lt;&gt;"",'График отпусков'!$D$15&lt;&gt;"",R61&gt;=MIN('График отпусков'!$C$15,'График отпусков'!$D$15),R61&lt;=MAX('График отпусков'!$C$15,'График отпусков'!$D$15)),
AND('График отпусков'!$C$16&lt;&gt;"",'График отпусков'!$D$16&lt;&gt;"",R61&gt;=MIN('График отпусков'!$C$16,'График отпусков'!$D$16),R61&lt;=MAX('График отпусков'!$C$16,'График отпусков'!$D$16)),
AND('График отпусков'!$C$17&lt;&gt;"",'График отпусков'!$D$17&lt;&gt;"",R61&gt;=MIN('График отпусков'!$C$17,'График отпусков'!$D$17),R61&lt;=MAX('График отпусков'!$C$17,'График отпусков'!$D$17)),
AND('График отпусков'!$C$18&lt;&gt;"",'График отпусков'!$D$18&lt;&gt;"",R61&gt;=MIN('График отпусков'!$C$18,'График отпусков'!$D$18),R61&lt;=MAX('График отпусков'!$C$18,'График отпусков'!$D$18)),
AND('График отпусков'!$C$19&lt;&gt;"",'График отпусков'!$D$19&lt;&gt;"",R61&gt;=MIN('График отпусков'!$C$19,'График отпусков'!$D$19),R61&lt;=MAX('График отпусков'!$C$19,'График отпусков'!$D$19)),
AND('График отпусков'!$C$20&lt;&gt;"",'График отпусков'!$D$20&lt;&gt;"",R61&gt;=MIN('График отпусков'!$C$20,'График отпусков'!$D$20),R61&lt;=MAX('График отпусков'!$C$20,'График отпусков'!$D$20)),
AND('График отпусков'!$C$21&lt;&gt;"",'График отпусков'!$D$21&lt;&gt;"",R61&gt;=MIN('График отпусков'!$C$21,'График отпусков'!$D$21),R61&lt;=MAX('График отпусков'!$C$21,'График отпусков'!$D$21)),
AND('График отпусков'!$C$22&lt;&gt;"",'График отпусков'!$D$22&lt;&gt;"",R61&gt;=MIN('График отпусков'!$C$22,'График отпусков'!$D$22),R61&lt;=MAX('График отпусков'!$C$22,'График отпусков'!$D$22)),
AND('График отпусков'!$C$23&lt;&gt;"",'График отпусков'!$D$23&lt;&gt;"",R61&gt;=MIN('График отпусков'!$C$23,'График отпусков'!$D$23),R61&lt;=MAX('График отпусков'!$C$23,'График отпусков'!$D$23)),
AND('График отпусков'!$C$24&lt;&gt;"",'График отпусков'!$D$24&lt;&gt;"",R61&gt;=MIN('График отпусков'!$C$24,'График отпусков'!$D$24),R61&lt;=MAX('График отпусков'!$C$24,'График отпусков'!$D$24)),
AND('График отпусков'!$C$25&lt;&gt;"",'График отпусков'!$D$25&lt;&gt;"",R61&gt;=MIN('График отпусков'!$C$25,'График отпусков'!$D$25),R61&lt;=MAX('График отпусков'!$C$25,'График отпусков'!$D$25)),
AND('График отпусков'!$C$26&lt;&gt;"",'График отпусков'!$D$26&lt;&gt;"",R61&gt;=MIN('График отпусков'!$C$26,'График отпусков'!$D$26),R61&lt;=MAX('График отпусков'!$C$26,'График отпусков'!$D$26)),
AND('График отпусков'!$C$27&lt;&gt;"",'График отпусков'!$D$27&lt;&gt;"",R61&gt;=MIN('График отпусков'!$C$27,'График отпусков'!$D$27),R61&lt;=MAX('График отпусков'!$C$27,'График отпусков'!$D$27)),
AND('График отпусков'!$C$28&lt;&gt;"",'График отпусков'!$D$28&lt;&gt;"",R61&gt;=MIN('График отпусков'!$C$28,'График отпусков'!$D$28),R61&lt;=MAX('График отпусков'!$C$28,'График отпусков'!$D$28)),
AND('График отпусков'!$C$29&lt;&gt;"",'График отпусков'!$D$29&lt;&gt;"",R61&gt;=MIN('График отпусков'!$C$29,'График отпусков'!$D$29),R61&lt;=MAX('График отпусков'!$C$29,'График отпусков'!$D$29))
)
)</f>
        <v>0</v>
      </c>
    </row>
    <row r="62" spans="17:19" ht="45" customHeight="1" x14ac:dyDescent="0.25">
      <c r="Q62" s="58" t="s">
        <v>94</v>
      </c>
      <c r="R62" s="59">
        <v>46081</v>
      </c>
      <c r="S62" s="60" t="b">
        <f>AND(
COUNTIF(Расчёт!$O$4:$O$35,R62)=0,
OR(
AND('График отпусков'!$C$15&lt;&gt;"",'График отпусков'!$D$15&lt;&gt;"",R62&gt;=MIN('График отпусков'!$C$15,'График отпусков'!$D$15),R62&lt;=MAX('График отпусков'!$C$15,'График отпусков'!$D$15)),
AND('График отпусков'!$C$16&lt;&gt;"",'График отпусков'!$D$16&lt;&gt;"",R62&gt;=MIN('График отпусков'!$C$16,'График отпусков'!$D$16),R62&lt;=MAX('График отпусков'!$C$16,'График отпусков'!$D$16)),
AND('График отпусков'!$C$17&lt;&gt;"",'График отпусков'!$D$17&lt;&gt;"",R62&gt;=MIN('График отпусков'!$C$17,'График отпусков'!$D$17),R62&lt;=MAX('График отпусков'!$C$17,'График отпусков'!$D$17)),
AND('График отпусков'!$C$18&lt;&gt;"",'График отпусков'!$D$18&lt;&gt;"",R62&gt;=MIN('График отпусков'!$C$18,'График отпусков'!$D$18),R62&lt;=MAX('График отпусков'!$C$18,'График отпусков'!$D$18)),
AND('График отпусков'!$C$19&lt;&gt;"",'График отпусков'!$D$19&lt;&gt;"",R62&gt;=MIN('График отпусков'!$C$19,'График отпусков'!$D$19),R62&lt;=MAX('График отпусков'!$C$19,'График отпусков'!$D$19)),
AND('График отпусков'!$C$20&lt;&gt;"",'График отпусков'!$D$20&lt;&gt;"",R62&gt;=MIN('График отпусков'!$C$20,'График отпусков'!$D$20),R62&lt;=MAX('График отпусков'!$C$20,'График отпусков'!$D$20)),
AND('График отпусков'!$C$21&lt;&gt;"",'График отпусков'!$D$21&lt;&gt;"",R62&gt;=MIN('График отпусков'!$C$21,'График отпусков'!$D$21),R62&lt;=MAX('График отпусков'!$C$21,'График отпусков'!$D$21)),
AND('График отпусков'!$C$22&lt;&gt;"",'График отпусков'!$D$22&lt;&gt;"",R62&gt;=MIN('График отпусков'!$C$22,'График отпусков'!$D$22),R62&lt;=MAX('График отпусков'!$C$22,'График отпусков'!$D$22)),
AND('График отпусков'!$C$23&lt;&gt;"",'График отпусков'!$D$23&lt;&gt;"",R62&gt;=MIN('График отпусков'!$C$23,'График отпусков'!$D$23),R62&lt;=MAX('График отпусков'!$C$23,'График отпусков'!$D$23)),
AND('График отпусков'!$C$24&lt;&gt;"",'График отпусков'!$D$24&lt;&gt;"",R62&gt;=MIN('График отпусков'!$C$24,'График отпусков'!$D$24),R62&lt;=MAX('График отпусков'!$C$24,'График отпусков'!$D$24)),
AND('График отпусков'!$C$25&lt;&gt;"",'График отпусков'!$D$25&lt;&gt;"",R62&gt;=MIN('График отпусков'!$C$25,'График отпусков'!$D$25),R62&lt;=MAX('График отпусков'!$C$25,'График отпусков'!$D$25)),
AND('График отпусков'!$C$26&lt;&gt;"",'График отпусков'!$D$26&lt;&gt;"",R62&gt;=MIN('График отпусков'!$C$26,'График отпусков'!$D$26),R62&lt;=MAX('График отпусков'!$C$26,'График отпусков'!$D$26)),
AND('График отпусков'!$C$27&lt;&gt;"",'График отпусков'!$D$27&lt;&gt;"",R62&gt;=MIN('График отпусков'!$C$27,'График отпусков'!$D$27),R62&lt;=MAX('График отпусков'!$C$27,'График отпусков'!$D$27)),
AND('График отпусков'!$C$28&lt;&gt;"",'График отпусков'!$D$28&lt;&gt;"",R62&gt;=MIN('График отпусков'!$C$28,'График отпусков'!$D$28),R62&lt;=MAX('График отпусков'!$C$28,'График отпусков'!$D$28)),
AND('График отпусков'!$C$29&lt;&gt;"",'График отпусков'!$D$29&lt;&gt;"",R62&gt;=MIN('График отпусков'!$C$29,'График отпусков'!$D$29),R62&lt;=MAX('График отпусков'!$C$29,'График отпусков'!$D$29))
)
)</f>
        <v>0</v>
      </c>
    </row>
    <row r="63" spans="17:19" ht="45" customHeight="1" x14ac:dyDescent="0.25">
      <c r="Q63" s="58" t="s">
        <v>95</v>
      </c>
      <c r="R63" s="59">
        <v>46082</v>
      </c>
      <c r="S63" s="60" t="b">
        <f>AND(
COUNTIF(Расчёт!$O$4:$O$35,R63)=0,
OR(
AND('График отпусков'!$C$15&lt;&gt;"",'График отпусков'!$D$15&lt;&gt;"",R63&gt;=MIN('График отпусков'!$C$15,'График отпусков'!$D$15),R63&lt;=MAX('График отпусков'!$C$15,'График отпусков'!$D$15)),
AND('График отпусков'!$C$16&lt;&gt;"",'График отпусков'!$D$16&lt;&gt;"",R63&gt;=MIN('График отпусков'!$C$16,'График отпусков'!$D$16),R63&lt;=MAX('График отпусков'!$C$16,'График отпусков'!$D$16)),
AND('График отпусков'!$C$17&lt;&gt;"",'График отпусков'!$D$17&lt;&gt;"",R63&gt;=MIN('График отпусков'!$C$17,'График отпусков'!$D$17),R63&lt;=MAX('График отпусков'!$C$17,'График отпусков'!$D$17)),
AND('График отпусков'!$C$18&lt;&gt;"",'График отпусков'!$D$18&lt;&gt;"",R63&gt;=MIN('График отпусков'!$C$18,'График отпусков'!$D$18),R63&lt;=MAX('График отпусков'!$C$18,'График отпусков'!$D$18)),
AND('График отпусков'!$C$19&lt;&gt;"",'График отпусков'!$D$19&lt;&gt;"",R63&gt;=MIN('График отпусков'!$C$19,'График отпусков'!$D$19),R63&lt;=MAX('График отпусков'!$C$19,'График отпусков'!$D$19)),
AND('График отпусков'!$C$20&lt;&gt;"",'График отпусков'!$D$20&lt;&gt;"",R63&gt;=MIN('График отпусков'!$C$20,'График отпусков'!$D$20),R63&lt;=MAX('График отпусков'!$C$20,'График отпусков'!$D$20)),
AND('График отпусков'!$C$21&lt;&gt;"",'График отпусков'!$D$21&lt;&gt;"",R63&gt;=MIN('График отпусков'!$C$21,'График отпусков'!$D$21),R63&lt;=MAX('График отпусков'!$C$21,'График отпусков'!$D$21)),
AND('График отпусков'!$C$22&lt;&gt;"",'График отпусков'!$D$22&lt;&gt;"",R63&gt;=MIN('График отпусков'!$C$22,'График отпусков'!$D$22),R63&lt;=MAX('График отпусков'!$C$22,'График отпусков'!$D$22)),
AND('График отпусков'!$C$23&lt;&gt;"",'График отпусков'!$D$23&lt;&gt;"",R63&gt;=MIN('График отпусков'!$C$23,'График отпусков'!$D$23),R63&lt;=MAX('График отпусков'!$C$23,'График отпусков'!$D$23)),
AND('График отпусков'!$C$24&lt;&gt;"",'График отпусков'!$D$24&lt;&gt;"",R63&gt;=MIN('График отпусков'!$C$24,'График отпусков'!$D$24),R63&lt;=MAX('График отпусков'!$C$24,'График отпусков'!$D$24)),
AND('График отпусков'!$C$25&lt;&gt;"",'График отпусков'!$D$25&lt;&gt;"",R63&gt;=MIN('График отпусков'!$C$25,'График отпусков'!$D$25),R63&lt;=MAX('График отпусков'!$C$25,'График отпусков'!$D$25)),
AND('График отпусков'!$C$26&lt;&gt;"",'График отпусков'!$D$26&lt;&gt;"",R63&gt;=MIN('График отпусков'!$C$26,'График отпусков'!$D$26),R63&lt;=MAX('График отпусков'!$C$26,'График отпусков'!$D$26)),
AND('График отпусков'!$C$27&lt;&gt;"",'График отпусков'!$D$27&lt;&gt;"",R63&gt;=MIN('График отпусков'!$C$27,'График отпусков'!$D$27),R63&lt;=MAX('График отпусков'!$C$27,'График отпусков'!$D$27)),
AND('График отпусков'!$C$28&lt;&gt;"",'График отпусков'!$D$28&lt;&gt;"",R63&gt;=MIN('График отпусков'!$C$28,'График отпусков'!$D$28),R63&lt;=MAX('График отпусков'!$C$28,'График отпусков'!$D$28)),
AND('График отпусков'!$C$29&lt;&gt;"",'График отпусков'!$D$29&lt;&gt;"",R63&gt;=MIN('График отпусков'!$C$29,'График отпусков'!$D$29),R63&lt;=MAX('График отпусков'!$C$29,'График отпусков'!$D$29))
)
)</f>
        <v>0</v>
      </c>
    </row>
    <row r="64" spans="17:19" ht="45" customHeight="1" x14ac:dyDescent="0.25">
      <c r="Q64" s="58" t="s">
        <v>95</v>
      </c>
      <c r="R64" s="59">
        <v>46083</v>
      </c>
      <c r="S64" s="60" t="b">
        <f>AND(
COUNTIF(Расчёт!$O$4:$O$35,R64)=0,
OR(
AND('График отпусков'!$C$15&lt;&gt;"",'График отпусков'!$D$15&lt;&gt;"",R64&gt;=MIN('График отпусков'!$C$15,'График отпусков'!$D$15),R64&lt;=MAX('График отпусков'!$C$15,'График отпусков'!$D$15)),
AND('График отпусков'!$C$16&lt;&gt;"",'График отпусков'!$D$16&lt;&gt;"",R64&gt;=MIN('График отпусков'!$C$16,'График отпусков'!$D$16),R64&lt;=MAX('График отпусков'!$C$16,'График отпусков'!$D$16)),
AND('График отпусков'!$C$17&lt;&gt;"",'График отпусков'!$D$17&lt;&gt;"",R64&gt;=MIN('График отпусков'!$C$17,'График отпусков'!$D$17),R64&lt;=MAX('График отпусков'!$C$17,'График отпусков'!$D$17)),
AND('График отпусков'!$C$18&lt;&gt;"",'График отпусков'!$D$18&lt;&gt;"",R64&gt;=MIN('График отпусков'!$C$18,'График отпусков'!$D$18),R64&lt;=MAX('График отпусков'!$C$18,'График отпусков'!$D$18)),
AND('График отпусков'!$C$19&lt;&gt;"",'График отпусков'!$D$19&lt;&gt;"",R64&gt;=MIN('График отпусков'!$C$19,'График отпусков'!$D$19),R64&lt;=MAX('График отпусков'!$C$19,'График отпусков'!$D$19)),
AND('График отпусков'!$C$20&lt;&gt;"",'График отпусков'!$D$20&lt;&gt;"",R64&gt;=MIN('График отпусков'!$C$20,'График отпусков'!$D$20),R64&lt;=MAX('График отпусков'!$C$20,'График отпусков'!$D$20)),
AND('График отпусков'!$C$21&lt;&gt;"",'График отпусков'!$D$21&lt;&gt;"",R64&gt;=MIN('График отпусков'!$C$21,'График отпусков'!$D$21),R64&lt;=MAX('График отпусков'!$C$21,'График отпусков'!$D$21)),
AND('График отпусков'!$C$22&lt;&gt;"",'График отпусков'!$D$22&lt;&gt;"",R64&gt;=MIN('График отпусков'!$C$22,'График отпусков'!$D$22),R64&lt;=MAX('График отпусков'!$C$22,'График отпусков'!$D$22)),
AND('График отпусков'!$C$23&lt;&gt;"",'График отпусков'!$D$23&lt;&gt;"",R64&gt;=MIN('График отпусков'!$C$23,'График отпусков'!$D$23),R64&lt;=MAX('График отпусков'!$C$23,'График отпусков'!$D$23)),
AND('График отпусков'!$C$24&lt;&gt;"",'График отпусков'!$D$24&lt;&gt;"",R64&gt;=MIN('График отпусков'!$C$24,'График отпусков'!$D$24),R64&lt;=MAX('График отпусков'!$C$24,'График отпусков'!$D$24)),
AND('График отпусков'!$C$25&lt;&gt;"",'График отпусков'!$D$25&lt;&gt;"",R64&gt;=MIN('График отпусков'!$C$25,'График отпусков'!$D$25),R64&lt;=MAX('График отпусков'!$C$25,'График отпусков'!$D$25)),
AND('График отпусков'!$C$26&lt;&gt;"",'График отпусков'!$D$26&lt;&gt;"",R64&gt;=MIN('График отпусков'!$C$26,'График отпусков'!$D$26),R64&lt;=MAX('График отпусков'!$C$26,'График отпусков'!$D$26)),
AND('График отпусков'!$C$27&lt;&gt;"",'График отпусков'!$D$27&lt;&gt;"",R64&gt;=MIN('График отпусков'!$C$27,'График отпусков'!$D$27),R64&lt;=MAX('График отпусков'!$C$27,'График отпусков'!$D$27)),
AND('График отпусков'!$C$28&lt;&gt;"",'График отпусков'!$D$28&lt;&gt;"",R64&gt;=MIN('График отпусков'!$C$28,'График отпусков'!$D$28),R64&lt;=MAX('График отпусков'!$C$28,'График отпусков'!$D$28)),
AND('График отпусков'!$C$29&lt;&gt;"",'График отпусков'!$D$29&lt;&gt;"",R64&gt;=MIN('График отпусков'!$C$29,'График отпусков'!$D$29),R64&lt;=MAX('График отпусков'!$C$29,'График отпусков'!$D$29))
)
)</f>
        <v>0</v>
      </c>
    </row>
    <row r="65" spans="17:19" ht="45" customHeight="1" x14ac:dyDescent="0.25">
      <c r="Q65" s="58" t="s">
        <v>95</v>
      </c>
      <c r="R65" s="59">
        <v>46084</v>
      </c>
      <c r="S65" s="60" t="b">
        <f>AND(
COUNTIF(Расчёт!$O$4:$O$35,R65)=0,
OR(
AND('График отпусков'!$C$15&lt;&gt;"",'График отпусков'!$D$15&lt;&gt;"",R65&gt;=MIN('График отпусков'!$C$15,'График отпусков'!$D$15),R65&lt;=MAX('График отпусков'!$C$15,'График отпусков'!$D$15)),
AND('График отпусков'!$C$16&lt;&gt;"",'График отпусков'!$D$16&lt;&gt;"",R65&gt;=MIN('График отпусков'!$C$16,'График отпусков'!$D$16),R65&lt;=MAX('График отпусков'!$C$16,'График отпусков'!$D$16)),
AND('График отпусков'!$C$17&lt;&gt;"",'График отпусков'!$D$17&lt;&gt;"",R65&gt;=MIN('График отпусков'!$C$17,'График отпусков'!$D$17),R65&lt;=MAX('График отпусков'!$C$17,'График отпусков'!$D$17)),
AND('График отпусков'!$C$18&lt;&gt;"",'График отпусков'!$D$18&lt;&gt;"",R65&gt;=MIN('График отпусков'!$C$18,'График отпусков'!$D$18),R65&lt;=MAX('График отпусков'!$C$18,'График отпусков'!$D$18)),
AND('График отпусков'!$C$19&lt;&gt;"",'График отпусков'!$D$19&lt;&gt;"",R65&gt;=MIN('График отпусков'!$C$19,'График отпусков'!$D$19),R65&lt;=MAX('График отпусков'!$C$19,'График отпусков'!$D$19)),
AND('График отпусков'!$C$20&lt;&gt;"",'График отпусков'!$D$20&lt;&gt;"",R65&gt;=MIN('График отпусков'!$C$20,'График отпусков'!$D$20),R65&lt;=MAX('График отпусков'!$C$20,'График отпусков'!$D$20)),
AND('График отпусков'!$C$21&lt;&gt;"",'График отпусков'!$D$21&lt;&gt;"",R65&gt;=MIN('График отпусков'!$C$21,'График отпусков'!$D$21),R65&lt;=MAX('График отпусков'!$C$21,'График отпусков'!$D$21)),
AND('График отпусков'!$C$22&lt;&gt;"",'График отпусков'!$D$22&lt;&gt;"",R65&gt;=MIN('График отпусков'!$C$22,'График отпусков'!$D$22),R65&lt;=MAX('График отпусков'!$C$22,'График отпусков'!$D$22)),
AND('График отпусков'!$C$23&lt;&gt;"",'График отпусков'!$D$23&lt;&gt;"",R65&gt;=MIN('График отпусков'!$C$23,'График отпусков'!$D$23),R65&lt;=MAX('График отпусков'!$C$23,'График отпусков'!$D$23)),
AND('График отпусков'!$C$24&lt;&gt;"",'График отпусков'!$D$24&lt;&gt;"",R65&gt;=MIN('График отпусков'!$C$24,'График отпусков'!$D$24),R65&lt;=MAX('График отпусков'!$C$24,'График отпусков'!$D$24)),
AND('График отпусков'!$C$25&lt;&gt;"",'График отпусков'!$D$25&lt;&gt;"",R65&gt;=MIN('График отпусков'!$C$25,'График отпусков'!$D$25),R65&lt;=MAX('График отпусков'!$C$25,'График отпусков'!$D$25)),
AND('График отпусков'!$C$26&lt;&gt;"",'График отпусков'!$D$26&lt;&gt;"",R65&gt;=MIN('График отпусков'!$C$26,'График отпусков'!$D$26),R65&lt;=MAX('График отпусков'!$C$26,'График отпусков'!$D$26)),
AND('График отпусков'!$C$27&lt;&gt;"",'График отпусков'!$D$27&lt;&gt;"",R65&gt;=MIN('График отпусков'!$C$27,'График отпусков'!$D$27),R65&lt;=MAX('График отпусков'!$C$27,'График отпусков'!$D$27)),
AND('График отпусков'!$C$28&lt;&gt;"",'График отпусков'!$D$28&lt;&gt;"",R65&gt;=MIN('График отпусков'!$C$28,'График отпусков'!$D$28),R65&lt;=MAX('График отпусков'!$C$28,'График отпусков'!$D$28)),
AND('График отпусков'!$C$29&lt;&gt;"",'График отпусков'!$D$29&lt;&gt;"",R65&gt;=MIN('График отпусков'!$C$29,'График отпусков'!$D$29),R65&lt;=MAX('График отпусков'!$C$29,'График отпусков'!$D$29))
)
)</f>
        <v>0</v>
      </c>
    </row>
    <row r="66" spans="17:19" ht="45" customHeight="1" x14ac:dyDescent="0.25">
      <c r="Q66" s="58" t="s">
        <v>95</v>
      </c>
      <c r="R66" s="59">
        <v>46085</v>
      </c>
      <c r="S66" s="60" t="b">
        <f>AND(
COUNTIF(Расчёт!$O$4:$O$35,R66)=0,
OR(
AND('График отпусков'!$C$15&lt;&gt;"",'График отпусков'!$D$15&lt;&gt;"",R66&gt;=MIN('График отпусков'!$C$15,'График отпусков'!$D$15),R66&lt;=MAX('График отпусков'!$C$15,'График отпусков'!$D$15)),
AND('График отпусков'!$C$16&lt;&gt;"",'График отпусков'!$D$16&lt;&gt;"",R66&gt;=MIN('График отпусков'!$C$16,'График отпусков'!$D$16),R66&lt;=MAX('График отпусков'!$C$16,'График отпусков'!$D$16)),
AND('График отпусков'!$C$17&lt;&gt;"",'График отпусков'!$D$17&lt;&gt;"",R66&gt;=MIN('График отпусков'!$C$17,'График отпусков'!$D$17),R66&lt;=MAX('График отпусков'!$C$17,'График отпусков'!$D$17)),
AND('График отпусков'!$C$18&lt;&gt;"",'График отпусков'!$D$18&lt;&gt;"",R66&gt;=MIN('График отпусков'!$C$18,'График отпусков'!$D$18),R66&lt;=MAX('График отпусков'!$C$18,'График отпусков'!$D$18)),
AND('График отпусков'!$C$19&lt;&gt;"",'График отпусков'!$D$19&lt;&gt;"",R66&gt;=MIN('График отпусков'!$C$19,'График отпусков'!$D$19),R66&lt;=MAX('График отпусков'!$C$19,'График отпусков'!$D$19)),
AND('График отпусков'!$C$20&lt;&gt;"",'График отпусков'!$D$20&lt;&gt;"",R66&gt;=MIN('График отпусков'!$C$20,'График отпусков'!$D$20),R66&lt;=MAX('График отпусков'!$C$20,'График отпусков'!$D$20)),
AND('График отпусков'!$C$21&lt;&gt;"",'График отпусков'!$D$21&lt;&gt;"",R66&gt;=MIN('График отпусков'!$C$21,'График отпусков'!$D$21),R66&lt;=MAX('График отпусков'!$C$21,'График отпусков'!$D$21)),
AND('График отпусков'!$C$22&lt;&gt;"",'График отпусков'!$D$22&lt;&gt;"",R66&gt;=MIN('График отпусков'!$C$22,'График отпусков'!$D$22),R66&lt;=MAX('График отпусков'!$C$22,'График отпусков'!$D$22)),
AND('График отпусков'!$C$23&lt;&gt;"",'График отпусков'!$D$23&lt;&gt;"",R66&gt;=MIN('График отпусков'!$C$23,'График отпусков'!$D$23),R66&lt;=MAX('График отпусков'!$C$23,'График отпусков'!$D$23)),
AND('График отпусков'!$C$24&lt;&gt;"",'График отпусков'!$D$24&lt;&gt;"",R66&gt;=MIN('График отпусков'!$C$24,'График отпусков'!$D$24),R66&lt;=MAX('График отпусков'!$C$24,'График отпусков'!$D$24)),
AND('График отпусков'!$C$25&lt;&gt;"",'График отпусков'!$D$25&lt;&gt;"",R66&gt;=MIN('График отпусков'!$C$25,'График отпусков'!$D$25),R66&lt;=MAX('График отпусков'!$C$25,'График отпусков'!$D$25)),
AND('График отпусков'!$C$26&lt;&gt;"",'График отпусков'!$D$26&lt;&gt;"",R66&gt;=MIN('График отпусков'!$C$26,'График отпусков'!$D$26),R66&lt;=MAX('График отпусков'!$C$26,'График отпусков'!$D$26)),
AND('График отпусков'!$C$27&lt;&gt;"",'График отпусков'!$D$27&lt;&gt;"",R66&gt;=MIN('График отпусков'!$C$27,'График отпусков'!$D$27),R66&lt;=MAX('График отпусков'!$C$27,'График отпусков'!$D$27)),
AND('График отпусков'!$C$28&lt;&gt;"",'График отпусков'!$D$28&lt;&gt;"",R66&gt;=MIN('График отпусков'!$C$28,'График отпусков'!$D$28),R66&lt;=MAX('График отпусков'!$C$28,'График отпусков'!$D$28)),
AND('График отпусков'!$C$29&lt;&gt;"",'График отпусков'!$D$29&lt;&gt;"",R66&gt;=MIN('График отпусков'!$C$29,'График отпусков'!$D$29),R66&lt;=MAX('График отпусков'!$C$29,'График отпусков'!$D$29))
)
)</f>
        <v>0</v>
      </c>
    </row>
    <row r="67" spans="17:19" ht="45" customHeight="1" x14ac:dyDescent="0.25">
      <c r="Q67" s="58" t="s">
        <v>95</v>
      </c>
      <c r="R67" s="59">
        <v>46086</v>
      </c>
      <c r="S67" s="60" t="b">
        <f>AND(
COUNTIF(Расчёт!$O$4:$O$35,R67)=0,
OR(
AND('График отпусков'!$C$15&lt;&gt;"",'График отпусков'!$D$15&lt;&gt;"",R67&gt;=MIN('График отпусков'!$C$15,'График отпусков'!$D$15),R67&lt;=MAX('График отпусков'!$C$15,'График отпусков'!$D$15)),
AND('График отпусков'!$C$16&lt;&gt;"",'График отпусков'!$D$16&lt;&gt;"",R67&gt;=MIN('График отпусков'!$C$16,'График отпусков'!$D$16),R67&lt;=MAX('График отпусков'!$C$16,'График отпусков'!$D$16)),
AND('График отпусков'!$C$17&lt;&gt;"",'График отпусков'!$D$17&lt;&gt;"",R67&gt;=MIN('График отпусков'!$C$17,'График отпусков'!$D$17),R67&lt;=MAX('График отпусков'!$C$17,'График отпусков'!$D$17)),
AND('График отпусков'!$C$18&lt;&gt;"",'График отпусков'!$D$18&lt;&gt;"",R67&gt;=MIN('График отпусков'!$C$18,'График отпусков'!$D$18),R67&lt;=MAX('График отпусков'!$C$18,'График отпусков'!$D$18)),
AND('График отпусков'!$C$19&lt;&gt;"",'График отпусков'!$D$19&lt;&gt;"",R67&gt;=MIN('График отпусков'!$C$19,'График отпусков'!$D$19),R67&lt;=MAX('График отпусков'!$C$19,'График отпусков'!$D$19)),
AND('График отпусков'!$C$20&lt;&gt;"",'График отпусков'!$D$20&lt;&gt;"",R67&gt;=MIN('График отпусков'!$C$20,'График отпусков'!$D$20),R67&lt;=MAX('График отпусков'!$C$20,'График отпусков'!$D$20)),
AND('График отпусков'!$C$21&lt;&gt;"",'График отпусков'!$D$21&lt;&gt;"",R67&gt;=MIN('График отпусков'!$C$21,'График отпусков'!$D$21),R67&lt;=MAX('График отпусков'!$C$21,'График отпусков'!$D$21)),
AND('График отпусков'!$C$22&lt;&gt;"",'График отпусков'!$D$22&lt;&gt;"",R67&gt;=MIN('График отпусков'!$C$22,'График отпусков'!$D$22),R67&lt;=MAX('График отпусков'!$C$22,'График отпусков'!$D$22)),
AND('График отпусков'!$C$23&lt;&gt;"",'График отпусков'!$D$23&lt;&gt;"",R67&gt;=MIN('График отпусков'!$C$23,'График отпусков'!$D$23),R67&lt;=MAX('График отпусков'!$C$23,'График отпусков'!$D$23)),
AND('График отпусков'!$C$24&lt;&gt;"",'График отпусков'!$D$24&lt;&gt;"",R67&gt;=MIN('График отпусков'!$C$24,'График отпусков'!$D$24),R67&lt;=MAX('График отпусков'!$C$24,'График отпусков'!$D$24)),
AND('График отпусков'!$C$25&lt;&gt;"",'График отпусков'!$D$25&lt;&gt;"",R67&gt;=MIN('График отпусков'!$C$25,'График отпусков'!$D$25),R67&lt;=MAX('График отпусков'!$C$25,'График отпусков'!$D$25)),
AND('График отпусков'!$C$26&lt;&gt;"",'График отпусков'!$D$26&lt;&gt;"",R67&gt;=MIN('График отпусков'!$C$26,'График отпусков'!$D$26),R67&lt;=MAX('График отпусков'!$C$26,'График отпусков'!$D$26)),
AND('График отпусков'!$C$27&lt;&gt;"",'График отпусков'!$D$27&lt;&gt;"",R67&gt;=MIN('График отпусков'!$C$27,'График отпусков'!$D$27),R67&lt;=MAX('График отпусков'!$C$27,'График отпусков'!$D$27)),
AND('График отпусков'!$C$28&lt;&gt;"",'График отпусков'!$D$28&lt;&gt;"",R67&gt;=MIN('График отпусков'!$C$28,'График отпусков'!$D$28),R67&lt;=MAX('График отпусков'!$C$28,'График отпусков'!$D$28)),
AND('График отпусков'!$C$29&lt;&gt;"",'График отпусков'!$D$29&lt;&gt;"",R67&gt;=MIN('График отпусков'!$C$29,'График отпусков'!$D$29),R67&lt;=MAX('График отпусков'!$C$29,'График отпусков'!$D$29))
)
)</f>
        <v>0</v>
      </c>
    </row>
    <row r="68" spans="17:19" ht="45" customHeight="1" x14ac:dyDescent="0.25">
      <c r="Q68" s="58" t="s">
        <v>95</v>
      </c>
      <c r="R68" s="59">
        <v>46087</v>
      </c>
      <c r="S68" s="60" t="b">
        <f>AND(
COUNTIF(Расчёт!$O$4:$O$35,R68)=0,
OR(
AND('График отпусков'!$C$15&lt;&gt;"",'График отпусков'!$D$15&lt;&gt;"",R68&gt;=MIN('График отпусков'!$C$15,'График отпусков'!$D$15),R68&lt;=MAX('График отпусков'!$C$15,'График отпусков'!$D$15)),
AND('График отпусков'!$C$16&lt;&gt;"",'График отпусков'!$D$16&lt;&gt;"",R68&gt;=MIN('График отпусков'!$C$16,'График отпусков'!$D$16),R68&lt;=MAX('График отпусков'!$C$16,'График отпусков'!$D$16)),
AND('График отпусков'!$C$17&lt;&gt;"",'График отпусков'!$D$17&lt;&gt;"",R68&gt;=MIN('График отпусков'!$C$17,'График отпусков'!$D$17),R68&lt;=MAX('График отпусков'!$C$17,'График отпусков'!$D$17)),
AND('График отпусков'!$C$18&lt;&gt;"",'График отпусков'!$D$18&lt;&gt;"",R68&gt;=MIN('График отпусков'!$C$18,'График отпусков'!$D$18),R68&lt;=MAX('График отпусков'!$C$18,'График отпусков'!$D$18)),
AND('График отпусков'!$C$19&lt;&gt;"",'График отпусков'!$D$19&lt;&gt;"",R68&gt;=MIN('График отпусков'!$C$19,'График отпусков'!$D$19),R68&lt;=MAX('График отпусков'!$C$19,'График отпусков'!$D$19)),
AND('График отпусков'!$C$20&lt;&gt;"",'График отпусков'!$D$20&lt;&gt;"",R68&gt;=MIN('График отпусков'!$C$20,'График отпусков'!$D$20),R68&lt;=MAX('График отпусков'!$C$20,'График отпусков'!$D$20)),
AND('График отпусков'!$C$21&lt;&gt;"",'График отпусков'!$D$21&lt;&gt;"",R68&gt;=MIN('График отпусков'!$C$21,'График отпусков'!$D$21),R68&lt;=MAX('График отпусков'!$C$21,'График отпусков'!$D$21)),
AND('График отпусков'!$C$22&lt;&gt;"",'График отпусков'!$D$22&lt;&gt;"",R68&gt;=MIN('График отпусков'!$C$22,'График отпусков'!$D$22),R68&lt;=MAX('График отпусков'!$C$22,'График отпусков'!$D$22)),
AND('График отпусков'!$C$23&lt;&gt;"",'График отпусков'!$D$23&lt;&gt;"",R68&gt;=MIN('График отпусков'!$C$23,'График отпусков'!$D$23),R68&lt;=MAX('График отпусков'!$C$23,'График отпусков'!$D$23)),
AND('График отпусков'!$C$24&lt;&gt;"",'График отпусков'!$D$24&lt;&gt;"",R68&gt;=MIN('График отпусков'!$C$24,'График отпусков'!$D$24),R68&lt;=MAX('График отпусков'!$C$24,'График отпусков'!$D$24)),
AND('График отпусков'!$C$25&lt;&gt;"",'График отпусков'!$D$25&lt;&gt;"",R68&gt;=MIN('График отпусков'!$C$25,'График отпусков'!$D$25),R68&lt;=MAX('График отпусков'!$C$25,'График отпусков'!$D$25)),
AND('График отпусков'!$C$26&lt;&gt;"",'График отпусков'!$D$26&lt;&gt;"",R68&gt;=MIN('График отпусков'!$C$26,'График отпусков'!$D$26),R68&lt;=MAX('График отпусков'!$C$26,'График отпусков'!$D$26)),
AND('График отпусков'!$C$27&lt;&gt;"",'График отпусков'!$D$27&lt;&gt;"",R68&gt;=MIN('График отпусков'!$C$27,'График отпусков'!$D$27),R68&lt;=MAX('График отпусков'!$C$27,'График отпусков'!$D$27)),
AND('График отпусков'!$C$28&lt;&gt;"",'График отпусков'!$D$28&lt;&gt;"",R68&gt;=MIN('График отпусков'!$C$28,'График отпусков'!$D$28),R68&lt;=MAX('График отпусков'!$C$28,'График отпусков'!$D$28)),
AND('График отпусков'!$C$29&lt;&gt;"",'График отпусков'!$D$29&lt;&gt;"",R68&gt;=MIN('График отпусков'!$C$29,'График отпусков'!$D$29),R68&lt;=MAX('График отпусков'!$C$29,'График отпусков'!$D$29))
)
)</f>
        <v>0</v>
      </c>
    </row>
    <row r="69" spans="17:19" ht="45" customHeight="1" x14ac:dyDescent="0.25">
      <c r="Q69" s="58" t="s">
        <v>95</v>
      </c>
      <c r="R69" s="59">
        <v>46088</v>
      </c>
      <c r="S69" s="60" t="b">
        <f>AND(
COUNTIF(Расчёт!$O$4:$O$35,R69)=0,
OR(
AND('График отпусков'!$C$15&lt;&gt;"",'График отпусков'!$D$15&lt;&gt;"",R69&gt;=MIN('График отпусков'!$C$15,'График отпусков'!$D$15),R69&lt;=MAX('График отпусков'!$C$15,'График отпусков'!$D$15)),
AND('График отпусков'!$C$16&lt;&gt;"",'График отпусков'!$D$16&lt;&gt;"",R69&gt;=MIN('График отпусков'!$C$16,'График отпусков'!$D$16),R69&lt;=MAX('График отпусков'!$C$16,'График отпусков'!$D$16)),
AND('График отпусков'!$C$17&lt;&gt;"",'График отпусков'!$D$17&lt;&gt;"",R69&gt;=MIN('График отпусков'!$C$17,'График отпусков'!$D$17),R69&lt;=MAX('График отпусков'!$C$17,'График отпусков'!$D$17)),
AND('График отпусков'!$C$18&lt;&gt;"",'График отпусков'!$D$18&lt;&gt;"",R69&gt;=MIN('График отпусков'!$C$18,'График отпусков'!$D$18),R69&lt;=MAX('График отпусков'!$C$18,'График отпусков'!$D$18)),
AND('График отпусков'!$C$19&lt;&gt;"",'График отпусков'!$D$19&lt;&gt;"",R69&gt;=MIN('График отпусков'!$C$19,'График отпусков'!$D$19),R69&lt;=MAX('График отпусков'!$C$19,'График отпусков'!$D$19)),
AND('График отпусков'!$C$20&lt;&gt;"",'График отпусков'!$D$20&lt;&gt;"",R69&gt;=MIN('График отпусков'!$C$20,'График отпусков'!$D$20),R69&lt;=MAX('График отпусков'!$C$20,'График отпусков'!$D$20)),
AND('График отпусков'!$C$21&lt;&gt;"",'График отпусков'!$D$21&lt;&gt;"",R69&gt;=MIN('График отпусков'!$C$21,'График отпусков'!$D$21),R69&lt;=MAX('График отпусков'!$C$21,'График отпусков'!$D$21)),
AND('График отпусков'!$C$22&lt;&gt;"",'График отпусков'!$D$22&lt;&gt;"",R69&gt;=MIN('График отпусков'!$C$22,'График отпусков'!$D$22),R69&lt;=MAX('График отпусков'!$C$22,'График отпусков'!$D$22)),
AND('График отпусков'!$C$23&lt;&gt;"",'График отпусков'!$D$23&lt;&gt;"",R69&gt;=MIN('График отпусков'!$C$23,'График отпусков'!$D$23),R69&lt;=MAX('График отпусков'!$C$23,'График отпусков'!$D$23)),
AND('График отпусков'!$C$24&lt;&gt;"",'График отпусков'!$D$24&lt;&gt;"",R69&gt;=MIN('График отпусков'!$C$24,'График отпусков'!$D$24),R69&lt;=MAX('График отпусков'!$C$24,'График отпусков'!$D$24)),
AND('График отпусков'!$C$25&lt;&gt;"",'График отпусков'!$D$25&lt;&gt;"",R69&gt;=MIN('График отпусков'!$C$25,'График отпусков'!$D$25),R69&lt;=MAX('График отпусков'!$C$25,'График отпусков'!$D$25)),
AND('График отпусков'!$C$26&lt;&gt;"",'График отпусков'!$D$26&lt;&gt;"",R69&gt;=MIN('График отпусков'!$C$26,'График отпусков'!$D$26),R69&lt;=MAX('График отпусков'!$C$26,'График отпусков'!$D$26)),
AND('График отпусков'!$C$27&lt;&gt;"",'График отпусков'!$D$27&lt;&gt;"",R69&gt;=MIN('График отпусков'!$C$27,'График отпусков'!$D$27),R69&lt;=MAX('График отпусков'!$C$27,'График отпусков'!$D$27)),
AND('График отпусков'!$C$28&lt;&gt;"",'График отпусков'!$D$28&lt;&gt;"",R69&gt;=MIN('График отпусков'!$C$28,'График отпусков'!$D$28),R69&lt;=MAX('График отпусков'!$C$28,'График отпусков'!$D$28)),
AND('График отпусков'!$C$29&lt;&gt;"",'График отпусков'!$D$29&lt;&gt;"",R69&gt;=MIN('График отпусков'!$C$29,'График отпусков'!$D$29),R69&lt;=MAX('График отпусков'!$C$29,'График отпусков'!$D$29))
)
)</f>
        <v>0</v>
      </c>
    </row>
    <row r="70" spans="17:19" ht="45" customHeight="1" x14ac:dyDescent="0.25">
      <c r="Q70" s="58" t="s">
        <v>95</v>
      </c>
      <c r="R70" s="59">
        <v>46089</v>
      </c>
      <c r="S70" s="60" t="b">
        <f>AND(
COUNTIF(Расчёт!$O$4:$O$35,R70)=0,
OR(
AND('График отпусков'!$C$15&lt;&gt;"",'График отпусков'!$D$15&lt;&gt;"",R70&gt;=MIN('График отпусков'!$C$15,'График отпусков'!$D$15),R70&lt;=MAX('График отпусков'!$C$15,'График отпусков'!$D$15)),
AND('График отпусков'!$C$16&lt;&gt;"",'График отпусков'!$D$16&lt;&gt;"",R70&gt;=MIN('График отпусков'!$C$16,'График отпусков'!$D$16),R70&lt;=MAX('График отпусков'!$C$16,'График отпусков'!$D$16)),
AND('График отпусков'!$C$17&lt;&gt;"",'График отпусков'!$D$17&lt;&gt;"",R70&gt;=MIN('График отпусков'!$C$17,'График отпусков'!$D$17),R70&lt;=MAX('График отпусков'!$C$17,'График отпусков'!$D$17)),
AND('График отпусков'!$C$18&lt;&gt;"",'График отпусков'!$D$18&lt;&gt;"",R70&gt;=MIN('График отпусков'!$C$18,'График отпусков'!$D$18),R70&lt;=MAX('График отпусков'!$C$18,'График отпусков'!$D$18)),
AND('График отпусков'!$C$19&lt;&gt;"",'График отпусков'!$D$19&lt;&gt;"",R70&gt;=MIN('График отпусков'!$C$19,'График отпусков'!$D$19),R70&lt;=MAX('График отпусков'!$C$19,'График отпусков'!$D$19)),
AND('График отпусков'!$C$20&lt;&gt;"",'График отпусков'!$D$20&lt;&gt;"",R70&gt;=MIN('График отпусков'!$C$20,'График отпусков'!$D$20),R70&lt;=MAX('График отпусков'!$C$20,'График отпусков'!$D$20)),
AND('График отпусков'!$C$21&lt;&gt;"",'График отпусков'!$D$21&lt;&gt;"",R70&gt;=MIN('График отпусков'!$C$21,'График отпусков'!$D$21),R70&lt;=MAX('График отпусков'!$C$21,'График отпусков'!$D$21)),
AND('График отпусков'!$C$22&lt;&gt;"",'График отпусков'!$D$22&lt;&gt;"",R70&gt;=MIN('График отпусков'!$C$22,'График отпусков'!$D$22),R70&lt;=MAX('График отпусков'!$C$22,'График отпусков'!$D$22)),
AND('График отпусков'!$C$23&lt;&gt;"",'График отпусков'!$D$23&lt;&gt;"",R70&gt;=MIN('График отпусков'!$C$23,'График отпусков'!$D$23),R70&lt;=MAX('График отпусков'!$C$23,'График отпусков'!$D$23)),
AND('График отпусков'!$C$24&lt;&gt;"",'График отпусков'!$D$24&lt;&gt;"",R70&gt;=MIN('График отпусков'!$C$24,'График отпусков'!$D$24),R70&lt;=MAX('График отпусков'!$C$24,'График отпусков'!$D$24)),
AND('График отпусков'!$C$25&lt;&gt;"",'График отпусков'!$D$25&lt;&gt;"",R70&gt;=MIN('График отпусков'!$C$25,'График отпусков'!$D$25),R70&lt;=MAX('График отпусков'!$C$25,'График отпусков'!$D$25)),
AND('График отпусков'!$C$26&lt;&gt;"",'График отпусков'!$D$26&lt;&gt;"",R70&gt;=MIN('График отпусков'!$C$26,'График отпусков'!$D$26),R70&lt;=MAX('График отпусков'!$C$26,'График отпусков'!$D$26)),
AND('График отпусков'!$C$27&lt;&gt;"",'График отпусков'!$D$27&lt;&gt;"",R70&gt;=MIN('График отпусков'!$C$27,'График отпусков'!$D$27),R70&lt;=MAX('График отпусков'!$C$27,'График отпусков'!$D$27)),
AND('График отпусков'!$C$28&lt;&gt;"",'График отпусков'!$D$28&lt;&gt;"",R70&gt;=MIN('График отпусков'!$C$28,'График отпусков'!$D$28),R70&lt;=MAX('График отпусков'!$C$28,'График отпусков'!$D$28)),
AND('График отпусков'!$C$29&lt;&gt;"",'График отпусков'!$D$29&lt;&gt;"",R70&gt;=MIN('График отпусков'!$C$29,'График отпусков'!$D$29),R70&lt;=MAX('График отпусков'!$C$29,'График отпусков'!$D$29))
)
)</f>
        <v>0</v>
      </c>
    </row>
    <row r="71" spans="17:19" ht="45" customHeight="1" x14ac:dyDescent="0.25">
      <c r="Q71" s="58" t="s">
        <v>95</v>
      </c>
      <c r="R71" s="59">
        <v>46090</v>
      </c>
      <c r="S71" s="60" t="b">
        <f>AND(
COUNTIF(Расчёт!$O$4:$O$35,R71)=0,
OR(
AND('График отпусков'!$C$15&lt;&gt;"",'График отпусков'!$D$15&lt;&gt;"",R71&gt;=MIN('График отпусков'!$C$15,'График отпусков'!$D$15),R71&lt;=MAX('График отпусков'!$C$15,'График отпусков'!$D$15)),
AND('График отпусков'!$C$16&lt;&gt;"",'График отпусков'!$D$16&lt;&gt;"",R71&gt;=MIN('График отпусков'!$C$16,'График отпусков'!$D$16),R71&lt;=MAX('График отпусков'!$C$16,'График отпусков'!$D$16)),
AND('График отпусков'!$C$17&lt;&gt;"",'График отпусков'!$D$17&lt;&gt;"",R71&gt;=MIN('График отпусков'!$C$17,'График отпусков'!$D$17),R71&lt;=MAX('График отпусков'!$C$17,'График отпусков'!$D$17)),
AND('График отпусков'!$C$18&lt;&gt;"",'График отпусков'!$D$18&lt;&gt;"",R71&gt;=MIN('График отпусков'!$C$18,'График отпусков'!$D$18),R71&lt;=MAX('График отпусков'!$C$18,'График отпусков'!$D$18)),
AND('График отпусков'!$C$19&lt;&gt;"",'График отпусков'!$D$19&lt;&gt;"",R71&gt;=MIN('График отпусков'!$C$19,'График отпусков'!$D$19),R71&lt;=MAX('График отпусков'!$C$19,'График отпусков'!$D$19)),
AND('График отпусков'!$C$20&lt;&gt;"",'График отпусков'!$D$20&lt;&gt;"",R71&gt;=MIN('График отпусков'!$C$20,'График отпусков'!$D$20),R71&lt;=MAX('График отпусков'!$C$20,'График отпусков'!$D$20)),
AND('График отпусков'!$C$21&lt;&gt;"",'График отпусков'!$D$21&lt;&gt;"",R71&gt;=MIN('График отпусков'!$C$21,'График отпусков'!$D$21),R71&lt;=MAX('График отпусков'!$C$21,'График отпусков'!$D$21)),
AND('График отпусков'!$C$22&lt;&gt;"",'График отпусков'!$D$22&lt;&gt;"",R71&gt;=MIN('График отпусков'!$C$22,'График отпусков'!$D$22),R71&lt;=MAX('График отпусков'!$C$22,'График отпусков'!$D$22)),
AND('График отпусков'!$C$23&lt;&gt;"",'График отпусков'!$D$23&lt;&gt;"",R71&gt;=MIN('График отпусков'!$C$23,'График отпусков'!$D$23),R71&lt;=MAX('График отпусков'!$C$23,'График отпусков'!$D$23)),
AND('График отпусков'!$C$24&lt;&gt;"",'График отпусков'!$D$24&lt;&gt;"",R71&gt;=MIN('График отпусков'!$C$24,'График отпусков'!$D$24),R71&lt;=MAX('График отпусков'!$C$24,'График отпусков'!$D$24)),
AND('График отпусков'!$C$25&lt;&gt;"",'График отпусков'!$D$25&lt;&gt;"",R71&gt;=MIN('График отпусков'!$C$25,'График отпусков'!$D$25),R71&lt;=MAX('График отпусков'!$C$25,'График отпусков'!$D$25)),
AND('График отпусков'!$C$26&lt;&gt;"",'График отпусков'!$D$26&lt;&gt;"",R71&gt;=MIN('График отпусков'!$C$26,'График отпусков'!$D$26),R71&lt;=MAX('График отпусков'!$C$26,'График отпусков'!$D$26)),
AND('График отпусков'!$C$27&lt;&gt;"",'График отпусков'!$D$27&lt;&gt;"",R71&gt;=MIN('График отпусков'!$C$27,'График отпусков'!$D$27),R71&lt;=MAX('График отпусков'!$C$27,'График отпусков'!$D$27)),
AND('График отпусков'!$C$28&lt;&gt;"",'График отпусков'!$D$28&lt;&gt;"",R71&gt;=MIN('График отпусков'!$C$28,'График отпусков'!$D$28),R71&lt;=MAX('График отпусков'!$C$28,'График отпусков'!$D$28)),
AND('График отпусков'!$C$29&lt;&gt;"",'График отпусков'!$D$29&lt;&gt;"",R71&gt;=MIN('График отпусков'!$C$29,'График отпусков'!$D$29),R71&lt;=MAX('График отпусков'!$C$29,'График отпусков'!$D$29))
)
)</f>
        <v>0</v>
      </c>
    </row>
    <row r="72" spans="17:19" ht="45" customHeight="1" x14ac:dyDescent="0.25">
      <c r="Q72" s="58" t="s">
        <v>95</v>
      </c>
      <c r="R72" s="59">
        <v>46091</v>
      </c>
      <c r="S72" s="60" t="b">
        <f>AND(
COUNTIF(Расчёт!$O$4:$O$35,R72)=0,
OR(
AND('График отпусков'!$C$15&lt;&gt;"",'График отпусков'!$D$15&lt;&gt;"",R72&gt;=MIN('График отпусков'!$C$15,'График отпусков'!$D$15),R72&lt;=MAX('График отпусков'!$C$15,'График отпусков'!$D$15)),
AND('График отпусков'!$C$16&lt;&gt;"",'График отпусков'!$D$16&lt;&gt;"",R72&gt;=MIN('График отпусков'!$C$16,'График отпусков'!$D$16),R72&lt;=MAX('График отпусков'!$C$16,'График отпусков'!$D$16)),
AND('График отпусков'!$C$17&lt;&gt;"",'График отпусков'!$D$17&lt;&gt;"",R72&gt;=MIN('График отпусков'!$C$17,'График отпусков'!$D$17),R72&lt;=MAX('График отпусков'!$C$17,'График отпусков'!$D$17)),
AND('График отпусков'!$C$18&lt;&gt;"",'График отпусков'!$D$18&lt;&gt;"",R72&gt;=MIN('График отпусков'!$C$18,'График отпусков'!$D$18),R72&lt;=MAX('График отпусков'!$C$18,'График отпусков'!$D$18)),
AND('График отпусков'!$C$19&lt;&gt;"",'График отпусков'!$D$19&lt;&gt;"",R72&gt;=MIN('График отпусков'!$C$19,'График отпусков'!$D$19),R72&lt;=MAX('График отпусков'!$C$19,'График отпусков'!$D$19)),
AND('График отпусков'!$C$20&lt;&gt;"",'График отпусков'!$D$20&lt;&gt;"",R72&gt;=MIN('График отпусков'!$C$20,'График отпусков'!$D$20),R72&lt;=MAX('График отпусков'!$C$20,'График отпусков'!$D$20)),
AND('График отпусков'!$C$21&lt;&gt;"",'График отпусков'!$D$21&lt;&gt;"",R72&gt;=MIN('График отпусков'!$C$21,'График отпусков'!$D$21),R72&lt;=MAX('График отпусков'!$C$21,'График отпусков'!$D$21)),
AND('График отпусков'!$C$22&lt;&gt;"",'График отпусков'!$D$22&lt;&gt;"",R72&gt;=MIN('График отпусков'!$C$22,'График отпусков'!$D$22),R72&lt;=MAX('График отпусков'!$C$22,'График отпусков'!$D$22)),
AND('График отпусков'!$C$23&lt;&gt;"",'График отпусков'!$D$23&lt;&gt;"",R72&gt;=MIN('График отпусков'!$C$23,'График отпусков'!$D$23),R72&lt;=MAX('График отпусков'!$C$23,'График отпусков'!$D$23)),
AND('График отпусков'!$C$24&lt;&gt;"",'График отпусков'!$D$24&lt;&gt;"",R72&gt;=MIN('График отпусков'!$C$24,'График отпусков'!$D$24),R72&lt;=MAX('График отпусков'!$C$24,'График отпусков'!$D$24)),
AND('График отпусков'!$C$25&lt;&gt;"",'График отпусков'!$D$25&lt;&gt;"",R72&gt;=MIN('График отпусков'!$C$25,'График отпусков'!$D$25),R72&lt;=MAX('График отпусков'!$C$25,'График отпусков'!$D$25)),
AND('График отпусков'!$C$26&lt;&gt;"",'График отпусков'!$D$26&lt;&gt;"",R72&gt;=MIN('График отпусков'!$C$26,'График отпусков'!$D$26),R72&lt;=MAX('График отпусков'!$C$26,'График отпусков'!$D$26)),
AND('График отпусков'!$C$27&lt;&gt;"",'График отпусков'!$D$27&lt;&gt;"",R72&gt;=MIN('График отпусков'!$C$27,'График отпусков'!$D$27),R72&lt;=MAX('График отпусков'!$C$27,'График отпусков'!$D$27)),
AND('График отпусков'!$C$28&lt;&gt;"",'График отпусков'!$D$28&lt;&gt;"",R72&gt;=MIN('График отпусков'!$C$28,'График отпусков'!$D$28),R72&lt;=MAX('График отпусков'!$C$28,'График отпусков'!$D$28)),
AND('График отпусков'!$C$29&lt;&gt;"",'График отпусков'!$D$29&lt;&gt;"",R72&gt;=MIN('График отпусков'!$C$29,'График отпусков'!$D$29),R72&lt;=MAX('График отпусков'!$C$29,'График отпусков'!$D$29))
)
)</f>
        <v>0</v>
      </c>
    </row>
    <row r="73" spans="17:19" ht="45" customHeight="1" x14ac:dyDescent="0.25">
      <c r="Q73" s="58" t="s">
        <v>95</v>
      </c>
      <c r="R73" s="59">
        <v>46092</v>
      </c>
      <c r="S73" s="60" t="b">
        <f>AND(
COUNTIF(Расчёт!$O$4:$O$35,R73)=0,
OR(
AND('График отпусков'!$C$15&lt;&gt;"",'График отпусков'!$D$15&lt;&gt;"",R73&gt;=MIN('График отпусков'!$C$15,'График отпусков'!$D$15),R73&lt;=MAX('График отпусков'!$C$15,'График отпусков'!$D$15)),
AND('График отпусков'!$C$16&lt;&gt;"",'График отпусков'!$D$16&lt;&gt;"",R73&gt;=MIN('График отпусков'!$C$16,'График отпусков'!$D$16),R73&lt;=MAX('График отпусков'!$C$16,'График отпусков'!$D$16)),
AND('График отпусков'!$C$17&lt;&gt;"",'График отпусков'!$D$17&lt;&gt;"",R73&gt;=MIN('График отпусков'!$C$17,'График отпусков'!$D$17),R73&lt;=MAX('График отпусков'!$C$17,'График отпусков'!$D$17)),
AND('График отпусков'!$C$18&lt;&gt;"",'График отпусков'!$D$18&lt;&gt;"",R73&gt;=MIN('График отпусков'!$C$18,'График отпусков'!$D$18),R73&lt;=MAX('График отпусков'!$C$18,'График отпусков'!$D$18)),
AND('График отпусков'!$C$19&lt;&gt;"",'График отпусков'!$D$19&lt;&gt;"",R73&gt;=MIN('График отпусков'!$C$19,'График отпусков'!$D$19),R73&lt;=MAX('График отпусков'!$C$19,'График отпусков'!$D$19)),
AND('График отпусков'!$C$20&lt;&gt;"",'График отпусков'!$D$20&lt;&gt;"",R73&gt;=MIN('График отпусков'!$C$20,'График отпусков'!$D$20),R73&lt;=MAX('График отпусков'!$C$20,'График отпусков'!$D$20)),
AND('График отпусков'!$C$21&lt;&gt;"",'График отпусков'!$D$21&lt;&gt;"",R73&gt;=MIN('График отпусков'!$C$21,'График отпусков'!$D$21),R73&lt;=MAX('График отпусков'!$C$21,'График отпусков'!$D$21)),
AND('График отпусков'!$C$22&lt;&gt;"",'График отпусков'!$D$22&lt;&gt;"",R73&gt;=MIN('График отпусков'!$C$22,'График отпусков'!$D$22),R73&lt;=MAX('График отпусков'!$C$22,'График отпусков'!$D$22)),
AND('График отпусков'!$C$23&lt;&gt;"",'График отпусков'!$D$23&lt;&gt;"",R73&gt;=MIN('График отпусков'!$C$23,'График отпусков'!$D$23),R73&lt;=MAX('График отпусков'!$C$23,'График отпусков'!$D$23)),
AND('График отпусков'!$C$24&lt;&gt;"",'График отпусков'!$D$24&lt;&gt;"",R73&gt;=MIN('График отпусков'!$C$24,'График отпусков'!$D$24),R73&lt;=MAX('График отпусков'!$C$24,'График отпусков'!$D$24)),
AND('График отпусков'!$C$25&lt;&gt;"",'График отпусков'!$D$25&lt;&gt;"",R73&gt;=MIN('График отпусков'!$C$25,'График отпусков'!$D$25),R73&lt;=MAX('График отпусков'!$C$25,'График отпусков'!$D$25)),
AND('График отпусков'!$C$26&lt;&gt;"",'График отпусков'!$D$26&lt;&gt;"",R73&gt;=MIN('График отпусков'!$C$26,'График отпусков'!$D$26),R73&lt;=MAX('График отпусков'!$C$26,'График отпусков'!$D$26)),
AND('График отпусков'!$C$27&lt;&gt;"",'График отпусков'!$D$27&lt;&gt;"",R73&gt;=MIN('График отпусков'!$C$27,'График отпусков'!$D$27),R73&lt;=MAX('График отпусков'!$C$27,'График отпусков'!$D$27)),
AND('График отпусков'!$C$28&lt;&gt;"",'График отпусков'!$D$28&lt;&gt;"",R73&gt;=MIN('График отпусков'!$C$28,'График отпусков'!$D$28),R73&lt;=MAX('График отпусков'!$C$28,'График отпусков'!$D$28)),
AND('График отпусков'!$C$29&lt;&gt;"",'График отпусков'!$D$29&lt;&gt;"",R73&gt;=MIN('График отпусков'!$C$29,'График отпусков'!$D$29),R73&lt;=MAX('График отпусков'!$C$29,'График отпусков'!$D$29))
)
)</f>
        <v>0</v>
      </c>
    </row>
    <row r="74" spans="17:19" ht="45" customHeight="1" x14ac:dyDescent="0.25">
      <c r="Q74" s="58" t="s">
        <v>95</v>
      </c>
      <c r="R74" s="59">
        <v>46093</v>
      </c>
      <c r="S74" s="60" t="b">
        <f>AND(
COUNTIF(Расчёт!$O$4:$O$35,R74)=0,
OR(
AND('График отпусков'!$C$15&lt;&gt;"",'График отпусков'!$D$15&lt;&gt;"",R74&gt;=MIN('График отпусков'!$C$15,'График отпусков'!$D$15),R74&lt;=MAX('График отпусков'!$C$15,'График отпусков'!$D$15)),
AND('График отпусков'!$C$16&lt;&gt;"",'График отпусков'!$D$16&lt;&gt;"",R74&gt;=MIN('График отпусков'!$C$16,'График отпусков'!$D$16),R74&lt;=MAX('График отпусков'!$C$16,'График отпусков'!$D$16)),
AND('График отпусков'!$C$17&lt;&gt;"",'График отпусков'!$D$17&lt;&gt;"",R74&gt;=MIN('График отпусков'!$C$17,'График отпусков'!$D$17),R74&lt;=MAX('График отпусков'!$C$17,'График отпусков'!$D$17)),
AND('График отпусков'!$C$18&lt;&gt;"",'График отпусков'!$D$18&lt;&gt;"",R74&gt;=MIN('График отпусков'!$C$18,'График отпусков'!$D$18),R74&lt;=MAX('График отпусков'!$C$18,'График отпусков'!$D$18)),
AND('График отпусков'!$C$19&lt;&gt;"",'График отпусков'!$D$19&lt;&gt;"",R74&gt;=MIN('График отпусков'!$C$19,'График отпусков'!$D$19),R74&lt;=MAX('График отпусков'!$C$19,'График отпусков'!$D$19)),
AND('График отпусков'!$C$20&lt;&gt;"",'График отпусков'!$D$20&lt;&gt;"",R74&gt;=MIN('График отпусков'!$C$20,'График отпусков'!$D$20),R74&lt;=MAX('График отпусков'!$C$20,'График отпусков'!$D$20)),
AND('График отпусков'!$C$21&lt;&gt;"",'График отпусков'!$D$21&lt;&gt;"",R74&gt;=MIN('График отпусков'!$C$21,'График отпусков'!$D$21),R74&lt;=MAX('График отпусков'!$C$21,'График отпусков'!$D$21)),
AND('График отпусков'!$C$22&lt;&gt;"",'График отпусков'!$D$22&lt;&gt;"",R74&gt;=MIN('График отпусков'!$C$22,'График отпусков'!$D$22),R74&lt;=MAX('График отпусков'!$C$22,'График отпусков'!$D$22)),
AND('График отпусков'!$C$23&lt;&gt;"",'График отпусков'!$D$23&lt;&gt;"",R74&gt;=MIN('График отпусков'!$C$23,'График отпусков'!$D$23),R74&lt;=MAX('График отпусков'!$C$23,'График отпусков'!$D$23)),
AND('График отпусков'!$C$24&lt;&gt;"",'График отпусков'!$D$24&lt;&gt;"",R74&gt;=MIN('График отпусков'!$C$24,'График отпусков'!$D$24),R74&lt;=MAX('График отпусков'!$C$24,'График отпусков'!$D$24)),
AND('График отпусков'!$C$25&lt;&gt;"",'График отпусков'!$D$25&lt;&gt;"",R74&gt;=MIN('График отпусков'!$C$25,'График отпусков'!$D$25),R74&lt;=MAX('График отпусков'!$C$25,'График отпусков'!$D$25)),
AND('График отпусков'!$C$26&lt;&gt;"",'График отпусков'!$D$26&lt;&gt;"",R74&gt;=MIN('График отпусков'!$C$26,'График отпусков'!$D$26),R74&lt;=MAX('График отпусков'!$C$26,'График отпусков'!$D$26)),
AND('График отпусков'!$C$27&lt;&gt;"",'График отпусков'!$D$27&lt;&gt;"",R74&gt;=MIN('График отпусков'!$C$27,'График отпусков'!$D$27),R74&lt;=MAX('График отпусков'!$C$27,'График отпусков'!$D$27)),
AND('График отпусков'!$C$28&lt;&gt;"",'График отпусков'!$D$28&lt;&gt;"",R74&gt;=MIN('График отпусков'!$C$28,'График отпусков'!$D$28),R74&lt;=MAX('График отпусков'!$C$28,'График отпусков'!$D$28)),
AND('График отпусков'!$C$29&lt;&gt;"",'График отпусков'!$D$29&lt;&gt;"",R74&gt;=MIN('График отпусков'!$C$29,'График отпусков'!$D$29),R74&lt;=MAX('График отпусков'!$C$29,'График отпусков'!$D$29))
)
)</f>
        <v>0</v>
      </c>
    </row>
    <row r="75" spans="17:19" ht="45" customHeight="1" x14ac:dyDescent="0.25">
      <c r="Q75" s="58" t="s">
        <v>95</v>
      </c>
      <c r="R75" s="59">
        <v>46094</v>
      </c>
      <c r="S75" s="60" t="b">
        <f>AND(
COUNTIF(Расчёт!$O$4:$O$35,R75)=0,
OR(
AND('График отпусков'!$C$15&lt;&gt;"",'График отпусков'!$D$15&lt;&gt;"",R75&gt;=MIN('График отпусков'!$C$15,'График отпусков'!$D$15),R75&lt;=MAX('График отпусков'!$C$15,'График отпусков'!$D$15)),
AND('График отпусков'!$C$16&lt;&gt;"",'График отпусков'!$D$16&lt;&gt;"",R75&gt;=MIN('График отпусков'!$C$16,'График отпусков'!$D$16),R75&lt;=MAX('График отпусков'!$C$16,'График отпусков'!$D$16)),
AND('График отпусков'!$C$17&lt;&gt;"",'График отпусков'!$D$17&lt;&gt;"",R75&gt;=MIN('График отпусков'!$C$17,'График отпусков'!$D$17),R75&lt;=MAX('График отпусков'!$C$17,'График отпусков'!$D$17)),
AND('График отпусков'!$C$18&lt;&gt;"",'График отпусков'!$D$18&lt;&gt;"",R75&gt;=MIN('График отпусков'!$C$18,'График отпусков'!$D$18),R75&lt;=MAX('График отпусков'!$C$18,'График отпусков'!$D$18)),
AND('График отпусков'!$C$19&lt;&gt;"",'График отпусков'!$D$19&lt;&gt;"",R75&gt;=MIN('График отпусков'!$C$19,'График отпусков'!$D$19),R75&lt;=MAX('График отпусков'!$C$19,'График отпусков'!$D$19)),
AND('График отпусков'!$C$20&lt;&gt;"",'График отпусков'!$D$20&lt;&gt;"",R75&gt;=MIN('График отпусков'!$C$20,'График отпусков'!$D$20),R75&lt;=MAX('График отпусков'!$C$20,'График отпусков'!$D$20)),
AND('График отпусков'!$C$21&lt;&gt;"",'График отпусков'!$D$21&lt;&gt;"",R75&gt;=MIN('График отпусков'!$C$21,'График отпусков'!$D$21),R75&lt;=MAX('График отпусков'!$C$21,'График отпусков'!$D$21)),
AND('График отпусков'!$C$22&lt;&gt;"",'График отпусков'!$D$22&lt;&gt;"",R75&gt;=MIN('График отпусков'!$C$22,'График отпусков'!$D$22),R75&lt;=MAX('График отпусков'!$C$22,'График отпусков'!$D$22)),
AND('График отпусков'!$C$23&lt;&gt;"",'График отпусков'!$D$23&lt;&gt;"",R75&gt;=MIN('График отпусков'!$C$23,'График отпусков'!$D$23),R75&lt;=MAX('График отпусков'!$C$23,'График отпусков'!$D$23)),
AND('График отпусков'!$C$24&lt;&gt;"",'График отпусков'!$D$24&lt;&gt;"",R75&gt;=MIN('График отпусков'!$C$24,'График отпусков'!$D$24),R75&lt;=MAX('График отпусков'!$C$24,'График отпусков'!$D$24)),
AND('График отпусков'!$C$25&lt;&gt;"",'График отпусков'!$D$25&lt;&gt;"",R75&gt;=MIN('График отпусков'!$C$25,'График отпусков'!$D$25),R75&lt;=MAX('График отпусков'!$C$25,'График отпусков'!$D$25)),
AND('График отпусков'!$C$26&lt;&gt;"",'График отпусков'!$D$26&lt;&gt;"",R75&gt;=MIN('График отпусков'!$C$26,'График отпусков'!$D$26),R75&lt;=MAX('График отпусков'!$C$26,'График отпусков'!$D$26)),
AND('График отпусков'!$C$27&lt;&gt;"",'График отпусков'!$D$27&lt;&gt;"",R75&gt;=MIN('График отпусков'!$C$27,'График отпусков'!$D$27),R75&lt;=MAX('График отпусков'!$C$27,'График отпусков'!$D$27)),
AND('График отпусков'!$C$28&lt;&gt;"",'График отпусков'!$D$28&lt;&gt;"",R75&gt;=MIN('График отпусков'!$C$28,'График отпусков'!$D$28),R75&lt;=MAX('График отпусков'!$C$28,'График отпусков'!$D$28)),
AND('График отпусков'!$C$29&lt;&gt;"",'График отпусков'!$D$29&lt;&gt;"",R75&gt;=MIN('График отпусков'!$C$29,'График отпусков'!$D$29),R75&lt;=MAX('График отпусков'!$C$29,'График отпусков'!$D$29))
)
)</f>
        <v>0</v>
      </c>
    </row>
    <row r="76" spans="17:19" ht="45" customHeight="1" x14ac:dyDescent="0.25">
      <c r="Q76" s="58" t="s">
        <v>95</v>
      </c>
      <c r="R76" s="59">
        <v>46095</v>
      </c>
      <c r="S76" s="60" t="b">
        <f>AND(
COUNTIF(Расчёт!$O$4:$O$35,R76)=0,
OR(
AND('График отпусков'!$C$15&lt;&gt;"",'График отпусков'!$D$15&lt;&gt;"",R76&gt;=MIN('График отпусков'!$C$15,'График отпусков'!$D$15),R76&lt;=MAX('График отпусков'!$C$15,'График отпусков'!$D$15)),
AND('График отпусков'!$C$16&lt;&gt;"",'График отпусков'!$D$16&lt;&gt;"",R76&gt;=MIN('График отпусков'!$C$16,'График отпусков'!$D$16),R76&lt;=MAX('График отпусков'!$C$16,'График отпусков'!$D$16)),
AND('График отпусков'!$C$17&lt;&gt;"",'График отпусков'!$D$17&lt;&gt;"",R76&gt;=MIN('График отпусков'!$C$17,'График отпусков'!$D$17),R76&lt;=MAX('График отпусков'!$C$17,'График отпусков'!$D$17)),
AND('График отпусков'!$C$18&lt;&gt;"",'График отпусков'!$D$18&lt;&gt;"",R76&gt;=MIN('График отпусков'!$C$18,'График отпусков'!$D$18),R76&lt;=MAX('График отпусков'!$C$18,'График отпусков'!$D$18)),
AND('График отпусков'!$C$19&lt;&gt;"",'График отпусков'!$D$19&lt;&gt;"",R76&gt;=MIN('График отпусков'!$C$19,'График отпусков'!$D$19),R76&lt;=MAX('График отпусков'!$C$19,'График отпусков'!$D$19)),
AND('График отпусков'!$C$20&lt;&gt;"",'График отпусков'!$D$20&lt;&gt;"",R76&gt;=MIN('График отпусков'!$C$20,'График отпусков'!$D$20),R76&lt;=MAX('График отпусков'!$C$20,'График отпусков'!$D$20)),
AND('График отпусков'!$C$21&lt;&gt;"",'График отпусков'!$D$21&lt;&gt;"",R76&gt;=MIN('График отпусков'!$C$21,'График отпусков'!$D$21),R76&lt;=MAX('График отпусков'!$C$21,'График отпусков'!$D$21)),
AND('График отпусков'!$C$22&lt;&gt;"",'График отпусков'!$D$22&lt;&gt;"",R76&gt;=MIN('График отпусков'!$C$22,'График отпусков'!$D$22),R76&lt;=MAX('График отпусков'!$C$22,'График отпусков'!$D$22)),
AND('График отпусков'!$C$23&lt;&gt;"",'График отпусков'!$D$23&lt;&gt;"",R76&gt;=MIN('График отпусков'!$C$23,'График отпусков'!$D$23),R76&lt;=MAX('График отпусков'!$C$23,'График отпусков'!$D$23)),
AND('График отпусков'!$C$24&lt;&gt;"",'График отпусков'!$D$24&lt;&gt;"",R76&gt;=MIN('График отпусков'!$C$24,'График отпусков'!$D$24),R76&lt;=MAX('График отпусков'!$C$24,'График отпусков'!$D$24)),
AND('График отпусков'!$C$25&lt;&gt;"",'График отпусков'!$D$25&lt;&gt;"",R76&gt;=MIN('График отпусков'!$C$25,'График отпусков'!$D$25),R76&lt;=MAX('График отпусков'!$C$25,'График отпусков'!$D$25)),
AND('График отпусков'!$C$26&lt;&gt;"",'График отпусков'!$D$26&lt;&gt;"",R76&gt;=MIN('График отпусков'!$C$26,'График отпусков'!$D$26),R76&lt;=MAX('График отпусков'!$C$26,'График отпусков'!$D$26)),
AND('График отпусков'!$C$27&lt;&gt;"",'График отпусков'!$D$27&lt;&gt;"",R76&gt;=MIN('График отпусков'!$C$27,'График отпусков'!$D$27),R76&lt;=MAX('График отпусков'!$C$27,'График отпусков'!$D$27)),
AND('График отпусков'!$C$28&lt;&gt;"",'График отпусков'!$D$28&lt;&gt;"",R76&gt;=MIN('График отпусков'!$C$28,'График отпусков'!$D$28),R76&lt;=MAX('График отпусков'!$C$28,'График отпусков'!$D$28)),
AND('График отпусков'!$C$29&lt;&gt;"",'График отпусков'!$D$29&lt;&gt;"",R76&gt;=MIN('График отпусков'!$C$29,'График отпусков'!$D$29),R76&lt;=MAX('График отпусков'!$C$29,'График отпусков'!$D$29))
)
)</f>
        <v>0</v>
      </c>
    </row>
    <row r="77" spans="17:19" ht="45" customHeight="1" x14ac:dyDescent="0.25">
      <c r="Q77" s="58" t="s">
        <v>95</v>
      </c>
      <c r="R77" s="59">
        <v>46096</v>
      </c>
      <c r="S77" s="60" t="b">
        <f>AND(
COUNTIF(Расчёт!$O$4:$O$35,R77)=0,
OR(
AND('График отпусков'!$C$15&lt;&gt;"",'График отпусков'!$D$15&lt;&gt;"",R77&gt;=MIN('График отпусков'!$C$15,'График отпусков'!$D$15),R77&lt;=MAX('График отпусков'!$C$15,'График отпусков'!$D$15)),
AND('График отпусков'!$C$16&lt;&gt;"",'График отпусков'!$D$16&lt;&gt;"",R77&gt;=MIN('График отпусков'!$C$16,'График отпусков'!$D$16),R77&lt;=MAX('График отпусков'!$C$16,'График отпусков'!$D$16)),
AND('График отпусков'!$C$17&lt;&gt;"",'График отпусков'!$D$17&lt;&gt;"",R77&gt;=MIN('График отпусков'!$C$17,'График отпусков'!$D$17),R77&lt;=MAX('График отпусков'!$C$17,'График отпусков'!$D$17)),
AND('График отпусков'!$C$18&lt;&gt;"",'График отпусков'!$D$18&lt;&gt;"",R77&gt;=MIN('График отпусков'!$C$18,'График отпусков'!$D$18),R77&lt;=MAX('График отпусков'!$C$18,'График отпусков'!$D$18)),
AND('График отпусков'!$C$19&lt;&gt;"",'График отпусков'!$D$19&lt;&gt;"",R77&gt;=MIN('График отпусков'!$C$19,'График отпусков'!$D$19),R77&lt;=MAX('График отпусков'!$C$19,'График отпусков'!$D$19)),
AND('График отпусков'!$C$20&lt;&gt;"",'График отпусков'!$D$20&lt;&gt;"",R77&gt;=MIN('График отпусков'!$C$20,'График отпусков'!$D$20),R77&lt;=MAX('График отпусков'!$C$20,'График отпусков'!$D$20)),
AND('График отпусков'!$C$21&lt;&gt;"",'График отпусков'!$D$21&lt;&gt;"",R77&gt;=MIN('График отпусков'!$C$21,'График отпусков'!$D$21),R77&lt;=MAX('График отпусков'!$C$21,'График отпусков'!$D$21)),
AND('График отпусков'!$C$22&lt;&gt;"",'График отпусков'!$D$22&lt;&gt;"",R77&gt;=MIN('График отпусков'!$C$22,'График отпусков'!$D$22),R77&lt;=MAX('График отпусков'!$C$22,'График отпусков'!$D$22)),
AND('График отпусков'!$C$23&lt;&gt;"",'График отпусков'!$D$23&lt;&gt;"",R77&gt;=MIN('График отпусков'!$C$23,'График отпусков'!$D$23),R77&lt;=MAX('График отпусков'!$C$23,'График отпусков'!$D$23)),
AND('График отпусков'!$C$24&lt;&gt;"",'График отпусков'!$D$24&lt;&gt;"",R77&gt;=MIN('График отпусков'!$C$24,'График отпусков'!$D$24),R77&lt;=MAX('График отпусков'!$C$24,'График отпусков'!$D$24)),
AND('График отпусков'!$C$25&lt;&gt;"",'График отпусков'!$D$25&lt;&gt;"",R77&gt;=MIN('График отпусков'!$C$25,'График отпусков'!$D$25),R77&lt;=MAX('График отпусков'!$C$25,'График отпусков'!$D$25)),
AND('График отпусков'!$C$26&lt;&gt;"",'График отпусков'!$D$26&lt;&gt;"",R77&gt;=MIN('График отпусков'!$C$26,'График отпусков'!$D$26),R77&lt;=MAX('График отпусков'!$C$26,'График отпусков'!$D$26)),
AND('График отпусков'!$C$27&lt;&gt;"",'График отпусков'!$D$27&lt;&gt;"",R77&gt;=MIN('График отпусков'!$C$27,'График отпусков'!$D$27),R77&lt;=MAX('График отпусков'!$C$27,'График отпусков'!$D$27)),
AND('График отпусков'!$C$28&lt;&gt;"",'График отпусков'!$D$28&lt;&gt;"",R77&gt;=MIN('График отпусков'!$C$28,'График отпусков'!$D$28),R77&lt;=MAX('График отпусков'!$C$28,'График отпусков'!$D$28)),
AND('График отпусков'!$C$29&lt;&gt;"",'График отпусков'!$D$29&lt;&gt;"",R77&gt;=MIN('График отпусков'!$C$29,'График отпусков'!$D$29),R77&lt;=MAX('График отпусков'!$C$29,'График отпусков'!$D$29))
)
)</f>
        <v>0</v>
      </c>
    </row>
    <row r="78" spans="17:19" ht="45" customHeight="1" x14ac:dyDescent="0.25">
      <c r="Q78" s="58" t="s">
        <v>95</v>
      </c>
      <c r="R78" s="59">
        <v>46097</v>
      </c>
      <c r="S78" s="60" t="b">
        <f>AND(
COUNTIF(Расчёт!$O$4:$O$35,R78)=0,
OR(
AND('График отпусков'!$C$15&lt;&gt;"",'График отпусков'!$D$15&lt;&gt;"",R78&gt;=MIN('График отпусков'!$C$15,'График отпусков'!$D$15),R78&lt;=MAX('График отпусков'!$C$15,'График отпусков'!$D$15)),
AND('График отпусков'!$C$16&lt;&gt;"",'График отпусков'!$D$16&lt;&gt;"",R78&gt;=MIN('График отпусков'!$C$16,'График отпусков'!$D$16),R78&lt;=MAX('График отпусков'!$C$16,'График отпусков'!$D$16)),
AND('График отпусков'!$C$17&lt;&gt;"",'График отпусков'!$D$17&lt;&gt;"",R78&gt;=MIN('График отпусков'!$C$17,'График отпусков'!$D$17),R78&lt;=MAX('График отпусков'!$C$17,'График отпусков'!$D$17)),
AND('График отпусков'!$C$18&lt;&gt;"",'График отпусков'!$D$18&lt;&gt;"",R78&gt;=MIN('График отпусков'!$C$18,'График отпусков'!$D$18),R78&lt;=MAX('График отпусков'!$C$18,'График отпусков'!$D$18)),
AND('График отпусков'!$C$19&lt;&gt;"",'График отпусков'!$D$19&lt;&gt;"",R78&gt;=MIN('График отпусков'!$C$19,'График отпусков'!$D$19),R78&lt;=MAX('График отпусков'!$C$19,'График отпусков'!$D$19)),
AND('График отпусков'!$C$20&lt;&gt;"",'График отпусков'!$D$20&lt;&gt;"",R78&gt;=MIN('График отпусков'!$C$20,'График отпусков'!$D$20),R78&lt;=MAX('График отпусков'!$C$20,'График отпусков'!$D$20)),
AND('График отпусков'!$C$21&lt;&gt;"",'График отпусков'!$D$21&lt;&gt;"",R78&gt;=MIN('График отпусков'!$C$21,'График отпусков'!$D$21),R78&lt;=MAX('График отпусков'!$C$21,'График отпусков'!$D$21)),
AND('График отпусков'!$C$22&lt;&gt;"",'График отпусков'!$D$22&lt;&gt;"",R78&gt;=MIN('График отпусков'!$C$22,'График отпусков'!$D$22),R78&lt;=MAX('График отпусков'!$C$22,'График отпусков'!$D$22)),
AND('График отпусков'!$C$23&lt;&gt;"",'График отпусков'!$D$23&lt;&gt;"",R78&gt;=MIN('График отпусков'!$C$23,'График отпусков'!$D$23),R78&lt;=MAX('График отпусков'!$C$23,'График отпусков'!$D$23)),
AND('График отпусков'!$C$24&lt;&gt;"",'График отпусков'!$D$24&lt;&gt;"",R78&gt;=MIN('График отпусков'!$C$24,'График отпусков'!$D$24),R78&lt;=MAX('График отпусков'!$C$24,'График отпусков'!$D$24)),
AND('График отпусков'!$C$25&lt;&gt;"",'График отпусков'!$D$25&lt;&gt;"",R78&gt;=MIN('График отпусков'!$C$25,'График отпусков'!$D$25),R78&lt;=MAX('График отпусков'!$C$25,'График отпусков'!$D$25)),
AND('График отпусков'!$C$26&lt;&gt;"",'График отпусков'!$D$26&lt;&gt;"",R78&gt;=MIN('График отпусков'!$C$26,'График отпусков'!$D$26),R78&lt;=MAX('График отпусков'!$C$26,'График отпусков'!$D$26)),
AND('График отпусков'!$C$27&lt;&gt;"",'График отпусков'!$D$27&lt;&gt;"",R78&gt;=MIN('График отпусков'!$C$27,'График отпусков'!$D$27),R78&lt;=MAX('График отпусков'!$C$27,'График отпусков'!$D$27)),
AND('График отпусков'!$C$28&lt;&gt;"",'График отпусков'!$D$28&lt;&gt;"",R78&gt;=MIN('График отпусков'!$C$28,'График отпусков'!$D$28),R78&lt;=MAX('График отпусков'!$C$28,'График отпусков'!$D$28)),
AND('График отпусков'!$C$29&lt;&gt;"",'График отпусков'!$D$29&lt;&gt;"",R78&gt;=MIN('График отпусков'!$C$29,'График отпусков'!$D$29),R78&lt;=MAX('График отпусков'!$C$29,'График отпусков'!$D$29))
)
)</f>
        <v>0</v>
      </c>
    </row>
    <row r="79" spans="17:19" ht="45" customHeight="1" x14ac:dyDescent="0.25">
      <c r="Q79" s="58" t="s">
        <v>95</v>
      </c>
      <c r="R79" s="59">
        <v>46098</v>
      </c>
      <c r="S79" s="60" t="b">
        <f>AND(
COUNTIF(Расчёт!$O$4:$O$35,R79)=0,
OR(
AND('График отпусков'!$C$15&lt;&gt;"",'График отпусков'!$D$15&lt;&gt;"",R79&gt;=MIN('График отпусков'!$C$15,'График отпусков'!$D$15),R79&lt;=MAX('График отпусков'!$C$15,'График отпусков'!$D$15)),
AND('График отпусков'!$C$16&lt;&gt;"",'График отпусков'!$D$16&lt;&gt;"",R79&gt;=MIN('График отпусков'!$C$16,'График отпусков'!$D$16),R79&lt;=MAX('График отпусков'!$C$16,'График отпусков'!$D$16)),
AND('График отпусков'!$C$17&lt;&gt;"",'График отпусков'!$D$17&lt;&gt;"",R79&gt;=MIN('График отпусков'!$C$17,'График отпусков'!$D$17),R79&lt;=MAX('График отпусков'!$C$17,'График отпусков'!$D$17)),
AND('График отпусков'!$C$18&lt;&gt;"",'График отпусков'!$D$18&lt;&gt;"",R79&gt;=MIN('График отпусков'!$C$18,'График отпусков'!$D$18),R79&lt;=MAX('График отпусков'!$C$18,'График отпусков'!$D$18)),
AND('График отпусков'!$C$19&lt;&gt;"",'График отпусков'!$D$19&lt;&gt;"",R79&gt;=MIN('График отпусков'!$C$19,'График отпусков'!$D$19),R79&lt;=MAX('График отпусков'!$C$19,'График отпусков'!$D$19)),
AND('График отпусков'!$C$20&lt;&gt;"",'График отпусков'!$D$20&lt;&gt;"",R79&gt;=MIN('График отпусков'!$C$20,'График отпусков'!$D$20),R79&lt;=MAX('График отпусков'!$C$20,'График отпусков'!$D$20)),
AND('График отпусков'!$C$21&lt;&gt;"",'График отпусков'!$D$21&lt;&gt;"",R79&gt;=MIN('График отпусков'!$C$21,'График отпусков'!$D$21),R79&lt;=MAX('График отпусков'!$C$21,'График отпусков'!$D$21)),
AND('График отпусков'!$C$22&lt;&gt;"",'График отпусков'!$D$22&lt;&gt;"",R79&gt;=MIN('График отпусков'!$C$22,'График отпусков'!$D$22),R79&lt;=MAX('График отпусков'!$C$22,'График отпусков'!$D$22)),
AND('График отпусков'!$C$23&lt;&gt;"",'График отпусков'!$D$23&lt;&gt;"",R79&gt;=MIN('График отпусков'!$C$23,'График отпусков'!$D$23),R79&lt;=MAX('График отпусков'!$C$23,'График отпусков'!$D$23)),
AND('График отпусков'!$C$24&lt;&gt;"",'График отпусков'!$D$24&lt;&gt;"",R79&gt;=MIN('График отпусков'!$C$24,'График отпусков'!$D$24),R79&lt;=MAX('График отпусков'!$C$24,'График отпусков'!$D$24)),
AND('График отпусков'!$C$25&lt;&gt;"",'График отпусков'!$D$25&lt;&gt;"",R79&gt;=MIN('График отпусков'!$C$25,'График отпусков'!$D$25),R79&lt;=MAX('График отпусков'!$C$25,'График отпусков'!$D$25)),
AND('График отпусков'!$C$26&lt;&gt;"",'График отпусков'!$D$26&lt;&gt;"",R79&gt;=MIN('График отпусков'!$C$26,'График отпусков'!$D$26),R79&lt;=MAX('График отпусков'!$C$26,'График отпусков'!$D$26)),
AND('График отпусков'!$C$27&lt;&gt;"",'График отпусков'!$D$27&lt;&gt;"",R79&gt;=MIN('График отпусков'!$C$27,'График отпусков'!$D$27),R79&lt;=MAX('График отпусков'!$C$27,'График отпусков'!$D$27)),
AND('График отпусков'!$C$28&lt;&gt;"",'График отпусков'!$D$28&lt;&gt;"",R79&gt;=MIN('График отпусков'!$C$28,'График отпусков'!$D$28),R79&lt;=MAX('График отпусков'!$C$28,'График отпусков'!$D$28)),
AND('График отпусков'!$C$29&lt;&gt;"",'График отпусков'!$D$29&lt;&gt;"",R79&gt;=MIN('График отпусков'!$C$29,'График отпусков'!$D$29),R79&lt;=MAX('График отпусков'!$C$29,'График отпусков'!$D$29))
)
)</f>
        <v>0</v>
      </c>
    </row>
    <row r="80" spans="17:19" ht="45" customHeight="1" x14ac:dyDescent="0.25">
      <c r="Q80" s="58" t="s">
        <v>95</v>
      </c>
      <c r="R80" s="59">
        <v>46099</v>
      </c>
      <c r="S80" s="60" t="b">
        <f>AND(
COUNTIF(Расчёт!$O$4:$O$35,R80)=0,
OR(
AND('График отпусков'!$C$15&lt;&gt;"",'График отпусков'!$D$15&lt;&gt;"",R80&gt;=MIN('График отпусков'!$C$15,'График отпусков'!$D$15),R80&lt;=MAX('График отпусков'!$C$15,'График отпусков'!$D$15)),
AND('График отпусков'!$C$16&lt;&gt;"",'График отпусков'!$D$16&lt;&gt;"",R80&gt;=MIN('График отпусков'!$C$16,'График отпусков'!$D$16),R80&lt;=MAX('График отпусков'!$C$16,'График отпусков'!$D$16)),
AND('График отпусков'!$C$17&lt;&gt;"",'График отпусков'!$D$17&lt;&gt;"",R80&gt;=MIN('График отпусков'!$C$17,'График отпусков'!$D$17),R80&lt;=MAX('График отпусков'!$C$17,'График отпусков'!$D$17)),
AND('График отпусков'!$C$18&lt;&gt;"",'График отпусков'!$D$18&lt;&gt;"",R80&gt;=MIN('График отпусков'!$C$18,'График отпусков'!$D$18),R80&lt;=MAX('График отпусков'!$C$18,'График отпусков'!$D$18)),
AND('График отпусков'!$C$19&lt;&gt;"",'График отпусков'!$D$19&lt;&gt;"",R80&gt;=MIN('График отпусков'!$C$19,'График отпусков'!$D$19),R80&lt;=MAX('График отпусков'!$C$19,'График отпусков'!$D$19)),
AND('График отпусков'!$C$20&lt;&gt;"",'График отпусков'!$D$20&lt;&gt;"",R80&gt;=MIN('График отпусков'!$C$20,'График отпусков'!$D$20),R80&lt;=MAX('График отпусков'!$C$20,'График отпусков'!$D$20)),
AND('График отпусков'!$C$21&lt;&gt;"",'График отпусков'!$D$21&lt;&gt;"",R80&gt;=MIN('График отпусков'!$C$21,'График отпусков'!$D$21),R80&lt;=MAX('График отпусков'!$C$21,'График отпусков'!$D$21)),
AND('График отпусков'!$C$22&lt;&gt;"",'График отпусков'!$D$22&lt;&gt;"",R80&gt;=MIN('График отпусков'!$C$22,'График отпусков'!$D$22),R80&lt;=MAX('График отпусков'!$C$22,'График отпусков'!$D$22)),
AND('График отпусков'!$C$23&lt;&gt;"",'График отпусков'!$D$23&lt;&gt;"",R80&gt;=MIN('График отпусков'!$C$23,'График отпусков'!$D$23),R80&lt;=MAX('График отпусков'!$C$23,'График отпусков'!$D$23)),
AND('График отпусков'!$C$24&lt;&gt;"",'График отпусков'!$D$24&lt;&gt;"",R80&gt;=MIN('График отпусков'!$C$24,'График отпусков'!$D$24),R80&lt;=MAX('График отпусков'!$C$24,'График отпусков'!$D$24)),
AND('График отпусков'!$C$25&lt;&gt;"",'График отпусков'!$D$25&lt;&gt;"",R80&gt;=MIN('График отпусков'!$C$25,'График отпусков'!$D$25),R80&lt;=MAX('График отпусков'!$C$25,'График отпусков'!$D$25)),
AND('График отпусков'!$C$26&lt;&gt;"",'График отпусков'!$D$26&lt;&gt;"",R80&gt;=MIN('График отпусков'!$C$26,'График отпусков'!$D$26),R80&lt;=MAX('График отпусков'!$C$26,'График отпусков'!$D$26)),
AND('График отпусков'!$C$27&lt;&gt;"",'График отпусков'!$D$27&lt;&gt;"",R80&gt;=MIN('График отпусков'!$C$27,'График отпусков'!$D$27),R80&lt;=MAX('График отпусков'!$C$27,'График отпусков'!$D$27)),
AND('График отпусков'!$C$28&lt;&gt;"",'График отпусков'!$D$28&lt;&gt;"",R80&gt;=MIN('График отпусков'!$C$28,'График отпусков'!$D$28),R80&lt;=MAX('График отпусков'!$C$28,'График отпусков'!$D$28)),
AND('График отпусков'!$C$29&lt;&gt;"",'График отпусков'!$D$29&lt;&gt;"",R80&gt;=MIN('График отпусков'!$C$29,'График отпусков'!$D$29),R80&lt;=MAX('График отпусков'!$C$29,'График отпусков'!$D$29))
)
)</f>
        <v>0</v>
      </c>
    </row>
    <row r="81" spans="17:19" ht="45" customHeight="1" x14ac:dyDescent="0.25">
      <c r="Q81" s="58" t="s">
        <v>95</v>
      </c>
      <c r="R81" s="59">
        <v>46100</v>
      </c>
      <c r="S81" s="60" t="b">
        <f>AND(
COUNTIF(Расчёт!$O$4:$O$35,R81)=0,
OR(
AND('График отпусков'!$C$15&lt;&gt;"",'График отпусков'!$D$15&lt;&gt;"",R81&gt;=MIN('График отпусков'!$C$15,'График отпусков'!$D$15),R81&lt;=MAX('График отпусков'!$C$15,'График отпусков'!$D$15)),
AND('График отпусков'!$C$16&lt;&gt;"",'График отпусков'!$D$16&lt;&gt;"",R81&gt;=MIN('График отпусков'!$C$16,'График отпусков'!$D$16),R81&lt;=MAX('График отпусков'!$C$16,'График отпусков'!$D$16)),
AND('График отпусков'!$C$17&lt;&gt;"",'График отпусков'!$D$17&lt;&gt;"",R81&gt;=MIN('График отпусков'!$C$17,'График отпусков'!$D$17),R81&lt;=MAX('График отпусков'!$C$17,'График отпусков'!$D$17)),
AND('График отпусков'!$C$18&lt;&gt;"",'График отпусков'!$D$18&lt;&gt;"",R81&gt;=MIN('График отпусков'!$C$18,'График отпусков'!$D$18),R81&lt;=MAX('График отпусков'!$C$18,'График отпусков'!$D$18)),
AND('График отпусков'!$C$19&lt;&gt;"",'График отпусков'!$D$19&lt;&gt;"",R81&gt;=MIN('График отпусков'!$C$19,'График отпусков'!$D$19),R81&lt;=MAX('График отпусков'!$C$19,'График отпусков'!$D$19)),
AND('График отпусков'!$C$20&lt;&gt;"",'График отпусков'!$D$20&lt;&gt;"",R81&gt;=MIN('График отпусков'!$C$20,'График отпусков'!$D$20),R81&lt;=MAX('График отпусков'!$C$20,'График отпусков'!$D$20)),
AND('График отпусков'!$C$21&lt;&gt;"",'График отпусков'!$D$21&lt;&gt;"",R81&gt;=MIN('График отпусков'!$C$21,'График отпусков'!$D$21),R81&lt;=MAX('График отпусков'!$C$21,'График отпусков'!$D$21)),
AND('График отпусков'!$C$22&lt;&gt;"",'График отпусков'!$D$22&lt;&gt;"",R81&gt;=MIN('График отпусков'!$C$22,'График отпусков'!$D$22),R81&lt;=MAX('График отпусков'!$C$22,'График отпусков'!$D$22)),
AND('График отпусков'!$C$23&lt;&gt;"",'График отпусков'!$D$23&lt;&gt;"",R81&gt;=MIN('График отпусков'!$C$23,'График отпусков'!$D$23),R81&lt;=MAX('График отпусков'!$C$23,'График отпусков'!$D$23)),
AND('График отпусков'!$C$24&lt;&gt;"",'График отпусков'!$D$24&lt;&gt;"",R81&gt;=MIN('График отпусков'!$C$24,'График отпусков'!$D$24),R81&lt;=MAX('График отпусков'!$C$24,'График отпусков'!$D$24)),
AND('График отпусков'!$C$25&lt;&gt;"",'График отпусков'!$D$25&lt;&gt;"",R81&gt;=MIN('График отпусков'!$C$25,'График отпусков'!$D$25),R81&lt;=MAX('График отпусков'!$C$25,'График отпусков'!$D$25)),
AND('График отпусков'!$C$26&lt;&gt;"",'График отпусков'!$D$26&lt;&gt;"",R81&gt;=MIN('График отпусков'!$C$26,'График отпусков'!$D$26),R81&lt;=MAX('График отпусков'!$C$26,'График отпусков'!$D$26)),
AND('График отпусков'!$C$27&lt;&gt;"",'График отпусков'!$D$27&lt;&gt;"",R81&gt;=MIN('График отпусков'!$C$27,'График отпусков'!$D$27),R81&lt;=MAX('График отпусков'!$C$27,'График отпусков'!$D$27)),
AND('График отпусков'!$C$28&lt;&gt;"",'График отпусков'!$D$28&lt;&gt;"",R81&gt;=MIN('График отпусков'!$C$28,'График отпусков'!$D$28),R81&lt;=MAX('График отпусков'!$C$28,'График отпусков'!$D$28)),
AND('График отпусков'!$C$29&lt;&gt;"",'График отпусков'!$D$29&lt;&gt;"",R81&gt;=MIN('График отпусков'!$C$29,'График отпусков'!$D$29),R81&lt;=MAX('График отпусков'!$C$29,'График отпусков'!$D$29))
)
)</f>
        <v>0</v>
      </c>
    </row>
    <row r="82" spans="17:19" ht="45" customHeight="1" x14ac:dyDescent="0.25">
      <c r="Q82" s="58" t="s">
        <v>95</v>
      </c>
      <c r="R82" s="59">
        <v>46101</v>
      </c>
      <c r="S82" s="60" t="b">
        <f>AND(
COUNTIF(Расчёт!$O$4:$O$35,R82)=0,
OR(
AND('График отпусков'!$C$15&lt;&gt;"",'График отпусков'!$D$15&lt;&gt;"",R82&gt;=MIN('График отпусков'!$C$15,'График отпусков'!$D$15),R82&lt;=MAX('График отпусков'!$C$15,'График отпусков'!$D$15)),
AND('График отпусков'!$C$16&lt;&gt;"",'График отпусков'!$D$16&lt;&gt;"",R82&gt;=MIN('График отпусков'!$C$16,'График отпусков'!$D$16),R82&lt;=MAX('График отпусков'!$C$16,'График отпусков'!$D$16)),
AND('График отпусков'!$C$17&lt;&gt;"",'График отпусков'!$D$17&lt;&gt;"",R82&gt;=MIN('График отпусков'!$C$17,'График отпусков'!$D$17),R82&lt;=MAX('График отпусков'!$C$17,'График отпусков'!$D$17)),
AND('График отпусков'!$C$18&lt;&gt;"",'График отпусков'!$D$18&lt;&gt;"",R82&gt;=MIN('График отпусков'!$C$18,'График отпусков'!$D$18),R82&lt;=MAX('График отпусков'!$C$18,'График отпусков'!$D$18)),
AND('График отпусков'!$C$19&lt;&gt;"",'График отпусков'!$D$19&lt;&gt;"",R82&gt;=MIN('График отпусков'!$C$19,'График отпусков'!$D$19),R82&lt;=MAX('График отпусков'!$C$19,'График отпусков'!$D$19)),
AND('График отпусков'!$C$20&lt;&gt;"",'График отпусков'!$D$20&lt;&gt;"",R82&gt;=MIN('График отпусков'!$C$20,'График отпусков'!$D$20),R82&lt;=MAX('График отпусков'!$C$20,'График отпусков'!$D$20)),
AND('График отпусков'!$C$21&lt;&gt;"",'График отпусков'!$D$21&lt;&gt;"",R82&gt;=MIN('График отпусков'!$C$21,'График отпусков'!$D$21),R82&lt;=MAX('График отпусков'!$C$21,'График отпусков'!$D$21)),
AND('График отпусков'!$C$22&lt;&gt;"",'График отпусков'!$D$22&lt;&gt;"",R82&gt;=MIN('График отпусков'!$C$22,'График отпусков'!$D$22),R82&lt;=MAX('График отпусков'!$C$22,'График отпусков'!$D$22)),
AND('График отпусков'!$C$23&lt;&gt;"",'График отпусков'!$D$23&lt;&gt;"",R82&gt;=MIN('График отпусков'!$C$23,'График отпусков'!$D$23),R82&lt;=MAX('График отпусков'!$C$23,'График отпусков'!$D$23)),
AND('График отпусков'!$C$24&lt;&gt;"",'График отпусков'!$D$24&lt;&gt;"",R82&gt;=MIN('График отпусков'!$C$24,'График отпусков'!$D$24),R82&lt;=MAX('График отпусков'!$C$24,'График отпусков'!$D$24)),
AND('График отпусков'!$C$25&lt;&gt;"",'График отпусков'!$D$25&lt;&gt;"",R82&gt;=MIN('График отпусков'!$C$25,'График отпусков'!$D$25),R82&lt;=MAX('График отпусков'!$C$25,'График отпусков'!$D$25)),
AND('График отпусков'!$C$26&lt;&gt;"",'График отпусков'!$D$26&lt;&gt;"",R82&gt;=MIN('График отпусков'!$C$26,'График отпусков'!$D$26),R82&lt;=MAX('График отпусков'!$C$26,'График отпусков'!$D$26)),
AND('График отпусков'!$C$27&lt;&gt;"",'График отпусков'!$D$27&lt;&gt;"",R82&gt;=MIN('График отпусков'!$C$27,'График отпусков'!$D$27),R82&lt;=MAX('График отпусков'!$C$27,'График отпусков'!$D$27)),
AND('График отпусков'!$C$28&lt;&gt;"",'График отпусков'!$D$28&lt;&gt;"",R82&gt;=MIN('График отпусков'!$C$28,'График отпусков'!$D$28),R82&lt;=MAX('График отпусков'!$C$28,'График отпусков'!$D$28)),
AND('График отпусков'!$C$29&lt;&gt;"",'График отпусков'!$D$29&lt;&gt;"",R82&gt;=MIN('График отпусков'!$C$29,'График отпусков'!$D$29),R82&lt;=MAX('График отпусков'!$C$29,'График отпусков'!$D$29))
)
)</f>
        <v>0</v>
      </c>
    </row>
    <row r="83" spans="17:19" ht="45" customHeight="1" x14ac:dyDescent="0.25">
      <c r="Q83" s="58" t="s">
        <v>95</v>
      </c>
      <c r="R83" s="59">
        <v>46102</v>
      </c>
      <c r="S83" s="60" t="b">
        <f>AND(
COUNTIF(Расчёт!$O$4:$O$35,R83)=0,
OR(
AND('График отпусков'!$C$15&lt;&gt;"",'График отпусков'!$D$15&lt;&gt;"",R83&gt;=MIN('График отпусков'!$C$15,'График отпусков'!$D$15),R83&lt;=MAX('График отпусков'!$C$15,'График отпусков'!$D$15)),
AND('График отпусков'!$C$16&lt;&gt;"",'График отпусков'!$D$16&lt;&gt;"",R83&gt;=MIN('График отпусков'!$C$16,'График отпусков'!$D$16),R83&lt;=MAX('График отпусков'!$C$16,'График отпусков'!$D$16)),
AND('График отпусков'!$C$17&lt;&gt;"",'График отпусков'!$D$17&lt;&gt;"",R83&gt;=MIN('График отпусков'!$C$17,'График отпусков'!$D$17),R83&lt;=MAX('График отпусков'!$C$17,'График отпусков'!$D$17)),
AND('График отпусков'!$C$18&lt;&gt;"",'График отпусков'!$D$18&lt;&gt;"",R83&gt;=MIN('График отпусков'!$C$18,'График отпусков'!$D$18),R83&lt;=MAX('График отпусков'!$C$18,'График отпусков'!$D$18)),
AND('График отпусков'!$C$19&lt;&gt;"",'График отпусков'!$D$19&lt;&gt;"",R83&gt;=MIN('График отпусков'!$C$19,'График отпусков'!$D$19),R83&lt;=MAX('График отпусков'!$C$19,'График отпусков'!$D$19)),
AND('График отпусков'!$C$20&lt;&gt;"",'График отпусков'!$D$20&lt;&gt;"",R83&gt;=MIN('График отпусков'!$C$20,'График отпусков'!$D$20),R83&lt;=MAX('График отпусков'!$C$20,'График отпусков'!$D$20)),
AND('График отпусков'!$C$21&lt;&gt;"",'График отпусков'!$D$21&lt;&gt;"",R83&gt;=MIN('График отпусков'!$C$21,'График отпусков'!$D$21),R83&lt;=MAX('График отпусков'!$C$21,'График отпусков'!$D$21)),
AND('График отпусков'!$C$22&lt;&gt;"",'График отпусков'!$D$22&lt;&gt;"",R83&gt;=MIN('График отпусков'!$C$22,'График отпусков'!$D$22),R83&lt;=MAX('График отпусков'!$C$22,'График отпусков'!$D$22)),
AND('График отпусков'!$C$23&lt;&gt;"",'График отпусков'!$D$23&lt;&gt;"",R83&gt;=MIN('График отпусков'!$C$23,'График отпусков'!$D$23),R83&lt;=MAX('График отпусков'!$C$23,'График отпусков'!$D$23)),
AND('График отпусков'!$C$24&lt;&gt;"",'График отпусков'!$D$24&lt;&gt;"",R83&gt;=MIN('График отпусков'!$C$24,'График отпусков'!$D$24),R83&lt;=MAX('График отпусков'!$C$24,'График отпусков'!$D$24)),
AND('График отпусков'!$C$25&lt;&gt;"",'График отпусков'!$D$25&lt;&gt;"",R83&gt;=MIN('График отпусков'!$C$25,'График отпусков'!$D$25),R83&lt;=MAX('График отпусков'!$C$25,'График отпусков'!$D$25)),
AND('График отпусков'!$C$26&lt;&gt;"",'График отпусков'!$D$26&lt;&gt;"",R83&gt;=MIN('График отпусков'!$C$26,'График отпусков'!$D$26),R83&lt;=MAX('График отпусков'!$C$26,'График отпусков'!$D$26)),
AND('График отпусков'!$C$27&lt;&gt;"",'График отпусков'!$D$27&lt;&gt;"",R83&gt;=MIN('График отпусков'!$C$27,'График отпусков'!$D$27),R83&lt;=MAX('График отпусков'!$C$27,'График отпусков'!$D$27)),
AND('График отпусков'!$C$28&lt;&gt;"",'График отпусков'!$D$28&lt;&gt;"",R83&gt;=MIN('График отпусков'!$C$28,'График отпусков'!$D$28),R83&lt;=MAX('График отпусков'!$C$28,'График отпусков'!$D$28)),
AND('График отпусков'!$C$29&lt;&gt;"",'График отпусков'!$D$29&lt;&gt;"",R83&gt;=MIN('График отпусков'!$C$29,'График отпусков'!$D$29),R83&lt;=MAX('График отпусков'!$C$29,'График отпусков'!$D$29))
)
)</f>
        <v>0</v>
      </c>
    </row>
    <row r="84" spans="17:19" ht="45" customHeight="1" x14ac:dyDescent="0.25">
      <c r="Q84" s="58" t="s">
        <v>95</v>
      </c>
      <c r="R84" s="59">
        <v>46103</v>
      </c>
      <c r="S84" s="60" t="b">
        <f>AND(
COUNTIF(Расчёт!$O$4:$O$35,R84)=0,
OR(
AND('График отпусков'!$C$15&lt;&gt;"",'График отпусков'!$D$15&lt;&gt;"",R84&gt;=MIN('График отпусков'!$C$15,'График отпусков'!$D$15),R84&lt;=MAX('График отпусков'!$C$15,'График отпусков'!$D$15)),
AND('График отпусков'!$C$16&lt;&gt;"",'График отпусков'!$D$16&lt;&gt;"",R84&gt;=MIN('График отпусков'!$C$16,'График отпусков'!$D$16),R84&lt;=MAX('График отпусков'!$C$16,'График отпусков'!$D$16)),
AND('График отпусков'!$C$17&lt;&gt;"",'График отпусков'!$D$17&lt;&gt;"",R84&gt;=MIN('График отпусков'!$C$17,'График отпусков'!$D$17),R84&lt;=MAX('График отпусков'!$C$17,'График отпусков'!$D$17)),
AND('График отпусков'!$C$18&lt;&gt;"",'График отпусков'!$D$18&lt;&gt;"",R84&gt;=MIN('График отпусков'!$C$18,'График отпусков'!$D$18),R84&lt;=MAX('График отпусков'!$C$18,'График отпусков'!$D$18)),
AND('График отпусков'!$C$19&lt;&gt;"",'График отпусков'!$D$19&lt;&gt;"",R84&gt;=MIN('График отпусков'!$C$19,'График отпусков'!$D$19),R84&lt;=MAX('График отпусков'!$C$19,'График отпусков'!$D$19)),
AND('График отпусков'!$C$20&lt;&gt;"",'График отпусков'!$D$20&lt;&gt;"",R84&gt;=MIN('График отпусков'!$C$20,'График отпусков'!$D$20),R84&lt;=MAX('График отпусков'!$C$20,'График отпусков'!$D$20)),
AND('График отпусков'!$C$21&lt;&gt;"",'График отпусков'!$D$21&lt;&gt;"",R84&gt;=MIN('График отпусков'!$C$21,'График отпусков'!$D$21),R84&lt;=MAX('График отпусков'!$C$21,'График отпусков'!$D$21)),
AND('График отпусков'!$C$22&lt;&gt;"",'График отпусков'!$D$22&lt;&gt;"",R84&gt;=MIN('График отпусков'!$C$22,'График отпусков'!$D$22),R84&lt;=MAX('График отпусков'!$C$22,'График отпусков'!$D$22)),
AND('График отпусков'!$C$23&lt;&gt;"",'График отпусков'!$D$23&lt;&gt;"",R84&gt;=MIN('График отпусков'!$C$23,'График отпусков'!$D$23),R84&lt;=MAX('График отпусков'!$C$23,'График отпусков'!$D$23)),
AND('График отпусков'!$C$24&lt;&gt;"",'График отпусков'!$D$24&lt;&gt;"",R84&gt;=MIN('График отпусков'!$C$24,'График отпусков'!$D$24),R84&lt;=MAX('График отпусков'!$C$24,'График отпусков'!$D$24)),
AND('График отпусков'!$C$25&lt;&gt;"",'График отпусков'!$D$25&lt;&gt;"",R84&gt;=MIN('График отпусков'!$C$25,'График отпусков'!$D$25),R84&lt;=MAX('График отпусков'!$C$25,'График отпусков'!$D$25)),
AND('График отпусков'!$C$26&lt;&gt;"",'График отпусков'!$D$26&lt;&gt;"",R84&gt;=MIN('График отпусков'!$C$26,'График отпусков'!$D$26),R84&lt;=MAX('График отпусков'!$C$26,'График отпусков'!$D$26)),
AND('График отпусков'!$C$27&lt;&gt;"",'График отпусков'!$D$27&lt;&gt;"",R84&gt;=MIN('График отпусков'!$C$27,'График отпусков'!$D$27),R84&lt;=MAX('График отпусков'!$C$27,'График отпусков'!$D$27)),
AND('График отпусков'!$C$28&lt;&gt;"",'График отпусков'!$D$28&lt;&gt;"",R84&gt;=MIN('График отпусков'!$C$28,'График отпусков'!$D$28),R84&lt;=MAX('График отпусков'!$C$28,'График отпусков'!$D$28)),
AND('График отпусков'!$C$29&lt;&gt;"",'График отпусков'!$D$29&lt;&gt;"",R84&gt;=MIN('График отпусков'!$C$29,'График отпусков'!$D$29),R84&lt;=MAX('График отпусков'!$C$29,'График отпусков'!$D$29))
)
)</f>
        <v>0</v>
      </c>
    </row>
    <row r="85" spans="17:19" ht="45" customHeight="1" x14ac:dyDescent="0.25">
      <c r="Q85" s="58" t="s">
        <v>95</v>
      </c>
      <c r="R85" s="59">
        <v>46104</v>
      </c>
      <c r="S85" s="60" t="b">
        <f>AND(
COUNTIF(Расчёт!$O$4:$O$35,R85)=0,
OR(
AND('График отпусков'!$C$15&lt;&gt;"",'График отпусков'!$D$15&lt;&gt;"",R85&gt;=MIN('График отпусков'!$C$15,'График отпусков'!$D$15),R85&lt;=MAX('График отпусков'!$C$15,'График отпусков'!$D$15)),
AND('График отпусков'!$C$16&lt;&gt;"",'График отпусков'!$D$16&lt;&gt;"",R85&gt;=MIN('График отпусков'!$C$16,'График отпусков'!$D$16),R85&lt;=MAX('График отпусков'!$C$16,'График отпусков'!$D$16)),
AND('График отпусков'!$C$17&lt;&gt;"",'График отпусков'!$D$17&lt;&gt;"",R85&gt;=MIN('График отпусков'!$C$17,'График отпусков'!$D$17),R85&lt;=MAX('График отпусков'!$C$17,'График отпусков'!$D$17)),
AND('График отпусков'!$C$18&lt;&gt;"",'График отпусков'!$D$18&lt;&gt;"",R85&gt;=MIN('График отпусков'!$C$18,'График отпусков'!$D$18),R85&lt;=MAX('График отпусков'!$C$18,'График отпусков'!$D$18)),
AND('График отпусков'!$C$19&lt;&gt;"",'График отпусков'!$D$19&lt;&gt;"",R85&gt;=MIN('График отпусков'!$C$19,'График отпусков'!$D$19),R85&lt;=MAX('График отпусков'!$C$19,'График отпусков'!$D$19)),
AND('График отпусков'!$C$20&lt;&gt;"",'График отпусков'!$D$20&lt;&gt;"",R85&gt;=MIN('График отпусков'!$C$20,'График отпусков'!$D$20),R85&lt;=MAX('График отпусков'!$C$20,'График отпусков'!$D$20)),
AND('График отпусков'!$C$21&lt;&gt;"",'График отпусков'!$D$21&lt;&gt;"",R85&gt;=MIN('График отпусков'!$C$21,'График отпусков'!$D$21),R85&lt;=MAX('График отпусков'!$C$21,'График отпусков'!$D$21)),
AND('График отпусков'!$C$22&lt;&gt;"",'График отпусков'!$D$22&lt;&gt;"",R85&gt;=MIN('График отпусков'!$C$22,'График отпусков'!$D$22),R85&lt;=MAX('График отпусков'!$C$22,'График отпусков'!$D$22)),
AND('График отпусков'!$C$23&lt;&gt;"",'График отпусков'!$D$23&lt;&gt;"",R85&gt;=MIN('График отпусков'!$C$23,'График отпусков'!$D$23),R85&lt;=MAX('График отпусков'!$C$23,'График отпусков'!$D$23)),
AND('График отпусков'!$C$24&lt;&gt;"",'График отпусков'!$D$24&lt;&gt;"",R85&gt;=MIN('График отпусков'!$C$24,'График отпусков'!$D$24),R85&lt;=MAX('График отпусков'!$C$24,'График отпусков'!$D$24)),
AND('График отпусков'!$C$25&lt;&gt;"",'График отпусков'!$D$25&lt;&gt;"",R85&gt;=MIN('График отпусков'!$C$25,'График отпусков'!$D$25),R85&lt;=MAX('График отпусков'!$C$25,'График отпусков'!$D$25)),
AND('График отпусков'!$C$26&lt;&gt;"",'График отпусков'!$D$26&lt;&gt;"",R85&gt;=MIN('График отпусков'!$C$26,'График отпусков'!$D$26),R85&lt;=MAX('График отпусков'!$C$26,'График отпусков'!$D$26)),
AND('График отпусков'!$C$27&lt;&gt;"",'График отпусков'!$D$27&lt;&gt;"",R85&gt;=MIN('График отпусков'!$C$27,'График отпусков'!$D$27),R85&lt;=MAX('График отпусков'!$C$27,'График отпусков'!$D$27)),
AND('График отпусков'!$C$28&lt;&gt;"",'График отпусков'!$D$28&lt;&gt;"",R85&gt;=MIN('График отпусков'!$C$28,'График отпусков'!$D$28),R85&lt;=MAX('График отпусков'!$C$28,'График отпусков'!$D$28)),
AND('График отпусков'!$C$29&lt;&gt;"",'График отпусков'!$D$29&lt;&gt;"",R85&gt;=MIN('График отпусков'!$C$29,'График отпусков'!$D$29),R85&lt;=MAX('График отпусков'!$C$29,'График отпусков'!$D$29))
)
)</f>
        <v>0</v>
      </c>
    </row>
    <row r="86" spans="17:19" ht="45" customHeight="1" x14ac:dyDescent="0.25">
      <c r="Q86" s="58" t="s">
        <v>95</v>
      </c>
      <c r="R86" s="59">
        <v>46105</v>
      </c>
      <c r="S86" s="60" t="b">
        <f>AND(
COUNTIF(Расчёт!$O$4:$O$35,R86)=0,
OR(
AND('График отпусков'!$C$15&lt;&gt;"",'График отпусков'!$D$15&lt;&gt;"",R86&gt;=MIN('График отпусков'!$C$15,'График отпусков'!$D$15),R86&lt;=MAX('График отпусков'!$C$15,'График отпусков'!$D$15)),
AND('График отпусков'!$C$16&lt;&gt;"",'График отпусков'!$D$16&lt;&gt;"",R86&gt;=MIN('График отпусков'!$C$16,'График отпусков'!$D$16),R86&lt;=MAX('График отпусков'!$C$16,'График отпусков'!$D$16)),
AND('График отпусков'!$C$17&lt;&gt;"",'График отпусков'!$D$17&lt;&gt;"",R86&gt;=MIN('График отпусков'!$C$17,'График отпусков'!$D$17),R86&lt;=MAX('График отпусков'!$C$17,'График отпусков'!$D$17)),
AND('График отпусков'!$C$18&lt;&gt;"",'График отпусков'!$D$18&lt;&gt;"",R86&gt;=MIN('График отпусков'!$C$18,'График отпусков'!$D$18),R86&lt;=MAX('График отпусков'!$C$18,'График отпусков'!$D$18)),
AND('График отпусков'!$C$19&lt;&gt;"",'График отпусков'!$D$19&lt;&gt;"",R86&gt;=MIN('График отпусков'!$C$19,'График отпусков'!$D$19),R86&lt;=MAX('График отпусков'!$C$19,'График отпусков'!$D$19)),
AND('График отпусков'!$C$20&lt;&gt;"",'График отпусков'!$D$20&lt;&gt;"",R86&gt;=MIN('График отпусков'!$C$20,'График отпусков'!$D$20),R86&lt;=MAX('График отпусков'!$C$20,'График отпусков'!$D$20)),
AND('График отпусков'!$C$21&lt;&gt;"",'График отпусков'!$D$21&lt;&gt;"",R86&gt;=MIN('График отпусков'!$C$21,'График отпусков'!$D$21),R86&lt;=MAX('График отпусков'!$C$21,'График отпусков'!$D$21)),
AND('График отпусков'!$C$22&lt;&gt;"",'График отпусков'!$D$22&lt;&gt;"",R86&gt;=MIN('График отпусков'!$C$22,'График отпусков'!$D$22),R86&lt;=MAX('График отпусков'!$C$22,'График отпусков'!$D$22)),
AND('График отпусков'!$C$23&lt;&gt;"",'График отпусков'!$D$23&lt;&gt;"",R86&gt;=MIN('График отпусков'!$C$23,'График отпусков'!$D$23),R86&lt;=MAX('График отпусков'!$C$23,'График отпусков'!$D$23)),
AND('График отпусков'!$C$24&lt;&gt;"",'График отпусков'!$D$24&lt;&gt;"",R86&gt;=MIN('График отпусков'!$C$24,'График отпусков'!$D$24),R86&lt;=MAX('График отпусков'!$C$24,'График отпусков'!$D$24)),
AND('График отпусков'!$C$25&lt;&gt;"",'График отпусков'!$D$25&lt;&gt;"",R86&gt;=MIN('График отпусков'!$C$25,'График отпусков'!$D$25),R86&lt;=MAX('График отпусков'!$C$25,'График отпусков'!$D$25)),
AND('График отпусков'!$C$26&lt;&gt;"",'График отпусков'!$D$26&lt;&gt;"",R86&gt;=MIN('График отпусков'!$C$26,'График отпусков'!$D$26),R86&lt;=MAX('График отпусков'!$C$26,'График отпусков'!$D$26)),
AND('График отпусков'!$C$27&lt;&gt;"",'График отпусков'!$D$27&lt;&gt;"",R86&gt;=MIN('График отпусков'!$C$27,'График отпусков'!$D$27),R86&lt;=MAX('График отпусков'!$C$27,'График отпусков'!$D$27)),
AND('График отпусков'!$C$28&lt;&gt;"",'График отпусков'!$D$28&lt;&gt;"",R86&gt;=MIN('График отпусков'!$C$28,'График отпусков'!$D$28),R86&lt;=MAX('График отпусков'!$C$28,'График отпусков'!$D$28)),
AND('График отпусков'!$C$29&lt;&gt;"",'График отпусков'!$D$29&lt;&gt;"",R86&gt;=MIN('График отпусков'!$C$29,'График отпусков'!$D$29),R86&lt;=MAX('График отпусков'!$C$29,'График отпусков'!$D$29))
)
)</f>
        <v>0</v>
      </c>
    </row>
    <row r="87" spans="17:19" ht="45" customHeight="1" x14ac:dyDescent="0.25">
      <c r="Q87" s="58" t="s">
        <v>95</v>
      </c>
      <c r="R87" s="59">
        <v>46106</v>
      </c>
      <c r="S87" s="60" t="b">
        <f>AND(
COUNTIF(Расчёт!$O$4:$O$35,R87)=0,
OR(
AND('График отпусков'!$C$15&lt;&gt;"",'График отпусков'!$D$15&lt;&gt;"",R87&gt;=MIN('График отпусков'!$C$15,'График отпусков'!$D$15),R87&lt;=MAX('График отпусков'!$C$15,'График отпусков'!$D$15)),
AND('График отпусков'!$C$16&lt;&gt;"",'График отпусков'!$D$16&lt;&gt;"",R87&gt;=MIN('График отпусков'!$C$16,'График отпусков'!$D$16),R87&lt;=MAX('График отпусков'!$C$16,'График отпусков'!$D$16)),
AND('График отпусков'!$C$17&lt;&gt;"",'График отпусков'!$D$17&lt;&gt;"",R87&gt;=MIN('График отпусков'!$C$17,'График отпусков'!$D$17),R87&lt;=MAX('График отпусков'!$C$17,'График отпусков'!$D$17)),
AND('График отпусков'!$C$18&lt;&gt;"",'График отпусков'!$D$18&lt;&gt;"",R87&gt;=MIN('График отпусков'!$C$18,'График отпусков'!$D$18),R87&lt;=MAX('График отпусков'!$C$18,'График отпусков'!$D$18)),
AND('График отпусков'!$C$19&lt;&gt;"",'График отпусков'!$D$19&lt;&gt;"",R87&gt;=MIN('График отпусков'!$C$19,'График отпусков'!$D$19),R87&lt;=MAX('График отпусков'!$C$19,'График отпусков'!$D$19)),
AND('График отпусков'!$C$20&lt;&gt;"",'График отпусков'!$D$20&lt;&gt;"",R87&gt;=MIN('График отпусков'!$C$20,'График отпусков'!$D$20),R87&lt;=MAX('График отпусков'!$C$20,'График отпусков'!$D$20)),
AND('График отпусков'!$C$21&lt;&gt;"",'График отпусков'!$D$21&lt;&gt;"",R87&gt;=MIN('График отпусков'!$C$21,'График отпусков'!$D$21),R87&lt;=MAX('График отпусков'!$C$21,'График отпусков'!$D$21)),
AND('График отпусков'!$C$22&lt;&gt;"",'График отпусков'!$D$22&lt;&gt;"",R87&gt;=MIN('График отпусков'!$C$22,'График отпусков'!$D$22),R87&lt;=MAX('График отпусков'!$C$22,'График отпусков'!$D$22)),
AND('График отпусков'!$C$23&lt;&gt;"",'График отпусков'!$D$23&lt;&gt;"",R87&gt;=MIN('График отпусков'!$C$23,'График отпусков'!$D$23),R87&lt;=MAX('График отпусков'!$C$23,'График отпусков'!$D$23)),
AND('График отпусков'!$C$24&lt;&gt;"",'График отпусков'!$D$24&lt;&gt;"",R87&gt;=MIN('График отпусков'!$C$24,'График отпусков'!$D$24),R87&lt;=MAX('График отпусков'!$C$24,'График отпусков'!$D$24)),
AND('График отпусков'!$C$25&lt;&gt;"",'График отпусков'!$D$25&lt;&gt;"",R87&gt;=MIN('График отпусков'!$C$25,'График отпусков'!$D$25),R87&lt;=MAX('График отпусков'!$C$25,'График отпусков'!$D$25)),
AND('График отпусков'!$C$26&lt;&gt;"",'График отпусков'!$D$26&lt;&gt;"",R87&gt;=MIN('График отпусков'!$C$26,'График отпусков'!$D$26),R87&lt;=MAX('График отпусков'!$C$26,'График отпусков'!$D$26)),
AND('График отпусков'!$C$27&lt;&gt;"",'График отпусков'!$D$27&lt;&gt;"",R87&gt;=MIN('График отпусков'!$C$27,'График отпусков'!$D$27),R87&lt;=MAX('График отпусков'!$C$27,'График отпусков'!$D$27)),
AND('График отпусков'!$C$28&lt;&gt;"",'График отпусков'!$D$28&lt;&gt;"",R87&gt;=MIN('График отпусков'!$C$28,'График отпусков'!$D$28),R87&lt;=MAX('График отпусков'!$C$28,'График отпусков'!$D$28)),
AND('График отпусков'!$C$29&lt;&gt;"",'График отпусков'!$D$29&lt;&gt;"",R87&gt;=MIN('График отпусков'!$C$29,'График отпусков'!$D$29),R87&lt;=MAX('График отпусков'!$C$29,'График отпусков'!$D$29))
)
)</f>
        <v>0</v>
      </c>
    </row>
    <row r="88" spans="17:19" ht="45" customHeight="1" x14ac:dyDescent="0.25">
      <c r="Q88" s="58" t="s">
        <v>95</v>
      </c>
      <c r="R88" s="59">
        <v>46107</v>
      </c>
      <c r="S88" s="60" t="b">
        <f>AND(
COUNTIF(Расчёт!$O$4:$O$35,R88)=0,
OR(
AND('График отпусков'!$C$15&lt;&gt;"",'График отпусков'!$D$15&lt;&gt;"",R88&gt;=MIN('График отпусков'!$C$15,'График отпусков'!$D$15),R88&lt;=MAX('График отпусков'!$C$15,'График отпусков'!$D$15)),
AND('График отпусков'!$C$16&lt;&gt;"",'График отпусков'!$D$16&lt;&gt;"",R88&gt;=MIN('График отпусков'!$C$16,'График отпусков'!$D$16),R88&lt;=MAX('График отпусков'!$C$16,'График отпусков'!$D$16)),
AND('График отпусков'!$C$17&lt;&gt;"",'График отпусков'!$D$17&lt;&gt;"",R88&gt;=MIN('График отпусков'!$C$17,'График отпусков'!$D$17),R88&lt;=MAX('График отпусков'!$C$17,'График отпусков'!$D$17)),
AND('График отпусков'!$C$18&lt;&gt;"",'График отпусков'!$D$18&lt;&gt;"",R88&gt;=MIN('График отпусков'!$C$18,'График отпусков'!$D$18),R88&lt;=MAX('График отпусков'!$C$18,'График отпусков'!$D$18)),
AND('График отпусков'!$C$19&lt;&gt;"",'График отпусков'!$D$19&lt;&gt;"",R88&gt;=MIN('График отпусков'!$C$19,'График отпусков'!$D$19),R88&lt;=MAX('График отпусков'!$C$19,'График отпусков'!$D$19)),
AND('График отпусков'!$C$20&lt;&gt;"",'График отпусков'!$D$20&lt;&gt;"",R88&gt;=MIN('График отпусков'!$C$20,'График отпусков'!$D$20),R88&lt;=MAX('График отпусков'!$C$20,'График отпусков'!$D$20)),
AND('График отпусков'!$C$21&lt;&gt;"",'График отпусков'!$D$21&lt;&gt;"",R88&gt;=MIN('График отпусков'!$C$21,'График отпусков'!$D$21),R88&lt;=MAX('График отпусков'!$C$21,'График отпусков'!$D$21)),
AND('График отпусков'!$C$22&lt;&gt;"",'График отпусков'!$D$22&lt;&gt;"",R88&gt;=MIN('График отпусков'!$C$22,'График отпусков'!$D$22),R88&lt;=MAX('График отпусков'!$C$22,'График отпусков'!$D$22)),
AND('График отпусков'!$C$23&lt;&gt;"",'График отпусков'!$D$23&lt;&gt;"",R88&gt;=MIN('График отпусков'!$C$23,'График отпусков'!$D$23),R88&lt;=MAX('График отпусков'!$C$23,'График отпусков'!$D$23)),
AND('График отпусков'!$C$24&lt;&gt;"",'График отпусков'!$D$24&lt;&gt;"",R88&gt;=MIN('График отпусков'!$C$24,'График отпусков'!$D$24),R88&lt;=MAX('График отпусков'!$C$24,'График отпусков'!$D$24)),
AND('График отпусков'!$C$25&lt;&gt;"",'График отпусков'!$D$25&lt;&gt;"",R88&gt;=MIN('График отпусков'!$C$25,'График отпусков'!$D$25),R88&lt;=MAX('График отпусков'!$C$25,'График отпусков'!$D$25)),
AND('График отпусков'!$C$26&lt;&gt;"",'График отпусков'!$D$26&lt;&gt;"",R88&gt;=MIN('График отпусков'!$C$26,'График отпусков'!$D$26),R88&lt;=MAX('График отпусков'!$C$26,'График отпусков'!$D$26)),
AND('График отпусков'!$C$27&lt;&gt;"",'График отпусков'!$D$27&lt;&gt;"",R88&gt;=MIN('График отпусков'!$C$27,'График отпусков'!$D$27),R88&lt;=MAX('График отпусков'!$C$27,'График отпусков'!$D$27)),
AND('График отпусков'!$C$28&lt;&gt;"",'График отпусков'!$D$28&lt;&gt;"",R88&gt;=MIN('График отпусков'!$C$28,'График отпусков'!$D$28),R88&lt;=MAX('График отпусков'!$C$28,'График отпусков'!$D$28)),
AND('График отпусков'!$C$29&lt;&gt;"",'График отпусков'!$D$29&lt;&gt;"",R88&gt;=MIN('График отпусков'!$C$29,'График отпусков'!$D$29),R88&lt;=MAX('График отпусков'!$C$29,'График отпусков'!$D$29))
)
)</f>
        <v>0</v>
      </c>
    </row>
    <row r="89" spans="17:19" ht="45" customHeight="1" x14ac:dyDescent="0.25">
      <c r="Q89" s="58" t="s">
        <v>95</v>
      </c>
      <c r="R89" s="59">
        <v>46108</v>
      </c>
      <c r="S89" s="60" t="b">
        <f>AND(
COUNTIF(Расчёт!$O$4:$O$35,R89)=0,
OR(
AND('График отпусков'!$C$15&lt;&gt;"",'График отпусков'!$D$15&lt;&gt;"",R89&gt;=MIN('График отпусков'!$C$15,'График отпусков'!$D$15),R89&lt;=MAX('График отпусков'!$C$15,'График отпусков'!$D$15)),
AND('График отпусков'!$C$16&lt;&gt;"",'График отпусков'!$D$16&lt;&gt;"",R89&gt;=MIN('График отпусков'!$C$16,'График отпусков'!$D$16),R89&lt;=MAX('График отпусков'!$C$16,'График отпусков'!$D$16)),
AND('График отпусков'!$C$17&lt;&gt;"",'График отпусков'!$D$17&lt;&gt;"",R89&gt;=MIN('График отпусков'!$C$17,'График отпусков'!$D$17),R89&lt;=MAX('График отпусков'!$C$17,'График отпусков'!$D$17)),
AND('График отпусков'!$C$18&lt;&gt;"",'График отпусков'!$D$18&lt;&gt;"",R89&gt;=MIN('График отпусков'!$C$18,'График отпусков'!$D$18),R89&lt;=MAX('График отпусков'!$C$18,'График отпусков'!$D$18)),
AND('График отпусков'!$C$19&lt;&gt;"",'График отпусков'!$D$19&lt;&gt;"",R89&gt;=MIN('График отпусков'!$C$19,'График отпусков'!$D$19),R89&lt;=MAX('График отпусков'!$C$19,'График отпусков'!$D$19)),
AND('График отпусков'!$C$20&lt;&gt;"",'График отпусков'!$D$20&lt;&gt;"",R89&gt;=MIN('График отпусков'!$C$20,'График отпусков'!$D$20),R89&lt;=MAX('График отпусков'!$C$20,'График отпусков'!$D$20)),
AND('График отпусков'!$C$21&lt;&gt;"",'График отпусков'!$D$21&lt;&gt;"",R89&gt;=MIN('График отпусков'!$C$21,'График отпусков'!$D$21),R89&lt;=MAX('График отпусков'!$C$21,'График отпусков'!$D$21)),
AND('График отпусков'!$C$22&lt;&gt;"",'График отпусков'!$D$22&lt;&gt;"",R89&gt;=MIN('График отпусков'!$C$22,'График отпусков'!$D$22),R89&lt;=MAX('График отпусков'!$C$22,'График отпусков'!$D$22)),
AND('График отпусков'!$C$23&lt;&gt;"",'График отпусков'!$D$23&lt;&gt;"",R89&gt;=MIN('График отпусков'!$C$23,'График отпусков'!$D$23),R89&lt;=MAX('График отпусков'!$C$23,'График отпусков'!$D$23)),
AND('График отпусков'!$C$24&lt;&gt;"",'График отпусков'!$D$24&lt;&gt;"",R89&gt;=MIN('График отпусков'!$C$24,'График отпусков'!$D$24),R89&lt;=MAX('График отпусков'!$C$24,'График отпусков'!$D$24)),
AND('График отпусков'!$C$25&lt;&gt;"",'График отпусков'!$D$25&lt;&gt;"",R89&gt;=MIN('График отпусков'!$C$25,'График отпусков'!$D$25),R89&lt;=MAX('График отпусков'!$C$25,'График отпусков'!$D$25)),
AND('График отпусков'!$C$26&lt;&gt;"",'График отпусков'!$D$26&lt;&gt;"",R89&gt;=MIN('График отпусков'!$C$26,'График отпусков'!$D$26),R89&lt;=MAX('График отпусков'!$C$26,'График отпусков'!$D$26)),
AND('График отпусков'!$C$27&lt;&gt;"",'График отпусков'!$D$27&lt;&gt;"",R89&gt;=MIN('График отпусков'!$C$27,'График отпусков'!$D$27),R89&lt;=MAX('График отпусков'!$C$27,'График отпусков'!$D$27)),
AND('График отпусков'!$C$28&lt;&gt;"",'График отпусков'!$D$28&lt;&gt;"",R89&gt;=MIN('График отпусков'!$C$28,'График отпусков'!$D$28),R89&lt;=MAX('График отпусков'!$C$28,'График отпусков'!$D$28)),
AND('График отпусков'!$C$29&lt;&gt;"",'График отпусков'!$D$29&lt;&gt;"",R89&gt;=MIN('График отпусков'!$C$29,'График отпусков'!$D$29),R89&lt;=MAX('График отпусков'!$C$29,'График отпусков'!$D$29))
)
)</f>
        <v>0</v>
      </c>
    </row>
    <row r="90" spans="17:19" ht="45" customHeight="1" x14ac:dyDescent="0.25">
      <c r="Q90" s="58" t="s">
        <v>95</v>
      </c>
      <c r="R90" s="59">
        <v>46109</v>
      </c>
      <c r="S90" s="60" t="b">
        <f>AND(
COUNTIF(Расчёт!$O$4:$O$35,R90)=0,
OR(
AND('График отпусков'!$C$15&lt;&gt;"",'График отпусков'!$D$15&lt;&gt;"",R90&gt;=MIN('График отпусков'!$C$15,'График отпусков'!$D$15),R90&lt;=MAX('График отпусков'!$C$15,'График отпусков'!$D$15)),
AND('График отпусков'!$C$16&lt;&gt;"",'График отпусков'!$D$16&lt;&gt;"",R90&gt;=MIN('График отпусков'!$C$16,'График отпусков'!$D$16),R90&lt;=MAX('График отпусков'!$C$16,'График отпусков'!$D$16)),
AND('График отпусков'!$C$17&lt;&gt;"",'График отпусков'!$D$17&lt;&gt;"",R90&gt;=MIN('График отпусков'!$C$17,'График отпусков'!$D$17),R90&lt;=MAX('График отпусков'!$C$17,'График отпусков'!$D$17)),
AND('График отпусков'!$C$18&lt;&gt;"",'График отпусков'!$D$18&lt;&gt;"",R90&gt;=MIN('График отпусков'!$C$18,'График отпусков'!$D$18),R90&lt;=MAX('График отпусков'!$C$18,'График отпусков'!$D$18)),
AND('График отпусков'!$C$19&lt;&gt;"",'График отпусков'!$D$19&lt;&gt;"",R90&gt;=MIN('График отпусков'!$C$19,'График отпусков'!$D$19),R90&lt;=MAX('График отпусков'!$C$19,'График отпусков'!$D$19)),
AND('График отпусков'!$C$20&lt;&gt;"",'График отпусков'!$D$20&lt;&gt;"",R90&gt;=MIN('График отпусков'!$C$20,'График отпусков'!$D$20),R90&lt;=MAX('График отпусков'!$C$20,'График отпусков'!$D$20)),
AND('График отпусков'!$C$21&lt;&gt;"",'График отпусков'!$D$21&lt;&gt;"",R90&gt;=MIN('График отпусков'!$C$21,'График отпусков'!$D$21),R90&lt;=MAX('График отпусков'!$C$21,'График отпусков'!$D$21)),
AND('График отпусков'!$C$22&lt;&gt;"",'График отпусков'!$D$22&lt;&gt;"",R90&gt;=MIN('График отпусков'!$C$22,'График отпусков'!$D$22),R90&lt;=MAX('График отпусков'!$C$22,'График отпусков'!$D$22)),
AND('График отпусков'!$C$23&lt;&gt;"",'График отпусков'!$D$23&lt;&gt;"",R90&gt;=MIN('График отпусков'!$C$23,'График отпусков'!$D$23),R90&lt;=MAX('График отпусков'!$C$23,'График отпусков'!$D$23)),
AND('График отпусков'!$C$24&lt;&gt;"",'График отпусков'!$D$24&lt;&gt;"",R90&gt;=MIN('График отпусков'!$C$24,'График отпусков'!$D$24),R90&lt;=MAX('График отпусков'!$C$24,'График отпусков'!$D$24)),
AND('График отпусков'!$C$25&lt;&gt;"",'График отпусков'!$D$25&lt;&gt;"",R90&gt;=MIN('График отпусков'!$C$25,'График отпусков'!$D$25),R90&lt;=MAX('График отпусков'!$C$25,'График отпусков'!$D$25)),
AND('График отпусков'!$C$26&lt;&gt;"",'График отпусков'!$D$26&lt;&gt;"",R90&gt;=MIN('График отпусков'!$C$26,'График отпусков'!$D$26),R90&lt;=MAX('График отпусков'!$C$26,'График отпусков'!$D$26)),
AND('График отпусков'!$C$27&lt;&gt;"",'График отпусков'!$D$27&lt;&gt;"",R90&gt;=MIN('График отпусков'!$C$27,'График отпусков'!$D$27),R90&lt;=MAX('График отпусков'!$C$27,'График отпусков'!$D$27)),
AND('График отпусков'!$C$28&lt;&gt;"",'График отпусков'!$D$28&lt;&gt;"",R90&gt;=MIN('График отпусков'!$C$28,'График отпусков'!$D$28),R90&lt;=MAX('График отпусков'!$C$28,'График отпусков'!$D$28)),
AND('График отпусков'!$C$29&lt;&gt;"",'График отпусков'!$D$29&lt;&gt;"",R90&gt;=MIN('График отпусков'!$C$29,'График отпусков'!$D$29),R90&lt;=MAX('График отпусков'!$C$29,'График отпусков'!$D$29))
)
)</f>
        <v>0</v>
      </c>
    </row>
    <row r="91" spans="17:19" ht="45" customHeight="1" x14ac:dyDescent="0.25">
      <c r="Q91" s="58" t="s">
        <v>95</v>
      </c>
      <c r="R91" s="59">
        <v>46110</v>
      </c>
      <c r="S91" s="60" t="b">
        <f>AND(
COUNTIF(Расчёт!$O$4:$O$35,R91)=0,
OR(
AND('График отпусков'!$C$15&lt;&gt;"",'График отпусков'!$D$15&lt;&gt;"",R91&gt;=MIN('График отпусков'!$C$15,'График отпусков'!$D$15),R91&lt;=MAX('График отпусков'!$C$15,'График отпусков'!$D$15)),
AND('График отпусков'!$C$16&lt;&gt;"",'График отпусков'!$D$16&lt;&gt;"",R91&gt;=MIN('График отпусков'!$C$16,'График отпусков'!$D$16),R91&lt;=MAX('График отпусков'!$C$16,'График отпусков'!$D$16)),
AND('График отпусков'!$C$17&lt;&gt;"",'График отпусков'!$D$17&lt;&gt;"",R91&gt;=MIN('График отпусков'!$C$17,'График отпусков'!$D$17),R91&lt;=MAX('График отпусков'!$C$17,'График отпусков'!$D$17)),
AND('График отпусков'!$C$18&lt;&gt;"",'График отпусков'!$D$18&lt;&gt;"",R91&gt;=MIN('График отпусков'!$C$18,'График отпусков'!$D$18),R91&lt;=MAX('График отпусков'!$C$18,'График отпусков'!$D$18)),
AND('График отпусков'!$C$19&lt;&gt;"",'График отпусков'!$D$19&lt;&gt;"",R91&gt;=MIN('График отпусков'!$C$19,'График отпусков'!$D$19),R91&lt;=MAX('График отпусков'!$C$19,'График отпусков'!$D$19)),
AND('График отпусков'!$C$20&lt;&gt;"",'График отпусков'!$D$20&lt;&gt;"",R91&gt;=MIN('График отпусков'!$C$20,'График отпусков'!$D$20),R91&lt;=MAX('График отпусков'!$C$20,'График отпусков'!$D$20)),
AND('График отпусков'!$C$21&lt;&gt;"",'График отпусков'!$D$21&lt;&gt;"",R91&gt;=MIN('График отпусков'!$C$21,'График отпусков'!$D$21),R91&lt;=MAX('График отпусков'!$C$21,'График отпусков'!$D$21)),
AND('График отпусков'!$C$22&lt;&gt;"",'График отпусков'!$D$22&lt;&gt;"",R91&gt;=MIN('График отпусков'!$C$22,'График отпусков'!$D$22),R91&lt;=MAX('График отпусков'!$C$22,'График отпусков'!$D$22)),
AND('График отпусков'!$C$23&lt;&gt;"",'График отпусков'!$D$23&lt;&gt;"",R91&gt;=MIN('График отпусков'!$C$23,'График отпусков'!$D$23),R91&lt;=MAX('График отпусков'!$C$23,'График отпусков'!$D$23)),
AND('График отпусков'!$C$24&lt;&gt;"",'График отпусков'!$D$24&lt;&gt;"",R91&gt;=MIN('График отпусков'!$C$24,'График отпусков'!$D$24),R91&lt;=MAX('График отпусков'!$C$24,'График отпусков'!$D$24)),
AND('График отпусков'!$C$25&lt;&gt;"",'График отпусков'!$D$25&lt;&gt;"",R91&gt;=MIN('График отпусков'!$C$25,'График отпусков'!$D$25),R91&lt;=MAX('График отпусков'!$C$25,'График отпусков'!$D$25)),
AND('График отпусков'!$C$26&lt;&gt;"",'График отпусков'!$D$26&lt;&gt;"",R91&gt;=MIN('График отпусков'!$C$26,'График отпусков'!$D$26),R91&lt;=MAX('График отпусков'!$C$26,'График отпусков'!$D$26)),
AND('График отпусков'!$C$27&lt;&gt;"",'График отпусков'!$D$27&lt;&gt;"",R91&gt;=MIN('График отпусков'!$C$27,'График отпусков'!$D$27),R91&lt;=MAX('График отпусков'!$C$27,'График отпусков'!$D$27)),
AND('График отпусков'!$C$28&lt;&gt;"",'График отпусков'!$D$28&lt;&gt;"",R91&gt;=MIN('График отпусков'!$C$28,'График отпусков'!$D$28),R91&lt;=MAX('График отпусков'!$C$28,'График отпусков'!$D$28)),
AND('График отпусков'!$C$29&lt;&gt;"",'График отпусков'!$D$29&lt;&gt;"",R91&gt;=MIN('График отпусков'!$C$29,'График отпусков'!$D$29),R91&lt;=MAX('График отпусков'!$C$29,'График отпусков'!$D$29))
)
)</f>
        <v>0</v>
      </c>
    </row>
    <row r="92" spans="17:19" ht="45" customHeight="1" x14ac:dyDescent="0.25">
      <c r="Q92" s="58" t="s">
        <v>95</v>
      </c>
      <c r="R92" s="59">
        <v>46111</v>
      </c>
      <c r="S92" s="60" t="b">
        <f>AND(
COUNTIF(Расчёт!$O$4:$O$35,R92)=0,
OR(
AND('График отпусков'!$C$15&lt;&gt;"",'График отпусков'!$D$15&lt;&gt;"",R92&gt;=MIN('График отпусков'!$C$15,'График отпусков'!$D$15),R92&lt;=MAX('График отпусков'!$C$15,'График отпусков'!$D$15)),
AND('График отпусков'!$C$16&lt;&gt;"",'График отпусков'!$D$16&lt;&gt;"",R92&gt;=MIN('График отпусков'!$C$16,'График отпусков'!$D$16),R92&lt;=MAX('График отпусков'!$C$16,'График отпусков'!$D$16)),
AND('График отпусков'!$C$17&lt;&gt;"",'График отпусков'!$D$17&lt;&gt;"",R92&gt;=MIN('График отпусков'!$C$17,'График отпусков'!$D$17),R92&lt;=MAX('График отпусков'!$C$17,'График отпусков'!$D$17)),
AND('График отпусков'!$C$18&lt;&gt;"",'График отпусков'!$D$18&lt;&gt;"",R92&gt;=MIN('График отпусков'!$C$18,'График отпусков'!$D$18),R92&lt;=MAX('График отпусков'!$C$18,'График отпусков'!$D$18)),
AND('График отпусков'!$C$19&lt;&gt;"",'График отпусков'!$D$19&lt;&gt;"",R92&gt;=MIN('График отпусков'!$C$19,'График отпусков'!$D$19),R92&lt;=MAX('График отпусков'!$C$19,'График отпусков'!$D$19)),
AND('График отпусков'!$C$20&lt;&gt;"",'График отпусков'!$D$20&lt;&gt;"",R92&gt;=MIN('График отпусков'!$C$20,'График отпусков'!$D$20),R92&lt;=MAX('График отпусков'!$C$20,'График отпусков'!$D$20)),
AND('График отпусков'!$C$21&lt;&gt;"",'График отпусков'!$D$21&lt;&gt;"",R92&gt;=MIN('График отпусков'!$C$21,'График отпусков'!$D$21),R92&lt;=MAX('График отпусков'!$C$21,'График отпусков'!$D$21)),
AND('График отпусков'!$C$22&lt;&gt;"",'График отпусков'!$D$22&lt;&gt;"",R92&gt;=MIN('График отпусков'!$C$22,'График отпусков'!$D$22),R92&lt;=MAX('График отпусков'!$C$22,'График отпусков'!$D$22)),
AND('График отпусков'!$C$23&lt;&gt;"",'График отпусков'!$D$23&lt;&gt;"",R92&gt;=MIN('График отпусков'!$C$23,'График отпусков'!$D$23),R92&lt;=MAX('График отпусков'!$C$23,'График отпусков'!$D$23)),
AND('График отпусков'!$C$24&lt;&gt;"",'График отпусков'!$D$24&lt;&gt;"",R92&gt;=MIN('График отпусков'!$C$24,'График отпусков'!$D$24),R92&lt;=MAX('График отпусков'!$C$24,'График отпусков'!$D$24)),
AND('График отпусков'!$C$25&lt;&gt;"",'График отпусков'!$D$25&lt;&gt;"",R92&gt;=MIN('График отпусков'!$C$25,'График отпусков'!$D$25),R92&lt;=MAX('График отпусков'!$C$25,'График отпусков'!$D$25)),
AND('График отпусков'!$C$26&lt;&gt;"",'График отпусков'!$D$26&lt;&gt;"",R92&gt;=MIN('График отпусков'!$C$26,'График отпусков'!$D$26),R92&lt;=MAX('График отпусков'!$C$26,'График отпусков'!$D$26)),
AND('График отпусков'!$C$27&lt;&gt;"",'График отпусков'!$D$27&lt;&gt;"",R92&gt;=MIN('График отпусков'!$C$27,'График отпусков'!$D$27),R92&lt;=MAX('График отпусков'!$C$27,'График отпусков'!$D$27)),
AND('График отпусков'!$C$28&lt;&gt;"",'График отпусков'!$D$28&lt;&gt;"",R92&gt;=MIN('График отпусков'!$C$28,'График отпусков'!$D$28),R92&lt;=MAX('График отпусков'!$C$28,'График отпусков'!$D$28)),
AND('График отпусков'!$C$29&lt;&gt;"",'График отпусков'!$D$29&lt;&gt;"",R92&gt;=MIN('График отпусков'!$C$29,'График отпусков'!$D$29),R92&lt;=MAX('График отпусков'!$C$29,'График отпусков'!$D$29))
)
)</f>
        <v>0</v>
      </c>
    </row>
    <row r="93" spans="17:19" ht="45" customHeight="1" x14ac:dyDescent="0.25">
      <c r="Q93" s="58" t="s">
        <v>95</v>
      </c>
      <c r="R93" s="59">
        <v>46112</v>
      </c>
      <c r="S93" s="60" t="b">
        <f>AND(
COUNTIF(Расчёт!$O$4:$O$35,R93)=0,
OR(
AND('График отпусков'!$C$15&lt;&gt;"",'График отпусков'!$D$15&lt;&gt;"",R93&gt;=MIN('График отпусков'!$C$15,'График отпусков'!$D$15),R93&lt;=MAX('График отпусков'!$C$15,'График отпусков'!$D$15)),
AND('График отпусков'!$C$16&lt;&gt;"",'График отпусков'!$D$16&lt;&gt;"",R93&gt;=MIN('График отпусков'!$C$16,'График отпусков'!$D$16),R93&lt;=MAX('График отпусков'!$C$16,'График отпусков'!$D$16)),
AND('График отпусков'!$C$17&lt;&gt;"",'График отпусков'!$D$17&lt;&gt;"",R93&gt;=MIN('График отпусков'!$C$17,'График отпусков'!$D$17),R93&lt;=MAX('График отпусков'!$C$17,'График отпусков'!$D$17)),
AND('График отпусков'!$C$18&lt;&gt;"",'График отпусков'!$D$18&lt;&gt;"",R93&gt;=MIN('График отпусков'!$C$18,'График отпусков'!$D$18),R93&lt;=MAX('График отпусков'!$C$18,'График отпусков'!$D$18)),
AND('График отпусков'!$C$19&lt;&gt;"",'График отпусков'!$D$19&lt;&gt;"",R93&gt;=MIN('График отпусков'!$C$19,'График отпусков'!$D$19),R93&lt;=MAX('График отпусков'!$C$19,'График отпусков'!$D$19)),
AND('График отпусков'!$C$20&lt;&gt;"",'График отпусков'!$D$20&lt;&gt;"",R93&gt;=MIN('График отпусков'!$C$20,'График отпусков'!$D$20),R93&lt;=MAX('График отпусков'!$C$20,'График отпусков'!$D$20)),
AND('График отпусков'!$C$21&lt;&gt;"",'График отпусков'!$D$21&lt;&gt;"",R93&gt;=MIN('График отпусков'!$C$21,'График отпусков'!$D$21),R93&lt;=MAX('График отпусков'!$C$21,'График отпусков'!$D$21)),
AND('График отпусков'!$C$22&lt;&gt;"",'График отпусков'!$D$22&lt;&gt;"",R93&gt;=MIN('График отпусков'!$C$22,'График отпусков'!$D$22),R93&lt;=MAX('График отпусков'!$C$22,'График отпусков'!$D$22)),
AND('График отпусков'!$C$23&lt;&gt;"",'График отпусков'!$D$23&lt;&gt;"",R93&gt;=MIN('График отпусков'!$C$23,'График отпусков'!$D$23),R93&lt;=MAX('График отпусков'!$C$23,'График отпусков'!$D$23)),
AND('График отпусков'!$C$24&lt;&gt;"",'График отпусков'!$D$24&lt;&gt;"",R93&gt;=MIN('График отпусков'!$C$24,'График отпусков'!$D$24),R93&lt;=MAX('График отпусков'!$C$24,'График отпусков'!$D$24)),
AND('График отпусков'!$C$25&lt;&gt;"",'График отпусков'!$D$25&lt;&gt;"",R93&gt;=MIN('График отпусков'!$C$25,'График отпусков'!$D$25),R93&lt;=MAX('График отпусков'!$C$25,'График отпусков'!$D$25)),
AND('График отпусков'!$C$26&lt;&gt;"",'График отпусков'!$D$26&lt;&gt;"",R93&gt;=MIN('График отпусков'!$C$26,'График отпусков'!$D$26),R93&lt;=MAX('График отпусков'!$C$26,'График отпусков'!$D$26)),
AND('График отпусков'!$C$27&lt;&gt;"",'График отпусков'!$D$27&lt;&gt;"",R93&gt;=MIN('График отпусков'!$C$27,'График отпусков'!$D$27),R93&lt;=MAX('График отпусков'!$C$27,'График отпусков'!$D$27)),
AND('График отпусков'!$C$28&lt;&gt;"",'График отпусков'!$D$28&lt;&gt;"",R93&gt;=MIN('График отпусков'!$C$28,'График отпусков'!$D$28),R93&lt;=MAX('График отпусков'!$C$28,'График отпусков'!$D$28)),
AND('График отпусков'!$C$29&lt;&gt;"",'График отпусков'!$D$29&lt;&gt;"",R93&gt;=MIN('График отпусков'!$C$29,'График отпусков'!$D$29),R93&lt;=MAX('График отпусков'!$C$29,'График отпусков'!$D$29))
)
)</f>
        <v>0</v>
      </c>
    </row>
    <row r="94" spans="17:19" ht="45" customHeight="1" x14ac:dyDescent="0.25">
      <c r="Q94" s="58" t="s">
        <v>96</v>
      </c>
      <c r="R94" s="59">
        <v>46113</v>
      </c>
      <c r="S94" s="60" t="b">
        <f>AND(
COUNTIF(Расчёт!$O$4:$O$35,R94)=0,
OR(
AND('График отпусков'!$C$15&lt;&gt;"",'График отпусков'!$D$15&lt;&gt;"",R94&gt;=MIN('График отпусков'!$C$15,'График отпусков'!$D$15),R94&lt;=MAX('График отпусков'!$C$15,'График отпусков'!$D$15)),
AND('График отпусков'!$C$16&lt;&gt;"",'График отпусков'!$D$16&lt;&gt;"",R94&gt;=MIN('График отпусков'!$C$16,'График отпусков'!$D$16),R94&lt;=MAX('График отпусков'!$C$16,'График отпусков'!$D$16)),
AND('График отпусков'!$C$17&lt;&gt;"",'График отпусков'!$D$17&lt;&gt;"",R94&gt;=MIN('График отпусков'!$C$17,'График отпусков'!$D$17),R94&lt;=MAX('График отпусков'!$C$17,'График отпусков'!$D$17)),
AND('График отпусков'!$C$18&lt;&gt;"",'График отпусков'!$D$18&lt;&gt;"",R94&gt;=MIN('График отпусков'!$C$18,'График отпусков'!$D$18),R94&lt;=MAX('График отпусков'!$C$18,'График отпусков'!$D$18)),
AND('График отпусков'!$C$19&lt;&gt;"",'График отпусков'!$D$19&lt;&gt;"",R94&gt;=MIN('График отпусков'!$C$19,'График отпусков'!$D$19),R94&lt;=MAX('График отпусков'!$C$19,'График отпусков'!$D$19)),
AND('График отпусков'!$C$20&lt;&gt;"",'График отпусков'!$D$20&lt;&gt;"",R94&gt;=MIN('График отпусков'!$C$20,'График отпусков'!$D$20),R94&lt;=MAX('График отпусков'!$C$20,'График отпусков'!$D$20)),
AND('График отпусков'!$C$21&lt;&gt;"",'График отпусков'!$D$21&lt;&gt;"",R94&gt;=MIN('График отпусков'!$C$21,'График отпусков'!$D$21),R94&lt;=MAX('График отпусков'!$C$21,'График отпусков'!$D$21)),
AND('График отпусков'!$C$22&lt;&gt;"",'График отпусков'!$D$22&lt;&gt;"",R94&gt;=MIN('График отпусков'!$C$22,'График отпусков'!$D$22),R94&lt;=MAX('График отпусков'!$C$22,'График отпусков'!$D$22)),
AND('График отпусков'!$C$23&lt;&gt;"",'График отпусков'!$D$23&lt;&gt;"",R94&gt;=MIN('График отпусков'!$C$23,'График отпусков'!$D$23),R94&lt;=MAX('График отпусков'!$C$23,'График отпусков'!$D$23)),
AND('График отпусков'!$C$24&lt;&gt;"",'График отпусков'!$D$24&lt;&gt;"",R94&gt;=MIN('График отпусков'!$C$24,'График отпусков'!$D$24),R94&lt;=MAX('График отпусков'!$C$24,'График отпусков'!$D$24)),
AND('График отпусков'!$C$25&lt;&gt;"",'График отпусков'!$D$25&lt;&gt;"",R94&gt;=MIN('График отпусков'!$C$25,'График отпусков'!$D$25),R94&lt;=MAX('График отпусков'!$C$25,'График отпусков'!$D$25)),
AND('График отпусков'!$C$26&lt;&gt;"",'График отпусков'!$D$26&lt;&gt;"",R94&gt;=MIN('График отпусков'!$C$26,'График отпусков'!$D$26),R94&lt;=MAX('График отпусков'!$C$26,'График отпусков'!$D$26)),
AND('График отпусков'!$C$27&lt;&gt;"",'График отпусков'!$D$27&lt;&gt;"",R94&gt;=MIN('График отпусков'!$C$27,'График отпусков'!$D$27),R94&lt;=MAX('График отпусков'!$C$27,'График отпусков'!$D$27)),
AND('График отпусков'!$C$28&lt;&gt;"",'График отпусков'!$D$28&lt;&gt;"",R94&gt;=MIN('График отпусков'!$C$28,'График отпусков'!$D$28),R94&lt;=MAX('График отпусков'!$C$28,'График отпусков'!$D$28)),
AND('График отпусков'!$C$29&lt;&gt;"",'График отпусков'!$D$29&lt;&gt;"",R94&gt;=MIN('График отпусков'!$C$29,'График отпусков'!$D$29),R94&lt;=MAX('График отпусков'!$C$29,'График отпусков'!$D$29))
)
)</f>
        <v>0</v>
      </c>
    </row>
    <row r="95" spans="17:19" ht="45" customHeight="1" x14ac:dyDescent="0.25">
      <c r="Q95" s="58" t="s">
        <v>96</v>
      </c>
      <c r="R95" s="59">
        <v>46114</v>
      </c>
      <c r="S95" s="60" t="b">
        <f>AND(
COUNTIF(Расчёт!$O$4:$O$35,R95)=0,
OR(
AND('График отпусков'!$C$15&lt;&gt;"",'График отпусков'!$D$15&lt;&gt;"",R95&gt;=MIN('График отпусков'!$C$15,'График отпусков'!$D$15),R95&lt;=MAX('График отпусков'!$C$15,'График отпусков'!$D$15)),
AND('График отпусков'!$C$16&lt;&gt;"",'График отпусков'!$D$16&lt;&gt;"",R95&gt;=MIN('График отпусков'!$C$16,'График отпусков'!$D$16),R95&lt;=MAX('График отпусков'!$C$16,'График отпусков'!$D$16)),
AND('График отпусков'!$C$17&lt;&gt;"",'График отпусков'!$D$17&lt;&gt;"",R95&gt;=MIN('График отпусков'!$C$17,'График отпусков'!$D$17),R95&lt;=MAX('График отпусков'!$C$17,'График отпусков'!$D$17)),
AND('График отпусков'!$C$18&lt;&gt;"",'График отпусков'!$D$18&lt;&gt;"",R95&gt;=MIN('График отпусков'!$C$18,'График отпусков'!$D$18),R95&lt;=MAX('График отпусков'!$C$18,'График отпусков'!$D$18)),
AND('График отпусков'!$C$19&lt;&gt;"",'График отпусков'!$D$19&lt;&gt;"",R95&gt;=MIN('График отпусков'!$C$19,'График отпусков'!$D$19),R95&lt;=MAX('График отпусков'!$C$19,'График отпусков'!$D$19)),
AND('График отпусков'!$C$20&lt;&gt;"",'График отпусков'!$D$20&lt;&gt;"",R95&gt;=MIN('График отпусков'!$C$20,'График отпусков'!$D$20),R95&lt;=MAX('График отпусков'!$C$20,'График отпусков'!$D$20)),
AND('График отпусков'!$C$21&lt;&gt;"",'График отпусков'!$D$21&lt;&gt;"",R95&gt;=MIN('График отпусков'!$C$21,'График отпусков'!$D$21),R95&lt;=MAX('График отпусков'!$C$21,'График отпусков'!$D$21)),
AND('График отпусков'!$C$22&lt;&gt;"",'График отпусков'!$D$22&lt;&gt;"",R95&gt;=MIN('График отпусков'!$C$22,'График отпусков'!$D$22),R95&lt;=MAX('График отпусков'!$C$22,'График отпусков'!$D$22)),
AND('График отпусков'!$C$23&lt;&gt;"",'График отпусков'!$D$23&lt;&gt;"",R95&gt;=MIN('График отпусков'!$C$23,'График отпусков'!$D$23),R95&lt;=MAX('График отпусков'!$C$23,'График отпусков'!$D$23)),
AND('График отпусков'!$C$24&lt;&gt;"",'График отпусков'!$D$24&lt;&gt;"",R95&gt;=MIN('График отпусков'!$C$24,'График отпусков'!$D$24),R95&lt;=MAX('График отпусков'!$C$24,'График отпусков'!$D$24)),
AND('График отпусков'!$C$25&lt;&gt;"",'График отпусков'!$D$25&lt;&gt;"",R95&gt;=MIN('График отпусков'!$C$25,'График отпусков'!$D$25),R95&lt;=MAX('График отпусков'!$C$25,'График отпусков'!$D$25)),
AND('График отпусков'!$C$26&lt;&gt;"",'График отпусков'!$D$26&lt;&gt;"",R95&gt;=MIN('График отпусков'!$C$26,'График отпусков'!$D$26),R95&lt;=MAX('График отпусков'!$C$26,'График отпусков'!$D$26)),
AND('График отпусков'!$C$27&lt;&gt;"",'График отпусков'!$D$27&lt;&gt;"",R95&gt;=MIN('График отпусков'!$C$27,'График отпусков'!$D$27),R95&lt;=MAX('График отпусков'!$C$27,'График отпусков'!$D$27)),
AND('График отпусков'!$C$28&lt;&gt;"",'График отпусков'!$D$28&lt;&gt;"",R95&gt;=MIN('График отпусков'!$C$28,'График отпусков'!$D$28),R95&lt;=MAX('График отпусков'!$C$28,'График отпусков'!$D$28)),
AND('График отпусков'!$C$29&lt;&gt;"",'График отпусков'!$D$29&lt;&gt;"",R95&gt;=MIN('График отпусков'!$C$29,'График отпусков'!$D$29),R95&lt;=MAX('График отпусков'!$C$29,'График отпусков'!$D$29))
)
)</f>
        <v>0</v>
      </c>
    </row>
    <row r="96" spans="17:19" ht="45" customHeight="1" x14ac:dyDescent="0.25">
      <c r="Q96" s="58" t="s">
        <v>96</v>
      </c>
      <c r="R96" s="59">
        <v>46115</v>
      </c>
      <c r="S96" s="60" t="b">
        <f>AND(
COUNTIF(Расчёт!$O$4:$O$35,R96)=0,
OR(
AND('График отпусков'!$C$15&lt;&gt;"",'График отпусков'!$D$15&lt;&gt;"",R96&gt;=MIN('График отпусков'!$C$15,'График отпусков'!$D$15),R96&lt;=MAX('График отпусков'!$C$15,'График отпусков'!$D$15)),
AND('График отпусков'!$C$16&lt;&gt;"",'График отпусков'!$D$16&lt;&gt;"",R96&gt;=MIN('График отпусков'!$C$16,'График отпусков'!$D$16),R96&lt;=MAX('График отпусков'!$C$16,'График отпусков'!$D$16)),
AND('График отпусков'!$C$17&lt;&gt;"",'График отпусков'!$D$17&lt;&gt;"",R96&gt;=MIN('График отпусков'!$C$17,'График отпусков'!$D$17),R96&lt;=MAX('График отпусков'!$C$17,'График отпусков'!$D$17)),
AND('График отпусков'!$C$18&lt;&gt;"",'График отпусков'!$D$18&lt;&gt;"",R96&gt;=MIN('График отпусков'!$C$18,'График отпусков'!$D$18),R96&lt;=MAX('График отпусков'!$C$18,'График отпусков'!$D$18)),
AND('График отпусков'!$C$19&lt;&gt;"",'График отпусков'!$D$19&lt;&gt;"",R96&gt;=MIN('График отпусков'!$C$19,'График отпусков'!$D$19),R96&lt;=MAX('График отпусков'!$C$19,'График отпусков'!$D$19)),
AND('График отпусков'!$C$20&lt;&gt;"",'График отпусков'!$D$20&lt;&gt;"",R96&gt;=MIN('График отпусков'!$C$20,'График отпусков'!$D$20),R96&lt;=MAX('График отпусков'!$C$20,'График отпусков'!$D$20)),
AND('График отпусков'!$C$21&lt;&gt;"",'График отпусков'!$D$21&lt;&gt;"",R96&gt;=MIN('График отпусков'!$C$21,'График отпусков'!$D$21),R96&lt;=MAX('График отпусков'!$C$21,'График отпусков'!$D$21)),
AND('График отпусков'!$C$22&lt;&gt;"",'График отпусков'!$D$22&lt;&gt;"",R96&gt;=MIN('График отпусков'!$C$22,'График отпусков'!$D$22),R96&lt;=MAX('График отпусков'!$C$22,'График отпусков'!$D$22)),
AND('График отпусков'!$C$23&lt;&gt;"",'График отпусков'!$D$23&lt;&gt;"",R96&gt;=MIN('График отпусков'!$C$23,'График отпусков'!$D$23),R96&lt;=MAX('График отпусков'!$C$23,'График отпусков'!$D$23)),
AND('График отпусков'!$C$24&lt;&gt;"",'График отпусков'!$D$24&lt;&gt;"",R96&gt;=MIN('График отпусков'!$C$24,'График отпусков'!$D$24),R96&lt;=MAX('График отпусков'!$C$24,'График отпусков'!$D$24)),
AND('График отпусков'!$C$25&lt;&gt;"",'График отпусков'!$D$25&lt;&gt;"",R96&gt;=MIN('График отпусков'!$C$25,'График отпусков'!$D$25),R96&lt;=MAX('График отпусков'!$C$25,'График отпусков'!$D$25)),
AND('График отпусков'!$C$26&lt;&gt;"",'График отпусков'!$D$26&lt;&gt;"",R96&gt;=MIN('График отпусков'!$C$26,'График отпусков'!$D$26),R96&lt;=MAX('График отпусков'!$C$26,'График отпусков'!$D$26)),
AND('График отпусков'!$C$27&lt;&gt;"",'График отпусков'!$D$27&lt;&gt;"",R96&gt;=MIN('График отпусков'!$C$27,'График отпусков'!$D$27),R96&lt;=MAX('График отпусков'!$C$27,'График отпусков'!$D$27)),
AND('График отпусков'!$C$28&lt;&gt;"",'График отпусков'!$D$28&lt;&gt;"",R96&gt;=MIN('График отпусков'!$C$28,'График отпусков'!$D$28),R96&lt;=MAX('График отпусков'!$C$28,'График отпусков'!$D$28)),
AND('График отпусков'!$C$29&lt;&gt;"",'График отпусков'!$D$29&lt;&gt;"",R96&gt;=MIN('График отпусков'!$C$29,'График отпусков'!$D$29),R96&lt;=MAX('График отпусков'!$C$29,'График отпусков'!$D$29))
)
)</f>
        <v>0</v>
      </c>
    </row>
    <row r="97" spans="17:19" ht="45" customHeight="1" x14ac:dyDescent="0.25">
      <c r="Q97" s="58" t="s">
        <v>96</v>
      </c>
      <c r="R97" s="59">
        <v>46116</v>
      </c>
      <c r="S97" s="60" t="b">
        <f>AND(
COUNTIF(Расчёт!$O$4:$O$35,R97)=0,
OR(
AND('График отпусков'!$C$15&lt;&gt;"",'График отпусков'!$D$15&lt;&gt;"",R97&gt;=MIN('График отпусков'!$C$15,'График отпусков'!$D$15),R97&lt;=MAX('График отпусков'!$C$15,'График отпусков'!$D$15)),
AND('График отпусков'!$C$16&lt;&gt;"",'График отпусков'!$D$16&lt;&gt;"",R97&gt;=MIN('График отпусков'!$C$16,'График отпусков'!$D$16),R97&lt;=MAX('График отпусков'!$C$16,'График отпусков'!$D$16)),
AND('График отпусков'!$C$17&lt;&gt;"",'График отпусков'!$D$17&lt;&gt;"",R97&gt;=MIN('График отпусков'!$C$17,'График отпусков'!$D$17),R97&lt;=MAX('График отпусков'!$C$17,'График отпусков'!$D$17)),
AND('График отпусков'!$C$18&lt;&gt;"",'График отпусков'!$D$18&lt;&gt;"",R97&gt;=MIN('График отпусков'!$C$18,'График отпусков'!$D$18),R97&lt;=MAX('График отпусков'!$C$18,'График отпусков'!$D$18)),
AND('График отпусков'!$C$19&lt;&gt;"",'График отпусков'!$D$19&lt;&gt;"",R97&gt;=MIN('График отпусков'!$C$19,'График отпусков'!$D$19),R97&lt;=MAX('График отпусков'!$C$19,'График отпусков'!$D$19)),
AND('График отпусков'!$C$20&lt;&gt;"",'График отпусков'!$D$20&lt;&gt;"",R97&gt;=MIN('График отпусков'!$C$20,'График отпусков'!$D$20),R97&lt;=MAX('График отпусков'!$C$20,'График отпусков'!$D$20)),
AND('График отпусков'!$C$21&lt;&gt;"",'График отпусков'!$D$21&lt;&gt;"",R97&gt;=MIN('График отпусков'!$C$21,'График отпусков'!$D$21),R97&lt;=MAX('График отпусков'!$C$21,'График отпусков'!$D$21)),
AND('График отпусков'!$C$22&lt;&gt;"",'График отпусков'!$D$22&lt;&gt;"",R97&gt;=MIN('График отпусков'!$C$22,'График отпусков'!$D$22),R97&lt;=MAX('График отпусков'!$C$22,'График отпусков'!$D$22)),
AND('График отпусков'!$C$23&lt;&gt;"",'График отпусков'!$D$23&lt;&gt;"",R97&gt;=MIN('График отпусков'!$C$23,'График отпусков'!$D$23),R97&lt;=MAX('График отпусков'!$C$23,'График отпусков'!$D$23)),
AND('График отпусков'!$C$24&lt;&gt;"",'График отпусков'!$D$24&lt;&gt;"",R97&gt;=MIN('График отпусков'!$C$24,'График отпусков'!$D$24),R97&lt;=MAX('График отпусков'!$C$24,'График отпусков'!$D$24)),
AND('График отпусков'!$C$25&lt;&gt;"",'График отпусков'!$D$25&lt;&gt;"",R97&gt;=MIN('График отпусков'!$C$25,'График отпусков'!$D$25),R97&lt;=MAX('График отпусков'!$C$25,'График отпусков'!$D$25)),
AND('График отпусков'!$C$26&lt;&gt;"",'График отпусков'!$D$26&lt;&gt;"",R97&gt;=MIN('График отпусков'!$C$26,'График отпусков'!$D$26),R97&lt;=MAX('График отпусков'!$C$26,'График отпусков'!$D$26)),
AND('График отпусков'!$C$27&lt;&gt;"",'График отпусков'!$D$27&lt;&gt;"",R97&gt;=MIN('График отпусков'!$C$27,'График отпусков'!$D$27),R97&lt;=MAX('График отпусков'!$C$27,'График отпусков'!$D$27)),
AND('График отпусков'!$C$28&lt;&gt;"",'График отпусков'!$D$28&lt;&gt;"",R97&gt;=MIN('График отпусков'!$C$28,'График отпусков'!$D$28),R97&lt;=MAX('График отпусков'!$C$28,'График отпусков'!$D$28)),
AND('График отпусков'!$C$29&lt;&gt;"",'График отпусков'!$D$29&lt;&gt;"",R97&gt;=MIN('График отпусков'!$C$29,'График отпусков'!$D$29),R97&lt;=MAX('График отпусков'!$C$29,'График отпусков'!$D$29))
)
)</f>
        <v>0</v>
      </c>
    </row>
    <row r="98" spans="17:19" ht="45" customHeight="1" x14ac:dyDescent="0.25">
      <c r="Q98" s="58" t="s">
        <v>96</v>
      </c>
      <c r="R98" s="59">
        <v>46117</v>
      </c>
      <c r="S98" s="60" t="b">
        <f>AND(
COUNTIF(Расчёт!$O$4:$O$35,R98)=0,
OR(
AND('График отпусков'!$C$15&lt;&gt;"",'График отпусков'!$D$15&lt;&gt;"",R98&gt;=MIN('График отпусков'!$C$15,'График отпусков'!$D$15),R98&lt;=MAX('График отпусков'!$C$15,'График отпусков'!$D$15)),
AND('График отпусков'!$C$16&lt;&gt;"",'График отпусков'!$D$16&lt;&gt;"",R98&gt;=MIN('График отпусков'!$C$16,'График отпусков'!$D$16),R98&lt;=MAX('График отпусков'!$C$16,'График отпусков'!$D$16)),
AND('График отпусков'!$C$17&lt;&gt;"",'График отпусков'!$D$17&lt;&gt;"",R98&gt;=MIN('График отпусков'!$C$17,'График отпусков'!$D$17),R98&lt;=MAX('График отпусков'!$C$17,'График отпусков'!$D$17)),
AND('График отпусков'!$C$18&lt;&gt;"",'График отпусков'!$D$18&lt;&gt;"",R98&gt;=MIN('График отпусков'!$C$18,'График отпусков'!$D$18),R98&lt;=MAX('График отпусков'!$C$18,'График отпусков'!$D$18)),
AND('График отпусков'!$C$19&lt;&gt;"",'График отпусков'!$D$19&lt;&gt;"",R98&gt;=MIN('График отпусков'!$C$19,'График отпусков'!$D$19),R98&lt;=MAX('График отпусков'!$C$19,'График отпусков'!$D$19)),
AND('График отпусков'!$C$20&lt;&gt;"",'График отпусков'!$D$20&lt;&gt;"",R98&gt;=MIN('График отпусков'!$C$20,'График отпусков'!$D$20),R98&lt;=MAX('График отпусков'!$C$20,'График отпусков'!$D$20)),
AND('График отпусков'!$C$21&lt;&gt;"",'График отпусков'!$D$21&lt;&gt;"",R98&gt;=MIN('График отпусков'!$C$21,'График отпусков'!$D$21),R98&lt;=MAX('График отпусков'!$C$21,'График отпусков'!$D$21)),
AND('График отпусков'!$C$22&lt;&gt;"",'График отпусков'!$D$22&lt;&gt;"",R98&gt;=MIN('График отпусков'!$C$22,'График отпусков'!$D$22),R98&lt;=MAX('График отпусков'!$C$22,'График отпусков'!$D$22)),
AND('График отпусков'!$C$23&lt;&gt;"",'График отпусков'!$D$23&lt;&gt;"",R98&gt;=MIN('График отпусков'!$C$23,'График отпусков'!$D$23),R98&lt;=MAX('График отпусков'!$C$23,'График отпусков'!$D$23)),
AND('График отпусков'!$C$24&lt;&gt;"",'График отпусков'!$D$24&lt;&gt;"",R98&gt;=MIN('График отпусков'!$C$24,'График отпусков'!$D$24),R98&lt;=MAX('График отпусков'!$C$24,'График отпусков'!$D$24)),
AND('График отпусков'!$C$25&lt;&gt;"",'График отпусков'!$D$25&lt;&gt;"",R98&gt;=MIN('График отпусков'!$C$25,'График отпусков'!$D$25),R98&lt;=MAX('График отпусков'!$C$25,'График отпусков'!$D$25)),
AND('График отпусков'!$C$26&lt;&gt;"",'График отпусков'!$D$26&lt;&gt;"",R98&gt;=MIN('График отпусков'!$C$26,'График отпусков'!$D$26),R98&lt;=MAX('График отпусков'!$C$26,'График отпусков'!$D$26)),
AND('График отпусков'!$C$27&lt;&gt;"",'График отпусков'!$D$27&lt;&gt;"",R98&gt;=MIN('График отпусков'!$C$27,'График отпусков'!$D$27),R98&lt;=MAX('График отпусков'!$C$27,'График отпусков'!$D$27)),
AND('График отпусков'!$C$28&lt;&gt;"",'График отпусков'!$D$28&lt;&gt;"",R98&gt;=MIN('График отпусков'!$C$28,'График отпусков'!$D$28),R98&lt;=MAX('График отпусков'!$C$28,'График отпусков'!$D$28)),
AND('График отпусков'!$C$29&lt;&gt;"",'График отпусков'!$D$29&lt;&gt;"",R98&gt;=MIN('График отпусков'!$C$29,'График отпусков'!$D$29),R98&lt;=MAX('График отпусков'!$C$29,'График отпусков'!$D$29))
)
)</f>
        <v>0</v>
      </c>
    </row>
    <row r="99" spans="17:19" ht="45" customHeight="1" x14ac:dyDescent="0.25">
      <c r="Q99" s="58" t="s">
        <v>96</v>
      </c>
      <c r="R99" s="59">
        <v>46118</v>
      </c>
      <c r="S99" s="60" t="b">
        <f>AND(
COUNTIF(Расчёт!$O$4:$O$35,R99)=0,
OR(
AND('График отпусков'!$C$15&lt;&gt;"",'График отпусков'!$D$15&lt;&gt;"",R99&gt;=MIN('График отпусков'!$C$15,'График отпусков'!$D$15),R99&lt;=MAX('График отпусков'!$C$15,'График отпусков'!$D$15)),
AND('График отпусков'!$C$16&lt;&gt;"",'График отпусков'!$D$16&lt;&gt;"",R99&gt;=MIN('График отпусков'!$C$16,'График отпусков'!$D$16),R99&lt;=MAX('График отпусков'!$C$16,'График отпусков'!$D$16)),
AND('График отпусков'!$C$17&lt;&gt;"",'График отпусков'!$D$17&lt;&gt;"",R99&gt;=MIN('График отпусков'!$C$17,'График отпусков'!$D$17),R99&lt;=MAX('График отпусков'!$C$17,'График отпусков'!$D$17)),
AND('График отпусков'!$C$18&lt;&gt;"",'График отпусков'!$D$18&lt;&gt;"",R99&gt;=MIN('График отпусков'!$C$18,'График отпусков'!$D$18),R99&lt;=MAX('График отпусков'!$C$18,'График отпусков'!$D$18)),
AND('График отпусков'!$C$19&lt;&gt;"",'График отпусков'!$D$19&lt;&gt;"",R99&gt;=MIN('График отпусков'!$C$19,'График отпусков'!$D$19),R99&lt;=MAX('График отпусков'!$C$19,'График отпусков'!$D$19)),
AND('График отпусков'!$C$20&lt;&gt;"",'График отпусков'!$D$20&lt;&gt;"",R99&gt;=MIN('График отпусков'!$C$20,'График отпусков'!$D$20),R99&lt;=MAX('График отпусков'!$C$20,'График отпусков'!$D$20)),
AND('График отпусков'!$C$21&lt;&gt;"",'График отпусков'!$D$21&lt;&gt;"",R99&gt;=MIN('График отпусков'!$C$21,'График отпусков'!$D$21),R99&lt;=MAX('График отпусков'!$C$21,'График отпусков'!$D$21)),
AND('График отпусков'!$C$22&lt;&gt;"",'График отпусков'!$D$22&lt;&gt;"",R99&gt;=MIN('График отпусков'!$C$22,'График отпусков'!$D$22),R99&lt;=MAX('График отпусков'!$C$22,'График отпусков'!$D$22)),
AND('График отпусков'!$C$23&lt;&gt;"",'График отпусков'!$D$23&lt;&gt;"",R99&gt;=MIN('График отпусков'!$C$23,'График отпусков'!$D$23),R99&lt;=MAX('График отпусков'!$C$23,'График отпусков'!$D$23)),
AND('График отпусков'!$C$24&lt;&gt;"",'График отпусков'!$D$24&lt;&gt;"",R99&gt;=MIN('График отпусков'!$C$24,'График отпусков'!$D$24),R99&lt;=MAX('График отпусков'!$C$24,'График отпусков'!$D$24)),
AND('График отпусков'!$C$25&lt;&gt;"",'График отпусков'!$D$25&lt;&gt;"",R99&gt;=MIN('График отпусков'!$C$25,'График отпусков'!$D$25),R99&lt;=MAX('График отпусков'!$C$25,'График отпусков'!$D$25)),
AND('График отпусков'!$C$26&lt;&gt;"",'График отпусков'!$D$26&lt;&gt;"",R99&gt;=MIN('График отпусков'!$C$26,'График отпусков'!$D$26),R99&lt;=MAX('График отпусков'!$C$26,'График отпусков'!$D$26)),
AND('График отпусков'!$C$27&lt;&gt;"",'График отпусков'!$D$27&lt;&gt;"",R99&gt;=MIN('График отпусков'!$C$27,'График отпусков'!$D$27),R99&lt;=MAX('График отпусков'!$C$27,'График отпусков'!$D$27)),
AND('График отпусков'!$C$28&lt;&gt;"",'График отпусков'!$D$28&lt;&gt;"",R99&gt;=MIN('График отпусков'!$C$28,'График отпусков'!$D$28),R99&lt;=MAX('График отпусков'!$C$28,'График отпусков'!$D$28)),
AND('График отпусков'!$C$29&lt;&gt;"",'График отпусков'!$D$29&lt;&gt;"",R99&gt;=MIN('График отпусков'!$C$29,'График отпусков'!$D$29),R99&lt;=MAX('График отпусков'!$C$29,'График отпусков'!$D$29))
)
)</f>
        <v>0</v>
      </c>
    </row>
    <row r="100" spans="17:19" ht="45" customHeight="1" x14ac:dyDescent="0.25">
      <c r="Q100" s="58" t="s">
        <v>96</v>
      </c>
      <c r="R100" s="59">
        <v>46119</v>
      </c>
      <c r="S100" s="60" t="b">
        <f>AND(
COUNTIF(Расчёт!$O$4:$O$35,R100)=0,
OR(
AND('График отпусков'!$C$15&lt;&gt;"",'График отпусков'!$D$15&lt;&gt;"",R100&gt;=MIN('График отпусков'!$C$15,'График отпусков'!$D$15),R100&lt;=MAX('График отпусков'!$C$15,'График отпусков'!$D$15)),
AND('График отпусков'!$C$16&lt;&gt;"",'График отпусков'!$D$16&lt;&gt;"",R100&gt;=MIN('График отпусков'!$C$16,'График отпусков'!$D$16),R100&lt;=MAX('График отпусков'!$C$16,'График отпусков'!$D$16)),
AND('График отпусков'!$C$17&lt;&gt;"",'График отпусков'!$D$17&lt;&gt;"",R100&gt;=MIN('График отпусков'!$C$17,'График отпусков'!$D$17),R100&lt;=MAX('График отпусков'!$C$17,'График отпусков'!$D$17)),
AND('График отпусков'!$C$18&lt;&gt;"",'График отпусков'!$D$18&lt;&gt;"",R100&gt;=MIN('График отпусков'!$C$18,'График отпусков'!$D$18),R100&lt;=MAX('График отпусков'!$C$18,'График отпусков'!$D$18)),
AND('График отпусков'!$C$19&lt;&gt;"",'График отпусков'!$D$19&lt;&gt;"",R100&gt;=MIN('График отпусков'!$C$19,'График отпусков'!$D$19),R100&lt;=MAX('График отпусков'!$C$19,'График отпусков'!$D$19)),
AND('График отпусков'!$C$20&lt;&gt;"",'График отпусков'!$D$20&lt;&gt;"",R100&gt;=MIN('График отпусков'!$C$20,'График отпусков'!$D$20),R100&lt;=MAX('График отпусков'!$C$20,'График отпусков'!$D$20)),
AND('График отпусков'!$C$21&lt;&gt;"",'График отпусков'!$D$21&lt;&gt;"",R100&gt;=MIN('График отпусков'!$C$21,'График отпусков'!$D$21),R100&lt;=MAX('График отпусков'!$C$21,'График отпусков'!$D$21)),
AND('График отпусков'!$C$22&lt;&gt;"",'График отпусков'!$D$22&lt;&gt;"",R100&gt;=MIN('График отпусков'!$C$22,'График отпусков'!$D$22),R100&lt;=MAX('График отпусков'!$C$22,'График отпусков'!$D$22)),
AND('График отпусков'!$C$23&lt;&gt;"",'График отпусков'!$D$23&lt;&gt;"",R100&gt;=MIN('График отпусков'!$C$23,'График отпусков'!$D$23),R100&lt;=MAX('График отпусков'!$C$23,'График отпусков'!$D$23)),
AND('График отпусков'!$C$24&lt;&gt;"",'График отпусков'!$D$24&lt;&gt;"",R100&gt;=MIN('График отпусков'!$C$24,'График отпусков'!$D$24),R100&lt;=MAX('График отпусков'!$C$24,'График отпусков'!$D$24)),
AND('График отпусков'!$C$25&lt;&gt;"",'График отпусков'!$D$25&lt;&gt;"",R100&gt;=MIN('График отпусков'!$C$25,'График отпусков'!$D$25),R100&lt;=MAX('График отпусков'!$C$25,'График отпусков'!$D$25)),
AND('График отпусков'!$C$26&lt;&gt;"",'График отпусков'!$D$26&lt;&gt;"",R100&gt;=MIN('График отпусков'!$C$26,'График отпусков'!$D$26),R100&lt;=MAX('График отпусков'!$C$26,'График отпусков'!$D$26)),
AND('График отпусков'!$C$27&lt;&gt;"",'График отпусков'!$D$27&lt;&gt;"",R100&gt;=MIN('График отпусков'!$C$27,'График отпусков'!$D$27),R100&lt;=MAX('График отпусков'!$C$27,'График отпусков'!$D$27)),
AND('График отпусков'!$C$28&lt;&gt;"",'График отпусков'!$D$28&lt;&gt;"",R100&gt;=MIN('График отпусков'!$C$28,'График отпусков'!$D$28),R100&lt;=MAX('График отпусков'!$C$28,'График отпусков'!$D$28)),
AND('График отпусков'!$C$29&lt;&gt;"",'График отпусков'!$D$29&lt;&gt;"",R100&gt;=MIN('График отпусков'!$C$29,'График отпусков'!$D$29),R100&lt;=MAX('График отпусков'!$C$29,'График отпусков'!$D$29))
)
)</f>
        <v>0</v>
      </c>
    </row>
    <row r="101" spans="17:19" ht="45" customHeight="1" x14ac:dyDescent="0.25">
      <c r="Q101" s="58" t="s">
        <v>96</v>
      </c>
      <c r="R101" s="59">
        <v>46120</v>
      </c>
      <c r="S101" s="60" t="b">
        <f>AND(
COUNTIF(Расчёт!$O$4:$O$35,R101)=0,
OR(
AND('График отпусков'!$C$15&lt;&gt;"",'График отпусков'!$D$15&lt;&gt;"",R101&gt;=MIN('График отпусков'!$C$15,'График отпусков'!$D$15),R101&lt;=MAX('График отпусков'!$C$15,'График отпусков'!$D$15)),
AND('График отпусков'!$C$16&lt;&gt;"",'График отпусков'!$D$16&lt;&gt;"",R101&gt;=MIN('График отпусков'!$C$16,'График отпусков'!$D$16),R101&lt;=MAX('График отпусков'!$C$16,'График отпусков'!$D$16)),
AND('График отпусков'!$C$17&lt;&gt;"",'График отпусков'!$D$17&lt;&gt;"",R101&gt;=MIN('График отпусков'!$C$17,'График отпусков'!$D$17),R101&lt;=MAX('График отпусков'!$C$17,'График отпусков'!$D$17)),
AND('График отпусков'!$C$18&lt;&gt;"",'График отпусков'!$D$18&lt;&gt;"",R101&gt;=MIN('График отпусков'!$C$18,'График отпусков'!$D$18),R101&lt;=MAX('График отпусков'!$C$18,'График отпусков'!$D$18)),
AND('График отпусков'!$C$19&lt;&gt;"",'График отпусков'!$D$19&lt;&gt;"",R101&gt;=MIN('График отпусков'!$C$19,'График отпусков'!$D$19),R101&lt;=MAX('График отпусков'!$C$19,'График отпусков'!$D$19)),
AND('График отпусков'!$C$20&lt;&gt;"",'График отпусков'!$D$20&lt;&gt;"",R101&gt;=MIN('График отпусков'!$C$20,'График отпусков'!$D$20),R101&lt;=MAX('График отпусков'!$C$20,'График отпусков'!$D$20)),
AND('График отпусков'!$C$21&lt;&gt;"",'График отпусков'!$D$21&lt;&gt;"",R101&gt;=MIN('График отпусков'!$C$21,'График отпусков'!$D$21),R101&lt;=MAX('График отпусков'!$C$21,'График отпусков'!$D$21)),
AND('График отпусков'!$C$22&lt;&gt;"",'График отпусков'!$D$22&lt;&gt;"",R101&gt;=MIN('График отпусков'!$C$22,'График отпусков'!$D$22),R101&lt;=MAX('График отпусков'!$C$22,'График отпусков'!$D$22)),
AND('График отпусков'!$C$23&lt;&gt;"",'График отпусков'!$D$23&lt;&gt;"",R101&gt;=MIN('График отпусков'!$C$23,'График отпусков'!$D$23),R101&lt;=MAX('График отпусков'!$C$23,'График отпусков'!$D$23)),
AND('График отпусков'!$C$24&lt;&gt;"",'График отпусков'!$D$24&lt;&gt;"",R101&gt;=MIN('График отпусков'!$C$24,'График отпусков'!$D$24),R101&lt;=MAX('График отпусков'!$C$24,'График отпусков'!$D$24)),
AND('График отпусков'!$C$25&lt;&gt;"",'График отпусков'!$D$25&lt;&gt;"",R101&gt;=MIN('График отпусков'!$C$25,'График отпусков'!$D$25),R101&lt;=MAX('График отпусков'!$C$25,'График отпусков'!$D$25)),
AND('График отпусков'!$C$26&lt;&gt;"",'График отпусков'!$D$26&lt;&gt;"",R101&gt;=MIN('График отпусков'!$C$26,'График отпусков'!$D$26),R101&lt;=MAX('График отпусков'!$C$26,'График отпусков'!$D$26)),
AND('График отпусков'!$C$27&lt;&gt;"",'График отпусков'!$D$27&lt;&gt;"",R101&gt;=MIN('График отпусков'!$C$27,'График отпусков'!$D$27),R101&lt;=MAX('График отпусков'!$C$27,'График отпусков'!$D$27)),
AND('График отпусков'!$C$28&lt;&gt;"",'График отпусков'!$D$28&lt;&gt;"",R101&gt;=MIN('График отпусков'!$C$28,'График отпусков'!$D$28),R101&lt;=MAX('График отпусков'!$C$28,'График отпусков'!$D$28)),
AND('График отпусков'!$C$29&lt;&gt;"",'График отпусков'!$D$29&lt;&gt;"",R101&gt;=MIN('График отпусков'!$C$29,'График отпусков'!$D$29),R101&lt;=MAX('График отпусков'!$C$29,'График отпусков'!$D$29))
)
)</f>
        <v>0</v>
      </c>
    </row>
    <row r="102" spans="17:19" ht="45" customHeight="1" x14ac:dyDescent="0.25">
      <c r="Q102" s="58" t="s">
        <v>96</v>
      </c>
      <c r="R102" s="59">
        <v>46121</v>
      </c>
      <c r="S102" s="60" t="b">
        <f>AND(
COUNTIF(Расчёт!$O$4:$O$35,R102)=0,
OR(
AND('График отпусков'!$C$15&lt;&gt;"",'График отпусков'!$D$15&lt;&gt;"",R102&gt;=MIN('График отпусков'!$C$15,'График отпусков'!$D$15),R102&lt;=MAX('График отпусков'!$C$15,'График отпусков'!$D$15)),
AND('График отпусков'!$C$16&lt;&gt;"",'График отпусков'!$D$16&lt;&gt;"",R102&gt;=MIN('График отпусков'!$C$16,'График отпусков'!$D$16),R102&lt;=MAX('График отпусков'!$C$16,'График отпусков'!$D$16)),
AND('График отпусков'!$C$17&lt;&gt;"",'График отпусков'!$D$17&lt;&gt;"",R102&gt;=MIN('График отпусков'!$C$17,'График отпусков'!$D$17),R102&lt;=MAX('График отпусков'!$C$17,'График отпусков'!$D$17)),
AND('График отпусков'!$C$18&lt;&gt;"",'График отпусков'!$D$18&lt;&gt;"",R102&gt;=MIN('График отпусков'!$C$18,'График отпусков'!$D$18),R102&lt;=MAX('График отпусков'!$C$18,'График отпусков'!$D$18)),
AND('График отпусков'!$C$19&lt;&gt;"",'График отпусков'!$D$19&lt;&gt;"",R102&gt;=MIN('График отпусков'!$C$19,'График отпусков'!$D$19),R102&lt;=MAX('График отпусков'!$C$19,'График отпусков'!$D$19)),
AND('График отпусков'!$C$20&lt;&gt;"",'График отпусков'!$D$20&lt;&gt;"",R102&gt;=MIN('График отпусков'!$C$20,'График отпусков'!$D$20),R102&lt;=MAX('График отпусков'!$C$20,'График отпусков'!$D$20)),
AND('График отпусков'!$C$21&lt;&gt;"",'График отпусков'!$D$21&lt;&gt;"",R102&gt;=MIN('График отпусков'!$C$21,'График отпусков'!$D$21),R102&lt;=MAX('График отпусков'!$C$21,'График отпусков'!$D$21)),
AND('График отпусков'!$C$22&lt;&gt;"",'График отпусков'!$D$22&lt;&gt;"",R102&gt;=MIN('График отпусков'!$C$22,'График отпусков'!$D$22),R102&lt;=MAX('График отпусков'!$C$22,'График отпусков'!$D$22)),
AND('График отпусков'!$C$23&lt;&gt;"",'График отпусков'!$D$23&lt;&gt;"",R102&gt;=MIN('График отпусков'!$C$23,'График отпусков'!$D$23),R102&lt;=MAX('График отпусков'!$C$23,'График отпусков'!$D$23)),
AND('График отпусков'!$C$24&lt;&gt;"",'График отпусков'!$D$24&lt;&gt;"",R102&gt;=MIN('График отпусков'!$C$24,'График отпусков'!$D$24),R102&lt;=MAX('График отпусков'!$C$24,'График отпусков'!$D$24)),
AND('График отпусков'!$C$25&lt;&gt;"",'График отпусков'!$D$25&lt;&gt;"",R102&gt;=MIN('График отпусков'!$C$25,'График отпусков'!$D$25),R102&lt;=MAX('График отпусков'!$C$25,'График отпусков'!$D$25)),
AND('График отпусков'!$C$26&lt;&gt;"",'График отпусков'!$D$26&lt;&gt;"",R102&gt;=MIN('График отпусков'!$C$26,'График отпусков'!$D$26),R102&lt;=MAX('График отпусков'!$C$26,'График отпусков'!$D$26)),
AND('График отпусков'!$C$27&lt;&gt;"",'График отпусков'!$D$27&lt;&gt;"",R102&gt;=MIN('График отпусков'!$C$27,'График отпусков'!$D$27),R102&lt;=MAX('График отпусков'!$C$27,'График отпусков'!$D$27)),
AND('График отпусков'!$C$28&lt;&gt;"",'График отпусков'!$D$28&lt;&gt;"",R102&gt;=MIN('График отпусков'!$C$28,'График отпусков'!$D$28),R102&lt;=MAX('График отпусков'!$C$28,'График отпусков'!$D$28)),
AND('График отпусков'!$C$29&lt;&gt;"",'График отпусков'!$D$29&lt;&gt;"",R102&gt;=MIN('График отпусков'!$C$29,'График отпусков'!$D$29),R102&lt;=MAX('График отпусков'!$C$29,'График отпусков'!$D$29))
)
)</f>
        <v>0</v>
      </c>
    </row>
    <row r="103" spans="17:19" ht="45" customHeight="1" x14ac:dyDescent="0.25">
      <c r="Q103" s="58" t="s">
        <v>96</v>
      </c>
      <c r="R103" s="59">
        <v>46122</v>
      </c>
      <c r="S103" s="60" t="b">
        <f>AND(
COUNTIF(Расчёт!$O$4:$O$35,R103)=0,
OR(
AND('График отпусков'!$C$15&lt;&gt;"",'График отпусков'!$D$15&lt;&gt;"",R103&gt;=MIN('График отпусков'!$C$15,'График отпусков'!$D$15),R103&lt;=MAX('График отпусков'!$C$15,'График отпусков'!$D$15)),
AND('График отпусков'!$C$16&lt;&gt;"",'График отпусков'!$D$16&lt;&gt;"",R103&gt;=MIN('График отпусков'!$C$16,'График отпусков'!$D$16),R103&lt;=MAX('График отпусков'!$C$16,'График отпусков'!$D$16)),
AND('График отпусков'!$C$17&lt;&gt;"",'График отпусков'!$D$17&lt;&gt;"",R103&gt;=MIN('График отпусков'!$C$17,'График отпусков'!$D$17),R103&lt;=MAX('График отпусков'!$C$17,'График отпусков'!$D$17)),
AND('График отпусков'!$C$18&lt;&gt;"",'График отпусков'!$D$18&lt;&gt;"",R103&gt;=MIN('График отпусков'!$C$18,'График отпусков'!$D$18),R103&lt;=MAX('График отпусков'!$C$18,'График отпусков'!$D$18)),
AND('График отпусков'!$C$19&lt;&gt;"",'График отпусков'!$D$19&lt;&gt;"",R103&gt;=MIN('График отпусков'!$C$19,'График отпусков'!$D$19),R103&lt;=MAX('График отпусков'!$C$19,'График отпусков'!$D$19)),
AND('График отпусков'!$C$20&lt;&gt;"",'График отпусков'!$D$20&lt;&gt;"",R103&gt;=MIN('График отпусков'!$C$20,'График отпусков'!$D$20),R103&lt;=MAX('График отпусков'!$C$20,'График отпусков'!$D$20)),
AND('График отпусков'!$C$21&lt;&gt;"",'График отпусков'!$D$21&lt;&gt;"",R103&gt;=MIN('График отпусков'!$C$21,'График отпусков'!$D$21),R103&lt;=MAX('График отпусков'!$C$21,'График отпусков'!$D$21)),
AND('График отпусков'!$C$22&lt;&gt;"",'График отпусков'!$D$22&lt;&gt;"",R103&gt;=MIN('График отпусков'!$C$22,'График отпусков'!$D$22),R103&lt;=MAX('График отпусков'!$C$22,'График отпусков'!$D$22)),
AND('График отпусков'!$C$23&lt;&gt;"",'График отпусков'!$D$23&lt;&gt;"",R103&gt;=MIN('График отпусков'!$C$23,'График отпусков'!$D$23),R103&lt;=MAX('График отпусков'!$C$23,'График отпусков'!$D$23)),
AND('График отпусков'!$C$24&lt;&gt;"",'График отпусков'!$D$24&lt;&gt;"",R103&gt;=MIN('График отпусков'!$C$24,'График отпусков'!$D$24),R103&lt;=MAX('График отпусков'!$C$24,'График отпусков'!$D$24)),
AND('График отпусков'!$C$25&lt;&gt;"",'График отпусков'!$D$25&lt;&gt;"",R103&gt;=MIN('График отпусков'!$C$25,'График отпусков'!$D$25),R103&lt;=MAX('График отпусков'!$C$25,'График отпусков'!$D$25)),
AND('График отпусков'!$C$26&lt;&gt;"",'График отпусков'!$D$26&lt;&gt;"",R103&gt;=MIN('График отпусков'!$C$26,'График отпусков'!$D$26),R103&lt;=MAX('График отпусков'!$C$26,'График отпусков'!$D$26)),
AND('График отпусков'!$C$27&lt;&gt;"",'График отпусков'!$D$27&lt;&gt;"",R103&gt;=MIN('График отпусков'!$C$27,'График отпусков'!$D$27),R103&lt;=MAX('График отпусков'!$C$27,'График отпусков'!$D$27)),
AND('График отпусков'!$C$28&lt;&gt;"",'График отпусков'!$D$28&lt;&gt;"",R103&gt;=MIN('График отпусков'!$C$28,'График отпусков'!$D$28),R103&lt;=MAX('График отпусков'!$C$28,'График отпусков'!$D$28)),
AND('График отпусков'!$C$29&lt;&gt;"",'График отпусков'!$D$29&lt;&gt;"",R103&gt;=MIN('График отпусков'!$C$29,'График отпусков'!$D$29),R103&lt;=MAX('График отпусков'!$C$29,'График отпусков'!$D$29))
)
)</f>
        <v>0</v>
      </c>
    </row>
    <row r="104" spans="17:19" ht="45" customHeight="1" x14ac:dyDescent="0.25">
      <c r="Q104" s="58" t="s">
        <v>96</v>
      </c>
      <c r="R104" s="59">
        <v>46123</v>
      </c>
      <c r="S104" s="60" t="b">
        <f>AND(
COUNTIF(Расчёт!$O$4:$O$35,R104)=0,
OR(
AND('График отпусков'!$C$15&lt;&gt;"",'График отпусков'!$D$15&lt;&gt;"",R104&gt;=MIN('График отпусков'!$C$15,'График отпусков'!$D$15),R104&lt;=MAX('График отпусков'!$C$15,'График отпусков'!$D$15)),
AND('График отпусков'!$C$16&lt;&gt;"",'График отпусков'!$D$16&lt;&gt;"",R104&gt;=MIN('График отпусков'!$C$16,'График отпусков'!$D$16),R104&lt;=MAX('График отпусков'!$C$16,'График отпусков'!$D$16)),
AND('График отпусков'!$C$17&lt;&gt;"",'График отпусков'!$D$17&lt;&gt;"",R104&gt;=MIN('График отпусков'!$C$17,'График отпусков'!$D$17),R104&lt;=MAX('График отпусков'!$C$17,'График отпусков'!$D$17)),
AND('График отпусков'!$C$18&lt;&gt;"",'График отпусков'!$D$18&lt;&gt;"",R104&gt;=MIN('График отпусков'!$C$18,'График отпусков'!$D$18),R104&lt;=MAX('График отпусков'!$C$18,'График отпусков'!$D$18)),
AND('График отпусков'!$C$19&lt;&gt;"",'График отпусков'!$D$19&lt;&gt;"",R104&gt;=MIN('График отпусков'!$C$19,'График отпусков'!$D$19),R104&lt;=MAX('График отпусков'!$C$19,'График отпусков'!$D$19)),
AND('График отпусков'!$C$20&lt;&gt;"",'График отпусков'!$D$20&lt;&gt;"",R104&gt;=MIN('График отпусков'!$C$20,'График отпусков'!$D$20),R104&lt;=MAX('График отпусков'!$C$20,'График отпусков'!$D$20)),
AND('График отпусков'!$C$21&lt;&gt;"",'График отпусков'!$D$21&lt;&gt;"",R104&gt;=MIN('График отпусков'!$C$21,'График отпусков'!$D$21),R104&lt;=MAX('График отпусков'!$C$21,'График отпусков'!$D$21)),
AND('График отпусков'!$C$22&lt;&gt;"",'График отпусков'!$D$22&lt;&gt;"",R104&gt;=MIN('График отпусков'!$C$22,'График отпусков'!$D$22),R104&lt;=MAX('График отпусков'!$C$22,'График отпусков'!$D$22)),
AND('График отпусков'!$C$23&lt;&gt;"",'График отпусков'!$D$23&lt;&gt;"",R104&gt;=MIN('График отпусков'!$C$23,'График отпусков'!$D$23),R104&lt;=MAX('График отпусков'!$C$23,'График отпусков'!$D$23)),
AND('График отпусков'!$C$24&lt;&gt;"",'График отпусков'!$D$24&lt;&gt;"",R104&gt;=MIN('График отпусков'!$C$24,'График отпусков'!$D$24),R104&lt;=MAX('График отпусков'!$C$24,'График отпусков'!$D$24)),
AND('График отпусков'!$C$25&lt;&gt;"",'График отпусков'!$D$25&lt;&gt;"",R104&gt;=MIN('График отпусков'!$C$25,'График отпусков'!$D$25),R104&lt;=MAX('График отпусков'!$C$25,'График отпусков'!$D$25)),
AND('График отпусков'!$C$26&lt;&gt;"",'График отпусков'!$D$26&lt;&gt;"",R104&gt;=MIN('График отпусков'!$C$26,'График отпусков'!$D$26),R104&lt;=MAX('График отпусков'!$C$26,'График отпусков'!$D$26)),
AND('График отпусков'!$C$27&lt;&gt;"",'График отпусков'!$D$27&lt;&gt;"",R104&gt;=MIN('График отпусков'!$C$27,'График отпусков'!$D$27),R104&lt;=MAX('График отпусков'!$C$27,'График отпусков'!$D$27)),
AND('График отпусков'!$C$28&lt;&gt;"",'График отпусков'!$D$28&lt;&gt;"",R104&gt;=MIN('График отпусков'!$C$28,'График отпусков'!$D$28),R104&lt;=MAX('График отпусков'!$C$28,'График отпусков'!$D$28)),
AND('График отпусков'!$C$29&lt;&gt;"",'График отпусков'!$D$29&lt;&gt;"",R104&gt;=MIN('График отпусков'!$C$29,'График отпусков'!$D$29),R104&lt;=MAX('График отпусков'!$C$29,'График отпусков'!$D$29))
)
)</f>
        <v>0</v>
      </c>
    </row>
    <row r="105" spans="17:19" ht="45" customHeight="1" x14ac:dyDescent="0.25">
      <c r="Q105" s="58" t="s">
        <v>96</v>
      </c>
      <c r="R105" s="59">
        <v>46124</v>
      </c>
      <c r="S105" s="60" t="b">
        <f>AND(
COUNTIF(Расчёт!$O$4:$O$35,R105)=0,
OR(
AND('График отпусков'!$C$15&lt;&gt;"",'График отпусков'!$D$15&lt;&gt;"",R105&gt;=MIN('График отпусков'!$C$15,'График отпусков'!$D$15),R105&lt;=MAX('График отпусков'!$C$15,'График отпусков'!$D$15)),
AND('График отпусков'!$C$16&lt;&gt;"",'График отпусков'!$D$16&lt;&gt;"",R105&gt;=MIN('График отпусков'!$C$16,'График отпусков'!$D$16),R105&lt;=MAX('График отпусков'!$C$16,'График отпусков'!$D$16)),
AND('График отпусков'!$C$17&lt;&gt;"",'График отпусков'!$D$17&lt;&gt;"",R105&gt;=MIN('График отпусков'!$C$17,'График отпусков'!$D$17),R105&lt;=MAX('График отпусков'!$C$17,'График отпусков'!$D$17)),
AND('График отпусков'!$C$18&lt;&gt;"",'График отпусков'!$D$18&lt;&gt;"",R105&gt;=MIN('График отпусков'!$C$18,'График отпусков'!$D$18),R105&lt;=MAX('График отпусков'!$C$18,'График отпусков'!$D$18)),
AND('График отпусков'!$C$19&lt;&gt;"",'График отпусков'!$D$19&lt;&gt;"",R105&gt;=MIN('График отпусков'!$C$19,'График отпусков'!$D$19),R105&lt;=MAX('График отпусков'!$C$19,'График отпусков'!$D$19)),
AND('График отпусков'!$C$20&lt;&gt;"",'График отпусков'!$D$20&lt;&gt;"",R105&gt;=MIN('График отпусков'!$C$20,'График отпусков'!$D$20),R105&lt;=MAX('График отпусков'!$C$20,'График отпусков'!$D$20)),
AND('График отпусков'!$C$21&lt;&gt;"",'График отпусков'!$D$21&lt;&gt;"",R105&gt;=MIN('График отпусков'!$C$21,'График отпусков'!$D$21),R105&lt;=MAX('График отпусков'!$C$21,'График отпусков'!$D$21)),
AND('График отпусков'!$C$22&lt;&gt;"",'График отпусков'!$D$22&lt;&gt;"",R105&gt;=MIN('График отпусков'!$C$22,'График отпусков'!$D$22),R105&lt;=MAX('График отпусков'!$C$22,'График отпусков'!$D$22)),
AND('График отпусков'!$C$23&lt;&gt;"",'График отпусков'!$D$23&lt;&gt;"",R105&gt;=MIN('График отпусков'!$C$23,'График отпусков'!$D$23),R105&lt;=MAX('График отпусков'!$C$23,'График отпусков'!$D$23)),
AND('График отпусков'!$C$24&lt;&gt;"",'График отпусков'!$D$24&lt;&gt;"",R105&gt;=MIN('График отпусков'!$C$24,'График отпусков'!$D$24),R105&lt;=MAX('График отпусков'!$C$24,'График отпусков'!$D$24)),
AND('График отпусков'!$C$25&lt;&gt;"",'График отпусков'!$D$25&lt;&gt;"",R105&gt;=MIN('График отпусков'!$C$25,'График отпусков'!$D$25),R105&lt;=MAX('График отпусков'!$C$25,'График отпусков'!$D$25)),
AND('График отпусков'!$C$26&lt;&gt;"",'График отпусков'!$D$26&lt;&gt;"",R105&gt;=MIN('График отпусков'!$C$26,'График отпусков'!$D$26),R105&lt;=MAX('График отпусков'!$C$26,'График отпусков'!$D$26)),
AND('График отпусков'!$C$27&lt;&gt;"",'График отпусков'!$D$27&lt;&gt;"",R105&gt;=MIN('График отпусков'!$C$27,'График отпусков'!$D$27),R105&lt;=MAX('График отпусков'!$C$27,'График отпусков'!$D$27)),
AND('График отпусков'!$C$28&lt;&gt;"",'График отпусков'!$D$28&lt;&gt;"",R105&gt;=MIN('График отпусков'!$C$28,'График отпусков'!$D$28),R105&lt;=MAX('График отпусков'!$C$28,'График отпусков'!$D$28)),
AND('График отпусков'!$C$29&lt;&gt;"",'График отпусков'!$D$29&lt;&gt;"",R105&gt;=MIN('График отпусков'!$C$29,'График отпусков'!$D$29),R105&lt;=MAX('График отпусков'!$C$29,'График отпусков'!$D$29))
)
)</f>
        <v>0</v>
      </c>
    </row>
    <row r="106" spans="17:19" ht="45" customHeight="1" x14ac:dyDescent="0.25">
      <c r="Q106" s="58" t="s">
        <v>96</v>
      </c>
      <c r="R106" s="59">
        <v>46125</v>
      </c>
      <c r="S106" s="60" t="b">
        <f>AND(
COUNTIF(Расчёт!$O$4:$O$35,R106)=0,
OR(
AND('График отпусков'!$C$15&lt;&gt;"",'График отпусков'!$D$15&lt;&gt;"",R106&gt;=MIN('График отпусков'!$C$15,'График отпусков'!$D$15),R106&lt;=MAX('График отпусков'!$C$15,'График отпусков'!$D$15)),
AND('График отпусков'!$C$16&lt;&gt;"",'График отпусков'!$D$16&lt;&gt;"",R106&gt;=MIN('График отпусков'!$C$16,'График отпусков'!$D$16),R106&lt;=MAX('График отпусков'!$C$16,'График отпусков'!$D$16)),
AND('График отпусков'!$C$17&lt;&gt;"",'График отпусков'!$D$17&lt;&gt;"",R106&gt;=MIN('График отпусков'!$C$17,'График отпусков'!$D$17),R106&lt;=MAX('График отпусков'!$C$17,'График отпусков'!$D$17)),
AND('График отпусков'!$C$18&lt;&gt;"",'График отпусков'!$D$18&lt;&gt;"",R106&gt;=MIN('График отпусков'!$C$18,'График отпусков'!$D$18),R106&lt;=MAX('График отпусков'!$C$18,'График отпусков'!$D$18)),
AND('График отпусков'!$C$19&lt;&gt;"",'График отпусков'!$D$19&lt;&gt;"",R106&gt;=MIN('График отпусков'!$C$19,'График отпусков'!$D$19),R106&lt;=MAX('График отпусков'!$C$19,'График отпусков'!$D$19)),
AND('График отпусков'!$C$20&lt;&gt;"",'График отпусков'!$D$20&lt;&gt;"",R106&gt;=MIN('График отпусков'!$C$20,'График отпусков'!$D$20),R106&lt;=MAX('График отпусков'!$C$20,'График отпусков'!$D$20)),
AND('График отпусков'!$C$21&lt;&gt;"",'График отпусков'!$D$21&lt;&gt;"",R106&gt;=MIN('График отпусков'!$C$21,'График отпусков'!$D$21),R106&lt;=MAX('График отпусков'!$C$21,'График отпусков'!$D$21)),
AND('График отпусков'!$C$22&lt;&gt;"",'График отпусков'!$D$22&lt;&gt;"",R106&gt;=MIN('График отпусков'!$C$22,'График отпусков'!$D$22),R106&lt;=MAX('График отпусков'!$C$22,'График отпусков'!$D$22)),
AND('График отпусков'!$C$23&lt;&gt;"",'График отпусков'!$D$23&lt;&gt;"",R106&gt;=MIN('График отпусков'!$C$23,'График отпусков'!$D$23),R106&lt;=MAX('График отпусков'!$C$23,'График отпусков'!$D$23)),
AND('График отпусков'!$C$24&lt;&gt;"",'График отпусков'!$D$24&lt;&gt;"",R106&gt;=MIN('График отпусков'!$C$24,'График отпусков'!$D$24),R106&lt;=MAX('График отпусков'!$C$24,'График отпусков'!$D$24)),
AND('График отпусков'!$C$25&lt;&gt;"",'График отпусков'!$D$25&lt;&gt;"",R106&gt;=MIN('График отпусков'!$C$25,'График отпусков'!$D$25),R106&lt;=MAX('График отпусков'!$C$25,'График отпусков'!$D$25)),
AND('График отпусков'!$C$26&lt;&gt;"",'График отпусков'!$D$26&lt;&gt;"",R106&gt;=MIN('График отпусков'!$C$26,'График отпусков'!$D$26),R106&lt;=MAX('График отпусков'!$C$26,'График отпусков'!$D$26)),
AND('График отпусков'!$C$27&lt;&gt;"",'График отпусков'!$D$27&lt;&gt;"",R106&gt;=MIN('График отпусков'!$C$27,'График отпусков'!$D$27),R106&lt;=MAX('График отпусков'!$C$27,'График отпусков'!$D$27)),
AND('График отпусков'!$C$28&lt;&gt;"",'График отпусков'!$D$28&lt;&gt;"",R106&gt;=MIN('График отпусков'!$C$28,'График отпусков'!$D$28),R106&lt;=MAX('График отпусков'!$C$28,'График отпусков'!$D$28)),
AND('График отпусков'!$C$29&lt;&gt;"",'График отпусков'!$D$29&lt;&gt;"",R106&gt;=MIN('График отпусков'!$C$29,'График отпусков'!$D$29),R106&lt;=MAX('График отпусков'!$C$29,'График отпусков'!$D$29))
)
)</f>
        <v>0</v>
      </c>
    </row>
    <row r="107" spans="17:19" ht="45" customHeight="1" x14ac:dyDescent="0.25">
      <c r="Q107" s="58" t="s">
        <v>96</v>
      </c>
      <c r="R107" s="59">
        <v>46126</v>
      </c>
      <c r="S107" s="60" t="b">
        <f>AND(
COUNTIF(Расчёт!$O$4:$O$35,R107)=0,
OR(
AND('График отпусков'!$C$15&lt;&gt;"",'График отпусков'!$D$15&lt;&gt;"",R107&gt;=MIN('График отпусков'!$C$15,'График отпусков'!$D$15),R107&lt;=MAX('График отпусков'!$C$15,'График отпусков'!$D$15)),
AND('График отпусков'!$C$16&lt;&gt;"",'График отпусков'!$D$16&lt;&gt;"",R107&gt;=MIN('График отпусков'!$C$16,'График отпусков'!$D$16),R107&lt;=MAX('График отпусков'!$C$16,'График отпусков'!$D$16)),
AND('График отпусков'!$C$17&lt;&gt;"",'График отпусков'!$D$17&lt;&gt;"",R107&gt;=MIN('График отпусков'!$C$17,'График отпусков'!$D$17),R107&lt;=MAX('График отпусков'!$C$17,'График отпусков'!$D$17)),
AND('График отпусков'!$C$18&lt;&gt;"",'График отпусков'!$D$18&lt;&gt;"",R107&gt;=MIN('График отпусков'!$C$18,'График отпусков'!$D$18),R107&lt;=MAX('График отпусков'!$C$18,'График отпусков'!$D$18)),
AND('График отпусков'!$C$19&lt;&gt;"",'График отпусков'!$D$19&lt;&gt;"",R107&gt;=MIN('График отпусков'!$C$19,'График отпусков'!$D$19),R107&lt;=MAX('График отпусков'!$C$19,'График отпусков'!$D$19)),
AND('График отпусков'!$C$20&lt;&gt;"",'График отпусков'!$D$20&lt;&gt;"",R107&gt;=MIN('График отпусков'!$C$20,'График отпусков'!$D$20),R107&lt;=MAX('График отпусков'!$C$20,'График отпусков'!$D$20)),
AND('График отпусков'!$C$21&lt;&gt;"",'График отпусков'!$D$21&lt;&gt;"",R107&gt;=MIN('График отпусков'!$C$21,'График отпусков'!$D$21),R107&lt;=MAX('График отпусков'!$C$21,'График отпусков'!$D$21)),
AND('График отпусков'!$C$22&lt;&gt;"",'График отпусков'!$D$22&lt;&gt;"",R107&gt;=MIN('График отпусков'!$C$22,'График отпусков'!$D$22),R107&lt;=MAX('График отпусков'!$C$22,'График отпусков'!$D$22)),
AND('График отпусков'!$C$23&lt;&gt;"",'График отпусков'!$D$23&lt;&gt;"",R107&gt;=MIN('График отпусков'!$C$23,'График отпусков'!$D$23),R107&lt;=MAX('График отпусков'!$C$23,'График отпусков'!$D$23)),
AND('График отпусков'!$C$24&lt;&gt;"",'График отпусков'!$D$24&lt;&gt;"",R107&gt;=MIN('График отпусков'!$C$24,'График отпусков'!$D$24),R107&lt;=MAX('График отпусков'!$C$24,'График отпусков'!$D$24)),
AND('График отпусков'!$C$25&lt;&gt;"",'График отпусков'!$D$25&lt;&gt;"",R107&gt;=MIN('График отпусков'!$C$25,'График отпусков'!$D$25),R107&lt;=MAX('График отпусков'!$C$25,'График отпусков'!$D$25)),
AND('График отпусков'!$C$26&lt;&gt;"",'График отпусков'!$D$26&lt;&gt;"",R107&gt;=MIN('График отпусков'!$C$26,'График отпусков'!$D$26),R107&lt;=MAX('График отпусков'!$C$26,'График отпусков'!$D$26)),
AND('График отпусков'!$C$27&lt;&gt;"",'График отпусков'!$D$27&lt;&gt;"",R107&gt;=MIN('График отпусков'!$C$27,'График отпусков'!$D$27),R107&lt;=MAX('График отпусков'!$C$27,'График отпусков'!$D$27)),
AND('График отпусков'!$C$28&lt;&gt;"",'График отпусков'!$D$28&lt;&gt;"",R107&gt;=MIN('График отпусков'!$C$28,'График отпусков'!$D$28),R107&lt;=MAX('График отпусков'!$C$28,'График отпусков'!$D$28)),
AND('График отпусков'!$C$29&lt;&gt;"",'График отпусков'!$D$29&lt;&gt;"",R107&gt;=MIN('График отпусков'!$C$29,'График отпусков'!$D$29),R107&lt;=MAX('График отпусков'!$C$29,'График отпусков'!$D$29))
)
)</f>
        <v>0</v>
      </c>
    </row>
    <row r="108" spans="17:19" ht="45" customHeight="1" x14ac:dyDescent="0.25">
      <c r="Q108" s="58" t="s">
        <v>96</v>
      </c>
      <c r="R108" s="59">
        <v>46127</v>
      </c>
      <c r="S108" s="60" t="b">
        <f>AND(
COUNTIF(Расчёт!$O$4:$O$35,R108)=0,
OR(
AND('График отпусков'!$C$15&lt;&gt;"",'График отпусков'!$D$15&lt;&gt;"",R108&gt;=MIN('График отпусков'!$C$15,'График отпусков'!$D$15),R108&lt;=MAX('График отпусков'!$C$15,'График отпусков'!$D$15)),
AND('График отпусков'!$C$16&lt;&gt;"",'График отпусков'!$D$16&lt;&gt;"",R108&gt;=MIN('График отпусков'!$C$16,'График отпусков'!$D$16),R108&lt;=MAX('График отпусков'!$C$16,'График отпусков'!$D$16)),
AND('График отпусков'!$C$17&lt;&gt;"",'График отпусков'!$D$17&lt;&gt;"",R108&gt;=MIN('График отпусков'!$C$17,'График отпусков'!$D$17),R108&lt;=MAX('График отпусков'!$C$17,'График отпусков'!$D$17)),
AND('График отпусков'!$C$18&lt;&gt;"",'График отпусков'!$D$18&lt;&gt;"",R108&gt;=MIN('График отпусков'!$C$18,'График отпусков'!$D$18),R108&lt;=MAX('График отпусков'!$C$18,'График отпусков'!$D$18)),
AND('График отпусков'!$C$19&lt;&gt;"",'График отпусков'!$D$19&lt;&gt;"",R108&gt;=MIN('График отпусков'!$C$19,'График отпусков'!$D$19),R108&lt;=MAX('График отпусков'!$C$19,'График отпусков'!$D$19)),
AND('График отпусков'!$C$20&lt;&gt;"",'График отпусков'!$D$20&lt;&gt;"",R108&gt;=MIN('График отпусков'!$C$20,'График отпусков'!$D$20),R108&lt;=MAX('График отпусков'!$C$20,'График отпусков'!$D$20)),
AND('График отпусков'!$C$21&lt;&gt;"",'График отпусков'!$D$21&lt;&gt;"",R108&gt;=MIN('График отпусков'!$C$21,'График отпусков'!$D$21),R108&lt;=MAX('График отпусков'!$C$21,'График отпусков'!$D$21)),
AND('График отпусков'!$C$22&lt;&gt;"",'График отпусков'!$D$22&lt;&gt;"",R108&gt;=MIN('График отпусков'!$C$22,'График отпусков'!$D$22),R108&lt;=MAX('График отпусков'!$C$22,'График отпусков'!$D$22)),
AND('График отпусков'!$C$23&lt;&gt;"",'График отпусков'!$D$23&lt;&gt;"",R108&gt;=MIN('График отпусков'!$C$23,'График отпусков'!$D$23),R108&lt;=MAX('График отпусков'!$C$23,'График отпусков'!$D$23)),
AND('График отпусков'!$C$24&lt;&gt;"",'График отпусков'!$D$24&lt;&gt;"",R108&gt;=MIN('График отпусков'!$C$24,'График отпусков'!$D$24),R108&lt;=MAX('График отпусков'!$C$24,'График отпусков'!$D$24)),
AND('График отпусков'!$C$25&lt;&gt;"",'График отпусков'!$D$25&lt;&gt;"",R108&gt;=MIN('График отпусков'!$C$25,'График отпусков'!$D$25),R108&lt;=MAX('График отпусков'!$C$25,'График отпусков'!$D$25)),
AND('График отпусков'!$C$26&lt;&gt;"",'График отпусков'!$D$26&lt;&gt;"",R108&gt;=MIN('График отпусков'!$C$26,'График отпусков'!$D$26),R108&lt;=MAX('График отпусков'!$C$26,'График отпусков'!$D$26)),
AND('График отпусков'!$C$27&lt;&gt;"",'График отпусков'!$D$27&lt;&gt;"",R108&gt;=MIN('График отпусков'!$C$27,'График отпусков'!$D$27),R108&lt;=MAX('График отпусков'!$C$27,'График отпусков'!$D$27)),
AND('График отпусков'!$C$28&lt;&gt;"",'График отпусков'!$D$28&lt;&gt;"",R108&gt;=MIN('График отпусков'!$C$28,'График отпусков'!$D$28),R108&lt;=MAX('График отпусков'!$C$28,'График отпусков'!$D$28)),
AND('График отпусков'!$C$29&lt;&gt;"",'График отпусков'!$D$29&lt;&gt;"",R108&gt;=MIN('График отпусков'!$C$29,'График отпусков'!$D$29),R108&lt;=MAX('График отпусков'!$C$29,'График отпусков'!$D$29))
)
)</f>
        <v>0</v>
      </c>
    </row>
    <row r="109" spans="17:19" ht="45" customHeight="1" x14ac:dyDescent="0.25">
      <c r="Q109" s="58" t="s">
        <v>96</v>
      </c>
      <c r="R109" s="59">
        <v>46128</v>
      </c>
      <c r="S109" s="60" t="b">
        <f>AND(
COUNTIF(Расчёт!$O$4:$O$35,R109)=0,
OR(
AND('График отпусков'!$C$15&lt;&gt;"",'График отпусков'!$D$15&lt;&gt;"",R109&gt;=MIN('График отпусков'!$C$15,'График отпусков'!$D$15),R109&lt;=MAX('График отпусков'!$C$15,'График отпусков'!$D$15)),
AND('График отпусков'!$C$16&lt;&gt;"",'График отпусков'!$D$16&lt;&gt;"",R109&gt;=MIN('График отпусков'!$C$16,'График отпусков'!$D$16),R109&lt;=MAX('График отпусков'!$C$16,'График отпусков'!$D$16)),
AND('График отпусков'!$C$17&lt;&gt;"",'График отпусков'!$D$17&lt;&gt;"",R109&gt;=MIN('График отпусков'!$C$17,'График отпусков'!$D$17),R109&lt;=MAX('График отпусков'!$C$17,'График отпусков'!$D$17)),
AND('График отпусков'!$C$18&lt;&gt;"",'График отпусков'!$D$18&lt;&gt;"",R109&gt;=MIN('График отпусков'!$C$18,'График отпусков'!$D$18),R109&lt;=MAX('График отпусков'!$C$18,'График отпусков'!$D$18)),
AND('График отпусков'!$C$19&lt;&gt;"",'График отпусков'!$D$19&lt;&gt;"",R109&gt;=MIN('График отпусков'!$C$19,'График отпусков'!$D$19),R109&lt;=MAX('График отпусков'!$C$19,'График отпусков'!$D$19)),
AND('График отпусков'!$C$20&lt;&gt;"",'График отпусков'!$D$20&lt;&gt;"",R109&gt;=MIN('График отпусков'!$C$20,'График отпусков'!$D$20),R109&lt;=MAX('График отпусков'!$C$20,'График отпусков'!$D$20)),
AND('График отпусков'!$C$21&lt;&gt;"",'График отпусков'!$D$21&lt;&gt;"",R109&gt;=MIN('График отпусков'!$C$21,'График отпусков'!$D$21),R109&lt;=MAX('График отпусков'!$C$21,'График отпусков'!$D$21)),
AND('График отпусков'!$C$22&lt;&gt;"",'График отпусков'!$D$22&lt;&gt;"",R109&gt;=MIN('График отпусков'!$C$22,'График отпусков'!$D$22),R109&lt;=MAX('График отпусков'!$C$22,'График отпусков'!$D$22)),
AND('График отпусков'!$C$23&lt;&gt;"",'График отпусков'!$D$23&lt;&gt;"",R109&gt;=MIN('График отпусков'!$C$23,'График отпусков'!$D$23),R109&lt;=MAX('График отпусков'!$C$23,'График отпусков'!$D$23)),
AND('График отпусков'!$C$24&lt;&gt;"",'График отпусков'!$D$24&lt;&gt;"",R109&gt;=MIN('График отпусков'!$C$24,'График отпусков'!$D$24),R109&lt;=MAX('График отпусков'!$C$24,'График отпусков'!$D$24)),
AND('График отпусков'!$C$25&lt;&gt;"",'График отпусков'!$D$25&lt;&gt;"",R109&gt;=MIN('График отпусков'!$C$25,'График отпусков'!$D$25),R109&lt;=MAX('График отпусков'!$C$25,'График отпусков'!$D$25)),
AND('График отпусков'!$C$26&lt;&gt;"",'График отпусков'!$D$26&lt;&gt;"",R109&gt;=MIN('График отпусков'!$C$26,'График отпусков'!$D$26),R109&lt;=MAX('График отпусков'!$C$26,'График отпусков'!$D$26)),
AND('График отпусков'!$C$27&lt;&gt;"",'График отпусков'!$D$27&lt;&gt;"",R109&gt;=MIN('График отпусков'!$C$27,'График отпусков'!$D$27),R109&lt;=MAX('График отпусков'!$C$27,'График отпусков'!$D$27)),
AND('График отпусков'!$C$28&lt;&gt;"",'График отпусков'!$D$28&lt;&gt;"",R109&gt;=MIN('График отпусков'!$C$28,'График отпусков'!$D$28),R109&lt;=MAX('График отпусков'!$C$28,'График отпусков'!$D$28)),
AND('График отпусков'!$C$29&lt;&gt;"",'График отпусков'!$D$29&lt;&gt;"",R109&gt;=MIN('График отпусков'!$C$29,'График отпусков'!$D$29),R109&lt;=MAX('График отпусков'!$C$29,'График отпусков'!$D$29))
)
)</f>
        <v>0</v>
      </c>
    </row>
    <row r="110" spans="17:19" ht="45" customHeight="1" x14ac:dyDescent="0.25">
      <c r="Q110" s="58" t="s">
        <v>96</v>
      </c>
      <c r="R110" s="59">
        <v>46129</v>
      </c>
      <c r="S110" s="60" t="b">
        <f>AND(
COUNTIF(Расчёт!$O$4:$O$35,R110)=0,
OR(
AND('График отпусков'!$C$15&lt;&gt;"",'График отпусков'!$D$15&lt;&gt;"",R110&gt;=MIN('График отпусков'!$C$15,'График отпусков'!$D$15),R110&lt;=MAX('График отпусков'!$C$15,'График отпусков'!$D$15)),
AND('График отпусков'!$C$16&lt;&gt;"",'График отпусков'!$D$16&lt;&gt;"",R110&gt;=MIN('График отпусков'!$C$16,'График отпусков'!$D$16),R110&lt;=MAX('График отпусков'!$C$16,'График отпусков'!$D$16)),
AND('График отпусков'!$C$17&lt;&gt;"",'График отпусков'!$D$17&lt;&gt;"",R110&gt;=MIN('График отпусков'!$C$17,'График отпусков'!$D$17),R110&lt;=MAX('График отпусков'!$C$17,'График отпусков'!$D$17)),
AND('График отпусков'!$C$18&lt;&gt;"",'График отпусков'!$D$18&lt;&gt;"",R110&gt;=MIN('График отпусков'!$C$18,'График отпусков'!$D$18),R110&lt;=MAX('График отпусков'!$C$18,'График отпусков'!$D$18)),
AND('График отпусков'!$C$19&lt;&gt;"",'График отпусков'!$D$19&lt;&gt;"",R110&gt;=MIN('График отпусков'!$C$19,'График отпусков'!$D$19),R110&lt;=MAX('График отпусков'!$C$19,'График отпусков'!$D$19)),
AND('График отпусков'!$C$20&lt;&gt;"",'График отпусков'!$D$20&lt;&gt;"",R110&gt;=MIN('График отпусков'!$C$20,'График отпусков'!$D$20),R110&lt;=MAX('График отпусков'!$C$20,'График отпусков'!$D$20)),
AND('График отпусков'!$C$21&lt;&gt;"",'График отпусков'!$D$21&lt;&gt;"",R110&gt;=MIN('График отпусков'!$C$21,'График отпусков'!$D$21),R110&lt;=MAX('График отпусков'!$C$21,'График отпусков'!$D$21)),
AND('График отпусков'!$C$22&lt;&gt;"",'График отпусков'!$D$22&lt;&gt;"",R110&gt;=MIN('График отпусков'!$C$22,'График отпусков'!$D$22),R110&lt;=MAX('График отпусков'!$C$22,'График отпусков'!$D$22)),
AND('График отпусков'!$C$23&lt;&gt;"",'График отпусков'!$D$23&lt;&gt;"",R110&gt;=MIN('График отпусков'!$C$23,'График отпусков'!$D$23),R110&lt;=MAX('График отпусков'!$C$23,'График отпусков'!$D$23)),
AND('График отпусков'!$C$24&lt;&gt;"",'График отпусков'!$D$24&lt;&gt;"",R110&gt;=MIN('График отпусков'!$C$24,'График отпусков'!$D$24),R110&lt;=MAX('График отпусков'!$C$24,'График отпусков'!$D$24)),
AND('График отпусков'!$C$25&lt;&gt;"",'График отпусков'!$D$25&lt;&gt;"",R110&gt;=MIN('График отпусков'!$C$25,'График отпусков'!$D$25),R110&lt;=MAX('График отпусков'!$C$25,'График отпусков'!$D$25)),
AND('График отпусков'!$C$26&lt;&gt;"",'График отпусков'!$D$26&lt;&gt;"",R110&gt;=MIN('График отпусков'!$C$26,'График отпусков'!$D$26),R110&lt;=MAX('График отпусков'!$C$26,'График отпусков'!$D$26)),
AND('График отпусков'!$C$27&lt;&gt;"",'График отпусков'!$D$27&lt;&gt;"",R110&gt;=MIN('График отпусков'!$C$27,'График отпусков'!$D$27),R110&lt;=MAX('График отпусков'!$C$27,'График отпусков'!$D$27)),
AND('График отпусков'!$C$28&lt;&gt;"",'График отпусков'!$D$28&lt;&gt;"",R110&gt;=MIN('График отпусков'!$C$28,'График отпусков'!$D$28),R110&lt;=MAX('График отпусков'!$C$28,'График отпусков'!$D$28)),
AND('График отпусков'!$C$29&lt;&gt;"",'График отпусков'!$D$29&lt;&gt;"",R110&gt;=MIN('График отпусков'!$C$29,'График отпусков'!$D$29),R110&lt;=MAX('График отпусков'!$C$29,'График отпусков'!$D$29))
)
)</f>
        <v>0</v>
      </c>
    </row>
    <row r="111" spans="17:19" ht="45" customHeight="1" x14ac:dyDescent="0.25">
      <c r="Q111" s="58" t="s">
        <v>96</v>
      </c>
      <c r="R111" s="59">
        <v>46130</v>
      </c>
      <c r="S111" s="60" t="b">
        <f>AND(
COUNTIF(Расчёт!$O$4:$O$35,R111)=0,
OR(
AND('График отпусков'!$C$15&lt;&gt;"",'График отпусков'!$D$15&lt;&gt;"",R111&gt;=MIN('График отпусков'!$C$15,'График отпусков'!$D$15),R111&lt;=MAX('График отпусков'!$C$15,'График отпусков'!$D$15)),
AND('График отпусков'!$C$16&lt;&gt;"",'График отпусков'!$D$16&lt;&gt;"",R111&gt;=MIN('График отпусков'!$C$16,'График отпусков'!$D$16),R111&lt;=MAX('График отпусков'!$C$16,'График отпусков'!$D$16)),
AND('График отпусков'!$C$17&lt;&gt;"",'График отпусков'!$D$17&lt;&gt;"",R111&gt;=MIN('График отпусков'!$C$17,'График отпусков'!$D$17),R111&lt;=MAX('График отпусков'!$C$17,'График отпусков'!$D$17)),
AND('График отпусков'!$C$18&lt;&gt;"",'График отпусков'!$D$18&lt;&gt;"",R111&gt;=MIN('График отпусков'!$C$18,'График отпусков'!$D$18),R111&lt;=MAX('График отпусков'!$C$18,'График отпусков'!$D$18)),
AND('График отпусков'!$C$19&lt;&gt;"",'График отпусков'!$D$19&lt;&gt;"",R111&gt;=MIN('График отпусков'!$C$19,'График отпусков'!$D$19),R111&lt;=MAX('График отпусков'!$C$19,'График отпусков'!$D$19)),
AND('График отпусков'!$C$20&lt;&gt;"",'График отпусков'!$D$20&lt;&gt;"",R111&gt;=MIN('График отпусков'!$C$20,'График отпусков'!$D$20),R111&lt;=MAX('График отпусков'!$C$20,'График отпусков'!$D$20)),
AND('График отпусков'!$C$21&lt;&gt;"",'График отпусков'!$D$21&lt;&gt;"",R111&gt;=MIN('График отпусков'!$C$21,'График отпусков'!$D$21),R111&lt;=MAX('График отпусков'!$C$21,'График отпусков'!$D$21)),
AND('График отпусков'!$C$22&lt;&gt;"",'График отпусков'!$D$22&lt;&gt;"",R111&gt;=MIN('График отпусков'!$C$22,'График отпусков'!$D$22),R111&lt;=MAX('График отпусков'!$C$22,'График отпусков'!$D$22)),
AND('График отпусков'!$C$23&lt;&gt;"",'График отпусков'!$D$23&lt;&gt;"",R111&gt;=MIN('График отпусков'!$C$23,'График отпусков'!$D$23),R111&lt;=MAX('График отпусков'!$C$23,'График отпусков'!$D$23)),
AND('График отпусков'!$C$24&lt;&gt;"",'График отпусков'!$D$24&lt;&gt;"",R111&gt;=MIN('График отпусков'!$C$24,'График отпусков'!$D$24),R111&lt;=MAX('График отпусков'!$C$24,'График отпусков'!$D$24)),
AND('График отпусков'!$C$25&lt;&gt;"",'График отпусков'!$D$25&lt;&gt;"",R111&gt;=MIN('График отпусков'!$C$25,'График отпусков'!$D$25),R111&lt;=MAX('График отпусков'!$C$25,'График отпусков'!$D$25)),
AND('График отпусков'!$C$26&lt;&gt;"",'График отпусков'!$D$26&lt;&gt;"",R111&gt;=MIN('График отпусков'!$C$26,'График отпусков'!$D$26),R111&lt;=MAX('График отпусков'!$C$26,'График отпусков'!$D$26)),
AND('График отпусков'!$C$27&lt;&gt;"",'График отпусков'!$D$27&lt;&gt;"",R111&gt;=MIN('График отпусков'!$C$27,'График отпусков'!$D$27),R111&lt;=MAX('График отпусков'!$C$27,'График отпусков'!$D$27)),
AND('График отпусков'!$C$28&lt;&gt;"",'График отпусков'!$D$28&lt;&gt;"",R111&gt;=MIN('График отпусков'!$C$28,'График отпусков'!$D$28),R111&lt;=MAX('График отпусков'!$C$28,'График отпусков'!$D$28)),
AND('График отпусков'!$C$29&lt;&gt;"",'График отпусков'!$D$29&lt;&gt;"",R111&gt;=MIN('График отпусков'!$C$29,'График отпусков'!$D$29),R111&lt;=MAX('График отпусков'!$C$29,'График отпусков'!$D$29))
)
)</f>
        <v>0</v>
      </c>
    </row>
    <row r="112" spans="17:19" ht="45" customHeight="1" x14ac:dyDescent="0.25">
      <c r="Q112" s="58" t="s">
        <v>96</v>
      </c>
      <c r="R112" s="59">
        <v>46131</v>
      </c>
      <c r="S112" s="60" t="b">
        <f>AND(
COUNTIF(Расчёт!$O$4:$O$35,R112)=0,
OR(
AND('График отпусков'!$C$15&lt;&gt;"",'График отпусков'!$D$15&lt;&gt;"",R112&gt;=MIN('График отпусков'!$C$15,'График отпусков'!$D$15),R112&lt;=MAX('График отпусков'!$C$15,'График отпусков'!$D$15)),
AND('График отпусков'!$C$16&lt;&gt;"",'График отпусков'!$D$16&lt;&gt;"",R112&gt;=MIN('График отпусков'!$C$16,'График отпусков'!$D$16),R112&lt;=MAX('График отпусков'!$C$16,'График отпусков'!$D$16)),
AND('График отпусков'!$C$17&lt;&gt;"",'График отпусков'!$D$17&lt;&gt;"",R112&gt;=MIN('График отпусков'!$C$17,'График отпусков'!$D$17),R112&lt;=MAX('График отпусков'!$C$17,'График отпусков'!$D$17)),
AND('График отпусков'!$C$18&lt;&gt;"",'График отпусков'!$D$18&lt;&gt;"",R112&gt;=MIN('График отпусков'!$C$18,'График отпусков'!$D$18),R112&lt;=MAX('График отпусков'!$C$18,'График отпусков'!$D$18)),
AND('График отпусков'!$C$19&lt;&gt;"",'График отпусков'!$D$19&lt;&gt;"",R112&gt;=MIN('График отпусков'!$C$19,'График отпусков'!$D$19),R112&lt;=MAX('График отпусков'!$C$19,'График отпусков'!$D$19)),
AND('График отпусков'!$C$20&lt;&gt;"",'График отпусков'!$D$20&lt;&gt;"",R112&gt;=MIN('График отпусков'!$C$20,'График отпусков'!$D$20),R112&lt;=MAX('График отпусков'!$C$20,'График отпусков'!$D$20)),
AND('График отпусков'!$C$21&lt;&gt;"",'График отпусков'!$D$21&lt;&gt;"",R112&gt;=MIN('График отпусков'!$C$21,'График отпусков'!$D$21),R112&lt;=MAX('График отпусков'!$C$21,'График отпусков'!$D$21)),
AND('График отпусков'!$C$22&lt;&gt;"",'График отпусков'!$D$22&lt;&gt;"",R112&gt;=MIN('График отпусков'!$C$22,'График отпусков'!$D$22),R112&lt;=MAX('График отпусков'!$C$22,'График отпусков'!$D$22)),
AND('График отпусков'!$C$23&lt;&gt;"",'График отпусков'!$D$23&lt;&gt;"",R112&gt;=MIN('График отпусков'!$C$23,'График отпусков'!$D$23),R112&lt;=MAX('График отпусков'!$C$23,'График отпусков'!$D$23)),
AND('График отпусков'!$C$24&lt;&gt;"",'График отпусков'!$D$24&lt;&gt;"",R112&gt;=MIN('График отпусков'!$C$24,'График отпусков'!$D$24),R112&lt;=MAX('График отпусков'!$C$24,'График отпусков'!$D$24)),
AND('График отпусков'!$C$25&lt;&gt;"",'График отпусков'!$D$25&lt;&gt;"",R112&gt;=MIN('График отпусков'!$C$25,'График отпусков'!$D$25),R112&lt;=MAX('График отпусков'!$C$25,'График отпусков'!$D$25)),
AND('График отпусков'!$C$26&lt;&gt;"",'График отпусков'!$D$26&lt;&gt;"",R112&gt;=MIN('График отпусков'!$C$26,'График отпусков'!$D$26),R112&lt;=MAX('График отпусков'!$C$26,'График отпусков'!$D$26)),
AND('График отпусков'!$C$27&lt;&gt;"",'График отпусков'!$D$27&lt;&gt;"",R112&gt;=MIN('График отпусков'!$C$27,'График отпусков'!$D$27),R112&lt;=MAX('График отпусков'!$C$27,'График отпусков'!$D$27)),
AND('График отпусков'!$C$28&lt;&gt;"",'График отпусков'!$D$28&lt;&gt;"",R112&gt;=MIN('График отпусков'!$C$28,'График отпусков'!$D$28),R112&lt;=MAX('График отпусков'!$C$28,'График отпусков'!$D$28)),
AND('График отпусков'!$C$29&lt;&gt;"",'График отпусков'!$D$29&lt;&gt;"",R112&gt;=MIN('График отпусков'!$C$29,'График отпусков'!$D$29),R112&lt;=MAX('График отпусков'!$C$29,'График отпусков'!$D$29))
)
)</f>
        <v>0</v>
      </c>
    </row>
    <row r="113" spans="17:19" ht="45" customHeight="1" x14ac:dyDescent="0.25">
      <c r="Q113" s="58" t="s">
        <v>96</v>
      </c>
      <c r="R113" s="59">
        <v>46132</v>
      </c>
      <c r="S113" s="60" t="b">
        <f>AND(
COUNTIF(Расчёт!$O$4:$O$35,R113)=0,
OR(
AND('График отпусков'!$C$15&lt;&gt;"",'График отпусков'!$D$15&lt;&gt;"",R113&gt;=MIN('График отпусков'!$C$15,'График отпусков'!$D$15),R113&lt;=MAX('График отпусков'!$C$15,'График отпусков'!$D$15)),
AND('График отпусков'!$C$16&lt;&gt;"",'График отпусков'!$D$16&lt;&gt;"",R113&gt;=MIN('График отпусков'!$C$16,'График отпусков'!$D$16),R113&lt;=MAX('График отпусков'!$C$16,'График отпусков'!$D$16)),
AND('График отпусков'!$C$17&lt;&gt;"",'График отпусков'!$D$17&lt;&gt;"",R113&gt;=MIN('График отпусков'!$C$17,'График отпусков'!$D$17),R113&lt;=MAX('График отпусков'!$C$17,'График отпусков'!$D$17)),
AND('График отпусков'!$C$18&lt;&gt;"",'График отпусков'!$D$18&lt;&gt;"",R113&gt;=MIN('График отпусков'!$C$18,'График отпусков'!$D$18),R113&lt;=MAX('График отпусков'!$C$18,'График отпусков'!$D$18)),
AND('График отпусков'!$C$19&lt;&gt;"",'График отпусков'!$D$19&lt;&gt;"",R113&gt;=MIN('График отпусков'!$C$19,'График отпусков'!$D$19),R113&lt;=MAX('График отпусков'!$C$19,'График отпусков'!$D$19)),
AND('График отпусков'!$C$20&lt;&gt;"",'График отпусков'!$D$20&lt;&gt;"",R113&gt;=MIN('График отпусков'!$C$20,'График отпусков'!$D$20),R113&lt;=MAX('График отпусков'!$C$20,'График отпусков'!$D$20)),
AND('График отпусков'!$C$21&lt;&gt;"",'График отпусков'!$D$21&lt;&gt;"",R113&gt;=MIN('График отпусков'!$C$21,'График отпусков'!$D$21),R113&lt;=MAX('График отпусков'!$C$21,'График отпусков'!$D$21)),
AND('График отпусков'!$C$22&lt;&gt;"",'График отпусков'!$D$22&lt;&gt;"",R113&gt;=MIN('График отпусков'!$C$22,'График отпусков'!$D$22),R113&lt;=MAX('График отпусков'!$C$22,'График отпусков'!$D$22)),
AND('График отпусков'!$C$23&lt;&gt;"",'График отпусков'!$D$23&lt;&gt;"",R113&gt;=MIN('График отпусков'!$C$23,'График отпусков'!$D$23),R113&lt;=MAX('График отпусков'!$C$23,'График отпусков'!$D$23)),
AND('График отпусков'!$C$24&lt;&gt;"",'График отпусков'!$D$24&lt;&gt;"",R113&gt;=MIN('График отпусков'!$C$24,'График отпусков'!$D$24),R113&lt;=MAX('График отпусков'!$C$24,'График отпусков'!$D$24)),
AND('График отпусков'!$C$25&lt;&gt;"",'График отпусков'!$D$25&lt;&gt;"",R113&gt;=MIN('График отпусков'!$C$25,'График отпусков'!$D$25),R113&lt;=MAX('График отпусков'!$C$25,'График отпусков'!$D$25)),
AND('График отпусков'!$C$26&lt;&gt;"",'График отпусков'!$D$26&lt;&gt;"",R113&gt;=MIN('График отпусков'!$C$26,'График отпусков'!$D$26),R113&lt;=MAX('График отпусков'!$C$26,'График отпусков'!$D$26)),
AND('График отпусков'!$C$27&lt;&gt;"",'График отпусков'!$D$27&lt;&gt;"",R113&gt;=MIN('График отпусков'!$C$27,'График отпусков'!$D$27),R113&lt;=MAX('График отпусков'!$C$27,'График отпусков'!$D$27)),
AND('График отпусков'!$C$28&lt;&gt;"",'График отпусков'!$D$28&lt;&gt;"",R113&gt;=MIN('График отпусков'!$C$28,'График отпусков'!$D$28),R113&lt;=MAX('График отпусков'!$C$28,'График отпусков'!$D$28)),
AND('График отпусков'!$C$29&lt;&gt;"",'График отпусков'!$D$29&lt;&gt;"",R113&gt;=MIN('График отпусков'!$C$29,'График отпусков'!$D$29),R113&lt;=MAX('График отпусков'!$C$29,'График отпусков'!$D$29))
)
)</f>
        <v>0</v>
      </c>
    </row>
    <row r="114" spans="17:19" ht="45" customHeight="1" x14ac:dyDescent="0.25">
      <c r="Q114" s="58" t="s">
        <v>96</v>
      </c>
      <c r="R114" s="59">
        <v>46133</v>
      </c>
      <c r="S114" s="60" t="b">
        <f>AND(
COUNTIF(Расчёт!$O$4:$O$35,R114)=0,
OR(
AND('График отпусков'!$C$15&lt;&gt;"",'График отпусков'!$D$15&lt;&gt;"",R114&gt;=MIN('График отпусков'!$C$15,'График отпусков'!$D$15),R114&lt;=MAX('График отпусков'!$C$15,'График отпусков'!$D$15)),
AND('График отпусков'!$C$16&lt;&gt;"",'График отпусков'!$D$16&lt;&gt;"",R114&gt;=MIN('График отпусков'!$C$16,'График отпусков'!$D$16),R114&lt;=MAX('График отпусков'!$C$16,'График отпусков'!$D$16)),
AND('График отпусков'!$C$17&lt;&gt;"",'График отпусков'!$D$17&lt;&gt;"",R114&gt;=MIN('График отпусков'!$C$17,'График отпусков'!$D$17),R114&lt;=MAX('График отпусков'!$C$17,'График отпусков'!$D$17)),
AND('График отпусков'!$C$18&lt;&gt;"",'График отпусков'!$D$18&lt;&gt;"",R114&gt;=MIN('График отпусков'!$C$18,'График отпусков'!$D$18),R114&lt;=MAX('График отпусков'!$C$18,'График отпусков'!$D$18)),
AND('График отпусков'!$C$19&lt;&gt;"",'График отпусков'!$D$19&lt;&gt;"",R114&gt;=MIN('График отпусков'!$C$19,'График отпусков'!$D$19),R114&lt;=MAX('График отпусков'!$C$19,'График отпусков'!$D$19)),
AND('График отпусков'!$C$20&lt;&gt;"",'График отпусков'!$D$20&lt;&gt;"",R114&gt;=MIN('График отпусков'!$C$20,'График отпусков'!$D$20),R114&lt;=MAX('График отпусков'!$C$20,'График отпусков'!$D$20)),
AND('График отпусков'!$C$21&lt;&gt;"",'График отпусков'!$D$21&lt;&gt;"",R114&gt;=MIN('График отпусков'!$C$21,'График отпусков'!$D$21),R114&lt;=MAX('График отпусков'!$C$21,'График отпусков'!$D$21)),
AND('График отпусков'!$C$22&lt;&gt;"",'График отпусков'!$D$22&lt;&gt;"",R114&gt;=MIN('График отпусков'!$C$22,'График отпусков'!$D$22),R114&lt;=MAX('График отпусков'!$C$22,'График отпусков'!$D$22)),
AND('График отпусков'!$C$23&lt;&gt;"",'График отпусков'!$D$23&lt;&gt;"",R114&gt;=MIN('График отпусков'!$C$23,'График отпусков'!$D$23),R114&lt;=MAX('График отпусков'!$C$23,'График отпусков'!$D$23)),
AND('График отпусков'!$C$24&lt;&gt;"",'График отпусков'!$D$24&lt;&gt;"",R114&gt;=MIN('График отпусков'!$C$24,'График отпусков'!$D$24),R114&lt;=MAX('График отпусков'!$C$24,'График отпусков'!$D$24)),
AND('График отпусков'!$C$25&lt;&gt;"",'График отпусков'!$D$25&lt;&gt;"",R114&gt;=MIN('График отпусков'!$C$25,'График отпусков'!$D$25),R114&lt;=MAX('График отпусков'!$C$25,'График отпусков'!$D$25)),
AND('График отпусков'!$C$26&lt;&gt;"",'График отпусков'!$D$26&lt;&gt;"",R114&gt;=MIN('График отпусков'!$C$26,'График отпусков'!$D$26),R114&lt;=MAX('График отпусков'!$C$26,'График отпусков'!$D$26)),
AND('График отпусков'!$C$27&lt;&gt;"",'График отпусков'!$D$27&lt;&gt;"",R114&gt;=MIN('График отпусков'!$C$27,'График отпусков'!$D$27),R114&lt;=MAX('График отпусков'!$C$27,'График отпусков'!$D$27)),
AND('График отпусков'!$C$28&lt;&gt;"",'График отпусков'!$D$28&lt;&gt;"",R114&gt;=MIN('График отпусков'!$C$28,'График отпусков'!$D$28),R114&lt;=MAX('График отпусков'!$C$28,'График отпусков'!$D$28)),
AND('График отпусков'!$C$29&lt;&gt;"",'График отпусков'!$D$29&lt;&gt;"",R114&gt;=MIN('График отпусков'!$C$29,'График отпусков'!$D$29),R114&lt;=MAX('График отпусков'!$C$29,'График отпусков'!$D$29))
)
)</f>
        <v>0</v>
      </c>
    </row>
    <row r="115" spans="17:19" ht="45" customHeight="1" x14ac:dyDescent="0.25">
      <c r="Q115" s="58" t="s">
        <v>96</v>
      </c>
      <c r="R115" s="59">
        <v>46134</v>
      </c>
      <c r="S115" s="60" t="b">
        <f>AND(
COUNTIF(Расчёт!$O$4:$O$35,R115)=0,
OR(
AND('График отпусков'!$C$15&lt;&gt;"",'График отпусков'!$D$15&lt;&gt;"",R115&gt;=MIN('График отпусков'!$C$15,'График отпусков'!$D$15),R115&lt;=MAX('График отпусков'!$C$15,'График отпусков'!$D$15)),
AND('График отпусков'!$C$16&lt;&gt;"",'График отпусков'!$D$16&lt;&gt;"",R115&gt;=MIN('График отпусков'!$C$16,'График отпусков'!$D$16),R115&lt;=MAX('График отпусков'!$C$16,'График отпусков'!$D$16)),
AND('График отпусков'!$C$17&lt;&gt;"",'График отпусков'!$D$17&lt;&gt;"",R115&gt;=MIN('График отпусков'!$C$17,'График отпусков'!$D$17),R115&lt;=MAX('График отпусков'!$C$17,'График отпусков'!$D$17)),
AND('График отпусков'!$C$18&lt;&gt;"",'График отпусков'!$D$18&lt;&gt;"",R115&gt;=MIN('График отпусков'!$C$18,'График отпусков'!$D$18),R115&lt;=MAX('График отпусков'!$C$18,'График отпусков'!$D$18)),
AND('График отпусков'!$C$19&lt;&gt;"",'График отпусков'!$D$19&lt;&gt;"",R115&gt;=MIN('График отпусков'!$C$19,'График отпусков'!$D$19),R115&lt;=MAX('График отпусков'!$C$19,'График отпусков'!$D$19)),
AND('График отпусков'!$C$20&lt;&gt;"",'График отпусков'!$D$20&lt;&gt;"",R115&gt;=MIN('График отпусков'!$C$20,'График отпусков'!$D$20),R115&lt;=MAX('График отпусков'!$C$20,'График отпусков'!$D$20)),
AND('График отпусков'!$C$21&lt;&gt;"",'График отпусков'!$D$21&lt;&gt;"",R115&gt;=MIN('График отпусков'!$C$21,'График отпусков'!$D$21),R115&lt;=MAX('График отпусков'!$C$21,'График отпусков'!$D$21)),
AND('График отпусков'!$C$22&lt;&gt;"",'График отпусков'!$D$22&lt;&gt;"",R115&gt;=MIN('График отпусков'!$C$22,'График отпусков'!$D$22),R115&lt;=MAX('График отпусков'!$C$22,'График отпусков'!$D$22)),
AND('График отпусков'!$C$23&lt;&gt;"",'График отпусков'!$D$23&lt;&gt;"",R115&gt;=MIN('График отпусков'!$C$23,'График отпусков'!$D$23),R115&lt;=MAX('График отпусков'!$C$23,'График отпусков'!$D$23)),
AND('График отпусков'!$C$24&lt;&gt;"",'График отпусков'!$D$24&lt;&gt;"",R115&gt;=MIN('График отпусков'!$C$24,'График отпусков'!$D$24),R115&lt;=MAX('График отпусков'!$C$24,'График отпусков'!$D$24)),
AND('График отпусков'!$C$25&lt;&gt;"",'График отпусков'!$D$25&lt;&gt;"",R115&gt;=MIN('График отпусков'!$C$25,'График отпусков'!$D$25),R115&lt;=MAX('График отпусков'!$C$25,'График отпусков'!$D$25)),
AND('График отпусков'!$C$26&lt;&gt;"",'График отпусков'!$D$26&lt;&gt;"",R115&gt;=MIN('График отпусков'!$C$26,'График отпусков'!$D$26),R115&lt;=MAX('График отпусков'!$C$26,'График отпусков'!$D$26)),
AND('График отпусков'!$C$27&lt;&gt;"",'График отпусков'!$D$27&lt;&gt;"",R115&gt;=MIN('График отпусков'!$C$27,'График отпусков'!$D$27),R115&lt;=MAX('График отпусков'!$C$27,'График отпусков'!$D$27)),
AND('График отпусков'!$C$28&lt;&gt;"",'График отпусков'!$D$28&lt;&gt;"",R115&gt;=MIN('График отпусков'!$C$28,'График отпусков'!$D$28),R115&lt;=MAX('График отпусков'!$C$28,'График отпусков'!$D$28)),
AND('График отпусков'!$C$29&lt;&gt;"",'График отпусков'!$D$29&lt;&gt;"",R115&gt;=MIN('График отпусков'!$C$29,'График отпусков'!$D$29),R115&lt;=MAX('График отпусков'!$C$29,'График отпусков'!$D$29))
)
)</f>
        <v>0</v>
      </c>
    </row>
    <row r="116" spans="17:19" ht="45" customHeight="1" x14ac:dyDescent="0.25">
      <c r="Q116" s="58" t="s">
        <v>96</v>
      </c>
      <c r="R116" s="59">
        <v>46135</v>
      </c>
      <c r="S116" s="60" t="b">
        <f>AND(
COUNTIF(Расчёт!$O$4:$O$35,R116)=0,
OR(
AND('График отпусков'!$C$15&lt;&gt;"",'График отпусков'!$D$15&lt;&gt;"",R116&gt;=MIN('График отпусков'!$C$15,'График отпусков'!$D$15),R116&lt;=MAX('График отпусков'!$C$15,'График отпусков'!$D$15)),
AND('График отпусков'!$C$16&lt;&gt;"",'График отпусков'!$D$16&lt;&gt;"",R116&gt;=MIN('График отпусков'!$C$16,'График отпусков'!$D$16),R116&lt;=MAX('График отпусков'!$C$16,'График отпусков'!$D$16)),
AND('График отпусков'!$C$17&lt;&gt;"",'График отпусков'!$D$17&lt;&gt;"",R116&gt;=MIN('График отпусков'!$C$17,'График отпусков'!$D$17),R116&lt;=MAX('График отпусков'!$C$17,'График отпусков'!$D$17)),
AND('График отпусков'!$C$18&lt;&gt;"",'График отпусков'!$D$18&lt;&gt;"",R116&gt;=MIN('График отпусков'!$C$18,'График отпусков'!$D$18),R116&lt;=MAX('График отпусков'!$C$18,'График отпусков'!$D$18)),
AND('График отпусков'!$C$19&lt;&gt;"",'График отпусков'!$D$19&lt;&gt;"",R116&gt;=MIN('График отпусков'!$C$19,'График отпусков'!$D$19),R116&lt;=MAX('График отпусков'!$C$19,'График отпусков'!$D$19)),
AND('График отпусков'!$C$20&lt;&gt;"",'График отпусков'!$D$20&lt;&gt;"",R116&gt;=MIN('График отпусков'!$C$20,'График отпусков'!$D$20),R116&lt;=MAX('График отпусков'!$C$20,'График отпусков'!$D$20)),
AND('График отпусков'!$C$21&lt;&gt;"",'График отпусков'!$D$21&lt;&gt;"",R116&gt;=MIN('График отпусков'!$C$21,'График отпусков'!$D$21),R116&lt;=MAX('График отпусков'!$C$21,'График отпусков'!$D$21)),
AND('График отпусков'!$C$22&lt;&gt;"",'График отпусков'!$D$22&lt;&gt;"",R116&gt;=MIN('График отпусков'!$C$22,'График отпусков'!$D$22),R116&lt;=MAX('График отпусков'!$C$22,'График отпусков'!$D$22)),
AND('График отпусков'!$C$23&lt;&gt;"",'График отпусков'!$D$23&lt;&gt;"",R116&gt;=MIN('График отпусков'!$C$23,'График отпусков'!$D$23),R116&lt;=MAX('График отпусков'!$C$23,'График отпусков'!$D$23)),
AND('График отпусков'!$C$24&lt;&gt;"",'График отпусков'!$D$24&lt;&gt;"",R116&gt;=MIN('График отпусков'!$C$24,'График отпусков'!$D$24),R116&lt;=MAX('График отпусков'!$C$24,'График отпусков'!$D$24)),
AND('График отпусков'!$C$25&lt;&gt;"",'График отпусков'!$D$25&lt;&gt;"",R116&gt;=MIN('График отпусков'!$C$25,'График отпусков'!$D$25),R116&lt;=MAX('График отпусков'!$C$25,'График отпусков'!$D$25)),
AND('График отпусков'!$C$26&lt;&gt;"",'График отпусков'!$D$26&lt;&gt;"",R116&gt;=MIN('График отпусков'!$C$26,'График отпусков'!$D$26),R116&lt;=MAX('График отпусков'!$C$26,'График отпусков'!$D$26)),
AND('График отпусков'!$C$27&lt;&gt;"",'График отпусков'!$D$27&lt;&gt;"",R116&gt;=MIN('График отпусков'!$C$27,'График отпусков'!$D$27),R116&lt;=MAX('График отпусков'!$C$27,'График отпусков'!$D$27)),
AND('График отпусков'!$C$28&lt;&gt;"",'График отпусков'!$D$28&lt;&gt;"",R116&gt;=MIN('График отпусков'!$C$28,'График отпусков'!$D$28),R116&lt;=MAX('График отпусков'!$C$28,'График отпусков'!$D$28)),
AND('График отпусков'!$C$29&lt;&gt;"",'График отпусков'!$D$29&lt;&gt;"",R116&gt;=MIN('График отпусков'!$C$29,'График отпусков'!$D$29),R116&lt;=MAX('График отпусков'!$C$29,'График отпусков'!$D$29))
)
)</f>
        <v>0</v>
      </c>
    </row>
    <row r="117" spans="17:19" ht="45" customHeight="1" x14ac:dyDescent="0.25">
      <c r="Q117" s="58" t="s">
        <v>96</v>
      </c>
      <c r="R117" s="59">
        <v>46136</v>
      </c>
      <c r="S117" s="60" t="b">
        <f>AND(
COUNTIF(Расчёт!$O$4:$O$35,R117)=0,
OR(
AND('График отпусков'!$C$15&lt;&gt;"",'График отпусков'!$D$15&lt;&gt;"",R117&gt;=MIN('График отпусков'!$C$15,'График отпусков'!$D$15),R117&lt;=MAX('График отпусков'!$C$15,'График отпусков'!$D$15)),
AND('График отпусков'!$C$16&lt;&gt;"",'График отпусков'!$D$16&lt;&gt;"",R117&gt;=MIN('График отпусков'!$C$16,'График отпусков'!$D$16),R117&lt;=MAX('График отпусков'!$C$16,'График отпусков'!$D$16)),
AND('График отпусков'!$C$17&lt;&gt;"",'График отпусков'!$D$17&lt;&gt;"",R117&gt;=MIN('График отпусков'!$C$17,'График отпусков'!$D$17),R117&lt;=MAX('График отпусков'!$C$17,'График отпусков'!$D$17)),
AND('График отпусков'!$C$18&lt;&gt;"",'График отпусков'!$D$18&lt;&gt;"",R117&gt;=MIN('График отпусков'!$C$18,'График отпусков'!$D$18),R117&lt;=MAX('График отпусков'!$C$18,'График отпусков'!$D$18)),
AND('График отпусков'!$C$19&lt;&gt;"",'График отпусков'!$D$19&lt;&gt;"",R117&gt;=MIN('График отпусков'!$C$19,'График отпусков'!$D$19),R117&lt;=MAX('График отпусков'!$C$19,'График отпусков'!$D$19)),
AND('График отпусков'!$C$20&lt;&gt;"",'График отпусков'!$D$20&lt;&gt;"",R117&gt;=MIN('График отпусков'!$C$20,'График отпусков'!$D$20),R117&lt;=MAX('График отпусков'!$C$20,'График отпусков'!$D$20)),
AND('График отпусков'!$C$21&lt;&gt;"",'График отпусков'!$D$21&lt;&gt;"",R117&gt;=MIN('График отпусков'!$C$21,'График отпусков'!$D$21),R117&lt;=MAX('График отпусков'!$C$21,'График отпусков'!$D$21)),
AND('График отпусков'!$C$22&lt;&gt;"",'График отпусков'!$D$22&lt;&gt;"",R117&gt;=MIN('График отпусков'!$C$22,'График отпусков'!$D$22),R117&lt;=MAX('График отпусков'!$C$22,'График отпусков'!$D$22)),
AND('График отпусков'!$C$23&lt;&gt;"",'График отпусков'!$D$23&lt;&gt;"",R117&gt;=MIN('График отпусков'!$C$23,'График отпусков'!$D$23),R117&lt;=MAX('График отпусков'!$C$23,'График отпусков'!$D$23)),
AND('График отпусков'!$C$24&lt;&gt;"",'График отпусков'!$D$24&lt;&gt;"",R117&gt;=MIN('График отпусков'!$C$24,'График отпусков'!$D$24),R117&lt;=MAX('График отпусков'!$C$24,'График отпусков'!$D$24)),
AND('График отпусков'!$C$25&lt;&gt;"",'График отпусков'!$D$25&lt;&gt;"",R117&gt;=MIN('График отпусков'!$C$25,'График отпусков'!$D$25),R117&lt;=MAX('График отпусков'!$C$25,'График отпусков'!$D$25)),
AND('График отпусков'!$C$26&lt;&gt;"",'График отпусков'!$D$26&lt;&gt;"",R117&gt;=MIN('График отпусков'!$C$26,'График отпусков'!$D$26),R117&lt;=MAX('График отпусков'!$C$26,'График отпусков'!$D$26)),
AND('График отпусков'!$C$27&lt;&gt;"",'График отпусков'!$D$27&lt;&gt;"",R117&gt;=MIN('График отпусков'!$C$27,'График отпусков'!$D$27),R117&lt;=MAX('График отпусков'!$C$27,'График отпусков'!$D$27)),
AND('График отпусков'!$C$28&lt;&gt;"",'График отпусков'!$D$28&lt;&gt;"",R117&gt;=MIN('График отпусков'!$C$28,'График отпусков'!$D$28),R117&lt;=MAX('График отпусков'!$C$28,'График отпусков'!$D$28)),
AND('График отпусков'!$C$29&lt;&gt;"",'График отпусков'!$D$29&lt;&gt;"",R117&gt;=MIN('График отпусков'!$C$29,'График отпусков'!$D$29),R117&lt;=MAX('График отпусков'!$C$29,'График отпусков'!$D$29))
)
)</f>
        <v>0</v>
      </c>
    </row>
    <row r="118" spans="17:19" ht="45" customHeight="1" x14ac:dyDescent="0.25">
      <c r="Q118" s="58" t="s">
        <v>96</v>
      </c>
      <c r="R118" s="59">
        <v>46137</v>
      </c>
      <c r="S118" s="60" t="b">
        <f>AND(
COUNTIF(Расчёт!$O$4:$O$35,R118)=0,
OR(
AND('График отпусков'!$C$15&lt;&gt;"",'График отпусков'!$D$15&lt;&gt;"",R118&gt;=MIN('График отпусков'!$C$15,'График отпусков'!$D$15),R118&lt;=MAX('График отпусков'!$C$15,'График отпусков'!$D$15)),
AND('График отпусков'!$C$16&lt;&gt;"",'График отпусков'!$D$16&lt;&gt;"",R118&gt;=MIN('График отпусков'!$C$16,'График отпусков'!$D$16),R118&lt;=MAX('График отпусков'!$C$16,'График отпусков'!$D$16)),
AND('График отпусков'!$C$17&lt;&gt;"",'График отпусков'!$D$17&lt;&gt;"",R118&gt;=MIN('График отпусков'!$C$17,'График отпусков'!$D$17),R118&lt;=MAX('График отпусков'!$C$17,'График отпусков'!$D$17)),
AND('График отпусков'!$C$18&lt;&gt;"",'График отпусков'!$D$18&lt;&gt;"",R118&gt;=MIN('График отпусков'!$C$18,'График отпусков'!$D$18),R118&lt;=MAX('График отпусков'!$C$18,'График отпусков'!$D$18)),
AND('График отпусков'!$C$19&lt;&gt;"",'График отпусков'!$D$19&lt;&gt;"",R118&gt;=MIN('График отпусков'!$C$19,'График отпусков'!$D$19),R118&lt;=MAX('График отпусков'!$C$19,'График отпусков'!$D$19)),
AND('График отпусков'!$C$20&lt;&gt;"",'График отпусков'!$D$20&lt;&gt;"",R118&gt;=MIN('График отпусков'!$C$20,'График отпусков'!$D$20),R118&lt;=MAX('График отпусков'!$C$20,'График отпусков'!$D$20)),
AND('График отпусков'!$C$21&lt;&gt;"",'График отпусков'!$D$21&lt;&gt;"",R118&gt;=MIN('График отпусков'!$C$21,'График отпусков'!$D$21),R118&lt;=MAX('График отпусков'!$C$21,'График отпусков'!$D$21)),
AND('График отпусков'!$C$22&lt;&gt;"",'График отпусков'!$D$22&lt;&gt;"",R118&gt;=MIN('График отпусков'!$C$22,'График отпусков'!$D$22),R118&lt;=MAX('График отпусков'!$C$22,'График отпусков'!$D$22)),
AND('График отпусков'!$C$23&lt;&gt;"",'График отпусков'!$D$23&lt;&gt;"",R118&gt;=MIN('График отпусков'!$C$23,'График отпусков'!$D$23),R118&lt;=MAX('График отпусков'!$C$23,'График отпусков'!$D$23)),
AND('График отпусков'!$C$24&lt;&gt;"",'График отпусков'!$D$24&lt;&gt;"",R118&gt;=MIN('График отпусков'!$C$24,'График отпусков'!$D$24),R118&lt;=MAX('График отпусков'!$C$24,'График отпусков'!$D$24)),
AND('График отпусков'!$C$25&lt;&gt;"",'График отпусков'!$D$25&lt;&gt;"",R118&gt;=MIN('График отпусков'!$C$25,'График отпусков'!$D$25),R118&lt;=MAX('График отпусков'!$C$25,'График отпусков'!$D$25)),
AND('График отпусков'!$C$26&lt;&gt;"",'График отпусков'!$D$26&lt;&gt;"",R118&gt;=MIN('График отпусков'!$C$26,'График отпусков'!$D$26),R118&lt;=MAX('График отпусков'!$C$26,'График отпусков'!$D$26)),
AND('График отпусков'!$C$27&lt;&gt;"",'График отпусков'!$D$27&lt;&gt;"",R118&gt;=MIN('График отпусков'!$C$27,'График отпусков'!$D$27),R118&lt;=MAX('График отпусков'!$C$27,'График отпусков'!$D$27)),
AND('График отпусков'!$C$28&lt;&gt;"",'График отпусков'!$D$28&lt;&gt;"",R118&gt;=MIN('График отпусков'!$C$28,'График отпусков'!$D$28),R118&lt;=MAX('График отпусков'!$C$28,'График отпусков'!$D$28)),
AND('График отпусков'!$C$29&lt;&gt;"",'График отпусков'!$D$29&lt;&gt;"",R118&gt;=MIN('График отпусков'!$C$29,'График отпусков'!$D$29),R118&lt;=MAX('График отпусков'!$C$29,'График отпусков'!$D$29))
)
)</f>
        <v>0</v>
      </c>
    </row>
    <row r="119" spans="17:19" ht="45" customHeight="1" x14ac:dyDescent="0.25">
      <c r="Q119" s="58" t="s">
        <v>96</v>
      </c>
      <c r="R119" s="59">
        <v>46138</v>
      </c>
      <c r="S119" s="60" t="b">
        <f>AND(
COUNTIF(Расчёт!$O$4:$O$35,R119)=0,
OR(
AND('График отпусков'!$C$15&lt;&gt;"",'График отпусков'!$D$15&lt;&gt;"",R119&gt;=MIN('График отпусков'!$C$15,'График отпусков'!$D$15),R119&lt;=MAX('График отпусков'!$C$15,'График отпусков'!$D$15)),
AND('График отпусков'!$C$16&lt;&gt;"",'График отпусков'!$D$16&lt;&gt;"",R119&gt;=MIN('График отпусков'!$C$16,'График отпусков'!$D$16),R119&lt;=MAX('График отпусков'!$C$16,'График отпусков'!$D$16)),
AND('График отпусков'!$C$17&lt;&gt;"",'График отпусков'!$D$17&lt;&gt;"",R119&gt;=MIN('График отпусков'!$C$17,'График отпусков'!$D$17),R119&lt;=MAX('График отпусков'!$C$17,'График отпусков'!$D$17)),
AND('График отпусков'!$C$18&lt;&gt;"",'График отпусков'!$D$18&lt;&gt;"",R119&gt;=MIN('График отпусков'!$C$18,'График отпусков'!$D$18),R119&lt;=MAX('График отпусков'!$C$18,'График отпусков'!$D$18)),
AND('График отпусков'!$C$19&lt;&gt;"",'График отпусков'!$D$19&lt;&gt;"",R119&gt;=MIN('График отпусков'!$C$19,'График отпусков'!$D$19),R119&lt;=MAX('График отпусков'!$C$19,'График отпусков'!$D$19)),
AND('График отпусков'!$C$20&lt;&gt;"",'График отпусков'!$D$20&lt;&gt;"",R119&gt;=MIN('График отпусков'!$C$20,'График отпусков'!$D$20),R119&lt;=MAX('График отпусков'!$C$20,'График отпусков'!$D$20)),
AND('График отпусков'!$C$21&lt;&gt;"",'График отпусков'!$D$21&lt;&gt;"",R119&gt;=MIN('График отпусков'!$C$21,'График отпусков'!$D$21),R119&lt;=MAX('График отпусков'!$C$21,'График отпусков'!$D$21)),
AND('График отпусков'!$C$22&lt;&gt;"",'График отпусков'!$D$22&lt;&gt;"",R119&gt;=MIN('График отпусков'!$C$22,'График отпусков'!$D$22),R119&lt;=MAX('График отпусков'!$C$22,'График отпусков'!$D$22)),
AND('График отпусков'!$C$23&lt;&gt;"",'График отпусков'!$D$23&lt;&gt;"",R119&gt;=MIN('График отпусков'!$C$23,'График отпусков'!$D$23),R119&lt;=MAX('График отпусков'!$C$23,'График отпусков'!$D$23)),
AND('График отпусков'!$C$24&lt;&gt;"",'График отпусков'!$D$24&lt;&gt;"",R119&gt;=MIN('График отпусков'!$C$24,'График отпусков'!$D$24),R119&lt;=MAX('График отпусков'!$C$24,'График отпусков'!$D$24)),
AND('График отпусков'!$C$25&lt;&gt;"",'График отпусков'!$D$25&lt;&gt;"",R119&gt;=MIN('График отпусков'!$C$25,'График отпусков'!$D$25),R119&lt;=MAX('График отпусков'!$C$25,'График отпусков'!$D$25)),
AND('График отпусков'!$C$26&lt;&gt;"",'График отпусков'!$D$26&lt;&gt;"",R119&gt;=MIN('График отпусков'!$C$26,'График отпусков'!$D$26),R119&lt;=MAX('График отпусков'!$C$26,'График отпусков'!$D$26)),
AND('График отпусков'!$C$27&lt;&gt;"",'График отпусков'!$D$27&lt;&gt;"",R119&gt;=MIN('График отпусков'!$C$27,'График отпусков'!$D$27),R119&lt;=MAX('График отпусков'!$C$27,'График отпусков'!$D$27)),
AND('График отпусков'!$C$28&lt;&gt;"",'График отпусков'!$D$28&lt;&gt;"",R119&gt;=MIN('График отпусков'!$C$28,'График отпусков'!$D$28),R119&lt;=MAX('График отпусков'!$C$28,'График отпусков'!$D$28)),
AND('График отпусков'!$C$29&lt;&gt;"",'График отпусков'!$D$29&lt;&gt;"",R119&gt;=MIN('График отпусков'!$C$29,'График отпусков'!$D$29),R119&lt;=MAX('График отпусков'!$C$29,'График отпусков'!$D$29))
)
)</f>
        <v>0</v>
      </c>
    </row>
    <row r="120" spans="17:19" ht="45" customHeight="1" x14ac:dyDescent="0.25">
      <c r="Q120" s="58" t="s">
        <v>96</v>
      </c>
      <c r="R120" s="59">
        <v>46139</v>
      </c>
      <c r="S120" s="60" t="b">
        <f>AND(
COUNTIF(Расчёт!$O$4:$O$35,R120)=0,
OR(
AND('График отпусков'!$C$15&lt;&gt;"",'График отпусков'!$D$15&lt;&gt;"",R120&gt;=MIN('График отпусков'!$C$15,'График отпусков'!$D$15),R120&lt;=MAX('График отпусков'!$C$15,'График отпусков'!$D$15)),
AND('График отпусков'!$C$16&lt;&gt;"",'График отпусков'!$D$16&lt;&gt;"",R120&gt;=MIN('График отпусков'!$C$16,'График отпусков'!$D$16),R120&lt;=MAX('График отпусков'!$C$16,'График отпусков'!$D$16)),
AND('График отпусков'!$C$17&lt;&gt;"",'График отпусков'!$D$17&lt;&gt;"",R120&gt;=MIN('График отпусков'!$C$17,'График отпусков'!$D$17),R120&lt;=MAX('График отпусков'!$C$17,'График отпусков'!$D$17)),
AND('График отпусков'!$C$18&lt;&gt;"",'График отпусков'!$D$18&lt;&gt;"",R120&gt;=MIN('График отпусков'!$C$18,'График отпусков'!$D$18),R120&lt;=MAX('График отпусков'!$C$18,'График отпусков'!$D$18)),
AND('График отпусков'!$C$19&lt;&gt;"",'График отпусков'!$D$19&lt;&gt;"",R120&gt;=MIN('График отпусков'!$C$19,'График отпусков'!$D$19),R120&lt;=MAX('График отпусков'!$C$19,'График отпусков'!$D$19)),
AND('График отпусков'!$C$20&lt;&gt;"",'График отпусков'!$D$20&lt;&gt;"",R120&gt;=MIN('График отпусков'!$C$20,'График отпусков'!$D$20),R120&lt;=MAX('График отпусков'!$C$20,'График отпусков'!$D$20)),
AND('График отпусков'!$C$21&lt;&gt;"",'График отпусков'!$D$21&lt;&gt;"",R120&gt;=MIN('График отпусков'!$C$21,'График отпусков'!$D$21),R120&lt;=MAX('График отпусков'!$C$21,'График отпусков'!$D$21)),
AND('График отпусков'!$C$22&lt;&gt;"",'График отпусков'!$D$22&lt;&gt;"",R120&gt;=MIN('График отпусков'!$C$22,'График отпусков'!$D$22),R120&lt;=MAX('График отпусков'!$C$22,'График отпусков'!$D$22)),
AND('График отпусков'!$C$23&lt;&gt;"",'График отпусков'!$D$23&lt;&gt;"",R120&gt;=MIN('График отпусков'!$C$23,'График отпусков'!$D$23),R120&lt;=MAX('График отпусков'!$C$23,'График отпусков'!$D$23)),
AND('График отпусков'!$C$24&lt;&gt;"",'График отпусков'!$D$24&lt;&gt;"",R120&gt;=MIN('График отпусков'!$C$24,'График отпусков'!$D$24),R120&lt;=MAX('График отпусков'!$C$24,'График отпусков'!$D$24)),
AND('График отпусков'!$C$25&lt;&gt;"",'График отпусков'!$D$25&lt;&gt;"",R120&gt;=MIN('График отпусков'!$C$25,'График отпусков'!$D$25),R120&lt;=MAX('График отпусков'!$C$25,'График отпусков'!$D$25)),
AND('График отпусков'!$C$26&lt;&gt;"",'График отпусков'!$D$26&lt;&gt;"",R120&gt;=MIN('График отпусков'!$C$26,'График отпусков'!$D$26),R120&lt;=MAX('График отпусков'!$C$26,'График отпусков'!$D$26)),
AND('График отпусков'!$C$27&lt;&gt;"",'График отпусков'!$D$27&lt;&gt;"",R120&gt;=MIN('График отпусков'!$C$27,'График отпусков'!$D$27),R120&lt;=MAX('График отпусков'!$C$27,'График отпусков'!$D$27)),
AND('График отпусков'!$C$28&lt;&gt;"",'График отпусков'!$D$28&lt;&gt;"",R120&gt;=MIN('График отпусков'!$C$28,'График отпусков'!$D$28),R120&lt;=MAX('График отпусков'!$C$28,'График отпусков'!$D$28)),
AND('График отпусков'!$C$29&lt;&gt;"",'График отпусков'!$D$29&lt;&gt;"",R120&gt;=MIN('График отпусков'!$C$29,'График отпусков'!$D$29),R120&lt;=MAX('График отпусков'!$C$29,'График отпусков'!$D$29))
)
)</f>
        <v>0</v>
      </c>
    </row>
    <row r="121" spans="17:19" ht="45" customHeight="1" x14ac:dyDescent="0.25">
      <c r="Q121" s="58" t="s">
        <v>96</v>
      </c>
      <c r="R121" s="59">
        <v>46140</v>
      </c>
      <c r="S121" s="60" t="b">
        <f>AND(
COUNTIF(Расчёт!$O$4:$O$35,R121)=0,
OR(
AND('График отпусков'!$C$15&lt;&gt;"",'График отпусков'!$D$15&lt;&gt;"",R121&gt;=MIN('График отпусков'!$C$15,'График отпусков'!$D$15),R121&lt;=MAX('График отпусков'!$C$15,'График отпусков'!$D$15)),
AND('График отпусков'!$C$16&lt;&gt;"",'График отпусков'!$D$16&lt;&gt;"",R121&gt;=MIN('График отпусков'!$C$16,'График отпусков'!$D$16),R121&lt;=MAX('График отпусков'!$C$16,'График отпусков'!$D$16)),
AND('График отпусков'!$C$17&lt;&gt;"",'График отпусков'!$D$17&lt;&gt;"",R121&gt;=MIN('График отпусков'!$C$17,'График отпусков'!$D$17),R121&lt;=MAX('График отпусков'!$C$17,'График отпусков'!$D$17)),
AND('График отпусков'!$C$18&lt;&gt;"",'График отпусков'!$D$18&lt;&gt;"",R121&gt;=MIN('График отпусков'!$C$18,'График отпусков'!$D$18),R121&lt;=MAX('График отпусков'!$C$18,'График отпусков'!$D$18)),
AND('График отпусков'!$C$19&lt;&gt;"",'График отпусков'!$D$19&lt;&gt;"",R121&gt;=MIN('График отпусков'!$C$19,'График отпусков'!$D$19),R121&lt;=MAX('График отпусков'!$C$19,'График отпусков'!$D$19)),
AND('График отпусков'!$C$20&lt;&gt;"",'График отпусков'!$D$20&lt;&gt;"",R121&gt;=MIN('График отпусков'!$C$20,'График отпусков'!$D$20),R121&lt;=MAX('График отпусков'!$C$20,'График отпусков'!$D$20)),
AND('График отпусков'!$C$21&lt;&gt;"",'График отпусков'!$D$21&lt;&gt;"",R121&gt;=MIN('График отпусков'!$C$21,'График отпусков'!$D$21),R121&lt;=MAX('График отпусков'!$C$21,'График отпусков'!$D$21)),
AND('График отпусков'!$C$22&lt;&gt;"",'График отпусков'!$D$22&lt;&gt;"",R121&gt;=MIN('График отпусков'!$C$22,'График отпусков'!$D$22),R121&lt;=MAX('График отпусков'!$C$22,'График отпусков'!$D$22)),
AND('График отпусков'!$C$23&lt;&gt;"",'График отпусков'!$D$23&lt;&gt;"",R121&gt;=MIN('График отпусков'!$C$23,'График отпусков'!$D$23),R121&lt;=MAX('График отпусков'!$C$23,'График отпусков'!$D$23)),
AND('График отпусков'!$C$24&lt;&gt;"",'График отпусков'!$D$24&lt;&gt;"",R121&gt;=MIN('График отпусков'!$C$24,'График отпусков'!$D$24),R121&lt;=MAX('График отпусков'!$C$24,'График отпусков'!$D$24)),
AND('График отпусков'!$C$25&lt;&gt;"",'График отпусков'!$D$25&lt;&gt;"",R121&gt;=MIN('График отпусков'!$C$25,'График отпусков'!$D$25),R121&lt;=MAX('График отпусков'!$C$25,'График отпусков'!$D$25)),
AND('График отпусков'!$C$26&lt;&gt;"",'График отпусков'!$D$26&lt;&gt;"",R121&gt;=MIN('График отпусков'!$C$26,'График отпусков'!$D$26),R121&lt;=MAX('График отпусков'!$C$26,'График отпусков'!$D$26)),
AND('График отпусков'!$C$27&lt;&gt;"",'График отпусков'!$D$27&lt;&gt;"",R121&gt;=MIN('График отпусков'!$C$27,'График отпусков'!$D$27),R121&lt;=MAX('График отпусков'!$C$27,'График отпусков'!$D$27)),
AND('График отпусков'!$C$28&lt;&gt;"",'График отпусков'!$D$28&lt;&gt;"",R121&gt;=MIN('График отпусков'!$C$28,'График отпусков'!$D$28),R121&lt;=MAX('График отпусков'!$C$28,'График отпусков'!$D$28)),
AND('График отпусков'!$C$29&lt;&gt;"",'График отпусков'!$D$29&lt;&gt;"",R121&gt;=MIN('График отпусков'!$C$29,'График отпусков'!$D$29),R121&lt;=MAX('График отпусков'!$C$29,'График отпусков'!$D$29))
)
)</f>
        <v>0</v>
      </c>
    </row>
    <row r="122" spans="17:19" ht="45" customHeight="1" x14ac:dyDescent="0.25">
      <c r="Q122" s="58" t="s">
        <v>96</v>
      </c>
      <c r="R122" s="59">
        <v>46141</v>
      </c>
      <c r="S122" s="60" t="b">
        <f>AND(
COUNTIF(Расчёт!$O$4:$O$35,R122)=0,
OR(
AND('График отпусков'!$C$15&lt;&gt;"",'График отпусков'!$D$15&lt;&gt;"",R122&gt;=MIN('График отпусков'!$C$15,'График отпусков'!$D$15),R122&lt;=MAX('График отпусков'!$C$15,'График отпусков'!$D$15)),
AND('График отпусков'!$C$16&lt;&gt;"",'График отпусков'!$D$16&lt;&gt;"",R122&gt;=MIN('График отпусков'!$C$16,'График отпусков'!$D$16),R122&lt;=MAX('График отпусков'!$C$16,'График отпусков'!$D$16)),
AND('График отпусков'!$C$17&lt;&gt;"",'График отпусков'!$D$17&lt;&gt;"",R122&gt;=MIN('График отпусков'!$C$17,'График отпусков'!$D$17),R122&lt;=MAX('График отпусков'!$C$17,'График отпусков'!$D$17)),
AND('График отпусков'!$C$18&lt;&gt;"",'График отпусков'!$D$18&lt;&gt;"",R122&gt;=MIN('График отпусков'!$C$18,'График отпусков'!$D$18),R122&lt;=MAX('График отпусков'!$C$18,'График отпусков'!$D$18)),
AND('График отпусков'!$C$19&lt;&gt;"",'График отпусков'!$D$19&lt;&gt;"",R122&gt;=MIN('График отпусков'!$C$19,'График отпусков'!$D$19),R122&lt;=MAX('График отпусков'!$C$19,'График отпусков'!$D$19)),
AND('График отпусков'!$C$20&lt;&gt;"",'График отпусков'!$D$20&lt;&gt;"",R122&gt;=MIN('График отпусков'!$C$20,'График отпусков'!$D$20),R122&lt;=MAX('График отпусков'!$C$20,'График отпусков'!$D$20)),
AND('График отпусков'!$C$21&lt;&gt;"",'График отпусков'!$D$21&lt;&gt;"",R122&gt;=MIN('График отпусков'!$C$21,'График отпусков'!$D$21),R122&lt;=MAX('График отпусков'!$C$21,'График отпусков'!$D$21)),
AND('График отпусков'!$C$22&lt;&gt;"",'График отпусков'!$D$22&lt;&gt;"",R122&gt;=MIN('График отпусков'!$C$22,'График отпусков'!$D$22),R122&lt;=MAX('График отпусков'!$C$22,'График отпусков'!$D$22)),
AND('График отпусков'!$C$23&lt;&gt;"",'График отпусков'!$D$23&lt;&gt;"",R122&gt;=MIN('График отпусков'!$C$23,'График отпусков'!$D$23),R122&lt;=MAX('График отпусков'!$C$23,'График отпусков'!$D$23)),
AND('График отпусков'!$C$24&lt;&gt;"",'График отпусков'!$D$24&lt;&gt;"",R122&gt;=MIN('График отпусков'!$C$24,'График отпусков'!$D$24),R122&lt;=MAX('График отпусков'!$C$24,'График отпусков'!$D$24)),
AND('График отпусков'!$C$25&lt;&gt;"",'График отпусков'!$D$25&lt;&gt;"",R122&gt;=MIN('График отпусков'!$C$25,'График отпусков'!$D$25),R122&lt;=MAX('График отпусков'!$C$25,'График отпусков'!$D$25)),
AND('График отпусков'!$C$26&lt;&gt;"",'График отпусков'!$D$26&lt;&gt;"",R122&gt;=MIN('График отпусков'!$C$26,'График отпусков'!$D$26),R122&lt;=MAX('График отпусков'!$C$26,'График отпусков'!$D$26)),
AND('График отпусков'!$C$27&lt;&gt;"",'График отпусков'!$D$27&lt;&gt;"",R122&gt;=MIN('График отпусков'!$C$27,'График отпусков'!$D$27),R122&lt;=MAX('График отпусков'!$C$27,'График отпусков'!$D$27)),
AND('График отпусков'!$C$28&lt;&gt;"",'График отпусков'!$D$28&lt;&gt;"",R122&gt;=MIN('График отпусков'!$C$28,'График отпусков'!$D$28),R122&lt;=MAX('График отпусков'!$C$28,'График отпусков'!$D$28)),
AND('График отпусков'!$C$29&lt;&gt;"",'График отпусков'!$D$29&lt;&gt;"",R122&gt;=MIN('График отпусков'!$C$29,'График отпусков'!$D$29),R122&lt;=MAX('График отпусков'!$C$29,'График отпусков'!$D$29))
)
)</f>
        <v>0</v>
      </c>
    </row>
    <row r="123" spans="17:19" ht="45" customHeight="1" x14ac:dyDescent="0.25">
      <c r="Q123" s="58" t="s">
        <v>96</v>
      </c>
      <c r="R123" s="59">
        <v>46142</v>
      </c>
      <c r="S123" s="60" t="b">
        <f>AND(
COUNTIF(Расчёт!$O$4:$O$35,R123)=0,
OR(
AND('График отпусков'!$C$15&lt;&gt;"",'График отпусков'!$D$15&lt;&gt;"",R123&gt;=MIN('График отпусков'!$C$15,'График отпусков'!$D$15),R123&lt;=MAX('График отпусков'!$C$15,'График отпусков'!$D$15)),
AND('График отпусков'!$C$16&lt;&gt;"",'График отпусков'!$D$16&lt;&gt;"",R123&gt;=MIN('График отпусков'!$C$16,'График отпусков'!$D$16),R123&lt;=MAX('График отпусков'!$C$16,'График отпусков'!$D$16)),
AND('График отпусков'!$C$17&lt;&gt;"",'График отпусков'!$D$17&lt;&gt;"",R123&gt;=MIN('График отпусков'!$C$17,'График отпусков'!$D$17),R123&lt;=MAX('График отпусков'!$C$17,'График отпусков'!$D$17)),
AND('График отпусков'!$C$18&lt;&gt;"",'График отпусков'!$D$18&lt;&gt;"",R123&gt;=MIN('График отпусков'!$C$18,'График отпусков'!$D$18),R123&lt;=MAX('График отпусков'!$C$18,'График отпусков'!$D$18)),
AND('График отпусков'!$C$19&lt;&gt;"",'График отпусков'!$D$19&lt;&gt;"",R123&gt;=MIN('График отпусков'!$C$19,'График отпусков'!$D$19),R123&lt;=MAX('График отпусков'!$C$19,'График отпусков'!$D$19)),
AND('График отпусков'!$C$20&lt;&gt;"",'График отпусков'!$D$20&lt;&gt;"",R123&gt;=MIN('График отпусков'!$C$20,'График отпусков'!$D$20),R123&lt;=MAX('График отпусков'!$C$20,'График отпусков'!$D$20)),
AND('График отпусков'!$C$21&lt;&gt;"",'График отпусков'!$D$21&lt;&gt;"",R123&gt;=MIN('График отпусков'!$C$21,'График отпусков'!$D$21),R123&lt;=MAX('График отпусков'!$C$21,'График отпусков'!$D$21)),
AND('График отпусков'!$C$22&lt;&gt;"",'График отпусков'!$D$22&lt;&gt;"",R123&gt;=MIN('График отпусков'!$C$22,'График отпусков'!$D$22),R123&lt;=MAX('График отпусков'!$C$22,'График отпусков'!$D$22)),
AND('График отпусков'!$C$23&lt;&gt;"",'График отпусков'!$D$23&lt;&gt;"",R123&gt;=MIN('График отпусков'!$C$23,'График отпусков'!$D$23),R123&lt;=MAX('График отпусков'!$C$23,'График отпусков'!$D$23)),
AND('График отпусков'!$C$24&lt;&gt;"",'График отпусков'!$D$24&lt;&gt;"",R123&gt;=MIN('График отпусков'!$C$24,'График отпусков'!$D$24),R123&lt;=MAX('График отпусков'!$C$24,'График отпусков'!$D$24)),
AND('График отпусков'!$C$25&lt;&gt;"",'График отпусков'!$D$25&lt;&gt;"",R123&gt;=MIN('График отпусков'!$C$25,'График отпусков'!$D$25),R123&lt;=MAX('График отпусков'!$C$25,'График отпусков'!$D$25)),
AND('График отпусков'!$C$26&lt;&gt;"",'График отпусков'!$D$26&lt;&gt;"",R123&gt;=MIN('График отпусков'!$C$26,'График отпусков'!$D$26),R123&lt;=MAX('График отпусков'!$C$26,'График отпусков'!$D$26)),
AND('График отпусков'!$C$27&lt;&gt;"",'График отпусков'!$D$27&lt;&gt;"",R123&gt;=MIN('График отпусков'!$C$27,'График отпусков'!$D$27),R123&lt;=MAX('График отпусков'!$C$27,'График отпусков'!$D$27)),
AND('График отпусков'!$C$28&lt;&gt;"",'График отпусков'!$D$28&lt;&gt;"",R123&gt;=MIN('График отпусков'!$C$28,'График отпусков'!$D$28),R123&lt;=MAX('График отпусков'!$C$28,'График отпусков'!$D$28)),
AND('График отпусков'!$C$29&lt;&gt;"",'График отпусков'!$D$29&lt;&gt;"",R123&gt;=MIN('График отпусков'!$C$29,'График отпусков'!$D$29),R123&lt;=MAX('График отпусков'!$C$29,'График отпусков'!$D$29))
)
)</f>
        <v>0</v>
      </c>
    </row>
    <row r="124" spans="17:19" ht="45" customHeight="1" x14ac:dyDescent="0.25">
      <c r="Q124" s="58" t="s">
        <v>97</v>
      </c>
      <c r="R124" s="59">
        <v>46143</v>
      </c>
      <c r="S124" s="60" t="b">
        <f>AND(
COUNTIF(Расчёт!$O$4:$O$35,R124)=0,
OR(
AND('График отпусков'!$C$15&lt;&gt;"",'График отпусков'!$D$15&lt;&gt;"",R124&gt;=MIN('График отпусков'!$C$15,'График отпусков'!$D$15),R124&lt;=MAX('График отпусков'!$C$15,'График отпусков'!$D$15)),
AND('График отпусков'!$C$16&lt;&gt;"",'График отпусков'!$D$16&lt;&gt;"",R124&gt;=MIN('График отпусков'!$C$16,'График отпусков'!$D$16),R124&lt;=MAX('График отпусков'!$C$16,'График отпусков'!$D$16)),
AND('График отпусков'!$C$17&lt;&gt;"",'График отпусков'!$D$17&lt;&gt;"",R124&gt;=MIN('График отпусков'!$C$17,'График отпусков'!$D$17),R124&lt;=MAX('График отпусков'!$C$17,'График отпусков'!$D$17)),
AND('График отпусков'!$C$18&lt;&gt;"",'График отпусков'!$D$18&lt;&gt;"",R124&gt;=MIN('График отпусков'!$C$18,'График отпусков'!$D$18),R124&lt;=MAX('График отпусков'!$C$18,'График отпусков'!$D$18)),
AND('График отпусков'!$C$19&lt;&gt;"",'График отпусков'!$D$19&lt;&gt;"",R124&gt;=MIN('График отпусков'!$C$19,'График отпусков'!$D$19),R124&lt;=MAX('График отпусков'!$C$19,'График отпусков'!$D$19)),
AND('График отпусков'!$C$20&lt;&gt;"",'График отпусков'!$D$20&lt;&gt;"",R124&gt;=MIN('График отпусков'!$C$20,'График отпусков'!$D$20),R124&lt;=MAX('График отпусков'!$C$20,'График отпусков'!$D$20)),
AND('График отпусков'!$C$21&lt;&gt;"",'График отпусков'!$D$21&lt;&gt;"",R124&gt;=MIN('График отпусков'!$C$21,'График отпусков'!$D$21),R124&lt;=MAX('График отпусков'!$C$21,'График отпусков'!$D$21)),
AND('График отпусков'!$C$22&lt;&gt;"",'График отпусков'!$D$22&lt;&gt;"",R124&gt;=MIN('График отпусков'!$C$22,'График отпусков'!$D$22),R124&lt;=MAX('График отпусков'!$C$22,'График отпусков'!$D$22)),
AND('График отпусков'!$C$23&lt;&gt;"",'График отпусков'!$D$23&lt;&gt;"",R124&gt;=MIN('График отпусков'!$C$23,'График отпусков'!$D$23),R124&lt;=MAX('График отпусков'!$C$23,'График отпусков'!$D$23)),
AND('График отпусков'!$C$24&lt;&gt;"",'График отпусков'!$D$24&lt;&gt;"",R124&gt;=MIN('График отпусков'!$C$24,'График отпусков'!$D$24),R124&lt;=MAX('График отпусков'!$C$24,'График отпусков'!$D$24)),
AND('График отпусков'!$C$25&lt;&gt;"",'График отпусков'!$D$25&lt;&gt;"",R124&gt;=MIN('График отпусков'!$C$25,'График отпусков'!$D$25),R124&lt;=MAX('График отпусков'!$C$25,'График отпусков'!$D$25)),
AND('График отпусков'!$C$26&lt;&gt;"",'График отпусков'!$D$26&lt;&gt;"",R124&gt;=MIN('График отпусков'!$C$26,'График отпусков'!$D$26),R124&lt;=MAX('График отпусков'!$C$26,'График отпусков'!$D$26)),
AND('График отпусков'!$C$27&lt;&gt;"",'График отпусков'!$D$27&lt;&gt;"",R124&gt;=MIN('График отпусков'!$C$27,'График отпусков'!$D$27),R124&lt;=MAX('График отпусков'!$C$27,'График отпусков'!$D$27)),
AND('График отпусков'!$C$28&lt;&gt;"",'График отпусков'!$D$28&lt;&gt;"",R124&gt;=MIN('График отпусков'!$C$28,'График отпусков'!$D$28),R124&lt;=MAX('График отпусков'!$C$28,'График отпусков'!$D$28)),
AND('График отпусков'!$C$29&lt;&gt;"",'График отпусков'!$D$29&lt;&gt;"",R124&gt;=MIN('График отпусков'!$C$29,'График отпусков'!$D$29),R124&lt;=MAX('График отпусков'!$C$29,'График отпусков'!$D$29))
)
)</f>
        <v>0</v>
      </c>
    </row>
    <row r="125" spans="17:19" ht="45" customHeight="1" x14ac:dyDescent="0.25">
      <c r="Q125" s="58" t="s">
        <v>97</v>
      </c>
      <c r="R125" s="59">
        <v>46144</v>
      </c>
      <c r="S125" s="60" t="b">
        <f>AND(
COUNTIF(Расчёт!$O$4:$O$35,R125)=0,
OR(
AND('График отпусков'!$C$15&lt;&gt;"",'График отпусков'!$D$15&lt;&gt;"",R125&gt;=MIN('График отпусков'!$C$15,'График отпусков'!$D$15),R125&lt;=MAX('График отпусков'!$C$15,'График отпусков'!$D$15)),
AND('График отпусков'!$C$16&lt;&gt;"",'График отпусков'!$D$16&lt;&gt;"",R125&gt;=MIN('График отпусков'!$C$16,'График отпусков'!$D$16),R125&lt;=MAX('График отпусков'!$C$16,'График отпусков'!$D$16)),
AND('График отпусков'!$C$17&lt;&gt;"",'График отпусков'!$D$17&lt;&gt;"",R125&gt;=MIN('График отпусков'!$C$17,'График отпусков'!$D$17),R125&lt;=MAX('График отпусков'!$C$17,'График отпусков'!$D$17)),
AND('График отпусков'!$C$18&lt;&gt;"",'График отпусков'!$D$18&lt;&gt;"",R125&gt;=MIN('График отпусков'!$C$18,'График отпусков'!$D$18),R125&lt;=MAX('График отпусков'!$C$18,'График отпусков'!$D$18)),
AND('График отпусков'!$C$19&lt;&gt;"",'График отпусков'!$D$19&lt;&gt;"",R125&gt;=MIN('График отпусков'!$C$19,'График отпусков'!$D$19),R125&lt;=MAX('График отпусков'!$C$19,'График отпусков'!$D$19)),
AND('График отпусков'!$C$20&lt;&gt;"",'График отпусков'!$D$20&lt;&gt;"",R125&gt;=MIN('График отпусков'!$C$20,'График отпусков'!$D$20),R125&lt;=MAX('График отпусков'!$C$20,'График отпусков'!$D$20)),
AND('График отпусков'!$C$21&lt;&gt;"",'График отпусков'!$D$21&lt;&gt;"",R125&gt;=MIN('График отпусков'!$C$21,'График отпусков'!$D$21),R125&lt;=MAX('График отпусков'!$C$21,'График отпусков'!$D$21)),
AND('График отпусков'!$C$22&lt;&gt;"",'График отпусков'!$D$22&lt;&gt;"",R125&gt;=MIN('График отпусков'!$C$22,'График отпусков'!$D$22),R125&lt;=MAX('График отпусков'!$C$22,'График отпусков'!$D$22)),
AND('График отпусков'!$C$23&lt;&gt;"",'График отпусков'!$D$23&lt;&gt;"",R125&gt;=MIN('График отпусков'!$C$23,'График отпусков'!$D$23),R125&lt;=MAX('График отпусков'!$C$23,'График отпусков'!$D$23)),
AND('График отпусков'!$C$24&lt;&gt;"",'График отпусков'!$D$24&lt;&gt;"",R125&gt;=MIN('График отпусков'!$C$24,'График отпусков'!$D$24),R125&lt;=MAX('График отпусков'!$C$24,'График отпусков'!$D$24)),
AND('График отпусков'!$C$25&lt;&gt;"",'График отпусков'!$D$25&lt;&gt;"",R125&gt;=MIN('График отпусков'!$C$25,'График отпусков'!$D$25),R125&lt;=MAX('График отпусков'!$C$25,'График отпусков'!$D$25)),
AND('График отпусков'!$C$26&lt;&gt;"",'График отпусков'!$D$26&lt;&gt;"",R125&gt;=MIN('График отпусков'!$C$26,'График отпусков'!$D$26),R125&lt;=MAX('График отпусков'!$C$26,'График отпусков'!$D$26)),
AND('График отпусков'!$C$27&lt;&gt;"",'График отпусков'!$D$27&lt;&gt;"",R125&gt;=MIN('График отпусков'!$C$27,'График отпусков'!$D$27),R125&lt;=MAX('График отпусков'!$C$27,'График отпусков'!$D$27)),
AND('График отпусков'!$C$28&lt;&gt;"",'График отпусков'!$D$28&lt;&gt;"",R125&gt;=MIN('График отпусков'!$C$28,'График отпусков'!$D$28),R125&lt;=MAX('График отпусков'!$C$28,'График отпусков'!$D$28)),
AND('График отпусков'!$C$29&lt;&gt;"",'График отпусков'!$D$29&lt;&gt;"",R125&gt;=MIN('График отпусков'!$C$29,'График отпусков'!$D$29),R125&lt;=MAX('График отпусков'!$C$29,'График отпусков'!$D$29))
)
)</f>
        <v>0</v>
      </c>
    </row>
    <row r="126" spans="17:19" ht="45" customHeight="1" x14ac:dyDescent="0.25">
      <c r="Q126" s="58" t="s">
        <v>97</v>
      </c>
      <c r="R126" s="59">
        <v>46145</v>
      </c>
      <c r="S126" s="60" t="b">
        <f>AND(
COUNTIF(Расчёт!$O$4:$O$35,R126)=0,
OR(
AND('График отпусков'!$C$15&lt;&gt;"",'График отпусков'!$D$15&lt;&gt;"",R126&gt;=MIN('График отпусков'!$C$15,'График отпусков'!$D$15),R126&lt;=MAX('График отпусков'!$C$15,'График отпусков'!$D$15)),
AND('График отпусков'!$C$16&lt;&gt;"",'График отпусков'!$D$16&lt;&gt;"",R126&gt;=MIN('График отпусков'!$C$16,'График отпусков'!$D$16),R126&lt;=MAX('График отпусков'!$C$16,'График отпусков'!$D$16)),
AND('График отпусков'!$C$17&lt;&gt;"",'График отпусков'!$D$17&lt;&gt;"",R126&gt;=MIN('График отпусков'!$C$17,'График отпусков'!$D$17),R126&lt;=MAX('График отпусков'!$C$17,'График отпусков'!$D$17)),
AND('График отпусков'!$C$18&lt;&gt;"",'График отпусков'!$D$18&lt;&gt;"",R126&gt;=MIN('График отпусков'!$C$18,'График отпусков'!$D$18),R126&lt;=MAX('График отпусков'!$C$18,'График отпусков'!$D$18)),
AND('График отпусков'!$C$19&lt;&gt;"",'График отпусков'!$D$19&lt;&gt;"",R126&gt;=MIN('График отпусков'!$C$19,'График отпусков'!$D$19),R126&lt;=MAX('График отпусков'!$C$19,'График отпусков'!$D$19)),
AND('График отпусков'!$C$20&lt;&gt;"",'График отпусков'!$D$20&lt;&gt;"",R126&gt;=MIN('График отпусков'!$C$20,'График отпусков'!$D$20),R126&lt;=MAX('График отпусков'!$C$20,'График отпусков'!$D$20)),
AND('График отпусков'!$C$21&lt;&gt;"",'График отпусков'!$D$21&lt;&gt;"",R126&gt;=MIN('График отпусков'!$C$21,'График отпусков'!$D$21),R126&lt;=MAX('График отпусков'!$C$21,'График отпусков'!$D$21)),
AND('График отпусков'!$C$22&lt;&gt;"",'График отпусков'!$D$22&lt;&gt;"",R126&gt;=MIN('График отпусков'!$C$22,'График отпусков'!$D$22),R126&lt;=MAX('График отпусков'!$C$22,'График отпусков'!$D$22)),
AND('График отпусков'!$C$23&lt;&gt;"",'График отпусков'!$D$23&lt;&gt;"",R126&gt;=MIN('График отпусков'!$C$23,'График отпусков'!$D$23),R126&lt;=MAX('График отпусков'!$C$23,'График отпусков'!$D$23)),
AND('График отпусков'!$C$24&lt;&gt;"",'График отпусков'!$D$24&lt;&gt;"",R126&gt;=MIN('График отпусков'!$C$24,'График отпусков'!$D$24),R126&lt;=MAX('График отпусков'!$C$24,'График отпусков'!$D$24)),
AND('График отпусков'!$C$25&lt;&gt;"",'График отпусков'!$D$25&lt;&gt;"",R126&gt;=MIN('График отпусков'!$C$25,'График отпусков'!$D$25),R126&lt;=MAX('График отпусков'!$C$25,'График отпусков'!$D$25)),
AND('График отпусков'!$C$26&lt;&gt;"",'График отпусков'!$D$26&lt;&gt;"",R126&gt;=MIN('График отпусков'!$C$26,'График отпусков'!$D$26),R126&lt;=MAX('График отпусков'!$C$26,'График отпусков'!$D$26)),
AND('График отпусков'!$C$27&lt;&gt;"",'График отпусков'!$D$27&lt;&gt;"",R126&gt;=MIN('График отпусков'!$C$27,'График отпусков'!$D$27),R126&lt;=MAX('График отпусков'!$C$27,'График отпусков'!$D$27)),
AND('График отпусков'!$C$28&lt;&gt;"",'График отпусков'!$D$28&lt;&gt;"",R126&gt;=MIN('График отпусков'!$C$28,'График отпусков'!$D$28),R126&lt;=MAX('График отпусков'!$C$28,'График отпусков'!$D$28)),
AND('График отпусков'!$C$29&lt;&gt;"",'График отпусков'!$D$29&lt;&gt;"",R126&gt;=MIN('График отпусков'!$C$29,'График отпусков'!$D$29),R126&lt;=MAX('График отпусков'!$C$29,'График отпусков'!$D$29))
)
)</f>
        <v>0</v>
      </c>
    </row>
    <row r="127" spans="17:19" ht="45" customHeight="1" x14ac:dyDescent="0.25">
      <c r="Q127" s="58" t="s">
        <v>97</v>
      </c>
      <c r="R127" s="59">
        <v>46146</v>
      </c>
      <c r="S127" s="60" t="b">
        <f>AND(
COUNTIF(Расчёт!$O$4:$O$35,R127)=0,
OR(
AND('График отпусков'!$C$15&lt;&gt;"",'График отпусков'!$D$15&lt;&gt;"",R127&gt;=MIN('График отпусков'!$C$15,'График отпусков'!$D$15),R127&lt;=MAX('График отпусков'!$C$15,'График отпусков'!$D$15)),
AND('График отпусков'!$C$16&lt;&gt;"",'График отпусков'!$D$16&lt;&gt;"",R127&gt;=MIN('График отпусков'!$C$16,'График отпусков'!$D$16),R127&lt;=MAX('График отпусков'!$C$16,'График отпусков'!$D$16)),
AND('График отпусков'!$C$17&lt;&gt;"",'График отпусков'!$D$17&lt;&gt;"",R127&gt;=MIN('График отпусков'!$C$17,'График отпусков'!$D$17),R127&lt;=MAX('График отпусков'!$C$17,'График отпусков'!$D$17)),
AND('График отпусков'!$C$18&lt;&gt;"",'График отпусков'!$D$18&lt;&gt;"",R127&gt;=MIN('График отпусков'!$C$18,'График отпусков'!$D$18),R127&lt;=MAX('График отпусков'!$C$18,'График отпусков'!$D$18)),
AND('График отпусков'!$C$19&lt;&gt;"",'График отпусков'!$D$19&lt;&gt;"",R127&gt;=MIN('График отпусков'!$C$19,'График отпусков'!$D$19),R127&lt;=MAX('График отпусков'!$C$19,'График отпусков'!$D$19)),
AND('График отпусков'!$C$20&lt;&gt;"",'График отпусков'!$D$20&lt;&gt;"",R127&gt;=MIN('График отпусков'!$C$20,'График отпусков'!$D$20),R127&lt;=MAX('График отпусков'!$C$20,'График отпусков'!$D$20)),
AND('График отпусков'!$C$21&lt;&gt;"",'График отпусков'!$D$21&lt;&gt;"",R127&gt;=MIN('График отпусков'!$C$21,'График отпусков'!$D$21),R127&lt;=MAX('График отпусков'!$C$21,'График отпусков'!$D$21)),
AND('График отпусков'!$C$22&lt;&gt;"",'График отпусков'!$D$22&lt;&gt;"",R127&gt;=MIN('График отпусков'!$C$22,'График отпусков'!$D$22),R127&lt;=MAX('График отпусков'!$C$22,'График отпусков'!$D$22)),
AND('График отпусков'!$C$23&lt;&gt;"",'График отпусков'!$D$23&lt;&gt;"",R127&gt;=MIN('График отпусков'!$C$23,'График отпусков'!$D$23),R127&lt;=MAX('График отпусков'!$C$23,'График отпусков'!$D$23)),
AND('График отпусков'!$C$24&lt;&gt;"",'График отпусков'!$D$24&lt;&gt;"",R127&gt;=MIN('График отпусков'!$C$24,'График отпусков'!$D$24),R127&lt;=MAX('График отпусков'!$C$24,'График отпусков'!$D$24)),
AND('График отпусков'!$C$25&lt;&gt;"",'График отпусков'!$D$25&lt;&gt;"",R127&gt;=MIN('График отпусков'!$C$25,'График отпусков'!$D$25),R127&lt;=MAX('График отпусков'!$C$25,'График отпусков'!$D$25)),
AND('График отпусков'!$C$26&lt;&gt;"",'График отпусков'!$D$26&lt;&gt;"",R127&gt;=MIN('График отпусков'!$C$26,'График отпусков'!$D$26),R127&lt;=MAX('График отпусков'!$C$26,'График отпусков'!$D$26)),
AND('График отпусков'!$C$27&lt;&gt;"",'График отпусков'!$D$27&lt;&gt;"",R127&gt;=MIN('График отпусков'!$C$27,'График отпусков'!$D$27),R127&lt;=MAX('График отпусков'!$C$27,'График отпусков'!$D$27)),
AND('График отпусков'!$C$28&lt;&gt;"",'График отпусков'!$D$28&lt;&gt;"",R127&gt;=MIN('График отпусков'!$C$28,'График отпусков'!$D$28),R127&lt;=MAX('График отпусков'!$C$28,'График отпусков'!$D$28)),
AND('График отпусков'!$C$29&lt;&gt;"",'График отпусков'!$D$29&lt;&gt;"",R127&gt;=MIN('График отпусков'!$C$29,'График отпусков'!$D$29),R127&lt;=MAX('График отпусков'!$C$29,'График отпусков'!$D$29))
)
)</f>
        <v>0</v>
      </c>
    </row>
    <row r="128" spans="17:19" ht="45" customHeight="1" x14ac:dyDescent="0.25">
      <c r="Q128" s="58" t="s">
        <v>97</v>
      </c>
      <c r="R128" s="59">
        <v>46147</v>
      </c>
      <c r="S128" s="60" t="b">
        <f>AND(
COUNTIF(Расчёт!$O$4:$O$35,R128)=0,
OR(
AND('График отпусков'!$C$15&lt;&gt;"",'График отпусков'!$D$15&lt;&gt;"",R128&gt;=MIN('График отпусков'!$C$15,'График отпусков'!$D$15),R128&lt;=MAX('График отпусков'!$C$15,'График отпусков'!$D$15)),
AND('График отпусков'!$C$16&lt;&gt;"",'График отпусков'!$D$16&lt;&gt;"",R128&gt;=MIN('График отпусков'!$C$16,'График отпусков'!$D$16),R128&lt;=MAX('График отпусков'!$C$16,'График отпусков'!$D$16)),
AND('График отпусков'!$C$17&lt;&gt;"",'График отпусков'!$D$17&lt;&gt;"",R128&gt;=MIN('График отпусков'!$C$17,'График отпусков'!$D$17),R128&lt;=MAX('График отпусков'!$C$17,'График отпусков'!$D$17)),
AND('График отпусков'!$C$18&lt;&gt;"",'График отпусков'!$D$18&lt;&gt;"",R128&gt;=MIN('График отпусков'!$C$18,'График отпусков'!$D$18),R128&lt;=MAX('График отпусков'!$C$18,'График отпусков'!$D$18)),
AND('График отпусков'!$C$19&lt;&gt;"",'График отпусков'!$D$19&lt;&gt;"",R128&gt;=MIN('График отпусков'!$C$19,'График отпусков'!$D$19),R128&lt;=MAX('График отпусков'!$C$19,'График отпусков'!$D$19)),
AND('График отпусков'!$C$20&lt;&gt;"",'График отпусков'!$D$20&lt;&gt;"",R128&gt;=MIN('График отпусков'!$C$20,'График отпусков'!$D$20),R128&lt;=MAX('График отпусков'!$C$20,'График отпусков'!$D$20)),
AND('График отпусков'!$C$21&lt;&gt;"",'График отпусков'!$D$21&lt;&gt;"",R128&gt;=MIN('График отпусков'!$C$21,'График отпусков'!$D$21),R128&lt;=MAX('График отпусков'!$C$21,'График отпусков'!$D$21)),
AND('График отпусков'!$C$22&lt;&gt;"",'График отпусков'!$D$22&lt;&gt;"",R128&gt;=MIN('График отпусков'!$C$22,'График отпусков'!$D$22),R128&lt;=MAX('График отпусков'!$C$22,'График отпусков'!$D$22)),
AND('График отпусков'!$C$23&lt;&gt;"",'График отпусков'!$D$23&lt;&gt;"",R128&gt;=MIN('График отпусков'!$C$23,'График отпусков'!$D$23),R128&lt;=MAX('График отпусков'!$C$23,'График отпусков'!$D$23)),
AND('График отпусков'!$C$24&lt;&gt;"",'График отпусков'!$D$24&lt;&gt;"",R128&gt;=MIN('График отпусков'!$C$24,'График отпусков'!$D$24),R128&lt;=MAX('График отпусков'!$C$24,'График отпусков'!$D$24)),
AND('График отпусков'!$C$25&lt;&gt;"",'График отпусков'!$D$25&lt;&gt;"",R128&gt;=MIN('График отпусков'!$C$25,'График отпусков'!$D$25),R128&lt;=MAX('График отпусков'!$C$25,'График отпусков'!$D$25)),
AND('График отпусков'!$C$26&lt;&gt;"",'График отпусков'!$D$26&lt;&gt;"",R128&gt;=MIN('График отпусков'!$C$26,'График отпусков'!$D$26),R128&lt;=MAX('График отпусков'!$C$26,'График отпусков'!$D$26)),
AND('График отпусков'!$C$27&lt;&gt;"",'График отпусков'!$D$27&lt;&gt;"",R128&gt;=MIN('График отпусков'!$C$27,'График отпусков'!$D$27),R128&lt;=MAX('График отпусков'!$C$27,'График отпусков'!$D$27)),
AND('График отпусков'!$C$28&lt;&gt;"",'График отпусков'!$D$28&lt;&gt;"",R128&gt;=MIN('График отпусков'!$C$28,'График отпусков'!$D$28),R128&lt;=MAX('График отпусков'!$C$28,'График отпусков'!$D$28)),
AND('График отпусков'!$C$29&lt;&gt;"",'График отпусков'!$D$29&lt;&gt;"",R128&gt;=MIN('График отпусков'!$C$29,'График отпусков'!$D$29),R128&lt;=MAX('График отпусков'!$C$29,'График отпусков'!$D$29))
)
)</f>
        <v>0</v>
      </c>
    </row>
    <row r="129" spans="17:19" ht="45" customHeight="1" x14ac:dyDescent="0.25">
      <c r="Q129" s="58" t="s">
        <v>97</v>
      </c>
      <c r="R129" s="59">
        <v>46148</v>
      </c>
      <c r="S129" s="60" t="b">
        <f>AND(
COUNTIF(Расчёт!$O$4:$O$35,R129)=0,
OR(
AND('График отпусков'!$C$15&lt;&gt;"",'График отпусков'!$D$15&lt;&gt;"",R129&gt;=MIN('График отпусков'!$C$15,'График отпусков'!$D$15),R129&lt;=MAX('График отпусков'!$C$15,'График отпусков'!$D$15)),
AND('График отпусков'!$C$16&lt;&gt;"",'График отпусков'!$D$16&lt;&gt;"",R129&gt;=MIN('График отпусков'!$C$16,'График отпусков'!$D$16),R129&lt;=MAX('График отпусков'!$C$16,'График отпусков'!$D$16)),
AND('График отпусков'!$C$17&lt;&gt;"",'График отпусков'!$D$17&lt;&gt;"",R129&gt;=MIN('График отпусков'!$C$17,'График отпусков'!$D$17),R129&lt;=MAX('График отпусков'!$C$17,'График отпусков'!$D$17)),
AND('График отпусков'!$C$18&lt;&gt;"",'График отпусков'!$D$18&lt;&gt;"",R129&gt;=MIN('График отпусков'!$C$18,'График отпусков'!$D$18),R129&lt;=MAX('График отпусков'!$C$18,'График отпусков'!$D$18)),
AND('График отпусков'!$C$19&lt;&gt;"",'График отпусков'!$D$19&lt;&gt;"",R129&gt;=MIN('График отпусков'!$C$19,'График отпусков'!$D$19),R129&lt;=MAX('График отпусков'!$C$19,'График отпусков'!$D$19)),
AND('График отпусков'!$C$20&lt;&gt;"",'График отпусков'!$D$20&lt;&gt;"",R129&gt;=MIN('График отпусков'!$C$20,'График отпусков'!$D$20),R129&lt;=MAX('График отпусков'!$C$20,'График отпусков'!$D$20)),
AND('График отпусков'!$C$21&lt;&gt;"",'График отпусков'!$D$21&lt;&gt;"",R129&gt;=MIN('График отпусков'!$C$21,'График отпусков'!$D$21),R129&lt;=MAX('График отпусков'!$C$21,'График отпусков'!$D$21)),
AND('График отпусков'!$C$22&lt;&gt;"",'График отпусков'!$D$22&lt;&gt;"",R129&gt;=MIN('График отпусков'!$C$22,'График отпусков'!$D$22),R129&lt;=MAX('График отпусков'!$C$22,'График отпусков'!$D$22)),
AND('График отпусков'!$C$23&lt;&gt;"",'График отпусков'!$D$23&lt;&gt;"",R129&gt;=MIN('График отпусков'!$C$23,'График отпусков'!$D$23),R129&lt;=MAX('График отпусков'!$C$23,'График отпусков'!$D$23)),
AND('График отпусков'!$C$24&lt;&gt;"",'График отпусков'!$D$24&lt;&gt;"",R129&gt;=MIN('График отпусков'!$C$24,'График отпусков'!$D$24),R129&lt;=MAX('График отпусков'!$C$24,'График отпусков'!$D$24)),
AND('График отпусков'!$C$25&lt;&gt;"",'График отпусков'!$D$25&lt;&gt;"",R129&gt;=MIN('График отпусков'!$C$25,'График отпусков'!$D$25),R129&lt;=MAX('График отпусков'!$C$25,'График отпусков'!$D$25)),
AND('График отпусков'!$C$26&lt;&gt;"",'График отпусков'!$D$26&lt;&gt;"",R129&gt;=MIN('График отпусков'!$C$26,'График отпусков'!$D$26),R129&lt;=MAX('График отпусков'!$C$26,'График отпусков'!$D$26)),
AND('График отпусков'!$C$27&lt;&gt;"",'График отпусков'!$D$27&lt;&gt;"",R129&gt;=MIN('График отпусков'!$C$27,'График отпусков'!$D$27),R129&lt;=MAX('График отпусков'!$C$27,'График отпусков'!$D$27)),
AND('График отпусков'!$C$28&lt;&gt;"",'График отпусков'!$D$28&lt;&gt;"",R129&gt;=MIN('График отпусков'!$C$28,'График отпусков'!$D$28),R129&lt;=MAX('График отпусков'!$C$28,'График отпусков'!$D$28)),
AND('График отпусков'!$C$29&lt;&gt;"",'График отпусков'!$D$29&lt;&gt;"",R129&gt;=MIN('График отпусков'!$C$29,'График отпусков'!$D$29),R129&lt;=MAX('График отпусков'!$C$29,'График отпусков'!$D$29))
)
)</f>
        <v>0</v>
      </c>
    </row>
    <row r="130" spans="17:19" ht="45" customHeight="1" x14ac:dyDescent="0.25">
      <c r="Q130" s="58" t="s">
        <v>97</v>
      </c>
      <c r="R130" s="59">
        <v>46149</v>
      </c>
      <c r="S130" s="60" t="b">
        <f>AND(
COUNTIF(Расчёт!$O$4:$O$35,R130)=0,
OR(
AND('График отпусков'!$C$15&lt;&gt;"",'График отпусков'!$D$15&lt;&gt;"",R130&gt;=MIN('График отпусков'!$C$15,'График отпусков'!$D$15),R130&lt;=MAX('График отпусков'!$C$15,'График отпусков'!$D$15)),
AND('График отпусков'!$C$16&lt;&gt;"",'График отпусков'!$D$16&lt;&gt;"",R130&gt;=MIN('График отпусков'!$C$16,'График отпусков'!$D$16),R130&lt;=MAX('График отпусков'!$C$16,'График отпусков'!$D$16)),
AND('График отпусков'!$C$17&lt;&gt;"",'График отпусков'!$D$17&lt;&gt;"",R130&gt;=MIN('График отпусков'!$C$17,'График отпусков'!$D$17),R130&lt;=MAX('График отпусков'!$C$17,'График отпусков'!$D$17)),
AND('График отпусков'!$C$18&lt;&gt;"",'График отпусков'!$D$18&lt;&gt;"",R130&gt;=MIN('График отпусков'!$C$18,'График отпусков'!$D$18),R130&lt;=MAX('График отпусков'!$C$18,'График отпусков'!$D$18)),
AND('График отпусков'!$C$19&lt;&gt;"",'График отпусков'!$D$19&lt;&gt;"",R130&gt;=MIN('График отпусков'!$C$19,'График отпусков'!$D$19),R130&lt;=MAX('График отпусков'!$C$19,'График отпусков'!$D$19)),
AND('График отпусков'!$C$20&lt;&gt;"",'График отпусков'!$D$20&lt;&gt;"",R130&gt;=MIN('График отпусков'!$C$20,'График отпусков'!$D$20),R130&lt;=MAX('График отпусков'!$C$20,'График отпусков'!$D$20)),
AND('График отпусков'!$C$21&lt;&gt;"",'График отпусков'!$D$21&lt;&gt;"",R130&gt;=MIN('График отпусков'!$C$21,'График отпусков'!$D$21),R130&lt;=MAX('График отпусков'!$C$21,'График отпусков'!$D$21)),
AND('График отпусков'!$C$22&lt;&gt;"",'График отпусков'!$D$22&lt;&gt;"",R130&gt;=MIN('График отпусков'!$C$22,'График отпусков'!$D$22),R130&lt;=MAX('График отпусков'!$C$22,'График отпусков'!$D$22)),
AND('График отпусков'!$C$23&lt;&gt;"",'График отпусков'!$D$23&lt;&gt;"",R130&gt;=MIN('График отпусков'!$C$23,'График отпусков'!$D$23),R130&lt;=MAX('График отпусков'!$C$23,'График отпусков'!$D$23)),
AND('График отпусков'!$C$24&lt;&gt;"",'График отпусков'!$D$24&lt;&gt;"",R130&gt;=MIN('График отпусков'!$C$24,'График отпусков'!$D$24),R130&lt;=MAX('График отпусков'!$C$24,'График отпусков'!$D$24)),
AND('График отпусков'!$C$25&lt;&gt;"",'График отпусков'!$D$25&lt;&gt;"",R130&gt;=MIN('График отпусков'!$C$25,'График отпусков'!$D$25),R130&lt;=MAX('График отпусков'!$C$25,'График отпусков'!$D$25)),
AND('График отпусков'!$C$26&lt;&gt;"",'График отпусков'!$D$26&lt;&gt;"",R130&gt;=MIN('График отпусков'!$C$26,'График отпусков'!$D$26),R130&lt;=MAX('График отпусков'!$C$26,'График отпусков'!$D$26)),
AND('График отпусков'!$C$27&lt;&gt;"",'График отпусков'!$D$27&lt;&gt;"",R130&gt;=MIN('График отпусков'!$C$27,'График отпусков'!$D$27),R130&lt;=MAX('График отпусков'!$C$27,'График отпусков'!$D$27)),
AND('График отпусков'!$C$28&lt;&gt;"",'График отпусков'!$D$28&lt;&gt;"",R130&gt;=MIN('График отпусков'!$C$28,'График отпусков'!$D$28),R130&lt;=MAX('График отпусков'!$C$28,'График отпусков'!$D$28)),
AND('График отпусков'!$C$29&lt;&gt;"",'График отпусков'!$D$29&lt;&gt;"",R130&gt;=MIN('График отпусков'!$C$29,'График отпусков'!$D$29),R130&lt;=MAX('График отпусков'!$C$29,'График отпусков'!$D$29))
)
)</f>
        <v>0</v>
      </c>
    </row>
    <row r="131" spans="17:19" ht="45" customHeight="1" x14ac:dyDescent="0.25">
      <c r="Q131" s="58" t="s">
        <v>97</v>
      </c>
      <c r="R131" s="59">
        <v>46150</v>
      </c>
      <c r="S131" s="60" t="b">
        <f>AND(
COUNTIF(Расчёт!$O$4:$O$35,R131)=0,
OR(
AND('График отпусков'!$C$15&lt;&gt;"",'График отпусков'!$D$15&lt;&gt;"",R131&gt;=MIN('График отпусков'!$C$15,'График отпусков'!$D$15),R131&lt;=MAX('График отпусков'!$C$15,'График отпусков'!$D$15)),
AND('График отпусков'!$C$16&lt;&gt;"",'График отпусков'!$D$16&lt;&gt;"",R131&gt;=MIN('График отпусков'!$C$16,'График отпусков'!$D$16),R131&lt;=MAX('График отпусков'!$C$16,'График отпусков'!$D$16)),
AND('График отпусков'!$C$17&lt;&gt;"",'График отпусков'!$D$17&lt;&gt;"",R131&gt;=MIN('График отпусков'!$C$17,'График отпусков'!$D$17),R131&lt;=MAX('График отпусков'!$C$17,'График отпусков'!$D$17)),
AND('График отпусков'!$C$18&lt;&gt;"",'График отпусков'!$D$18&lt;&gt;"",R131&gt;=MIN('График отпусков'!$C$18,'График отпусков'!$D$18),R131&lt;=MAX('График отпусков'!$C$18,'График отпусков'!$D$18)),
AND('График отпусков'!$C$19&lt;&gt;"",'График отпусков'!$D$19&lt;&gt;"",R131&gt;=MIN('График отпусков'!$C$19,'График отпусков'!$D$19),R131&lt;=MAX('График отпусков'!$C$19,'График отпусков'!$D$19)),
AND('График отпусков'!$C$20&lt;&gt;"",'График отпусков'!$D$20&lt;&gt;"",R131&gt;=MIN('График отпусков'!$C$20,'График отпусков'!$D$20),R131&lt;=MAX('График отпусков'!$C$20,'График отпусков'!$D$20)),
AND('График отпусков'!$C$21&lt;&gt;"",'График отпусков'!$D$21&lt;&gt;"",R131&gt;=MIN('График отпусков'!$C$21,'График отпусков'!$D$21),R131&lt;=MAX('График отпусков'!$C$21,'График отпусков'!$D$21)),
AND('График отпусков'!$C$22&lt;&gt;"",'График отпусков'!$D$22&lt;&gt;"",R131&gt;=MIN('График отпусков'!$C$22,'График отпусков'!$D$22),R131&lt;=MAX('График отпусков'!$C$22,'График отпусков'!$D$22)),
AND('График отпусков'!$C$23&lt;&gt;"",'График отпусков'!$D$23&lt;&gt;"",R131&gt;=MIN('График отпусков'!$C$23,'График отпусков'!$D$23),R131&lt;=MAX('График отпусков'!$C$23,'График отпусков'!$D$23)),
AND('График отпусков'!$C$24&lt;&gt;"",'График отпусков'!$D$24&lt;&gt;"",R131&gt;=MIN('График отпусков'!$C$24,'График отпусков'!$D$24),R131&lt;=MAX('График отпусков'!$C$24,'График отпусков'!$D$24)),
AND('График отпусков'!$C$25&lt;&gt;"",'График отпусков'!$D$25&lt;&gt;"",R131&gt;=MIN('График отпусков'!$C$25,'График отпусков'!$D$25),R131&lt;=MAX('График отпусков'!$C$25,'График отпусков'!$D$25)),
AND('График отпусков'!$C$26&lt;&gt;"",'График отпусков'!$D$26&lt;&gt;"",R131&gt;=MIN('График отпусков'!$C$26,'График отпусков'!$D$26),R131&lt;=MAX('График отпусков'!$C$26,'График отпусков'!$D$26)),
AND('График отпусков'!$C$27&lt;&gt;"",'График отпусков'!$D$27&lt;&gt;"",R131&gt;=MIN('График отпусков'!$C$27,'График отпусков'!$D$27),R131&lt;=MAX('График отпусков'!$C$27,'График отпусков'!$D$27)),
AND('График отпусков'!$C$28&lt;&gt;"",'График отпусков'!$D$28&lt;&gt;"",R131&gt;=MIN('График отпусков'!$C$28,'График отпусков'!$D$28),R131&lt;=MAX('График отпусков'!$C$28,'График отпусков'!$D$28)),
AND('График отпусков'!$C$29&lt;&gt;"",'График отпусков'!$D$29&lt;&gt;"",R131&gt;=MIN('График отпусков'!$C$29,'График отпусков'!$D$29),R131&lt;=MAX('График отпусков'!$C$29,'График отпусков'!$D$29))
)
)</f>
        <v>0</v>
      </c>
    </row>
    <row r="132" spans="17:19" ht="45" customHeight="1" x14ac:dyDescent="0.25">
      <c r="Q132" s="58" t="s">
        <v>97</v>
      </c>
      <c r="R132" s="59">
        <v>46151</v>
      </c>
      <c r="S132" s="60" t="b">
        <f>AND(
COUNTIF(Расчёт!$O$4:$O$35,R132)=0,
OR(
AND('График отпусков'!$C$15&lt;&gt;"",'График отпусков'!$D$15&lt;&gt;"",R132&gt;=MIN('График отпусков'!$C$15,'График отпусков'!$D$15),R132&lt;=MAX('График отпусков'!$C$15,'График отпусков'!$D$15)),
AND('График отпусков'!$C$16&lt;&gt;"",'График отпусков'!$D$16&lt;&gt;"",R132&gt;=MIN('График отпусков'!$C$16,'График отпусков'!$D$16),R132&lt;=MAX('График отпусков'!$C$16,'График отпусков'!$D$16)),
AND('График отпусков'!$C$17&lt;&gt;"",'График отпусков'!$D$17&lt;&gt;"",R132&gt;=MIN('График отпусков'!$C$17,'График отпусков'!$D$17),R132&lt;=MAX('График отпусков'!$C$17,'График отпусков'!$D$17)),
AND('График отпусков'!$C$18&lt;&gt;"",'График отпусков'!$D$18&lt;&gt;"",R132&gt;=MIN('График отпусков'!$C$18,'График отпусков'!$D$18),R132&lt;=MAX('График отпусков'!$C$18,'График отпусков'!$D$18)),
AND('График отпусков'!$C$19&lt;&gt;"",'График отпусков'!$D$19&lt;&gt;"",R132&gt;=MIN('График отпусков'!$C$19,'График отпусков'!$D$19),R132&lt;=MAX('График отпусков'!$C$19,'График отпусков'!$D$19)),
AND('График отпусков'!$C$20&lt;&gt;"",'График отпусков'!$D$20&lt;&gt;"",R132&gt;=MIN('График отпусков'!$C$20,'График отпусков'!$D$20),R132&lt;=MAX('График отпусков'!$C$20,'График отпусков'!$D$20)),
AND('График отпусков'!$C$21&lt;&gt;"",'График отпусков'!$D$21&lt;&gt;"",R132&gt;=MIN('График отпусков'!$C$21,'График отпусков'!$D$21),R132&lt;=MAX('График отпусков'!$C$21,'График отпусков'!$D$21)),
AND('График отпусков'!$C$22&lt;&gt;"",'График отпусков'!$D$22&lt;&gt;"",R132&gt;=MIN('График отпусков'!$C$22,'График отпусков'!$D$22),R132&lt;=MAX('График отпусков'!$C$22,'График отпусков'!$D$22)),
AND('График отпусков'!$C$23&lt;&gt;"",'График отпусков'!$D$23&lt;&gt;"",R132&gt;=MIN('График отпусков'!$C$23,'График отпусков'!$D$23),R132&lt;=MAX('График отпусков'!$C$23,'График отпусков'!$D$23)),
AND('График отпусков'!$C$24&lt;&gt;"",'График отпусков'!$D$24&lt;&gt;"",R132&gt;=MIN('График отпусков'!$C$24,'График отпусков'!$D$24),R132&lt;=MAX('График отпусков'!$C$24,'График отпусков'!$D$24)),
AND('График отпусков'!$C$25&lt;&gt;"",'График отпусков'!$D$25&lt;&gt;"",R132&gt;=MIN('График отпусков'!$C$25,'График отпусков'!$D$25),R132&lt;=MAX('График отпусков'!$C$25,'График отпусков'!$D$25)),
AND('График отпусков'!$C$26&lt;&gt;"",'График отпусков'!$D$26&lt;&gt;"",R132&gt;=MIN('График отпусков'!$C$26,'График отпусков'!$D$26),R132&lt;=MAX('График отпусков'!$C$26,'График отпусков'!$D$26)),
AND('График отпусков'!$C$27&lt;&gt;"",'График отпусков'!$D$27&lt;&gt;"",R132&gt;=MIN('График отпусков'!$C$27,'График отпусков'!$D$27),R132&lt;=MAX('График отпусков'!$C$27,'График отпусков'!$D$27)),
AND('График отпусков'!$C$28&lt;&gt;"",'График отпусков'!$D$28&lt;&gt;"",R132&gt;=MIN('График отпусков'!$C$28,'График отпусков'!$D$28),R132&lt;=MAX('График отпусков'!$C$28,'График отпусков'!$D$28)),
AND('График отпусков'!$C$29&lt;&gt;"",'График отпусков'!$D$29&lt;&gt;"",R132&gt;=MIN('График отпусков'!$C$29,'График отпусков'!$D$29),R132&lt;=MAX('График отпусков'!$C$29,'График отпусков'!$D$29))
)
)</f>
        <v>0</v>
      </c>
    </row>
    <row r="133" spans="17:19" ht="45" customHeight="1" x14ac:dyDescent="0.25">
      <c r="Q133" s="58" t="s">
        <v>97</v>
      </c>
      <c r="R133" s="59">
        <v>46152</v>
      </c>
      <c r="S133" s="60" t="b">
        <f>AND(
COUNTIF(Расчёт!$O$4:$O$35,R133)=0,
OR(
AND('График отпусков'!$C$15&lt;&gt;"",'График отпусков'!$D$15&lt;&gt;"",R133&gt;=MIN('График отпусков'!$C$15,'График отпусков'!$D$15),R133&lt;=MAX('График отпусков'!$C$15,'График отпусков'!$D$15)),
AND('График отпусков'!$C$16&lt;&gt;"",'График отпусков'!$D$16&lt;&gt;"",R133&gt;=MIN('График отпусков'!$C$16,'График отпусков'!$D$16),R133&lt;=MAX('График отпусков'!$C$16,'График отпусков'!$D$16)),
AND('График отпусков'!$C$17&lt;&gt;"",'График отпусков'!$D$17&lt;&gt;"",R133&gt;=MIN('График отпусков'!$C$17,'График отпусков'!$D$17),R133&lt;=MAX('График отпусков'!$C$17,'График отпусков'!$D$17)),
AND('График отпусков'!$C$18&lt;&gt;"",'График отпусков'!$D$18&lt;&gt;"",R133&gt;=MIN('График отпусков'!$C$18,'График отпусков'!$D$18),R133&lt;=MAX('График отпусков'!$C$18,'График отпусков'!$D$18)),
AND('График отпусков'!$C$19&lt;&gt;"",'График отпусков'!$D$19&lt;&gt;"",R133&gt;=MIN('График отпусков'!$C$19,'График отпусков'!$D$19),R133&lt;=MAX('График отпусков'!$C$19,'График отпусков'!$D$19)),
AND('График отпусков'!$C$20&lt;&gt;"",'График отпусков'!$D$20&lt;&gt;"",R133&gt;=MIN('График отпусков'!$C$20,'График отпусков'!$D$20),R133&lt;=MAX('График отпусков'!$C$20,'График отпусков'!$D$20)),
AND('График отпусков'!$C$21&lt;&gt;"",'График отпусков'!$D$21&lt;&gt;"",R133&gt;=MIN('График отпусков'!$C$21,'График отпусков'!$D$21),R133&lt;=MAX('График отпусков'!$C$21,'График отпусков'!$D$21)),
AND('График отпусков'!$C$22&lt;&gt;"",'График отпусков'!$D$22&lt;&gt;"",R133&gt;=MIN('График отпусков'!$C$22,'График отпусков'!$D$22),R133&lt;=MAX('График отпусков'!$C$22,'График отпусков'!$D$22)),
AND('График отпусков'!$C$23&lt;&gt;"",'График отпусков'!$D$23&lt;&gt;"",R133&gt;=MIN('График отпусков'!$C$23,'График отпусков'!$D$23),R133&lt;=MAX('График отпусков'!$C$23,'График отпусков'!$D$23)),
AND('График отпусков'!$C$24&lt;&gt;"",'График отпусков'!$D$24&lt;&gt;"",R133&gt;=MIN('График отпусков'!$C$24,'График отпусков'!$D$24),R133&lt;=MAX('График отпусков'!$C$24,'График отпусков'!$D$24)),
AND('График отпусков'!$C$25&lt;&gt;"",'График отпусков'!$D$25&lt;&gt;"",R133&gt;=MIN('График отпусков'!$C$25,'График отпусков'!$D$25),R133&lt;=MAX('График отпусков'!$C$25,'График отпусков'!$D$25)),
AND('График отпусков'!$C$26&lt;&gt;"",'График отпусков'!$D$26&lt;&gt;"",R133&gt;=MIN('График отпусков'!$C$26,'График отпусков'!$D$26),R133&lt;=MAX('График отпусков'!$C$26,'График отпусков'!$D$26)),
AND('График отпусков'!$C$27&lt;&gt;"",'График отпусков'!$D$27&lt;&gt;"",R133&gt;=MIN('График отпусков'!$C$27,'График отпусков'!$D$27),R133&lt;=MAX('График отпусков'!$C$27,'График отпусков'!$D$27)),
AND('График отпусков'!$C$28&lt;&gt;"",'График отпусков'!$D$28&lt;&gt;"",R133&gt;=MIN('График отпусков'!$C$28,'График отпусков'!$D$28),R133&lt;=MAX('График отпусков'!$C$28,'График отпусков'!$D$28)),
AND('График отпусков'!$C$29&lt;&gt;"",'График отпусков'!$D$29&lt;&gt;"",R133&gt;=MIN('График отпусков'!$C$29,'График отпусков'!$D$29),R133&lt;=MAX('График отпусков'!$C$29,'График отпусков'!$D$29))
)
)</f>
        <v>0</v>
      </c>
    </row>
    <row r="134" spans="17:19" ht="45" customHeight="1" x14ac:dyDescent="0.25">
      <c r="Q134" s="58" t="s">
        <v>97</v>
      </c>
      <c r="R134" s="59">
        <v>46153</v>
      </c>
      <c r="S134" s="60" t="b">
        <f>AND(
COUNTIF(Расчёт!$O$4:$O$35,R134)=0,
OR(
AND('График отпусков'!$C$15&lt;&gt;"",'График отпусков'!$D$15&lt;&gt;"",R134&gt;=MIN('График отпусков'!$C$15,'График отпусков'!$D$15),R134&lt;=MAX('График отпусков'!$C$15,'График отпусков'!$D$15)),
AND('График отпусков'!$C$16&lt;&gt;"",'График отпусков'!$D$16&lt;&gt;"",R134&gt;=MIN('График отпусков'!$C$16,'График отпусков'!$D$16),R134&lt;=MAX('График отпусков'!$C$16,'График отпусков'!$D$16)),
AND('График отпусков'!$C$17&lt;&gt;"",'График отпусков'!$D$17&lt;&gt;"",R134&gt;=MIN('График отпусков'!$C$17,'График отпусков'!$D$17),R134&lt;=MAX('График отпусков'!$C$17,'График отпусков'!$D$17)),
AND('График отпусков'!$C$18&lt;&gt;"",'График отпусков'!$D$18&lt;&gt;"",R134&gt;=MIN('График отпусков'!$C$18,'График отпусков'!$D$18),R134&lt;=MAX('График отпусков'!$C$18,'График отпусков'!$D$18)),
AND('График отпусков'!$C$19&lt;&gt;"",'График отпусков'!$D$19&lt;&gt;"",R134&gt;=MIN('График отпусков'!$C$19,'График отпусков'!$D$19),R134&lt;=MAX('График отпусков'!$C$19,'График отпусков'!$D$19)),
AND('График отпусков'!$C$20&lt;&gt;"",'График отпусков'!$D$20&lt;&gt;"",R134&gt;=MIN('График отпусков'!$C$20,'График отпусков'!$D$20),R134&lt;=MAX('График отпусков'!$C$20,'График отпусков'!$D$20)),
AND('График отпусков'!$C$21&lt;&gt;"",'График отпусков'!$D$21&lt;&gt;"",R134&gt;=MIN('График отпусков'!$C$21,'График отпусков'!$D$21),R134&lt;=MAX('График отпусков'!$C$21,'График отпусков'!$D$21)),
AND('График отпусков'!$C$22&lt;&gt;"",'График отпусков'!$D$22&lt;&gt;"",R134&gt;=MIN('График отпусков'!$C$22,'График отпусков'!$D$22),R134&lt;=MAX('График отпусков'!$C$22,'График отпусков'!$D$22)),
AND('График отпусков'!$C$23&lt;&gt;"",'График отпусков'!$D$23&lt;&gt;"",R134&gt;=MIN('График отпусков'!$C$23,'График отпусков'!$D$23),R134&lt;=MAX('График отпусков'!$C$23,'График отпусков'!$D$23)),
AND('График отпусков'!$C$24&lt;&gt;"",'График отпусков'!$D$24&lt;&gt;"",R134&gt;=MIN('График отпусков'!$C$24,'График отпусков'!$D$24),R134&lt;=MAX('График отпусков'!$C$24,'График отпусков'!$D$24)),
AND('График отпусков'!$C$25&lt;&gt;"",'График отпусков'!$D$25&lt;&gt;"",R134&gt;=MIN('График отпусков'!$C$25,'График отпусков'!$D$25),R134&lt;=MAX('График отпусков'!$C$25,'График отпусков'!$D$25)),
AND('График отпусков'!$C$26&lt;&gt;"",'График отпусков'!$D$26&lt;&gt;"",R134&gt;=MIN('График отпусков'!$C$26,'График отпусков'!$D$26),R134&lt;=MAX('График отпусков'!$C$26,'График отпусков'!$D$26)),
AND('График отпусков'!$C$27&lt;&gt;"",'График отпусков'!$D$27&lt;&gt;"",R134&gt;=MIN('График отпусков'!$C$27,'График отпусков'!$D$27),R134&lt;=MAX('График отпусков'!$C$27,'График отпусков'!$D$27)),
AND('График отпусков'!$C$28&lt;&gt;"",'График отпусков'!$D$28&lt;&gt;"",R134&gt;=MIN('График отпусков'!$C$28,'График отпусков'!$D$28),R134&lt;=MAX('График отпусков'!$C$28,'График отпусков'!$D$28)),
AND('График отпусков'!$C$29&lt;&gt;"",'График отпусков'!$D$29&lt;&gt;"",R134&gt;=MIN('График отпусков'!$C$29,'График отпусков'!$D$29),R134&lt;=MAX('График отпусков'!$C$29,'График отпусков'!$D$29))
)
)</f>
        <v>0</v>
      </c>
    </row>
    <row r="135" spans="17:19" ht="45" customHeight="1" x14ac:dyDescent="0.25">
      <c r="Q135" s="58" t="s">
        <v>97</v>
      </c>
      <c r="R135" s="59">
        <v>46154</v>
      </c>
      <c r="S135" s="60" t="b">
        <f>AND(
COUNTIF(Расчёт!$O$4:$O$35,R135)=0,
OR(
AND('График отпусков'!$C$15&lt;&gt;"",'График отпусков'!$D$15&lt;&gt;"",R135&gt;=MIN('График отпусков'!$C$15,'График отпусков'!$D$15),R135&lt;=MAX('График отпусков'!$C$15,'График отпусков'!$D$15)),
AND('График отпусков'!$C$16&lt;&gt;"",'График отпусков'!$D$16&lt;&gt;"",R135&gt;=MIN('График отпусков'!$C$16,'График отпусков'!$D$16),R135&lt;=MAX('График отпусков'!$C$16,'График отпусков'!$D$16)),
AND('График отпусков'!$C$17&lt;&gt;"",'График отпусков'!$D$17&lt;&gt;"",R135&gt;=MIN('График отпусков'!$C$17,'График отпусков'!$D$17),R135&lt;=MAX('График отпусков'!$C$17,'График отпусков'!$D$17)),
AND('График отпусков'!$C$18&lt;&gt;"",'График отпусков'!$D$18&lt;&gt;"",R135&gt;=MIN('График отпусков'!$C$18,'График отпусков'!$D$18),R135&lt;=MAX('График отпусков'!$C$18,'График отпусков'!$D$18)),
AND('График отпусков'!$C$19&lt;&gt;"",'График отпусков'!$D$19&lt;&gt;"",R135&gt;=MIN('График отпусков'!$C$19,'График отпусков'!$D$19),R135&lt;=MAX('График отпусков'!$C$19,'График отпусков'!$D$19)),
AND('График отпусков'!$C$20&lt;&gt;"",'График отпусков'!$D$20&lt;&gt;"",R135&gt;=MIN('График отпусков'!$C$20,'График отпусков'!$D$20),R135&lt;=MAX('График отпусков'!$C$20,'График отпусков'!$D$20)),
AND('График отпусков'!$C$21&lt;&gt;"",'График отпусков'!$D$21&lt;&gt;"",R135&gt;=MIN('График отпусков'!$C$21,'График отпусков'!$D$21),R135&lt;=MAX('График отпусков'!$C$21,'График отпусков'!$D$21)),
AND('График отпусков'!$C$22&lt;&gt;"",'График отпусков'!$D$22&lt;&gt;"",R135&gt;=MIN('График отпусков'!$C$22,'График отпусков'!$D$22),R135&lt;=MAX('График отпусков'!$C$22,'График отпусков'!$D$22)),
AND('График отпусков'!$C$23&lt;&gt;"",'График отпусков'!$D$23&lt;&gt;"",R135&gt;=MIN('График отпусков'!$C$23,'График отпусков'!$D$23),R135&lt;=MAX('График отпусков'!$C$23,'График отпусков'!$D$23)),
AND('График отпусков'!$C$24&lt;&gt;"",'График отпусков'!$D$24&lt;&gt;"",R135&gt;=MIN('График отпусков'!$C$24,'График отпусков'!$D$24),R135&lt;=MAX('График отпусков'!$C$24,'График отпусков'!$D$24)),
AND('График отпусков'!$C$25&lt;&gt;"",'График отпусков'!$D$25&lt;&gt;"",R135&gt;=MIN('График отпусков'!$C$25,'График отпусков'!$D$25),R135&lt;=MAX('График отпусков'!$C$25,'График отпусков'!$D$25)),
AND('График отпусков'!$C$26&lt;&gt;"",'График отпусков'!$D$26&lt;&gt;"",R135&gt;=MIN('График отпусков'!$C$26,'График отпусков'!$D$26),R135&lt;=MAX('График отпусков'!$C$26,'График отпусков'!$D$26)),
AND('График отпусков'!$C$27&lt;&gt;"",'График отпусков'!$D$27&lt;&gt;"",R135&gt;=MIN('График отпусков'!$C$27,'График отпусков'!$D$27),R135&lt;=MAX('График отпусков'!$C$27,'График отпусков'!$D$27)),
AND('График отпусков'!$C$28&lt;&gt;"",'График отпусков'!$D$28&lt;&gt;"",R135&gt;=MIN('График отпусков'!$C$28,'График отпусков'!$D$28),R135&lt;=MAX('График отпусков'!$C$28,'График отпусков'!$D$28)),
AND('График отпусков'!$C$29&lt;&gt;"",'График отпусков'!$D$29&lt;&gt;"",R135&gt;=MIN('График отпусков'!$C$29,'График отпусков'!$D$29),R135&lt;=MAX('График отпусков'!$C$29,'График отпусков'!$D$29))
)
)</f>
        <v>0</v>
      </c>
    </row>
    <row r="136" spans="17:19" ht="45" customHeight="1" x14ac:dyDescent="0.25">
      <c r="Q136" s="58" t="s">
        <v>97</v>
      </c>
      <c r="R136" s="59">
        <v>46155</v>
      </c>
      <c r="S136" s="60" t="b">
        <f>AND(
COUNTIF(Расчёт!$O$4:$O$35,R136)=0,
OR(
AND('График отпусков'!$C$15&lt;&gt;"",'График отпусков'!$D$15&lt;&gt;"",R136&gt;=MIN('График отпусков'!$C$15,'График отпусков'!$D$15),R136&lt;=MAX('График отпусков'!$C$15,'График отпусков'!$D$15)),
AND('График отпусков'!$C$16&lt;&gt;"",'График отпусков'!$D$16&lt;&gt;"",R136&gt;=MIN('График отпусков'!$C$16,'График отпусков'!$D$16),R136&lt;=MAX('График отпусков'!$C$16,'График отпусков'!$D$16)),
AND('График отпусков'!$C$17&lt;&gt;"",'График отпусков'!$D$17&lt;&gt;"",R136&gt;=MIN('График отпусков'!$C$17,'График отпусков'!$D$17),R136&lt;=MAX('График отпусков'!$C$17,'График отпусков'!$D$17)),
AND('График отпусков'!$C$18&lt;&gt;"",'График отпусков'!$D$18&lt;&gt;"",R136&gt;=MIN('График отпусков'!$C$18,'График отпусков'!$D$18),R136&lt;=MAX('График отпусков'!$C$18,'График отпусков'!$D$18)),
AND('График отпусков'!$C$19&lt;&gt;"",'График отпусков'!$D$19&lt;&gt;"",R136&gt;=MIN('График отпусков'!$C$19,'График отпусков'!$D$19),R136&lt;=MAX('График отпусков'!$C$19,'График отпусков'!$D$19)),
AND('График отпусков'!$C$20&lt;&gt;"",'График отпусков'!$D$20&lt;&gt;"",R136&gt;=MIN('График отпусков'!$C$20,'График отпусков'!$D$20),R136&lt;=MAX('График отпусков'!$C$20,'График отпусков'!$D$20)),
AND('График отпусков'!$C$21&lt;&gt;"",'График отпусков'!$D$21&lt;&gt;"",R136&gt;=MIN('График отпусков'!$C$21,'График отпусков'!$D$21),R136&lt;=MAX('График отпусков'!$C$21,'График отпусков'!$D$21)),
AND('График отпусков'!$C$22&lt;&gt;"",'График отпусков'!$D$22&lt;&gt;"",R136&gt;=MIN('График отпусков'!$C$22,'График отпусков'!$D$22),R136&lt;=MAX('График отпусков'!$C$22,'График отпусков'!$D$22)),
AND('График отпусков'!$C$23&lt;&gt;"",'График отпусков'!$D$23&lt;&gt;"",R136&gt;=MIN('График отпусков'!$C$23,'График отпусков'!$D$23),R136&lt;=MAX('График отпусков'!$C$23,'График отпусков'!$D$23)),
AND('График отпусков'!$C$24&lt;&gt;"",'График отпусков'!$D$24&lt;&gt;"",R136&gt;=MIN('График отпусков'!$C$24,'График отпусков'!$D$24),R136&lt;=MAX('График отпусков'!$C$24,'График отпусков'!$D$24)),
AND('График отпусков'!$C$25&lt;&gt;"",'График отпусков'!$D$25&lt;&gt;"",R136&gt;=MIN('График отпусков'!$C$25,'График отпусков'!$D$25),R136&lt;=MAX('График отпусков'!$C$25,'График отпусков'!$D$25)),
AND('График отпусков'!$C$26&lt;&gt;"",'График отпусков'!$D$26&lt;&gt;"",R136&gt;=MIN('График отпусков'!$C$26,'График отпусков'!$D$26),R136&lt;=MAX('График отпусков'!$C$26,'График отпусков'!$D$26)),
AND('График отпусков'!$C$27&lt;&gt;"",'График отпусков'!$D$27&lt;&gt;"",R136&gt;=MIN('График отпусков'!$C$27,'График отпусков'!$D$27),R136&lt;=MAX('График отпусков'!$C$27,'График отпусков'!$D$27)),
AND('График отпусков'!$C$28&lt;&gt;"",'График отпусков'!$D$28&lt;&gt;"",R136&gt;=MIN('График отпусков'!$C$28,'График отпусков'!$D$28),R136&lt;=MAX('График отпусков'!$C$28,'График отпусков'!$D$28)),
AND('График отпусков'!$C$29&lt;&gt;"",'График отпусков'!$D$29&lt;&gt;"",R136&gt;=MIN('График отпусков'!$C$29,'График отпусков'!$D$29),R136&lt;=MAX('График отпусков'!$C$29,'График отпусков'!$D$29))
)
)</f>
        <v>0</v>
      </c>
    </row>
    <row r="137" spans="17:19" ht="45" customHeight="1" x14ac:dyDescent="0.25">
      <c r="Q137" s="58" t="s">
        <v>97</v>
      </c>
      <c r="R137" s="59">
        <v>46156</v>
      </c>
      <c r="S137" s="60" t="b">
        <f>AND(
COUNTIF(Расчёт!$O$4:$O$35,R137)=0,
OR(
AND('График отпусков'!$C$15&lt;&gt;"",'График отпусков'!$D$15&lt;&gt;"",R137&gt;=MIN('График отпусков'!$C$15,'График отпусков'!$D$15),R137&lt;=MAX('График отпусков'!$C$15,'График отпусков'!$D$15)),
AND('График отпусков'!$C$16&lt;&gt;"",'График отпусков'!$D$16&lt;&gt;"",R137&gt;=MIN('График отпусков'!$C$16,'График отпусков'!$D$16),R137&lt;=MAX('График отпусков'!$C$16,'График отпусков'!$D$16)),
AND('График отпусков'!$C$17&lt;&gt;"",'График отпусков'!$D$17&lt;&gt;"",R137&gt;=MIN('График отпусков'!$C$17,'График отпусков'!$D$17),R137&lt;=MAX('График отпусков'!$C$17,'График отпусков'!$D$17)),
AND('График отпусков'!$C$18&lt;&gt;"",'График отпусков'!$D$18&lt;&gt;"",R137&gt;=MIN('График отпусков'!$C$18,'График отпусков'!$D$18),R137&lt;=MAX('График отпусков'!$C$18,'График отпусков'!$D$18)),
AND('График отпусков'!$C$19&lt;&gt;"",'График отпусков'!$D$19&lt;&gt;"",R137&gt;=MIN('График отпусков'!$C$19,'График отпусков'!$D$19),R137&lt;=MAX('График отпусков'!$C$19,'График отпусков'!$D$19)),
AND('График отпусков'!$C$20&lt;&gt;"",'График отпусков'!$D$20&lt;&gt;"",R137&gt;=MIN('График отпусков'!$C$20,'График отпусков'!$D$20),R137&lt;=MAX('График отпусков'!$C$20,'График отпусков'!$D$20)),
AND('График отпусков'!$C$21&lt;&gt;"",'График отпусков'!$D$21&lt;&gt;"",R137&gt;=MIN('График отпусков'!$C$21,'График отпусков'!$D$21),R137&lt;=MAX('График отпусков'!$C$21,'График отпусков'!$D$21)),
AND('График отпусков'!$C$22&lt;&gt;"",'График отпусков'!$D$22&lt;&gt;"",R137&gt;=MIN('График отпусков'!$C$22,'График отпусков'!$D$22),R137&lt;=MAX('График отпусков'!$C$22,'График отпусков'!$D$22)),
AND('График отпусков'!$C$23&lt;&gt;"",'График отпусков'!$D$23&lt;&gt;"",R137&gt;=MIN('График отпусков'!$C$23,'График отпусков'!$D$23),R137&lt;=MAX('График отпусков'!$C$23,'График отпусков'!$D$23)),
AND('График отпусков'!$C$24&lt;&gt;"",'График отпусков'!$D$24&lt;&gt;"",R137&gt;=MIN('График отпусков'!$C$24,'График отпусков'!$D$24),R137&lt;=MAX('График отпусков'!$C$24,'График отпусков'!$D$24)),
AND('График отпусков'!$C$25&lt;&gt;"",'График отпусков'!$D$25&lt;&gt;"",R137&gt;=MIN('График отпусков'!$C$25,'График отпусков'!$D$25),R137&lt;=MAX('График отпусков'!$C$25,'График отпусков'!$D$25)),
AND('График отпусков'!$C$26&lt;&gt;"",'График отпусков'!$D$26&lt;&gt;"",R137&gt;=MIN('График отпусков'!$C$26,'График отпусков'!$D$26),R137&lt;=MAX('График отпусков'!$C$26,'График отпусков'!$D$26)),
AND('График отпусков'!$C$27&lt;&gt;"",'График отпусков'!$D$27&lt;&gt;"",R137&gt;=MIN('График отпусков'!$C$27,'График отпусков'!$D$27),R137&lt;=MAX('График отпусков'!$C$27,'График отпусков'!$D$27)),
AND('График отпусков'!$C$28&lt;&gt;"",'График отпусков'!$D$28&lt;&gt;"",R137&gt;=MIN('График отпусков'!$C$28,'График отпусков'!$D$28),R137&lt;=MAX('График отпусков'!$C$28,'График отпусков'!$D$28)),
AND('График отпусков'!$C$29&lt;&gt;"",'График отпусков'!$D$29&lt;&gt;"",R137&gt;=MIN('График отпусков'!$C$29,'График отпусков'!$D$29),R137&lt;=MAX('График отпусков'!$C$29,'График отпусков'!$D$29))
)
)</f>
        <v>0</v>
      </c>
    </row>
    <row r="138" spans="17:19" ht="45" customHeight="1" x14ac:dyDescent="0.25">
      <c r="Q138" s="58" t="s">
        <v>97</v>
      </c>
      <c r="R138" s="59">
        <v>46157</v>
      </c>
      <c r="S138" s="60" t="b">
        <f>AND(
COUNTIF(Расчёт!$O$4:$O$35,R138)=0,
OR(
AND('График отпусков'!$C$15&lt;&gt;"",'График отпусков'!$D$15&lt;&gt;"",R138&gt;=MIN('График отпусков'!$C$15,'График отпусков'!$D$15),R138&lt;=MAX('График отпусков'!$C$15,'График отпусков'!$D$15)),
AND('График отпусков'!$C$16&lt;&gt;"",'График отпусков'!$D$16&lt;&gt;"",R138&gt;=MIN('График отпусков'!$C$16,'График отпусков'!$D$16),R138&lt;=MAX('График отпусков'!$C$16,'График отпусков'!$D$16)),
AND('График отпусков'!$C$17&lt;&gt;"",'График отпусков'!$D$17&lt;&gt;"",R138&gt;=MIN('График отпусков'!$C$17,'График отпусков'!$D$17),R138&lt;=MAX('График отпусков'!$C$17,'График отпусков'!$D$17)),
AND('График отпусков'!$C$18&lt;&gt;"",'График отпусков'!$D$18&lt;&gt;"",R138&gt;=MIN('График отпусков'!$C$18,'График отпусков'!$D$18),R138&lt;=MAX('График отпусков'!$C$18,'График отпусков'!$D$18)),
AND('График отпусков'!$C$19&lt;&gt;"",'График отпусков'!$D$19&lt;&gt;"",R138&gt;=MIN('График отпусков'!$C$19,'График отпусков'!$D$19),R138&lt;=MAX('График отпусков'!$C$19,'График отпусков'!$D$19)),
AND('График отпусков'!$C$20&lt;&gt;"",'График отпусков'!$D$20&lt;&gt;"",R138&gt;=MIN('График отпусков'!$C$20,'График отпусков'!$D$20),R138&lt;=MAX('График отпусков'!$C$20,'График отпусков'!$D$20)),
AND('График отпусков'!$C$21&lt;&gt;"",'График отпусков'!$D$21&lt;&gt;"",R138&gt;=MIN('График отпусков'!$C$21,'График отпусков'!$D$21),R138&lt;=MAX('График отпусков'!$C$21,'График отпусков'!$D$21)),
AND('График отпусков'!$C$22&lt;&gt;"",'График отпусков'!$D$22&lt;&gt;"",R138&gt;=MIN('График отпусков'!$C$22,'График отпусков'!$D$22),R138&lt;=MAX('График отпусков'!$C$22,'График отпусков'!$D$22)),
AND('График отпусков'!$C$23&lt;&gt;"",'График отпусков'!$D$23&lt;&gt;"",R138&gt;=MIN('График отпусков'!$C$23,'График отпусков'!$D$23),R138&lt;=MAX('График отпусков'!$C$23,'График отпусков'!$D$23)),
AND('График отпусков'!$C$24&lt;&gt;"",'График отпусков'!$D$24&lt;&gt;"",R138&gt;=MIN('График отпусков'!$C$24,'График отпусков'!$D$24),R138&lt;=MAX('График отпусков'!$C$24,'График отпусков'!$D$24)),
AND('График отпусков'!$C$25&lt;&gt;"",'График отпусков'!$D$25&lt;&gt;"",R138&gt;=MIN('График отпусков'!$C$25,'График отпусков'!$D$25),R138&lt;=MAX('График отпусков'!$C$25,'График отпусков'!$D$25)),
AND('График отпусков'!$C$26&lt;&gt;"",'График отпусков'!$D$26&lt;&gt;"",R138&gt;=MIN('График отпусков'!$C$26,'График отпусков'!$D$26),R138&lt;=MAX('График отпусков'!$C$26,'График отпусков'!$D$26)),
AND('График отпусков'!$C$27&lt;&gt;"",'График отпусков'!$D$27&lt;&gt;"",R138&gt;=MIN('График отпусков'!$C$27,'График отпусков'!$D$27),R138&lt;=MAX('График отпусков'!$C$27,'График отпусков'!$D$27)),
AND('График отпусков'!$C$28&lt;&gt;"",'График отпусков'!$D$28&lt;&gt;"",R138&gt;=MIN('График отпусков'!$C$28,'График отпусков'!$D$28),R138&lt;=MAX('График отпусков'!$C$28,'График отпусков'!$D$28)),
AND('График отпусков'!$C$29&lt;&gt;"",'График отпусков'!$D$29&lt;&gt;"",R138&gt;=MIN('График отпусков'!$C$29,'График отпусков'!$D$29),R138&lt;=MAX('График отпусков'!$C$29,'График отпусков'!$D$29))
)
)</f>
        <v>0</v>
      </c>
    </row>
    <row r="139" spans="17:19" ht="45" customHeight="1" x14ac:dyDescent="0.25">
      <c r="Q139" s="58" t="s">
        <v>97</v>
      </c>
      <c r="R139" s="59">
        <v>46158</v>
      </c>
      <c r="S139" s="60" t="b">
        <f>AND(
COUNTIF(Расчёт!$O$4:$O$35,R139)=0,
OR(
AND('График отпусков'!$C$15&lt;&gt;"",'График отпусков'!$D$15&lt;&gt;"",R139&gt;=MIN('График отпусков'!$C$15,'График отпусков'!$D$15),R139&lt;=MAX('График отпусков'!$C$15,'График отпусков'!$D$15)),
AND('График отпусков'!$C$16&lt;&gt;"",'График отпусков'!$D$16&lt;&gt;"",R139&gt;=MIN('График отпусков'!$C$16,'График отпусков'!$D$16),R139&lt;=MAX('График отпусков'!$C$16,'График отпусков'!$D$16)),
AND('График отпусков'!$C$17&lt;&gt;"",'График отпусков'!$D$17&lt;&gt;"",R139&gt;=MIN('График отпусков'!$C$17,'График отпусков'!$D$17),R139&lt;=MAX('График отпусков'!$C$17,'График отпусков'!$D$17)),
AND('График отпусков'!$C$18&lt;&gt;"",'График отпусков'!$D$18&lt;&gt;"",R139&gt;=MIN('График отпусков'!$C$18,'График отпусков'!$D$18),R139&lt;=MAX('График отпусков'!$C$18,'График отпусков'!$D$18)),
AND('График отпусков'!$C$19&lt;&gt;"",'График отпусков'!$D$19&lt;&gt;"",R139&gt;=MIN('График отпусков'!$C$19,'График отпусков'!$D$19),R139&lt;=MAX('График отпусков'!$C$19,'График отпусков'!$D$19)),
AND('График отпусков'!$C$20&lt;&gt;"",'График отпусков'!$D$20&lt;&gt;"",R139&gt;=MIN('График отпусков'!$C$20,'График отпусков'!$D$20),R139&lt;=MAX('График отпусков'!$C$20,'График отпусков'!$D$20)),
AND('График отпусков'!$C$21&lt;&gt;"",'График отпусков'!$D$21&lt;&gt;"",R139&gt;=MIN('График отпусков'!$C$21,'График отпусков'!$D$21),R139&lt;=MAX('График отпусков'!$C$21,'График отпусков'!$D$21)),
AND('График отпусков'!$C$22&lt;&gt;"",'График отпусков'!$D$22&lt;&gt;"",R139&gt;=MIN('График отпусков'!$C$22,'График отпусков'!$D$22),R139&lt;=MAX('График отпусков'!$C$22,'График отпусков'!$D$22)),
AND('График отпусков'!$C$23&lt;&gt;"",'График отпусков'!$D$23&lt;&gt;"",R139&gt;=MIN('График отпусков'!$C$23,'График отпусков'!$D$23),R139&lt;=MAX('График отпусков'!$C$23,'График отпусков'!$D$23)),
AND('График отпусков'!$C$24&lt;&gt;"",'График отпусков'!$D$24&lt;&gt;"",R139&gt;=MIN('График отпусков'!$C$24,'График отпусков'!$D$24),R139&lt;=MAX('График отпусков'!$C$24,'График отпусков'!$D$24)),
AND('График отпусков'!$C$25&lt;&gt;"",'График отпусков'!$D$25&lt;&gt;"",R139&gt;=MIN('График отпусков'!$C$25,'График отпусков'!$D$25),R139&lt;=MAX('График отпусков'!$C$25,'График отпусков'!$D$25)),
AND('График отпусков'!$C$26&lt;&gt;"",'График отпусков'!$D$26&lt;&gt;"",R139&gt;=MIN('График отпусков'!$C$26,'График отпусков'!$D$26),R139&lt;=MAX('График отпусков'!$C$26,'График отпусков'!$D$26)),
AND('График отпусков'!$C$27&lt;&gt;"",'График отпусков'!$D$27&lt;&gt;"",R139&gt;=MIN('График отпусков'!$C$27,'График отпусков'!$D$27),R139&lt;=MAX('График отпусков'!$C$27,'График отпусков'!$D$27)),
AND('График отпусков'!$C$28&lt;&gt;"",'График отпусков'!$D$28&lt;&gt;"",R139&gt;=MIN('График отпусков'!$C$28,'График отпусков'!$D$28),R139&lt;=MAX('График отпусков'!$C$28,'График отпусков'!$D$28)),
AND('График отпусков'!$C$29&lt;&gt;"",'График отпусков'!$D$29&lt;&gt;"",R139&gt;=MIN('График отпусков'!$C$29,'График отпусков'!$D$29),R139&lt;=MAX('График отпусков'!$C$29,'График отпусков'!$D$29))
)
)</f>
        <v>0</v>
      </c>
    </row>
    <row r="140" spans="17:19" ht="45" customHeight="1" x14ac:dyDescent="0.25">
      <c r="Q140" s="58" t="s">
        <v>97</v>
      </c>
      <c r="R140" s="59">
        <v>46159</v>
      </c>
      <c r="S140" s="60" t="b">
        <f>AND(
COUNTIF(Расчёт!$O$4:$O$35,R140)=0,
OR(
AND('График отпусков'!$C$15&lt;&gt;"",'График отпусков'!$D$15&lt;&gt;"",R140&gt;=MIN('График отпусков'!$C$15,'График отпусков'!$D$15),R140&lt;=MAX('График отпусков'!$C$15,'График отпусков'!$D$15)),
AND('График отпусков'!$C$16&lt;&gt;"",'График отпусков'!$D$16&lt;&gt;"",R140&gt;=MIN('График отпусков'!$C$16,'График отпусков'!$D$16),R140&lt;=MAX('График отпусков'!$C$16,'График отпусков'!$D$16)),
AND('График отпусков'!$C$17&lt;&gt;"",'График отпусков'!$D$17&lt;&gt;"",R140&gt;=MIN('График отпусков'!$C$17,'График отпусков'!$D$17),R140&lt;=MAX('График отпусков'!$C$17,'График отпусков'!$D$17)),
AND('График отпусков'!$C$18&lt;&gt;"",'График отпусков'!$D$18&lt;&gt;"",R140&gt;=MIN('График отпусков'!$C$18,'График отпусков'!$D$18),R140&lt;=MAX('График отпусков'!$C$18,'График отпусков'!$D$18)),
AND('График отпусков'!$C$19&lt;&gt;"",'График отпусков'!$D$19&lt;&gt;"",R140&gt;=MIN('График отпусков'!$C$19,'График отпусков'!$D$19),R140&lt;=MAX('График отпусков'!$C$19,'График отпусков'!$D$19)),
AND('График отпусков'!$C$20&lt;&gt;"",'График отпусков'!$D$20&lt;&gt;"",R140&gt;=MIN('График отпусков'!$C$20,'График отпусков'!$D$20),R140&lt;=MAX('График отпусков'!$C$20,'График отпусков'!$D$20)),
AND('График отпусков'!$C$21&lt;&gt;"",'График отпусков'!$D$21&lt;&gt;"",R140&gt;=MIN('График отпусков'!$C$21,'График отпусков'!$D$21),R140&lt;=MAX('График отпусков'!$C$21,'График отпусков'!$D$21)),
AND('График отпусков'!$C$22&lt;&gt;"",'График отпусков'!$D$22&lt;&gt;"",R140&gt;=MIN('График отпусков'!$C$22,'График отпусков'!$D$22),R140&lt;=MAX('График отпусков'!$C$22,'График отпусков'!$D$22)),
AND('График отпусков'!$C$23&lt;&gt;"",'График отпусков'!$D$23&lt;&gt;"",R140&gt;=MIN('График отпусков'!$C$23,'График отпусков'!$D$23),R140&lt;=MAX('График отпусков'!$C$23,'График отпусков'!$D$23)),
AND('График отпусков'!$C$24&lt;&gt;"",'График отпусков'!$D$24&lt;&gt;"",R140&gt;=MIN('График отпусков'!$C$24,'График отпусков'!$D$24),R140&lt;=MAX('График отпусков'!$C$24,'График отпусков'!$D$24)),
AND('График отпусков'!$C$25&lt;&gt;"",'График отпусков'!$D$25&lt;&gt;"",R140&gt;=MIN('График отпусков'!$C$25,'График отпусков'!$D$25),R140&lt;=MAX('График отпусков'!$C$25,'График отпусков'!$D$25)),
AND('График отпусков'!$C$26&lt;&gt;"",'График отпусков'!$D$26&lt;&gt;"",R140&gt;=MIN('График отпусков'!$C$26,'График отпусков'!$D$26),R140&lt;=MAX('График отпусков'!$C$26,'График отпусков'!$D$26)),
AND('График отпусков'!$C$27&lt;&gt;"",'График отпусков'!$D$27&lt;&gt;"",R140&gt;=MIN('График отпусков'!$C$27,'График отпусков'!$D$27),R140&lt;=MAX('График отпусков'!$C$27,'График отпусков'!$D$27)),
AND('График отпусков'!$C$28&lt;&gt;"",'График отпусков'!$D$28&lt;&gt;"",R140&gt;=MIN('График отпусков'!$C$28,'График отпусков'!$D$28),R140&lt;=MAX('График отпусков'!$C$28,'График отпусков'!$D$28)),
AND('График отпусков'!$C$29&lt;&gt;"",'График отпусков'!$D$29&lt;&gt;"",R140&gt;=MIN('График отпусков'!$C$29,'График отпусков'!$D$29),R140&lt;=MAX('График отпусков'!$C$29,'График отпусков'!$D$29))
)
)</f>
        <v>0</v>
      </c>
    </row>
    <row r="141" spans="17:19" ht="45" customHeight="1" x14ac:dyDescent="0.25">
      <c r="Q141" s="58" t="s">
        <v>97</v>
      </c>
      <c r="R141" s="59">
        <v>46160</v>
      </c>
      <c r="S141" s="60" t="b">
        <f>AND(
COUNTIF(Расчёт!$O$4:$O$35,R141)=0,
OR(
AND('График отпусков'!$C$15&lt;&gt;"",'График отпусков'!$D$15&lt;&gt;"",R141&gt;=MIN('График отпусков'!$C$15,'График отпусков'!$D$15),R141&lt;=MAX('График отпусков'!$C$15,'График отпусков'!$D$15)),
AND('График отпусков'!$C$16&lt;&gt;"",'График отпусков'!$D$16&lt;&gt;"",R141&gt;=MIN('График отпусков'!$C$16,'График отпусков'!$D$16),R141&lt;=MAX('График отпусков'!$C$16,'График отпусков'!$D$16)),
AND('График отпусков'!$C$17&lt;&gt;"",'График отпусков'!$D$17&lt;&gt;"",R141&gt;=MIN('График отпусков'!$C$17,'График отпусков'!$D$17),R141&lt;=MAX('График отпусков'!$C$17,'График отпусков'!$D$17)),
AND('График отпусков'!$C$18&lt;&gt;"",'График отпусков'!$D$18&lt;&gt;"",R141&gt;=MIN('График отпусков'!$C$18,'График отпусков'!$D$18),R141&lt;=MAX('График отпусков'!$C$18,'График отпусков'!$D$18)),
AND('График отпусков'!$C$19&lt;&gt;"",'График отпусков'!$D$19&lt;&gt;"",R141&gt;=MIN('График отпусков'!$C$19,'График отпусков'!$D$19),R141&lt;=MAX('График отпусков'!$C$19,'График отпусков'!$D$19)),
AND('График отпусков'!$C$20&lt;&gt;"",'График отпусков'!$D$20&lt;&gt;"",R141&gt;=MIN('График отпусков'!$C$20,'График отпусков'!$D$20),R141&lt;=MAX('График отпусков'!$C$20,'График отпусков'!$D$20)),
AND('График отпусков'!$C$21&lt;&gt;"",'График отпусков'!$D$21&lt;&gt;"",R141&gt;=MIN('График отпусков'!$C$21,'График отпусков'!$D$21),R141&lt;=MAX('График отпусков'!$C$21,'График отпусков'!$D$21)),
AND('График отпусков'!$C$22&lt;&gt;"",'График отпусков'!$D$22&lt;&gt;"",R141&gt;=MIN('График отпусков'!$C$22,'График отпусков'!$D$22),R141&lt;=MAX('График отпусков'!$C$22,'График отпусков'!$D$22)),
AND('График отпусков'!$C$23&lt;&gt;"",'График отпусков'!$D$23&lt;&gt;"",R141&gt;=MIN('График отпусков'!$C$23,'График отпусков'!$D$23),R141&lt;=MAX('График отпусков'!$C$23,'График отпусков'!$D$23)),
AND('График отпусков'!$C$24&lt;&gt;"",'График отпусков'!$D$24&lt;&gt;"",R141&gt;=MIN('График отпусков'!$C$24,'График отпусков'!$D$24),R141&lt;=MAX('График отпусков'!$C$24,'График отпусков'!$D$24)),
AND('График отпусков'!$C$25&lt;&gt;"",'График отпусков'!$D$25&lt;&gt;"",R141&gt;=MIN('График отпусков'!$C$25,'График отпусков'!$D$25),R141&lt;=MAX('График отпусков'!$C$25,'График отпусков'!$D$25)),
AND('График отпусков'!$C$26&lt;&gt;"",'График отпусков'!$D$26&lt;&gt;"",R141&gt;=MIN('График отпусков'!$C$26,'График отпусков'!$D$26),R141&lt;=MAX('График отпусков'!$C$26,'График отпусков'!$D$26)),
AND('График отпусков'!$C$27&lt;&gt;"",'График отпусков'!$D$27&lt;&gt;"",R141&gt;=MIN('График отпусков'!$C$27,'График отпусков'!$D$27),R141&lt;=MAX('График отпусков'!$C$27,'График отпусков'!$D$27)),
AND('График отпусков'!$C$28&lt;&gt;"",'График отпусков'!$D$28&lt;&gt;"",R141&gt;=MIN('График отпусков'!$C$28,'График отпусков'!$D$28),R141&lt;=MAX('График отпусков'!$C$28,'График отпусков'!$D$28)),
AND('График отпусков'!$C$29&lt;&gt;"",'График отпусков'!$D$29&lt;&gt;"",R141&gt;=MIN('График отпусков'!$C$29,'График отпусков'!$D$29),R141&lt;=MAX('График отпусков'!$C$29,'График отпусков'!$D$29))
)
)</f>
        <v>0</v>
      </c>
    </row>
    <row r="142" spans="17:19" ht="45" customHeight="1" x14ac:dyDescent="0.25">
      <c r="Q142" s="58" t="s">
        <v>97</v>
      </c>
      <c r="R142" s="59">
        <v>46161</v>
      </c>
      <c r="S142" s="60" t="b">
        <f>AND(
COUNTIF(Расчёт!$O$4:$O$35,R142)=0,
OR(
AND('График отпусков'!$C$15&lt;&gt;"",'График отпусков'!$D$15&lt;&gt;"",R142&gt;=MIN('График отпусков'!$C$15,'График отпусков'!$D$15),R142&lt;=MAX('График отпусков'!$C$15,'График отпусков'!$D$15)),
AND('График отпусков'!$C$16&lt;&gt;"",'График отпусков'!$D$16&lt;&gt;"",R142&gt;=MIN('График отпусков'!$C$16,'График отпусков'!$D$16),R142&lt;=MAX('График отпусков'!$C$16,'График отпусков'!$D$16)),
AND('График отпусков'!$C$17&lt;&gt;"",'График отпусков'!$D$17&lt;&gt;"",R142&gt;=MIN('График отпусков'!$C$17,'График отпусков'!$D$17),R142&lt;=MAX('График отпусков'!$C$17,'График отпусков'!$D$17)),
AND('График отпусков'!$C$18&lt;&gt;"",'График отпусков'!$D$18&lt;&gt;"",R142&gt;=MIN('График отпусков'!$C$18,'График отпусков'!$D$18),R142&lt;=MAX('График отпусков'!$C$18,'График отпусков'!$D$18)),
AND('График отпусков'!$C$19&lt;&gt;"",'График отпусков'!$D$19&lt;&gt;"",R142&gt;=MIN('График отпусков'!$C$19,'График отпусков'!$D$19),R142&lt;=MAX('График отпусков'!$C$19,'График отпусков'!$D$19)),
AND('График отпусков'!$C$20&lt;&gt;"",'График отпусков'!$D$20&lt;&gt;"",R142&gt;=MIN('График отпусков'!$C$20,'График отпусков'!$D$20),R142&lt;=MAX('График отпусков'!$C$20,'График отпусков'!$D$20)),
AND('График отпусков'!$C$21&lt;&gt;"",'График отпусков'!$D$21&lt;&gt;"",R142&gt;=MIN('График отпусков'!$C$21,'График отпусков'!$D$21),R142&lt;=MAX('График отпусков'!$C$21,'График отпусков'!$D$21)),
AND('График отпусков'!$C$22&lt;&gt;"",'График отпусков'!$D$22&lt;&gt;"",R142&gt;=MIN('График отпусков'!$C$22,'График отпусков'!$D$22),R142&lt;=MAX('График отпусков'!$C$22,'График отпусков'!$D$22)),
AND('График отпусков'!$C$23&lt;&gt;"",'График отпусков'!$D$23&lt;&gt;"",R142&gt;=MIN('График отпусков'!$C$23,'График отпусков'!$D$23),R142&lt;=MAX('График отпусков'!$C$23,'График отпусков'!$D$23)),
AND('График отпусков'!$C$24&lt;&gt;"",'График отпусков'!$D$24&lt;&gt;"",R142&gt;=MIN('График отпусков'!$C$24,'График отпусков'!$D$24),R142&lt;=MAX('График отпусков'!$C$24,'График отпусков'!$D$24)),
AND('График отпусков'!$C$25&lt;&gt;"",'График отпусков'!$D$25&lt;&gt;"",R142&gt;=MIN('График отпусков'!$C$25,'График отпусков'!$D$25),R142&lt;=MAX('График отпусков'!$C$25,'График отпусков'!$D$25)),
AND('График отпусков'!$C$26&lt;&gt;"",'График отпусков'!$D$26&lt;&gt;"",R142&gt;=MIN('График отпусков'!$C$26,'График отпусков'!$D$26),R142&lt;=MAX('График отпусков'!$C$26,'График отпусков'!$D$26)),
AND('График отпусков'!$C$27&lt;&gt;"",'График отпусков'!$D$27&lt;&gt;"",R142&gt;=MIN('График отпусков'!$C$27,'График отпусков'!$D$27),R142&lt;=MAX('График отпусков'!$C$27,'График отпусков'!$D$27)),
AND('График отпусков'!$C$28&lt;&gt;"",'График отпусков'!$D$28&lt;&gt;"",R142&gt;=MIN('График отпусков'!$C$28,'График отпусков'!$D$28),R142&lt;=MAX('График отпусков'!$C$28,'График отпусков'!$D$28)),
AND('График отпусков'!$C$29&lt;&gt;"",'График отпусков'!$D$29&lt;&gt;"",R142&gt;=MIN('График отпусков'!$C$29,'График отпусков'!$D$29),R142&lt;=MAX('График отпусков'!$C$29,'График отпусков'!$D$29))
)
)</f>
        <v>0</v>
      </c>
    </row>
    <row r="143" spans="17:19" ht="45" customHeight="1" x14ac:dyDescent="0.25">
      <c r="Q143" s="58" t="s">
        <v>97</v>
      </c>
      <c r="R143" s="59">
        <v>46162</v>
      </c>
      <c r="S143" s="60" t="b">
        <f>AND(
COUNTIF(Расчёт!$O$4:$O$35,R143)=0,
OR(
AND('График отпусков'!$C$15&lt;&gt;"",'График отпусков'!$D$15&lt;&gt;"",R143&gt;=MIN('График отпусков'!$C$15,'График отпусков'!$D$15),R143&lt;=MAX('График отпусков'!$C$15,'График отпусков'!$D$15)),
AND('График отпусков'!$C$16&lt;&gt;"",'График отпусков'!$D$16&lt;&gt;"",R143&gt;=MIN('График отпусков'!$C$16,'График отпусков'!$D$16),R143&lt;=MAX('График отпусков'!$C$16,'График отпусков'!$D$16)),
AND('График отпусков'!$C$17&lt;&gt;"",'График отпусков'!$D$17&lt;&gt;"",R143&gt;=MIN('График отпусков'!$C$17,'График отпусков'!$D$17),R143&lt;=MAX('График отпусков'!$C$17,'График отпусков'!$D$17)),
AND('График отпусков'!$C$18&lt;&gt;"",'График отпусков'!$D$18&lt;&gt;"",R143&gt;=MIN('График отпусков'!$C$18,'График отпусков'!$D$18),R143&lt;=MAX('График отпусков'!$C$18,'График отпусков'!$D$18)),
AND('График отпусков'!$C$19&lt;&gt;"",'График отпусков'!$D$19&lt;&gt;"",R143&gt;=MIN('График отпусков'!$C$19,'График отпусков'!$D$19),R143&lt;=MAX('График отпусков'!$C$19,'График отпусков'!$D$19)),
AND('График отпусков'!$C$20&lt;&gt;"",'График отпусков'!$D$20&lt;&gt;"",R143&gt;=MIN('График отпусков'!$C$20,'График отпусков'!$D$20),R143&lt;=MAX('График отпусков'!$C$20,'График отпусков'!$D$20)),
AND('График отпусков'!$C$21&lt;&gt;"",'График отпусков'!$D$21&lt;&gt;"",R143&gt;=MIN('График отпусков'!$C$21,'График отпусков'!$D$21),R143&lt;=MAX('График отпусков'!$C$21,'График отпусков'!$D$21)),
AND('График отпусков'!$C$22&lt;&gt;"",'График отпусков'!$D$22&lt;&gt;"",R143&gt;=MIN('График отпусков'!$C$22,'График отпусков'!$D$22),R143&lt;=MAX('График отпусков'!$C$22,'График отпусков'!$D$22)),
AND('График отпусков'!$C$23&lt;&gt;"",'График отпусков'!$D$23&lt;&gt;"",R143&gt;=MIN('График отпусков'!$C$23,'График отпусков'!$D$23),R143&lt;=MAX('График отпусков'!$C$23,'График отпусков'!$D$23)),
AND('График отпусков'!$C$24&lt;&gt;"",'График отпусков'!$D$24&lt;&gt;"",R143&gt;=MIN('График отпусков'!$C$24,'График отпусков'!$D$24),R143&lt;=MAX('График отпусков'!$C$24,'График отпусков'!$D$24)),
AND('График отпусков'!$C$25&lt;&gt;"",'График отпусков'!$D$25&lt;&gt;"",R143&gt;=MIN('График отпусков'!$C$25,'График отпусков'!$D$25),R143&lt;=MAX('График отпусков'!$C$25,'График отпусков'!$D$25)),
AND('График отпусков'!$C$26&lt;&gt;"",'График отпусков'!$D$26&lt;&gt;"",R143&gt;=MIN('График отпусков'!$C$26,'График отпусков'!$D$26),R143&lt;=MAX('График отпусков'!$C$26,'График отпусков'!$D$26)),
AND('График отпусков'!$C$27&lt;&gt;"",'График отпусков'!$D$27&lt;&gt;"",R143&gt;=MIN('График отпусков'!$C$27,'График отпусков'!$D$27),R143&lt;=MAX('График отпусков'!$C$27,'График отпусков'!$D$27)),
AND('График отпусков'!$C$28&lt;&gt;"",'График отпусков'!$D$28&lt;&gt;"",R143&gt;=MIN('График отпусков'!$C$28,'График отпусков'!$D$28),R143&lt;=MAX('График отпусков'!$C$28,'График отпусков'!$D$28)),
AND('График отпусков'!$C$29&lt;&gt;"",'График отпусков'!$D$29&lt;&gt;"",R143&gt;=MIN('График отпусков'!$C$29,'График отпусков'!$D$29),R143&lt;=MAX('График отпусков'!$C$29,'График отпусков'!$D$29))
)
)</f>
        <v>0</v>
      </c>
    </row>
    <row r="144" spans="17:19" ht="45" customHeight="1" x14ac:dyDescent="0.25">
      <c r="Q144" s="58" t="s">
        <v>97</v>
      </c>
      <c r="R144" s="59">
        <v>46163</v>
      </c>
      <c r="S144" s="60" t="b">
        <f>AND(
COUNTIF(Расчёт!$O$4:$O$35,R144)=0,
OR(
AND('График отпусков'!$C$15&lt;&gt;"",'График отпусков'!$D$15&lt;&gt;"",R144&gt;=MIN('График отпусков'!$C$15,'График отпусков'!$D$15),R144&lt;=MAX('График отпусков'!$C$15,'График отпусков'!$D$15)),
AND('График отпусков'!$C$16&lt;&gt;"",'График отпусков'!$D$16&lt;&gt;"",R144&gt;=MIN('График отпусков'!$C$16,'График отпусков'!$D$16),R144&lt;=MAX('График отпусков'!$C$16,'График отпусков'!$D$16)),
AND('График отпусков'!$C$17&lt;&gt;"",'График отпусков'!$D$17&lt;&gt;"",R144&gt;=MIN('График отпусков'!$C$17,'График отпусков'!$D$17),R144&lt;=MAX('График отпусков'!$C$17,'График отпусков'!$D$17)),
AND('График отпусков'!$C$18&lt;&gt;"",'График отпусков'!$D$18&lt;&gt;"",R144&gt;=MIN('График отпусков'!$C$18,'График отпусков'!$D$18),R144&lt;=MAX('График отпусков'!$C$18,'График отпусков'!$D$18)),
AND('График отпусков'!$C$19&lt;&gt;"",'График отпусков'!$D$19&lt;&gt;"",R144&gt;=MIN('График отпусков'!$C$19,'График отпусков'!$D$19),R144&lt;=MAX('График отпусков'!$C$19,'График отпусков'!$D$19)),
AND('График отпусков'!$C$20&lt;&gt;"",'График отпусков'!$D$20&lt;&gt;"",R144&gt;=MIN('График отпусков'!$C$20,'График отпусков'!$D$20),R144&lt;=MAX('График отпусков'!$C$20,'График отпусков'!$D$20)),
AND('График отпусков'!$C$21&lt;&gt;"",'График отпусков'!$D$21&lt;&gt;"",R144&gt;=MIN('График отпусков'!$C$21,'График отпусков'!$D$21),R144&lt;=MAX('График отпусков'!$C$21,'График отпусков'!$D$21)),
AND('График отпусков'!$C$22&lt;&gt;"",'График отпусков'!$D$22&lt;&gt;"",R144&gt;=MIN('График отпусков'!$C$22,'График отпусков'!$D$22),R144&lt;=MAX('График отпусков'!$C$22,'График отпусков'!$D$22)),
AND('График отпусков'!$C$23&lt;&gt;"",'График отпусков'!$D$23&lt;&gt;"",R144&gt;=MIN('График отпусков'!$C$23,'График отпусков'!$D$23),R144&lt;=MAX('График отпусков'!$C$23,'График отпусков'!$D$23)),
AND('График отпусков'!$C$24&lt;&gt;"",'График отпусков'!$D$24&lt;&gt;"",R144&gt;=MIN('График отпусков'!$C$24,'График отпусков'!$D$24),R144&lt;=MAX('График отпусков'!$C$24,'График отпусков'!$D$24)),
AND('График отпусков'!$C$25&lt;&gt;"",'График отпусков'!$D$25&lt;&gt;"",R144&gt;=MIN('График отпусков'!$C$25,'График отпусков'!$D$25),R144&lt;=MAX('График отпусков'!$C$25,'График отпусков'!$D$25)),
AND('График отпусков'!$C$26&lt;&gt;"",'График отпусков'!$D$26&lt;&gt;"",R144&gt;=MIN('График отпусков'!$C$26,'График отпусков'!$D$26),R144&lt;=MAX('График отпусков'!$C$26,'График отпусков'!$D$26)),
AND('График отпусков'!$C$27&lt;&gt;"",'График отпусков'!$D$27&lt;&gt;"",R144&gt;=MIN('График отпусков'!$C$27,'График отпусков'!$D$27),R144&lt;=MAX('График отпусков'!$C$27,'График отпусков'!$D$27)),
AND('График отпусков'!$C$28&lt;&gt;"",'График отпусков'!$D$28&lt;&gt;"",R144&gt;=MIN('График отпусков'!$C$28,'График отпусков'!$D$28),R144&lt;=MAX('График отпусков'!$C$28,'График отпусков'!$D$28)),
AND('График отпусков'!$C$29&lt;&gt;"",'График отпусков'!$D$29&lt;&gt;"",R144&gt;=MIN('График отпусков'!$C$29,'График отпусков'!$D$29),R144&lt;=MAX('График отпусков'!$C$29,'График отпусков'!$D$29))
)
)</f>
        <v>0</v>
      </c>
    </row>
    <row r="145" spans="17:19" ht="45" customHeight="1" x14ac:dyDescent="0.25">
      <c r="Q145" s="58" t="s">
        <v>97</v>
      </c>
      <c r="R145" s="59">
        <v>46164</v>
      </c>
      <c r="S145" s="60" t="b">
        <f>AND(
COUNTIF(Расчёт!$O$4:$O$35,R145)=0,
OR(
AND('График отпусков'!$C$15&lt;&gt;"",'График отпусков'!$D$15&lt;&gt;"",R145&gt;=MIN('График отпусков'!$C$15,'График отпусков'!$D$15),R145&lt;=MAX('График отпусков'!$C$15,'График отпусков'!$D$15)),
AND('График отпусков'!$C$16&lt;&gt;"",'График отпусков'!$D$16&lt;&gt;"",R145&gt;=MIN('График отпусков'!$C$16,'График отпусков'!$D$16),R145&lt;=MAX('График отпусков'!$C$16,'График отпусков'!$D$16)),
AND('График отпусков'!$C$17&lt;&gt;"",'График отпусков'!$D$17&lt;&gt;"",R145&gt;=MIN('График отпусков'!$C$17,'График отпусков'!$D$17),R145&lt;=MAX('График отпусков'!$C$17,'График отпусков'!$D$17)),
AND('График отпусков'!$C$18&lt;&gt;"",'График отпусков'!$D$18&lt;&gt;"",R145&gt;=MIN('График отпусков'!$C$18,'График отпусков'!$D$18),R145&lt;=MAX('График отпусков'!$C$18,'График отпусков'!$D$18)),
AND('График отпусков'!$C$19&lt;&gt;"",'График отпусков'!$D$19&lt;&gt;"",R145&gt;=MIN('График отпусков'!$C$19,'График отпусков'!$D$19),R145&lt;=MAX('График отпусков'!$C$19,'График отпусков'!$D$19)),
AND('График отпусков'!$C$20&lt;&gt;"",'График отпусков'!$D$20&lt;&gt;"",R145&gt;=MIN('График отпусков'!$C$20,'График отпусков'!$D$20),R145&lt;=MAX('График отпусков'!$C$20,'График отпусков'!$D$20)),
AND('График отпусков'!$C$21&lt;&gt;"",'График отпусков'!$D$21&lt;&gt;"",R145&gt;=MIN('График отпусков'!$C$21,'График отпусков'!$D$21),R145&lt;=MAX('График отпусков'!$C$21,'График отпусков'!$D$21)),
AND('График отпусков'!$C$22&lt;&gt;"",'График отпусков'!$D$22&lt;&gt;"",R145&gt;=MIN('График отпусков'!$C$22,'График отпусков'!$D$22),R145&lt;=MAX('График отпусков'!$C$22,'График отпусков'!$D$22)),
AND('График отпусков'!$C$23&lt;&gt;"",'График отпусков'!$D$23&lt;&gt;"",R145&gt;=MIN('График отпусков'!$C$23,'График отпусков'!$D$23),R145&lt;=MAX('График отпусков'!$C$23,'График отпусков'!$D$23)),
AND('График отпусков'!$C$24&lt;&gt;"",'График отпусков'!$D$24&lt;&gt;"",R145&gt;=MIN('График отпусков'!$C$24,'График отпусков'!$D$24),R145&lt;=MAX('График отпусков'!$C$24,'График отпусков'!$D$24)),
AND('График отпусков'!$C$25&lt;&gt;"",'График отпусков'!$D$25&lt;&gt;"",R145&gt;=MIN('График отпусков'!$C$25,'График отпусков'!$D$25),R145&lt;=MAX('График отпусков'!$C$25,'График отпусков'!$D$25)),
AND('График отпусков'!$C$26&lt;&gt;"",'График отпусков'!$D$26&lt;&gt;"",R145&gt;=MIN('График отпусков'!$C$26,'График отпусков'!$D$26),R145&lt;=MAX('График отпусков'!$C$26,'График отпусков'!$D$26)),
AND('График отпусков'!$C$27&lt;&gt;"",'График отпусков'!$D$27&lt;&gt;"",R145&gt;=MIN('График отпусков'!$C$27,'График отпусков'!$D$27),R145&lt;=MAX('График отпусков'!$C$27,'График отпусков'!$D$27)),
AND('График отпусков'!$C$28&lt;&gt;"",'График отпусков'!$D$28&lt;&gt;"",R145&gt;=MIN('График отпусков'!$C$28,'График отпусков'!$D$28),R145&lt;=MAX('График отпусков'!$C$28,'График отпусков'!$D$28)),
AND('График отпусков'!$C$29&lt;&gt;"",'График отпусков'!$D$29&lt;&gt;"",R145&gt;=MIN('График отпусков'!$C$29,'График отпусков'!$D$29),R145&lt;=MAX('График отпусков'!$C$29,'График отпусков'!$D$29))
)
)</f>
        <v>0</v>
      </c>
    </row>
    <row r="146" spans="17:19" ht="45" customHeight="1" x14ac:dyDescent="0.25">
      <c r="Q146" s="58" t="s">
        <v>97</v>
      </c>
      <c r="R146" s="59">
        <v>46165</v>
      </c>
      <c r="S146" s="60" t="b">
        <f>AND(
COUNTIF(Расчёт!$O$4:$O$35,R146)=0,
OR(
AND('График отпусков'!$C$15&lt;&gt;"",'График отпусков'!$D$15&lt;&gt;"",R146&gt;=MIN('График отпусков'!$C$15,'График отпусков'!$D$15),R146&lt;=MAX('График отпусков'!$C$15,'График отпусков'!$D$15)),
AND('График отпусков'!$C$16&lt;&gt;"",'График отпусков'!$D$16&lt;&gt;"",R146&gt;=MIN('График отпусков'!$C$16,'График отпусков'!$D$16),R146&lt;=MAX('График отпусков'!$C$16,'График отпусков'!$D$16)),
AND('График отпусков'!$C$17&lt;&gt;"",'График отпусков'!$D$17&lt;&gt;"",R146&gt;=MIN('График отпусков'!$C$17,'График отпусков'!$D$17),R146&lt;=MAX('График отпусков'!$C$17,'График отпусков'!$D$17)),
AND('График отпусков'!$C$18&lt;&gt;"",'График отпусков'!$D$18&lt;&gt;"",R146&gt;=MIN('График отпусков'!$C$18,'График отпусков'!$D$18),R146&lt;=MAX('График отпусков'!$C$18,'График отпусков'!$D$18)),
AND('График отпусков'!$C$19&lt;&gt;"",'График отпусков'!$D$19&lt;&gt;"",R146&gt;=MIN('График отпусков'!$C$19,'График отпусков'!$D$19),R146&lt;=MAX('График отпусков'!$C$19,'График отпусков'!$D$19)),
AND('График отпусков'!$C$20&lt;&gt;"",'График отпусков'!$D$20&lt;&gt;"",R146&gt;=MIN('График отпусков'!$C$20,'График отпусков'!$D$20),R146&lt;=MAX('График отпусков'!$C$20,'График отпусков'!$D$20)),
AND('График отпусков'!$C$21&lt;&gt;"",'График отпусков'!$D$21&lt;&gt;"",R146&gt;=MIN('График отпусков'!$C$21,'График отпусков'!$D$21),R146&lt;=MAX('График отпусков'!$C$21,'График отпусков'!$D$21)),
AND('График отпусков'!$C$22&lt;&gt;"",'График отпусков'!$D$22&lt;&gt;"",R146&gt;=MIN('График отпусков'!$C$22,'График отпусков'!$D$22),R146&lt;=MAX('График отпусков'!$C$22,'График отпусков'!$D$22)),
AND('График отпусков'!$C$23&lt;&gt;"",'График отпусков'!$D$23&lt;&gt;"",R146&gt;=MIN('График отпусков'!$C$23,'График отпусков'!$D$23),R146&lt;=MAX('График отпусков'!$C$23,'График отпусков'!$D$23)),
AND('График отпусков'!$C$24&lt;&gt;"",'График отпусков'!$D$24&lt;&gt;"",R146&gt;=MIN('График отпусков'!$C$24,'График отпусков'!$D$24),R146&lt;=MAX('График отпусков'!$C$24,'График отпусков'!$D$24)),
AND('График отпусков'!$C$25&lt;&gt;"",'График отпусков'!$D$25&lt;&gt;"",R146&gt;=MIN('График отпусков'!$C$25,'График отпусков'!$D$25),R146&lt;=MAX('График отпусков'!$C$25,'График отпусков'!$D$25)),
AND('График отпусков'!$C$26&lt;&gt;"",'График отпусков'!$D$26&lt;&gt;"",R146&gt;=MIN('График отпусков'!$C$26,'График отпусков'!$D$26),R146&lt;=MAX('График отпусков'!$C$26,'График отпусков'!$D$26)),
AND('График отпусков'!$C$27&lt;&gt;"",'График отпусков'!$D$27&lt;&gt;"",R146&gt;=MIN('График отпусков'!$C$27,'График отпусков'!$D$27),R146&lt;=MAX('График отпусков'!$C$27,'График отпусков'!$D$27)),
AND('График отпусков'!$C$28&lt;&gt;"",'График отпусков'!$D$28&lt;&gt;"",R146&gt;=MIN('График отпусков'!$C$28,'График отпусков'!$D$28),R146&lt;=MAX('График отпусков'!$C$28,'График отпусков'!$D$28)),
AND('График отпусков'!$C$29&lt;&gt;"",'График отпусков'!$D$29&lt;&gt;"",R146&gt;=MIN('График отпусков'!$C$29,'График отпусков'!$D$29),R146&lt;=MAX('График отпусков'!$C$29,'График отпусков'!$D$29))
)
)</f>
        <v>0</v>
      </c>
    </row>
    <row r="147" spans="17:19" ht="45" customHeight="1" x14ac:dyDescent="0.25">
      <c r="Q147" s="58" t="s">
        <v>97</v>
      </c>
      <c r="R147" s="59">
        <v>46166</v>
      </c>
      <c r="S147" s="60" t="b">
        <f>AND(
COUNTIF(Расчёт!$O$4:$O$35,R147)=0,
OR(
AND('График отпусков'!$C$15&lt;&gt;"",'График отпусков'!$D$15&lt;&gt;"",R147&gt;=MIN('График отпусков'!$C$15,'График отпусков'!$D$15),R147&lt;=MAX('График отпусков'!$C$15,'График отпусков'!$D$15)),
AND('График отпусков'!$C$16&lt;&gt;"",'График отпусков'!$D$16&lt;&gt;"",R147&gt;=MIN('График отпусков'!$C$16,'График отпусков'!$D$16),R147&lt;=MAX('График отпусков'!$C$16,'График отпусков'!$D$16)),
AND('График отпусков'!$C$17&lt;&gt;"",'График отпусков'!$D$17&lt;&gt;"",R147&gt;=MIN('График отпусков'!$C$17,'График отпусков'!$D$17),R147&lt;=MAX('График отпусков'!$C$17,'График отпусков'!$D$17)),
AND('График отпусков'!$C$18&lt;&gt;"",'График отпусков'!$D$18&lt;&gt;"",R147&gt;=MIN('График отпусков'!$C$18,'График отпусков'!$D$18),R147&lt;=MAX('График отпусков'!$C$18,'График отпусков'!$D$18)),
AND('График отпусков'!$C$19&lt;&gt;"",'График отпусков'!$D$19&lt;&gt;"",R147&gt;=MIN('График отпусков'!$C$19,'График отпусков'!$D$19),R147&lt;=MAX('График отпусков'!$C$19,'График отпусков'!$D$19)),
AND('График отпусков'!$C$20&lt;&gt;"",'График отпусков'!$D$20&lt;&gt;"",R147&gt;=MIN('График отпусков'!$C$20,'График отпусков'!$D$20),R147&lt;=MAX('График отпусков'!$C$20,'График отпусков'!$D$20)),
AND('График отпусков'!$C$21&lt;&gt;"",'График отпусков'!$D$21&lt;&gt;"",R147&gt;=MIN('График отпусков'!$C$21,'График отпусков'!$D$21),R147&lt;=MAX('График отпусков'!$C$21,'График отпусков'!$D$21)),
AND('График отпусков'!$C$22&lt;&gt;"",'График отпусков'!$D$22&lt;&gt;"",R147&gt;=MIN('График отпусков'!$C$22,'График отпусков'!$D$22),R147&lt;=MAX('График отпусков'!$C$22,'График отпусков'!$D$22)),
AND('График отпусков'!$C$23&lt;&gt;"",'График отпусков'!$D$23&lt;&gt;"",R147&gt;=MIN('График отпусков'!$C$23,'График отпусков'!$D$23),R147&lt;=MAX('График отпусков'!$C$23,'График отпусков'!$D$23)),
AND('График отпусков'!$C$24&lt;&gt;"",'График отпусков'!$D$24&lt;&gt;"",R147&gt;=MIN('График отпусков'!$C$24,'График отпусков'!$D$24),R147&lt;=MAX('График отпусков'!$C$24,'График отпусков'!$D$24)),
AND('График отпусков'!$C$25&lt;&gt;"",'График отпусков'!$D$25&lt;&gt;"",R147&gt;=MIN('График отпусков'!$C$25,'График отпусков'!$D$25),R147&lt;=MAX('График отпусков'!$C$25,'График отпусков'!$D$25)),
AND('График отпусков'!$C$26&lt;&gt;"",'График отпусков'!$D$26&lt;&gt;"",R147&gt;=MIN('График отпусков'!$C$26,'График отпусков'!$D$26),R147&lt;=MAX('График отпусков'!$C$26,'График отпусков'!$D$26)),
AND('График отпусков'!$C$27&lt;&gt;"",'График отпусков'!$D$27&lt;&gt;"",R147&gt;=MIN('График отпусков'!$C$27,'График отпусков'!$D$27),R147&lt;=MAX('График отпусков'!$C$27,'График отпусков'!$D$27)),
AND('График отпусков'!$C$28&lt;&gt;"",'График отпусков'!$D$28&lt;&gt;"",R147&gt;=MIN('График отпусков'!$C$28,'График отпусков'!$D$28),R147&lt;=MAX('График отпусков'!$C$28,'График отпусков'!$D$28)),
AND('График отпусков'!$C$29&lt;&gt;"",'График отпусков'!$D$29&lt;&gt;"",R147&gt;=MIN('График отпусков'!$C$29,'График отпусков'!$D$29),R147&lt;=MAX('График отпусков'!$C$29,'График отпусков'!$D$29))
)
)</f>
        <v>0</v>
      </c>
    </row>
    <row r="148" spans="17:19" ht="45" customHeight="1" x14ac:dyDescent="0.25">
      <c r="Q148" s="58" t="s">
        <v>97</v>
      </c>
      <c r="R148" s="59">
        <v>46167</v>
      </c>
      <c r="S148" s="60" t="b">
        <f>AND(
COUNTIF(Расчёт!$O$4:$O$35,R148)=0,
OR(
AND('График отпусков'!$C$15&lt;&gt;"",'График отпусков'!$D$15&lt;&gt;"",R148&gt;=MIN('График отпусков'!$C$15,'График отпусков'!$D$15),R148&lt;=MAX('График отпусков'!$C$15,'График отпусков'!$D$15)),
AND('График отпусков'!$C$16&lt;&gt;"",'График отпусков'!$D$16&lt;&gt;"",R148&gt;=MIN('График отпусков'!$C$16,'График отпусков'!$D$16),R148&lt;=MAX('График отпусков'!$C$16,'График отпусков'!$D$16)),
AND('График отпусков'!$C$17&lt;&gt;"",'График отпусков'!$D$17&lt;&gt;"",R148&gt;=MIN('График отпусков'!$C$17,'График отпусков'!$D$17),R148&lt;=MAX('График отпусков'!$C$17,'График отпусков'!$D$17)),
AND('График отпусков'!$C$18&lt;&gt;"",'График отпусков'!$D$18&lt;&gt;"",R148&gt;=MIN('График отпусков'!$C$18,'График отпусков'!$D$18),R148&lt;=MAX('График отпусков'!$C$18,'График отпусков'!$D$18)),
AND('График отпусков'!$C$19&lt;&gt;"",'График отпусков'!$D$19&lt;&gt;"",R148&gt;=MIN('График отпусков'!$C$19,'График отпусков'!$D$19),R148&lt;=MAX('График отпусков'!$C$19,'График отпусков'!$D$19)),
AND('График отпусков'!$C$20&lt;&gt;"",'График отпусков'!$D$20&lt;&gt;"",R148&gt;=MIN('График отпусков'!$C$20,'График отпусков'!$D$20),R148&lt;=MAX('График отпусков'!$C$20,'График отпусков'!$D$20)),
AND('График отпусков'!$C$21&lt;&gt;"",'График отпусков'!$D$21&lt;&gt;"",R148&gt;=MIN('График отпусков'!$C$21,'График отпусков'!$D$21),R148&lt;=MAX('График отпусков'!$C$21,'График отпусков'!$D$21)),
AND('График отпусков'!$C$22&lt;&gt;"",'График отпусков'!$D$22&lt;&gt;"",R148&gt;=MIN('График отпусков'!$C$22,'График отпусков'!$D$22),R148&lt;=MAX('График отпусков'!$C$22,'График отпусков'!$D$22)),
AND('График отпусков'!$C$23&lt;&gt;"",'График отпусков'!$D$23&lt;&gt;"",R148&gt;=MIN('График отпусков'!$C$23,'График отпусков'!$D$23),R148&lt;=MAX('График отпусков'!$C$23,'График отпусков'!$D$23)),
AND('График отпусков'!$C$24&lt;&gt;"",'График отпусков'!$D$24&lt;&gt;"",R148&gt;=MIN('График отпусков'!$C$24,'График отпусков'!$D$24),R148&lt;=MAX('График отпусков'!$C$24,'График отпусков'!$D$24)),
AND('График отпусков'!$C$25&lt;&gt;"",'График отпусков'!$D$25&lt;&gt;"",R148&gt;=MIN('График отпусков'!$C$25,'График отпусков'!$D$25),R148&lt;=MAX('График отпусков'!$C$25,'График отпусков'!$D$25)),
AND('График отпусков'!$C$26&lt;&gt;"",'График отпусков'!$D$26&lt;&gt;"",R148&gt;=MIN('График отпусков'!$C$26,'График отпусков'!$D$26),R148&lt;=MAX('График отпусков'!$C$26,'График отпусков'!$D$26)),
AND('График отпусков'!$C$27&lt;&gt;"",'График отпусков'!$D$27&lt;&gt;"",R148&gt;=MIN('График отпусков'!$C$27,'График отпусков'!$D$27),R148&lt;=MAX('График отпусков'!$C$27,'График отпусков'!$D$27)),
AND('График отпусков'!$C$28&lt;&gt;"",'График отпусков'!$D$28&lt;&gt;"",R148&gt;=MIN('График отпусков'!$C$28,'График отпусков'!$D$28),R148&lt;=MAX('График отпусков'!$C$28,'График отпусков'!$D$28)),
AND('График отпусков'!$C$29&lt;&gt;"",'График отпусков'!$D$29&lt;&gt;"",R148&gt;=MIN('График отпусков'!$C$29,'График отпусков'!$D$29),R148&lt;=MAX('График отпусков'!$C$29,'График отпусков'!$D$29))
)
)</f>
        <v>0</v>
      </c>
    </row>
    <row r="149" spans="17:19" ht="45" customHeight="1" x14ac:dyDescent="0.25">
      <c r="Q149" s="58" t="s">
        <v>97</v>
      </c>
      <c r="R149" s="59">
        <v>46168</v>
      </c>
      <c r="S149" s="60" t="b">
        <f>AND(
COUNTIF(Расчёт!$O$4:$O$35,R149)=0,
OR(
AND('График отпусков'!$C$15&lt;&gt;"",'График отпусков'!$D$15&lt;&gt;"",R149&gt;=MIN('График отпусков'!$C$15,'График отпусков'!$D$15),R149&lt;=MAX('График отпусков'!$C$15,'График отпусков'!$D$15)),
AND('График отпусков'!$C$16&lt;&gt;"",'График отпусков'!$D$16&lt;&gt;"",R149&gt;=MIN('График отпусков'!$C$16,'График отпусков'!$D$16),R149&lt;=MAX('График отпусков'!$C$16,'График отпусков'!$D$16)),
AND('График отпусков'!$C$17&lt;&gt;"",'График отпусков'!$D$17&lt;&gt;"",R149&gt;=MIN('График отпусков'!$C$17,'График отпусков'!$D$17),R149&lt;=MAX('График отпусков'!$C$17,'График отпусков'!$D$17)),
AND('График отпусков'!$C$18&lt;&gt;"",'График отпусков'!$D$18&lt;&gt;"",R149&gt;=MIN('График отпусков'!$C$18,'График отпусков'!$D$18),R149&lt;=MAX('График отпусков'!$C$18,'График отпусков'!$D$18)),
AND('График отпусков'!$C$19&lt;&gt;"",'График отпусков'!$D$19&lt;&gt;"",R149&gt;=MIN('График отпусков'!$C$19,'График отпусков'!$D$19),R149&lt;=MAX('График отпусков'!$C$19,'График отпусков'!$D$19)),
AND('График отпусков'!$C$20&lt;&gt;"",'График отпусков'!$D$20&lt;&gt;"",R149&gt;=MIN('График отпусков'!$C$20,'График отпусков'!$D$20),R149&lt;=MAX('График отпусков'!$C$20,'График отпусков'!$D$20)),
AND('График отпусков'!$C$21&lt;&gt;"",'График отпусков'!$D$21&lt;&gt;"",R149&gt;=MIN('График отпусков'!$C$21,'График отпусков'!$D$21),R149&lt;=MAX('График отпусков'!$C$21,'График отпусков'!$D$21)),
AND('График отпусков'!$C$22&lt;&gt;"",'График отпусков'!$D$22&lt;&gt;"",R149&gt;=MIN('График отпусков'!$C$22,'График отпусков'!$D$22),R149&lt;=MAX('График отпусков'!$C$22,'График отпусков'!$D$22)),
AND('График отпусков'!$C$23&lt;&gt;"",'График отпусков'!$D$23&lt;&gt;"",R149&gt;=MIN('График отпусков'!$C$23,'График отпусков'!$D$23),R149&lt;=MAX('График отпусков'!$C$23,'График отпусков'!$D$23)),
AND('График отпусков'!$C$24&lt;&gt;"",'График отпусков'!$D$24&lt;&gt;"",R149&gt;=MIN('График отпусков'!$C$24,'График отпусков'!$D$24),R149&lt;=MAX('График отпусков'!$C$24,'График отпусков'!$D$24)),
AND('График отпусков'!$C$25&lt;&gt;"",'График отпусков'!$D$25&lt;&gt;"",R149&gt;=MIN('График отпусков'!$C$25,'График отпусков'!$D$25),R149&lt;=MAX('График отпусков'!$C$25,'График отпусков'!$D$25)),
AND('График отпусков'!$C$26&lt;&gt;"",'График отпусков'!$D$26&lt;&gt;"",R149&gt;=MIN('График отпусков'!$C$26,'График отпусков'!$D$26),R149&lt;=MAX('График отпусков'!$C$26,'График отпусков'!$D$26)),
AND('График отпусков'!$C$27&lt;&gt;"",'График отпусков'!$D$27&lt;&gt;"",R149&gt;=MIN('График отпусков'!$C$27,'График отпусков'!$D$27),R149&lt;=MAX('График отпусков'!$C$27,'График отпусков'!$D$27)),
AND('График отпусков'!$C$28&lt;&gt;"",'График отпусков'!$D$28&lt;&gt;"",R149&gt;=MIN('График отпусков'!$C$28,'График отпусков'!$D$28),R149&lt;=MAX('График отпусков'!$C$28,'График отпусков'!$D$28)),
AND('График отпусков'!$C$29&lt;&gt;"",'График отпусков'!$D$29&lt;&gt;"",R149&gt;=MIN('График отпусков'!$C$29,'График отпусков'!$D$29),R149&lt;=MAX('График отпусков'!$C$29,'График отпусков'!$D$29))
)
)</f>
        <v>0</v>
      </c>
    </row>
    <row r="150" spans="17:19" ht="45" customHeight="1" x14ac:dyDescent="0.25">
      <c r="Q150" s="58" t="s">
        <v>97</v>
      </c>
      <c r="R150" s="59">
        <v>46169</v>
      </c>
      <c r="S150" s="60" t="b">
        <f>AND(
COUNTIF(Расчёт!$O$4:$O$35,R150)=0,
OR(
AND('График отпусков'!$C$15&lt;&gt;"",'График отпусков'!$D$15&lt;&gt;"",R150&gt;=MIN('График отпусков'!$C$15,'График отпусков'!$D$15),R150&lt;=MAX('График отпусков'!$C$15,'График отпусков'!$D$15)),
AND('График отпусков'!$C$16&lt;&gt;"",'График отпусков'!$D$16&lt;&gt;"",R150&gt;=MIN('График отпусков'!$C$16,'График отпусков'!$D$16),R150&lt;=MAX('График отпусков'!$C$16,'График отпусков'!$D$16)),
AND('График отпусков'!$C$17&lt;&gt;"",'График отпусков'!$D$17&lt;&gt;"",R150&gt;=MIN('График отпусков'!$C$17,'График отпусков'!$D$17),R150&lt;=MAX('График отпусков'!$C$17,'График отпусков'!$D$17)),
AND('График отпусков'!$C$18&lt;&gt;"",'График отпусков'!$D$18&lt;&gt;"",R150&gt;=MIN('График отпусков'!$C$18,'График отпусков'!$D$18),R150&lt;=MAX('График отпусков'!$C$18,'График отпусков'!$D$18)),
AND('График отпусков'!$C$19&lt;&gt;"",'График отпусков'!$D$19&lt;&gt;"",R150&gt;=MIN('График отпусков'!$C$19,'График отпусков'!$D$19),R150&lt;=MAX('График отпусков'!$C$19,'График отпусков'!$D$19)),
AND('График отпусков'!$C$20&lt;&gt;"",'График отпусков'!$D$20&lt;&gt;"",R150&gt;=MIN('График отпусков'!$C$20,'График отпусков'!$D$20),R150&lt;=MAX('График отпусков'!$C$20,'График отпусков'!$D$20)),
AND('График отпусков'!$C$21&lt;&gt;"",'График отпусков'!$D$21&lt;&gt;"",R150&gt;=MIN('График отпусков'!$C$21,'График отпусков'!$D$21),R150&lt;=MAX('График отпусков'!$C$21,'График отпусков'!$D$21)),
AND('График отпусков'!$C$22&lt;&gt;"",'График отпусков'!$D$22&lt;&gt;"",R150&gt;=MIN('График отпусков'!$C$22,'График отпусков'!$D$22),R150&lt;=MAX('График отпусков'!$C$22,'График отпусков'!$D$22)),
AND('График отпусков'!$C$23&lt;&gt;"",'График отпусков'!$D$23&lt;&gt;"",R150&gt;=MIN('График отпусков'!$C$23,'График отпусков'!$D$23),R150&lt;=MAX('График отпусков'!$C$23,'График отпусков'!$D$23)),
AND('График отпусков'!$C$24&lt;&gt;"",'График отпусков'!$D$24&lt;&gt;"",R150&gt;=MIN('График отпусков'!$C$24,'График отпусков'!$D$24),R150&lt;=MAX('График отпусков'!$C$24,'График отпусков'!$D$24)),
AND('График отпусков'!$C$25&lt;&gt;"",'График отпусков'!$D$25&lt;&gt;"",R150&gt;=MIN('График отпусков'!$C$25,'График отпусков'!$D$25),R150&lt;=MAX('График отпусков'!$C$25,'График отпусков'!$D$25)),
AND('График отпусков'!$C$26&lt;&gt;"",'График отпусков'!$D$26&lt;&gt;"",R150&gt;=MIN('График отпусков'!$C$26,'График отпусков'!$D$26),R150&lt;=MAX('График отпусков'!$C$26,'График отпусков'!$D$26)),
AND('График отпусков'!$C$27&lt;&gt;"",'График отпусков'!$D$27&lt;&gt;"",R150&gt;=MIN('График отпусков'!$C$27,'График отпусков'!$D$27),R150&lt;=MAX('График отпусков'!$C$27,'График отпусков'!$D$27)),
AND('График отпусков'!$C$28&lt;&gt;"",'График отпусков'!$D$28&lt;&gt;"",R150&gt;=MIN('График отпусков'!$C$28,'График отпусков'!$D$28),R150&lt;=MAX('График отпусков'!$C$28,'График отпусков'!$D$28)),
AND('График отпусков'!$C$29&lt;&gt;"",'График отпусков'!$D$29&lt;&gt;"",R150&gt;=MIN('График отпусков'!$C$29,'График отпусков'!$D$29),R150&lt;=MAX('График отпусков'!$C$29,'График отпусков'!$D$29))
)
)</f>
        <v>0</v>
      </c>
    </row>
    <row r="151" spans="17:19" ht="45" customHeight="1" x14ac:dyDescent="0.25">
      <c r="Q151" s="58" t="s">
        <v>97</v>
      </c>
      <c r="R151" s="59">
        <v>46170</v>
      </c>
      <c r="S151" s="60" t="b">
        <f>AND(
COUNTIF(Расчёт!$O$4:$O$35,R151)=0,
OR(
AND('График отпусков'!$C$15&lt;&gt;"",'График отпусков'!$D$15&lt;&gt;"",R151&gt;=MIN('График отпусков'!$C$15,'График отпусков'!$D$15),R151&lt;=MAX('График отпусков'!$C$15,'График отпусков'!$D$15)),
AND('График отпусков'!$C$16&lt;&gt;"",'График отпусков'!$D$16&lt;&gt;"",R151&gt;=MIN('График отпусков'!$C$16,'График отпусков'!$D$16),R151&lt;=MAX('График отпусков'!$C$16,'График отпусков'!$D$16)),
AND('График отпусков'!$C$17&lt;&gt;"",'График отпусков'!$D$17&lt;&gt;"",R151&gt;=MIN('График отпусков'!$C$17,'График отпусков'!$D$17),R151&lt;=MAX('График отпусков'!$C$17,'График отпусков'!$D$17)),
AND('График отпусков'!$C$18&lt;&gt;"",'График отпусков'!$D$18&lt;&gt;"",R151&gt;=MIN('График отпусков'!$C$18,'График отпусков'!$D$18),R151&lt;=MAX('График отпусков'!$C$18,'График отпусков'!$D$18)),
AND('График отпусков'!$C$19&lt;&gt;"",'График отпусков'!$D$19&lt;&gt;"",R151&gt;=MIN('График отпусков'!$C$19,'График отпусков'!$D$19),R151&lt;=MAX('График отпусков'!$C$19,'График отпусков'!$D$19)),
AND('График отпусков'!$C$20&lt;&gt;"",'График отпусков'!$D$20&lt;&gt;"",R151&gt;=MIN('График отпусков'!$C$20,'График отпусков'!$D$20),R151&lt;=MAX('График отпусков'!$C$20,'График отпусков'!$D$20)),
AND('График отпусков'!$C$21&lt;&gt;"",'График отпусков'!$D$21&lt;&gt;"",R151&gt;=MIN('График отпусков'!$C$21,'График отпусков'!$D$21),R151&lt;=MAX('График отпусков'!$C$21,'График отпусков'!$D$21)),
AND('График отпусков'!$C$22&lt;&gt;"",'График отпусков'!$D$22&lt;&gt;"",R151&gt;=MIN('График отпусков'!$C$22,'График отпусков'!$D$22),R151&lt;=MAX('График отпусков'!$C$22,'График отпусков'!$D$22)),
AND('График отпусков'!$C$23&lt;&gt;"",'График отпусков'!$D$23&lt;&gt;"",R151&gt;=MIN('График отпусков'!$C$23,'График отпусков'!$D$23),R151&lt;=MAX('График отпусков'!$C$23,'График отпусков'!$D$23)),
AND('График отпусков'!$C$24&lt;&gt;"",'График отпусков'!$D$24&lt;&gt;"",R151&gt;=MIN('График отпусков'!$C$24,'График отпусков'!$D$24),R151&lt;=MAX('График отпусков'!$C$24,'График отпусков'!$D$24)),
AND('График отпусков'!$C$25&lt;&gt;"",'График отпусков'!$D$25&lt;&gt;"",R151&gt;=MIN('График отпусков'!$C$25,'График отпусков'!$D$25),R151&lt;=MAX('График отпусков'!$C$25,'График отпусков'!$D$25)),
AND('График отпусков'!$C$26&lt;&gt;"",'График отпусков'!$D$26&lt;&gt;"",R151&gt;=MIN('График отпусков'!$C$26,'График отпусков'!$D$26),R151&lt;=MAX('График отпусков'!$C$26,'График отпусков'!$D$26)),
AND('График отпусков'!$C$27&lt;&gt;"",'График отпусков'!$D$27&lt;&gt;"",R151&gt;=MIN('График отпусков'!$C$27,'График отпусков'!$D$27),R151&lt;=MAX('График отпусков'!$C$27,'График отпусков'!$D$27)),
AND('График отпусков'!$C$28&lt;&gt;"",'График отпусков'!$D$28&lt;&gt;"",R151&gt;=MIN('График отпусков'!$C$28,'График отпусков'!$D$28),R151&lt;=MAX('График отпусков'!$C$28,'График отпусков'!$D$28)),
AND('График отпусков'!$C$29&lt;&gt;"",'График отпусков'!$D$29&lt;&gt;"",R151&gt;=MIN('График отпусков'!$C$29,'График отпусков'!$D$29),R151&lt;=MAX('График отпусков'!$C$29,'График отпусков'!$D$29))
)
)</f>
        <v>0</v>
      </c>
    </row>
    <row r="152" spans="17:19" ht="45" customHeight="1" x14ac:dyDescent="0.25">
      <c r="Q152" s="58" t="s">
        <v>97</v>
      </c>
      <c r="R152" s="59">
        <v>46171</v>
      </c>
      <c r="S152" s="60" t="b">
        <f>AND(
COUNTIF(Расчёт!$O$4:$O$35,R152)=0,
OR(
AND('График отпусков'!$C$15&lt;&gt;"",'График отпусков'!$D$15&lt;&gt;"",R152&gt;=MIN('График отпусков'!$C$15,'График отпусков'!$D$15),R152&lt;=MAX('График отпусков'!$C$15,'График отпусков'!$D$15)),
AND('График отпусков'!$C$16&lt;&gt;"",'График отпусков'!$D$16&lt;&gt;"",R152&gt;=MIN('График отпусков'!$C$16,'График отпусков'!$D$16),R152&lt;=MAX('График отпусков'!$C$16,'График отпусков'!$D$16)),
AND('График отпусков'!$C$17&lt;&gt;"",'График отпусков'!$D$17&lt;&gt;"",R152&gt;=MIN('График отпусков'!$C$17,'График отпусков'!$D$17),R152&lt;=MAX('График отпусков'!$C$17,'График отпусков'!$D$17)),
AND('График отпусков'!$C$18&lt;&gt;"",'График отпусков'!$D$18&lt;&gt;"",R152&gt;=MIN('График отпусков'!$C$18,'График отпусков'!$D$18),R152&lt;=MAX('График отпусков'!$C$18,'График отпусков'!$D$18)),
AND('График отпусков'!$C$19&lt;&gt;"",'График отпусков'!$D$19&lt;&gt;"",R152&gt;=MIN('График отпусков'!$C$19,'График отпусков'!$D$19),R152&lt;=MAX('График отпусков'!$C$19,'График отпусков'!$D$19)),
AND('График отпусков'!$C$20&lt;&gt;"",'График отпусков'!$D$20&lt;&gt;"",R152&gt;=MIN('График отпусков'!$C$20,'График отпусков'!$D$20),R152&lt;=MAX('График отпусков'!$C$20,'График отпусков'!$D$20)),
AND('График отпусков'!$C$21&lt;&gt;"",'График отпусков'!$D$21&lt;&gt;"",R152&gt;=MIN('График отпусков'!$C$21,'График отпусков'!$D$21),R152&lt;=MAX('График отпусков'!$C$21,'График отпусков'!$D$21)),
AND('График отпусков'!$C$22&lt;&gt;"",'График отпусков'!$D$22&lt;&gt;"",R152&gt;=MIN('График отпусков'!$C$22,'График отпусков'!$D$22),R152&lt;=MAX('График отпусков'!$C$22,'График отпусков'!$D$22)),
AND('График отпусков'!$C$23&lt;&gt;"",'График отпусков'!$D$23&lt;&gt;"",R152&gt;=MIN('График отпусков'!$C$23,'График отпусков'!$D$23),R152&lt;=MAX('График отпусков'!$C$23,'График отпусков'!$D$23)),
AND('График отпусков'!$C$24&lt;&gt;"",'График отпусков'!$D$24&lt;&gt;"",R152&gt;=MIN('График отпусков'!$C$24,'График отпусков'!$D$24),R152&lt;=MAX('График отпусков'!$C$24,'График отпусков'!$D$24)),
AND('График отпусков'!$C$25&lt;&gt;"",'График отпусков'!$D$25&lt;&gt;"",R152&gt;=MIN('График отпусков'!$C$25,'График отпусков'!$D$25),R152&lt;=MAX('График отпусков'!$C$25,'График отпусков'!$D$25)),
AND('График отпусков'!$C$26&lt;&gt;"",'График отпусков'!$D$26&lt;&gt;"",R152&gt;=MIN('График отпусков'!$C$26,'График отпусков'!$D$26),R152&lt;=MAX('График отпусков'!$C$26,'График отпусков'!$D$26)),
AND('График отпусков'!$C$27&lt;&gt;"",'График отпусков'!$D$27&lt;&gt;"",R152&gt;=MIN('График отпусков'!$C$27,'График отпусков'!$D$27),R152&lt;=MAX('График отпусков'!$C$27,'График отпусков'!$D$27)),
AND('График отпусков'!$C$28&lt;&gt;"",'График отпусков'!$D$28&lt;&gt;"",R152&gt;=MIN('График отпусков'!$C$28,'График отпусков'!$D$28),R152&lt;=MAX('График отпусков'!$C$28,'График отпусков'!$D$28)),
AND('График отпусков'!$C$29&lt;&gt;"",'График отпусков'!$D$29&lt;&gt;"",R152&gt;=MIN('График отпусков'!$C$29,'График отпусков'!$D$29),R152&lt;=MAX('График отпусков'!$C$29,'График отпусков'!$D$29))
)
)</f>
        <v>0</v>
      </c>
    </row>
    <row r="153" spans="17:19" ht="45" customHeight="1" x14ac:dyDescent="0.25">
      <c r="Q153" s="58" t="s">
        <v>97</v>
      </c>
      <c r="R153" s="59">
        <v>46172</v>
      </c>
      <c r="S153" s="60" t="b">
        <f>AND(
COUNTIF(Расчёт!$O$4:$O$35,R153)=0,
OR(
AND('График отпусков'!$C$15&lt;&gt;"",'График отпусков'!$D$15&lt;&gt;"",R153&gt;=MIN('График отпусков'!$C$15,'График отпусков'!$D$15),R153&lt;=MAX('График отпусков'!$C$15,'График отпусков'!$D$15)),
AND('График отпусков'!$C$16&lt;&gt;"",'График отпусков'!$D$16&lt;&gt;"",R153&gt;=MIN('График отпусков'!$C$16,'График отпусков'!$D$16),R153&lt;=MAX('График отпусков'!$C$16,'График отпусков'!$D$16)),
AND('График отпусков'!$C$17&lt;&gt;"",'График отпусков'!$D$17&lt;&gt;"",R153&gt;=MIN('График отпусков'!$C$17,'График отпусков'!$D$17),R153&lt;=MAX('График отпусков'!$C$17,'График отпусков'!$D$17)),
AND('График отпусков'!$C$18&lt;&gt;"",'График отпусков'!$D$18&lt;&gt;"",R153&gt;=MIN('График отпусков'!$C$18,'График отпусков'!$D$18),R153&lt;=MAX('График отпусков'!$C$18,'График отпусков'!$D$18)),
AND('График отпусков'!$C$19&lt;&gt;"",'График отпусков'!$D$19&lt;&gt;"",R153&gt;=MIN('График отпусков'!$C$19,'График отпусков'!$D$19),R153&lt;=MAX('График отпусков'!$C$19,'График отпусков'!$D$19)),
AND('График отпусков'!$C$20&lt;&gt;"",'График отпусков'!$D$20&lt;&gt;"",R153&gt;=MIN('График отпусков'!$C$20,'График отпусков'!$D$20),R153&lt;=MAX('График отпусков'!$C$20,'График отпусков'!$D$20)),
AND('График отпусков'!$C$21&lt;&gt;"",'График отпусков'!$D$21&lt;&gt;"",R153&gt;=MIN('График отпусков'!$C$21,'График отпусков'!$D$21),R153&lt;=MAX('График отпусков'!$C$21,'График отпусков'!$D$21)),
AND('График отпусков'!$C$22&lt;&gt;"",'График отпусков'!$D$22&lt;&gt;"",R153&gt;=MIN('График отпусков'!$C$22,'График отпусков'!$D$22),R153&lt;=MAX('График отпусков'!$C$22,'График отпусков'!$D$22)),
AND('График отпусков'!$C$23&lt;&gt;"",'График отпусков'!$D$23&lt;&gt;"",R153&gt;=MIN('График отпусков'!$C$23,'График отпусков'!$D$23),R153&lt;=MAX('График отпусков'!$C$23,'График отпусков'!$D$23)),
AND('График отпусков'!$C$24&lt;&gt;"",'График отпусков'!$D$24&lt;&gt;"",R153&gt;=MIN('График отпусков'!$C$24,'График отпусков'!$D$24),R153&lt;=MAX('График отпусков'!$C$24,'График отпусков'!$D$24)),
AND('График отпусков'!$C$25&lt;&gt;"",'График отпусков'!$D$25&lt;&gt;"",R153&gt;=MIN('График отпусков'!$C$25,'График отпусков'!$D$25),R153&lt;=MAX('График отпусков'!$C$25,'График отпусков'!$D$25)),
AND('График отпусков'!$C$26&lt;&gt;"",'График отпусков'!$D$26&lt;&gt;"",R153&gt;=MIN('График отпусков'!$C$26,'График отпусков'!$D$26),R153&lt;=MAX('График отпусков'!$C$26,'График отпусков'!$D$26)),
AND('График отпусков'!$C$27&lt;&gt;"",'График отпусков'!$D$27&lt;&gt;"",R153&gt;=MIN('График отпусков'!$C$27,'График отпусков'!$D$27),R153&lt;=MAX('График отпусков'!$C$27,'График отпусков'!$D$27)),
AND('График отпусков'!$C$28&lt;&gt;"",'График отпусков'!$D$28&lt;&gt;"",R153&gt;=MIN('График отпусков'!$C$28,'График отпусков'!$D$28),R153&lt;=MAX('График отпусков'!$C$28,'График отпусков'!$D$28)),
AND('График отпусков'!$C$29&lt;&gt;"",'График отпусков'!$D$29&lt;&gt;"",R153&gt;=MIN('График отпусков'!$C$29,'График отпусков'!$D$29),R153&lt;=MAX('График отпусков'!$C$29,'График отпусков'!$D$29))
)
)</f>
        <v>0</v>
      </c>
    </row>
    <row r="154" spans="17:19" ht="45" customHeight="1" x14ac:dyDescent="0.25">
      <c r="Q154" s="58" t="s">
        <v>97</v>
      </c>
      <c r="R154" s="59">
        <v>46173</v>
      </c>
      <c r="S154" s="60" t="b">
        <f>AND(
COUNTIF(Расчёт!$O$4:$O$35,R154)=0,
OR(
AND('График отпусков'!$C$15&lt;&gt;"",'График отпусков'!$D$15&lt;&gt;"",R154&gt;=MIN('График отпусков'!$C$15,'График отпусков'!$D$15),R154&lt;=MAX('График отпусков'!$C$15,'График отпусков'!$D$15)),
AND('График отпусков'!$C$16&lt;&gt;"",'График отпусков'!$D$16&lt;&gt;"",R154&gt;=MIN('График отпусков'!$C$16,'График отпусков'!$D$16),R154&lt;=MAX('График отпусков'!$C$16,'График отпусков'!$D$16)),
AND('График отпусков'!$C$17&lt;&gt;"",'График отпусков'!$D$17&lt;&gt;"",R154&gt;=MIN('График отпусков'!$C$17,'График отпусков'!$D$17),R154&lt;=MAX('График отпусков'!$C$17,'График отпусков'!$D$17)),
AND('График отпусков'!$C$18&lt;&gt;"",'График отпусков'!$D$18&lt;&gt;"",R154&gt;=MIN('График отпусков'!$C$18,'График отпусков'!$D$18),R154&lt;=MAX('График отпусков'!$C$18,'График отпусков'!$D$18)),
AND('График отпусков'!$C$19&lt;&gt;"",'График отпусков'!$D$19&lt;&gt;"",R154&gt;=MIN('График отпусков'!$C$19,'График отпусков'!$D$19),R154&lt;=MAX('График отпусков'!$C$19,'График отпусков'!$D$19)),
AND('График отпусков'!$C$20&lt;&gt;"",'График отпусков'!$D$20&lt;&gt;"",R154&gt;=MIN('График отпусков'!$C$20,'График отпусков'!$D$20),R154&lt;=MAX('График отпусков'!$C$20,'График отпусков'!$D$20)),
AND('График отпусков'!$C$21&lt;&gt;"",'График отпусков'!$D$21&lt;&gt;"",R154&gt;=MIN('График отпусков'!$C$21,'График отпусков'!$D$21),R154&lt;=MAX('График отпусков'!$C$21,'График отпусков'!$D$21)),
AND('График отпусков'!$C$22&lt;&gt;"",'График отпусков'!$D$22&lt;&gt;"",R154&gt;=MIN('График отпусков'!$C$22,'График отпусков'!$D$22),R154&lt;=MAX('График отпусков'!$C$22,'График отпусков'!$D$22)),
AND('График отпусков'!$C$23&lt;&gt;"",'График отпусков'!$D$23&lt;&gt;"",R154&gt;=MIN('График отпусков'!$C$23,'График отпусков'!$D$23),R154&lt;=MAX('График отпусков'!$C$23,'График отпусков'!$D$23)),
AND('График отпусков'!$C$24&lt;&gt;"",'График отпусков'!$D$24&lt;&gt;"",R154&gt;=MIN('График отпусков'!$C$24,'График отпусков'!$D$24),R154&lt;=MAX('График отпусков'!$C$24,'График отпусков'!$D$24)),
AND('График отпусков'!$C$25&lt;&gt;"",'График отпусков'!$D$25&lt;&gt;"",R154&gt;=MIN('График отпусков'!$C$25,'График отпусков'!$D$25),R154&lt;=MAX('График отпусков'!$C$25,'График отпусков'!$D$25)),
AND('График отпусков'!$C$26&lt;&gt;"",'График отпусков'!$D$26&lt;&gt;"",R154&gt;=MIN('График отпусков'!$C$26,'График отпусков'!$D$26),R154&lt;=MAX('График отпусков'!$C$26,'График отпусков'!$D$26)),
AND('График отпусков'!$C$27&lt;&gt;"",'График отпусков'!$D$27&lt;&gt;"",R154&gt;=MIN('График отпусков'!$C$27,'График отпусков'!$D$27),R154&lt;=MAX('График отпусков'!$C$27,'График отпусков'!$D$27)),
AND('График отпусков'!$C$28&lt;&gt;"",'График отпусков'!$D$28&lt;&gt;"",R154&gt;=MIN('График отпусков'!$C$28,'График отпусков'!$D$28),R154&lt;=MAX('График отпусков'!$C$28,'График отпусков'!$D$28)),
AND('График отпусков'!$C$29&lt;&gt;"",'График отпусков'!$D$29&lt;&gt;"",R154&gt;=MIN('График отпусков'!$C$29,'График отпусков'!$D$29),R154&lt;=MAX('График отпусков'!$C$29,'График отпусков'!$D$29))
)
)</f>
        <v>0</v>
      </c>
    </row>
    <row r="155" spans="17:19" ht="45" customHeight="1" x14ac:dyDescent="0.25">
      <c r="Q155" s="58" t="s">
        <v>98</v>
      </c>
      <c r="R155" s="59">
        <v>46174</v>
      </c>
      <c r="S155" s="60" t="b">
        <f>AND(
COUNTIF(Расчёт!$O$4:$O$35,R155)=0,
OR(
AND('График отпусков'!$C$15&lt;&gt;"",'График отпусков'!$D$15&lt;&gt;"",R155&gt;=MIN('График отпусков'!$C$15,'График отпусков'!$D$15),R155&lt;=MAX('График отпусков'!$C$15,'График отпусков'!$D$15)),
AND('График отпусков'!$C$16&lt;&gt;"",'График отпусков'!$D$16&lt;&gt;"",R155&gt;=MIN('График отпусков'!$C$16,'График отпусков'!$D$16),R155&lt;=MAX('График отпусков'!$C$16,'График отпусков'!$D$16)),
AND('График отпусков'!$C$17&lt;&gt;"",'График отпусков'!$D$17&lt;&gt;"",R155&gt;=MIN('График отпусков'!$C$17,'График отпусков'!$D$17),R155&lt;=MAX('График отпусков'!$C$17,'График отпусков'!$D$17)),
AND('График отпусков'!$C$18&lt;&gt;"",'График отпусков'!$D$18&lt;&gt;"",R155&gt;=MIN('График отпусков'!$C$18,'График отпусков'!$D$18),R155&lt;=MAX('График отпусков'!$C$18,'График отпусков'!$D$18)),
AND('График отпусков'!$C$19&lt;&gt;"",'График отпусков'!$D$19&lt;&gt;"",R155&gt;=MIN('График отпусков'!$C$19,'График отпусков'!$D$19),R155&lt;=MAX('График отпусков'!$C$19,'График отпусков'!$D$19)),
AND('График отпусков'!$C$20&lt;&gt;"",'График отпусков'!$D$20&lt;&gt;"",R155&gt;=MIN('График отпусков'!$C$20,'График отпусков'!$D$20),R155&lt;=MAX('График отпусков'!$C$20,'График отпусков'!$D$20)),
AND('График отпусков'!$C$21&lt;&gt;"",'График отпусков'!$D$21&lt;&gt;"",R155&gt;=MIN('График отпусков'!$C$21,'График отпусков'!$D$21),R155&lt;=MAX('График отпусков'!$C$21,'График отпусков'!$D$21)),
AND('График отпусков'!$C$22&lt;&gt;"",'График отпусков'!$D$22&lt;&gt;"",R155&gt;=MIN('График отпусков'!$C$22,'График отпусков'!$D$22),R155&lt;=MAX('График отпусков'!$C$22,'График отпусков'!$D$22)),
AND('График отпусков'!$C$23&lt;&gt;"",'График отпусков'!$D$23&lt;&gt;"",R155&gt;=MIN('График отпусков'!$C$23,'График отпусков'!$D$23),R155&lt;=MAX('График отпусков'!$C$23,'График отпусков'!$D$23)),
AND('График отпусков'!$C$24&lt;&gt;"",'График отпусков'!$D$24&lt;&gt;"",R155&gt;=MIN('График отпусков'!$C$24,'График отпусков'!$D$24),R155&lt;=MAX('График отпусков'!$C$24,'График отпусков'!$D$24)),
AND('График отпусков'!$C$25&lt;&gt;"",'График отпусков'!$D$25&lt;&gt;"",R155&gt;=MIN('График отпусков'!$C$25,'График отпусков'!$D$25),R155&lt;=MAX('График отпусков'!$C$25,'График отпусков'!$D$25)),
AND('График отпусков'!$C$26&lt;&gt;"",'График отпусков'!$D$26&lt;&gt;"",R155&gt;=MIN('График отпусков'!$C$26,'График отпусков'!$D$26),R155&lt;=MAX('График отпусков'!$C$26,'График отпусков'!$D$26)),
AND('График отпусков'!$C$27&lt;&gt;"",'График отпусков'!$D$27&lt;&gt;"",R155&gt;=MIN('График отпусков'!$C$27,'График отпусков'!$D$27),R155&lt;=MAX('График отпусков'!$C$27,'График отпусков'!$D$27)),
AND('График отпусков'!$C$28&lt;&gt;"",'График отпусков'!$D$28&lt;&gt;"",R155&gt;=MIN('График отпусков'!$C$28,'График отпусков'!$D$28),R155&lt;=MAX('График отпусков'!$C$28,'График отпусков'!$D$28)),
AND('График отпусков'!$C$29&lt;&gt;"",'График отпусков'!$D$29&lt;&gt;"",R155&gt;=MIN('График отпусков'!$C$29,'График отпусков'!$D$29),R155&lt;=MAX('График отпусков'!$C$29,'График отпусков'!$D$29))
)
)</f>
        <v>0</v>
      </c>
    </row>
    <row r="156" spans="17:19" ht="45" customHeight="1" x14ac:dyDescent="0.25">
      <c r="Q156" s="58" t="s">
        <v>98</v>
      </c>
      <c r="R156" s="59">
        <v>46175</v>
      </c>
      <c r="S156" s="60" t="b">
        <f>AND(
COUNTIF(Расчёт!$O$4:$O$35,R156)=0,
OR(
AND('График отпусков'!$C$15&lt;&gt;"",'График отпусков'!$D$15&lt;&gt;"",R156&gt;=MIN('График отпусков'!$C$15,'График отпусков'!$D$15),R156&lt;=MAX('График отпусков'!$C$15,'График отпусков'!$D$15)),
AND('График отпусков'!$C$16&lt;&gt;"",'График отпусков'!$D$16&lt;&gt;"",R156&gt;=MIN('График отпусков'!$C$16,'График отпусков'!$D$16),R156&lt;=MAX('График отпусков'!$C$16,'График отпусков'!$D$16)),
AND('График отпусков'!$C$17&lt;&gt;"",'График отпусков'!$D$17&lt;&gt;"",R156&gt;=MIN('График отпусков'!$C$17,'График отпусков'!$D$17),R156&lt;=MAX('График отпусков'!$C$17,'График отпусков'!$D$17)),
AND('График отпусков'!$C$18&lt;&gt;"",'График отпусков'!$D$18&lt;&gt;"",R156&gt;=MIN('График отпусков'!$C$18,'График отпусков'!$D$18),R156&lt;=MAX('График отпусков'!$C$18,'График отпусков'!$D$18)),
AND('График отпусков'!$C$19&lt;&gt;"",'График отпусков'!$D$19&lt;&gt;"",R156&gt;=MIN('График отпусков'!$C$19,'График отпусков'!$D$19),R156&lt;=MAX('График отпусков'!$C$19,'График отпусков'!$D$19)),
AND('График отпусков'!$C$20&lt;&gt;"",'График отпусков'!$D$20&lt;&gt;"",R156&gt;=MIN('График отпусков'!$C$20,'График отпусков'!$D$20),R156&lt;=MAX('График отпусков'!$C$20,'График отпусков'!$D$20)),
AND('График отпусков'!$C$21&lt;&gt;"",'График отпусков'!$D$21&lt;&gt;"",R156&gt;=MIN('График отпусков'!$C$21,'График отпусков'!$D$21),R156&lt;=MAX('График отпусков'!$C$21,'График отпусков'!$D$21)),
AND('График отпусков'!$C$22&lt;&gt;"",'График отпусков'!$D$22&lt;&gt;"",R156&gt;=MIN('График отпусков'!$C$22,'График отпусков'!$D$22),R156&lt;=MAX('График отпусков'!$C$22,'График отпусков'!$D$22)),
AND('График отпусков'!$C$23&lt;&gt;"",'График отпусков'!$D$23&lt;&gt;"",R156&gt;=MIN('График отпусков'!$C$23,'График отпусков'!$D$23),R156&lt;=MAX('График отпусков'!$C$23,'График отпусков'!$D$23)),
AND('График отпусков'!$C$24&lt;&gt;"",'График отпусков'!$D$24&lt;&gt;"",R156&gt;=MIN('График отпусков'!$C$24,'График отпусков'!$D$24),R156&lt;=MAX('График отпусков'!$C$24,'График отпусков'!$D$24)),
AND('График отпусков'!$C$25&lt;&gt;"",'График отпусков'!$D$25&lt;&gt;"",R156&gt;=MIN('График отпусков'!$C$25,'График отпусков'!$D$25),R156&lt;=MAX('График отпусков'!$C$25,'График отпусков'!$D$25)),
AND('График отпусков'!$C$26&lt;&gt;"",'График отпусков'!$D$26&lt;&gt;"",R156&gt;=MIN('График отпусков'!$C$26,'График отпусков'!$D$26),R156&lt;=MAX('График отпусков'!$C$26,'График отпусков'!$D$26)),
AND('График отпусков'!$C$27&lt;&gt;"",'График отпусков'!$D$27&lt;&gt;"",R156&gt;=MIN('График отпусков'!$C$27,'График отпусков'!$D$27),R156&lt;=MAX('График отпусков'!$C$27,'График отпусков'!$D$27)),
AND('График отпусков'!$C$28&lt;&gt;"",'График отпусков'!$D$28&lt;&gt;"",R156&gt;=MIN('График отпусков'!$C$28,'График отпусков'!$D$28),R156&lt;=MAX('График отпусков'!$C$28,'График отпусков'!$D$28)),
AND('График отпусков'!$C$29&lt;&gt;"",'График отпусков'!$D$29&lt;&gt;"",R156&gt;=MIN('График отпусков'!$C$29,'График отпусков'!$D$29),R156&lt;=MAX('График отпусков'!$C$29,'График отпусков'!$D$29))
)
)</f>
        <v>0</v>
      </c>
    </row>
    <row r="157" spans="17:19" ht="45" customHeight="1" x14ac:dyDescent="0.25">
      <c r="Q157" s="58" t="s">
        <v>98</v>
      </c>
      <c r="R157" s="59">
        <v>46176</v>
      </c>
      <c r="S157" s="60" t="b">
        <f>AND(
COUNTIF(Расчёт!$O$4:$O$35,R157)=0,
OR(
AND('График отпусков'!$C$15&lt;&gt;"",'График отпусков'!$D$15&lt;&gt;"",R157&gt;=MIN('График отпусков'!$C$15,'График отпусков'!$D$15),R157&lt;=MAX('График отпусков'!$C$15,'График отпусков'!$D$15)),
AND('График отпусков'!$C$16&lt;&gt;"",'График отпусков'!$D$16&lt;&gt;"",R157&gt;=MIN('График отпусков'!$C$16,'График отпусков'!$D$16),R157&lt;=MAX('График отпусков'!$C$16,'График отпусков'!$D$16)),
AND('График отпусков'!$C$17&lt;&gt;"",'График отпусков'!$D$17&lt;&gt;"",R157&gt;=MIN('График отпусков'!$C$17,'График отпусков'!$D$17),R157&lt;=MAX('График отпусков'!$C$17,'График отпусков'!$D$17)),
AND('График отпусков'!$C$18&lt;&gt;"",'График отпусков'!$D$18&lt;&gt;"",R157&gt;=MIN('График отпусков'!$C$18,'График отпусков'!$D$18),R157&lt;=MAX('График отпусков'!$C$18,'График отпусков'!$D$18)),
AND('График отпусков'!$C$19&lt;&gt;"",'График отпусков'!$D$19&lt;&gt;"",R157&gt;=MIN('График отпусков'!$C$19,'График отпусков'!$D$19),R157&lt;=MAX('График отпусков'!$C$19,'График отпусков'!$D$19)),
AND('График отпусков'!$C$20&lt;&gt;"",'График отпусков'!$D$20&lt;&gt;"",R157&gt;=MIN('График отпусков'!$C$20,'График отпусков'!$D$20),R157&lt;=MAX('График отпусков'!$C$20,'График отпусков'!$D$20)),
AND('График отпусков'!$C$21&lt;&gt;"",'График отпусков'!$D$21&lt;&gt;"",R157&gt;=MIN('График отпусков'!$C$21,'График отпусков'!$D$21),R157&lt;=MAX('График отпусков'!$C$21,'График отпусков'!$D$21)),
AND('График отпусков'!$C$22&lt;&gt;"",'График отпусков'!$D$22&lt;&gt;"",R157&gt;=MIN('График отпусков'!$C$22,'График отпусков'!$D$22),R157&lt;=MAX('График отпусков'!$C$22,'График отпусков'!$D$22)),
AND('График отпусков'!$C$23&lt;&gt;"",'График отпусков'!$D$23&lt;&gt;"",R157&gt;=MIN('График отпусков'!$C$23,'График отпусков'!$D$23),R157&lt;=MAX('График отпусков'!$C$23,'График отпусков'!$D$23)),
AND('График отпусков'!$C$24&lt;&gt;"",'График отпусков'!$D$24&lt;&gt;"",R157&gt;=MIN('График отпусков'!$C$24,'График отпусков'!$D$24),R157&lt;=MAX('График отпусков'!$C$24,'График отпусков'!$D$24)),
AND('График отпусков'!$C$25&lt;&gt;"",'График отпусков'!$D$25&lt;&gt;"",R157&gt;=MIN('График отпусков'!$C$25,'График отпусков'!$D$25),R157&lt;=MAX('График отпусков'!$C$25,'График отпусков'!$D$25)),
AND('График отпусков'!$C$26&lt;&gt;"",'График отпусков'!$D$26&lt;&gt;"",R157&gt;=MIN('График отпусков'!$C$26,'График отпусков'!$D$26),R157&lt;=MAX('График отпусков'!$C$26,'График отпусков'!$D$26)),
AND('График отпусков'!$C$27&lt;&gt;"",'График отпусков'!$D$27&lt;&gt;"",R157&gt;=MIN('График отпусков'!$C$27,'График отпусков'!$D$27),R157&lt;=MAX('График отпусков'!$C$27,'График отпусков'!$D$27)),
AND('График отпусков'!$C$28&lt;&gt;"",'График отпусков'!$D$28&lt;&gt;"",R157&gt;=MIN('График отпусков'!$C$28,'График отпусков'!$D$28),R157&lt;=MAX('График отпусков'!$C$28,'График отпусков'!$D$28)),
AND('График отпусков'!$C$29&lt;&gt;"",'График отпусков'!$D$29&lt;&gt;"",R157&gt;=MIN('График отпусков'!$C$29,'График отпусков'!$D$29),R157&lt;=MAX('График отпусков'!$C$29,'График отпусков'!$D$29))
)
)</f>
        <v>0</v>
      </c>
    </row>
    <row r="158" spans="17:19" ht="45" customHeight="1" x14ac:dyDescent="0.25">
      <c r="Q158" s="58" t="s">
        <v>98</v>
      </c>
      <c r="R158" s="59">
        <v>46177</v>
      </c>
      <c r="S158" s="60" t="b">
        <f>AND(
COUNTIF(Расчёт!$O$4:$O$35,R158)=0,
OR(
AND('График отпусков'!$C$15&lt;&gt;"",'График отпусков'!$D$15&lt;&gt;"",R158&gt;=MIN('График отпусков'!$C$15,'График отпусков'!$D$15),R158&lt;=MAX('График отпусков'!$C$15,'График отпусков'!$D$15)),
AND('График отпусков'!$C$16&lt;&gt;"",'График отпусков'!$D$16&lt;&gt;"",R158&gt;=MIN('График отпусков'!$C$16,'График отпусков'!$D$16),R158&lt;=MAX('График отпусков'!$C$16,'График отпусков'!$D$16)),
AND('График отпусков'!$C$17&lt;&gt;"",'График отпусков'!$D$17&lt;&gt;"",R158&gt;=MIN('График отпусков'!$C$17,'График отпусков'!$D$17),R158&lt;=MAX('График отпусков'!$C$17,'График отпусков'!$D$17)),
AND('График отпусков'!$C$18&lt;&gt;"",'График отпусков'!$D$18&lt;&gt;"",R158&gt;=MIN('График отпусков'!$C$18,'График отпусков'!$D$18),R158&lt;=MAX('График отпусков'!$C$18,'График отпусков'!$D$18)),
AND('График отпусков'!$C$19&lt;&gt;"",'График отпусков'!$D$19&lt;&gt;"",R158&gt;=MIN('График отпусков'!$C$19,'График отпусков'!$D$19),R158&lt;=MAX('График отпусков'!$C$19,'График отпусков'!$D$19)),
AND('График отпусков'!$C$20&lt;&gt;"",'График отпусков'!$D$20&lt;&gt;"",R158&gt;=MIN('График отпусков'!$C$20,'График отпусков'!$D$20),R158&lt;=MAX('График отпусков'!$C$20,'График отпусков'!$D$20)),
AND('График отпусков'!$C$21&lt;&gt;"",'График отпусков'!$D$21&lt;&gt;"",R158&gt;=MIN('График отпусков'!$C$21,'График отпусков'!$D$21),R158&lt;=MAX('График отпусков'!$C$21,'График отпусков'!$D$21)),
AND('График отпусков'!$C$22&lt;&gt;"",'График отпусков'!$D$22&lt;&gt;"",R158&gt;=MIN('График отпусков'!$C$22,'График отпусков'!$D$22),R158&lt;=MAX('График отпусков'!$C$22,'График отпусков'!$D$22)),
AND('График отпусков'!$C$23&lt;&gt;"",'График отпусков'!$D$23&lt;&gt;"",R158&gt;=MIN('График отпусков'!$C$23,'График отпусков'!$D$23),R158&lt;=MAX('График отпусков'!$C$23,'График отпусков'!$D$23)),
AND('График отпусков'!$C$24&lt;&gt;"",'График отпусков'!$D$24&lt;&gt;"",R158&gt;=MIN('График отпусков'!$C$24,'График отпусков'!$D$24),R158&lt;=MAX('График отпусков'!$C$24,'График отпусков'!$D$24)),
AND('График отпусков'!$C$25&lt;&gt;"",'График отпусков'!$D$25&lt;&gt;"",R158&gt;=MIN('График отпусков'!$C$25,'График отпусков'!$D$25),R158&lt;=MAX('График отпусков'!$C$25,'График отпусков'!$D$25)),
AND('График отпусков'!$C$26&lt;&gt;"",'График отпусков'!$D$26&lt;&gt;"",R158&gt;=MIN('График отпусков'!$C$26,'График отпусков'!$D$26),R158&lt;=MAX('График отпусков'!$C$26,'График отпусков'!$D$26)),
AND('График отпусков'!$C$27&lt;&gt;"",'График отпусков'!$D$27&lt;&gt;"",R158&gt;=MIN('График отпусков'!$C$27,'График отпусков'!$D$27),R158&lt;=MAX('График отпусков'!$C$27,'График отпусков'!$D$27)),
AND('График отпусков'!$C$28&lt;&gt;"",'График отпусков'!$D$28&lt;&gt;"",R158&gt;=MIN('График отпусков'!$C$28,'График отпусков'!$D$28),R158&lt;=MAX('График отпусков'!$C$28,'График отпусков'!$D$28)),
AND('График отпусков'!$C$29&lt;&gt;"",'График отпусков'!$D$29&lt;&gt;"",R158&gt;=MIN('График отпусков'!$C$29,'График отпусков'!$D$29),R158&lt;=MAX('График отпусков'!$C$29,'График отпусков'!$D$29))
)
)</f>
        <v>0</v>
      </c>
    </row>
    <row r="159" spans="17:19" ht="45" customHeight="1" x14ac:dyDescent="0.25">
      <c r="Q159" s="58" t="s">
        <v>98</v>
      </c>
      <c r="R159" s="59">
        <v>46178</v>
      </c>
      <c r="S159" s="60" t="b">
        <f>AND(
COUNTIF(Расчёт!$O$4:$O$35,R159)=0,
OR(
AND('График отпусков'!$C$15&lt;&gt;"",'График отпусков'!$D$15&lt;&gt;"",R159&gt;=MIN('График отпусков'!$C$15,'График отпусков'!$D$15),R159&lt;=MAX('График отпусков'!$C$15,'График отпусков'!$D$15)),
AND('График отпусков'!$C$16&lt;&gt;"",'График отпусков'!$D$16&lt;&gt;"",R159&gt;=MIN('График отпусков'!$C$16,'График отпусков'!$D$16),R159&lt;=MAX('График отпусков'!$C$16,'График отпусков'!$D$16)),
AND('График отпусков'!$C$17&lt;&gt;"",'График отпусков'!$D$17&lt;&gt;"",R159&gt;=MIN('График отпусков'!$C$17,'График отпусков'!$D$17),R159&lt;=MAX('График отпусков'!$C$17,'График отпусков'!$D$17)),
AND('График отпусков'!$C$18&lt;&gt;"",'График отпусков'!$D$18&lt;&gt;"",R159&gt;=MIN('График отпусков'!$C$18,'График отпусков'!$D$18),R159&lt;=MAX('График отпусков'!$C$18,'График отпусков'!$D$18)),
AND('График отпусков'!$C$19&lt;&gt;"",'График отпусков'!$D$19&lt;&gt;"",R159&gt;=MIN('График отпусков'!$C$19,'График отпусков'!$D$19),R159&lt;=MAX('График отпусков'!$C$19,'График отпусков'!$D$19)),
AND('График отпусков'!$C$20&lt;&gt;"",'График отпусков'!$D$20&lt;&gt;"",R159&gt;=MIN('График отпусков'!$C$20,'График отпусков'!$D$20),R159&lt;=MAX('График отпусков'!$C$20,'График отпусков'!$D$20)),
AND('График отпусков'!$C$21&lt;&gt;"",'График отпусков'!$D$21&lt;&gt;"",R159&gt;=MIN('График отпусков'!$C$21,'График отпусков'!$D$21),R159&lt;=MAX('График отпусков'!$C$21,'График отпусков'!$D$21)),
AND('График отпусков'!$C$22&lt;&gt;"",'График отпусков'!$D$22&lt;&gt;"",R159&gt;=MIN('График отпусков'!$C$22,'График отпусков'!$D$22),R159&lt;=MAX('График отпусков'!$C$22,'График отпусков'!$D$22)),
AND('График отпусков'!$C$23&lt;&gt;"",'График отпусков'!$D$23&lt;&gt;"",R159&gt;=MIN('График отпусков'!$C$23,'График отпусков'!$D$23),R159&lt;=MAX('График отпусков'!$C$23,'График отпусков'!$D$23)),
AND('График отпусков'!$C$24&lt;&gt;"",'График отпусков'!$D$24&lt;&gt;"",R159&gt;=MIN('График отпусков'!$C$24,'График отпусков'!$D$24),R159&lt;=MAX('График отпусков'!$C$24,'График отпусков'!$D$24)),
AND('График отпусков'!$C$25&lt;&gt;"",'График отпусков'!$D$25&lt;&gt;"",R159&gt;=MIN('График отпусков'!$C$25,'График отпусков'!$D$25),R159&lt;=MAX('График отпусков'!$C$25,'График отпусков'!$D$25)),
AND('График отпусков'!$C$26&lt;&gt;"",'График отпусков'!$D$26&lt;&gt;"",R159&gt;=MIN('График отпусков'!$C$26,'График отпусков'!$D$26),R159&lt;=MAX('График отпусков'!$C$26,'График отпусков'!$D$26)),
AND('График отпусков'!$C$27&lt;&gt;"",'График отпусков'!$D$27&lt;&gt;"",R159&gt;=MIN('График отпусков'!$C$27,'График отпусков'!$D$27),R159&lt;=MAX('График отпусков'!$C$27,'График отпусков'!$D$27)),
AND('График отпусков'!$C$28&lt;&gt;"",'График отпусков'!$D$28&lt;&gt;"",R159&gt;=MIN('График отпусков'!$C$28,'График отпусков'!$D$28),R159&lt;=MAX('График отпусков'!$C$28,'График отпусков'!$D$28)),
AND('График отпусков'!$C$29&lt;&gt;"",'График отпусков'!$D$29&lt;&gt;"",R159&gt;=MIN('График отпусков'!$C$29,'График отпусков'!$D$29),R159&lt;=MAX('График отпусков'!$C$29,'График отпусков'!$D$29))
)
)</f>
        <v>0</v>
      </c>
    </row>
    <row r="160" spans="17:19" ht="45" customHeight="1" x14ac:dyDescent="0.25">
      <c r="Q160" s="58" t="s">
        <v>98</v>
      </c>
      <c r="R160" s="59">
        <v>46179</v>
      </c>
      <c r="S160" s="60" t="b">
        <f>AND(
COUNTIF(Расчёт!$O$4:$O$35,R160)=0,
OR(
AND('График отпусков'!$C$15&lt;&gt;"",'График отпусков'!$D$15&lt;&gt;"",R160&gt;=MIN('График отпусков'!$C$15,'График отпусков'!$D$15),R160&lt;=MAX('График отпусков'!$C$15,'График отпусков'!$D$15)),
AND('График отпусков'!$C$16&lt;&gt;"",'График отпусков'!$D$16&lt;&gt;"",R160&gt;=MIN('График отпусков'!$C$16,'График отпусков'!$D$16),R160&lt;=MAX('График отпусков'!$C$16,'График отпусков'!$D$16)),
AND('График отпусков'!$C$17&lt;&gt;"",'График отпусков'!$D$17&lt;&gt;"",R160&gt;=MIN('График отпусков'!$C$17,'График отпусков'!$D$17),R160&lt;=MAX('График отпусков'!$C$17,'График отпусков'!$D$17)),
AND('График отпусков'!$C$18&lt;&gt;"",'График отпусков'!$D$18&lt;&gt;"",R160&gt;=MIN('График отпусков'!$C$18,'График отпусков'!$D$18),R160&lt;=MAX('График отпусков'!$C$18,'График отпусков'!$D$18)),
AND('График отпусков'!$C$19&lt;&gt;"",'График отпусков'!$D$19&lt;&gt;"",R160&gt;=MIN('График отпусков'!$C$19,'График отпусков'!$D$19),R160&lt;=MAX('График отпусков'!$C$19,'График отпусков'!$D$19)),
AND('График отпусков'!$C$20&lt;&gt;"",'График отпусков'!$D$20&lt;&gt;"",R160&gt;=MIN('График отпусков'!$C$20,'График отпусков'!$D$20),R160&lt;=MAX('График отпусков'!$C$20,'График отпусков'!$D$20)),
AND('График отпусков'!$C$21&lt;&gt;"",'График отпусков'!$D$21&lt;&gt;"",R160&gt;=MIN('График отпусков'!$C$21,'График отпусков'!$D$21),R160&lt;=MAX('График отпусков'!$C$21,'График отпусков'!$D$21)),
AND('График отпусков'!$C$22&lt;&gt;"",'График отпусков'!$D$22&lt;&gt;"",R160&gt;=MIN('График отпусков'!$C$22,'График отпусков'!$D$22),R160&lt;=MAX('График отпусков'!$C$22,'График отпусков'!$D$22)),
AND('График отпусков'!$C$23&lt;&gt;"",'График отпусков'!$D$23&lt;&gt;"",R160&gt;=MIN('График отпусков'!$C$23,'График отпусков'!$D$23),R160&lt;=MAX('График отпусков'!$C$23,'График отпусков'!$D$23)),
AND('График отпусков'!$C$24&lt;&gt;"",'График отпусков'!$D$24&lt;&gt;"",R160&gt;=MIN('График отпусков'!$C$24,'График отпусков'!$D$24),R160&lt;=MAX('График отпусков'!$C$24,'График отпусков'!$D$24)),
AND('График отпусков'!$C$25&lt;&gt;"",'График отпусков'!$D$25&lt;&gt;"",R160&gt;=MIN('График отпусков'!$C$25,'График отпусков'!$D$25),R160&lt;=MAX('График отпусков'!$C$25,'График отпусков'!$D$25)),
AND('График отпусков'!$C$26&lt;&gt;"",'График отпусков'!$D$26&lt;&gt;"",R160&gt;=MIN('График отпусков'!$C$26,'График отпусков'!$D$26),R160&lt;=MAX('График отпусков'!$C$26,'График отпусков'!$D$26)),
AND('График отпусков'!$C$27&lt;&gt;"",'График отпусков'!$D$27&lt;&gt;"",R160&gt;=MIN('График отпусков'!$C$27,'График отпусков'!$D$27),R160&lt;=MAX('График отпусков'!$C$27,'График отпусков'!$D$27)),
AND('График отпусков'!$C$28&lt;&gt;"",'График отпусков'!$D$28&lt;&gt;"",R160&gt;=MIN('График отпусков'!$C$28,'График отпусков'!$D$28),R160&lt;=MAX('График отпусков'!$C$28,'График отпусков'!$D$28)),
AND('График отпусков'!$C$29&lt;&gt;"",'График отпусков'!$D$29&lt;&gt;"",R160&gt;=MIN('График отпусков'!$C$29,'График отпусков'!$D$29),R160&lt;=MAX('График отпусков'!$C$29,'График отпусков'!$D$29))
)
)</f>
        <v>0</v>
      </c>
    </row>
    <row r="161" spans="17:19" ht="45" customHeight="1" x14ac:dyDescent="0.25">
      <c r="Q161" s="58" t="s">
        <v>98</v>
      </c>
      <c r="R161" s="59">
        <v>46180</v>
      </c>
      <c r="S161" s="60" t="b">
        <f>AND(
COUNTIF(Расчёт!$O$4:$O$35,R161)=0,
OR(
AND('График отпусков'!$C$15&lt;&gt;"",'График отпусков'!$D$15&lt;&gt;"",R161&gt;=MIN('График отпусков'!$C$15,'График отпусков'!$D$15),R161&lt;=MAX('График отпусков'!$C$15,'График отпусков'!$D$15)),
AND('График отпусков'!$C$16&lt;&gt;"",'График отпусков'!$D$16&lt;&gt;"",R161&gt;=MIN('График отпусков'!$C$16,'График отпусков'!$D$16),R161&lt;=MAX('График отпусков'!$C$16,'График отпусков'!$D$16)),
AND('График отпусков'!$C$17&lt;&gt;"",'График отпусков'!$D$17&lt;&gt;"",R161&gt;=MIN('График отпусков'!$C$17,'График отпусков'!$D$17),R161&lt;=MAX('График отпусков'!$C$17,'График отпусков'!$D$17)),
AND('График отпусков'!$C$18&lt;&gt;"",'График отпусков'!$D$18&lt;&gt;"",R161&gt;=MIN('График отпусков'!$C$18,'График отпусков'!$D$18),R161&lt;=MAX('График отпусков'!$C$18,'График отпусков'!$D$18)),
AND('График отпусков'!$C$19&lt;&gt;"",'График отпусков'!$D$19&lt;&gt;"",R161&gt;=MIN('График отпусков'!$C$19,'График отпусков'!$D$19),R161&lt;=MAX('График отпусков'!$C$19,'График отпусков'!$D$19)),
AND('График отпусков'!$C$20&lt;&gt;"",'График отпусков'!$D$20&lt;&gt;"",R161&gt;=MIN('График отпусков'!$C$20,'График отпусков'!$D$20),R161&lt;=MAX('График отпусков'!$C$20,'График отпусков'!$D$20)),
AND('График отпусков'!$C$21&lt;&gt;"",'График отпусков'!$D$21&lt;&gt;"",R161&gt;=MIN('График отпусков'!$C$21,'График отпусков'!$D$21),R161&lt;=MAX('График отпусков'!$C$21,'График отпусков'!$D$21)),
AND('График отпусков'!$C$22&lt;&gt;"",'График отпусков'!$D$22&lt;&gt;"",R161&gt;=MIN('График отпусков'!$C$22,'График отпусков'!$D$22),R161&lt;=MAX('График отпусков'!$C$22,'График отпусков'!$D$22)),
AND('График отпусков'!$C$23&lt;&gt;"",'График отпусков'!$D$23&lt;&gt;"",R161&gt;=MIN('График отпусков'!$C$23,'График отпусков'!$D$23),R161&lt;=MAX('График отпусков'!$C$23,'График отпусков'!$D$23)),
AND('График отпусков'!$C$24&lt;&gt;"",'График отпусков'!$D$24&lt;&gt;"",R161&gt;=MIN('График отпусков'!$C$24,'График отпусков'!$D$24),R161&lt;=MAX('График отпусков'!$C$24,'График отпусков'!$D$24)),
AND('График отпусков'!$C$25&lt;&gt;"",'График отпусков'!$D$25&lt;&gt;"",R161&gt;=MIN('График отпусков'!$C$25,'График отпусков'!$D$25),R161&lt;=MAX('График отпусков'!$C$25,'График отпусков'!$D$25)),
AND('График отпусков'!$C$26&lt;&gt;"",'График отпусков'!$D$26&lt;&gt;"",R161&gt;=MIN('График отпусков'!$C$26,'График отпусков'!$D$26),R161&lt;=MAX('График отпусков'!$C$26,'График отпусков'!$D$26)),
AND('График отпусков'!$C$27&lt;&gt;"",'График отпусков'!$D$27&lt;&gt;"",R161&gt;=MIN('График отпусков'!$C$27,'График отпусков'!$D$27),R161&lt;=MAX('График отпусков'!$C$27,'График отпусков'!$D$27)),
AND('График отпусков'!$C$28&lt;&gt;"",'График отпусков'!$D$28&lt;&gt;"",R161&gt;=MIN('График отпусков'!$C$28,'График отпусков'!$D$28),R161&lt;=MAX('График отпусков'!$C$28,'График отпусков'!$D$28)),
AND('График отпусков'!$C$29&lt;&gt;"",'График отпусков'!$D$29&lt;&gt;"",R161&gt;=MIN('График отпусков'!$C$29,'График отпусков'!$D$29),R161&lt;=MAX('График отпусков'!$C$29,'График отпусков'!$D$29))
)
)</f>
        <v>0</v>
      </c>
    </row>
    <row r="162" spans="17:19" ht="45" customHeight="1" x14ac:dyDescent="0.25">
      <c r="Q162" s="58" t="s">
        <v>98</v>
      </c>
      <c r="R162" s="59">
        <v>46181</v>
      </c>
      <c r="S162" s="60" t="b">
        <f>AND(
COUNTIF(Расчёт!$O$4:$O$35,R162)=0,
OR(
AND('График отпусков'!$C$15&lt;&gt;"",'График отпусков'!$D$15&lt;&gt;"",R162&gt;=MIN('График отпусков'!$C$15,'График отпусков'!$D$15),R162&lt;=MAX('График отпусков'!$C$15,'График отпусков'!$D$15)),
AND('График отпусков'!$C$16&lt;&gt;"",'График отпусков'!$D$16&lt;&gt;"",R162&gt;=MIN('График отпусков'!$C$16,'График отпусков'!$D$16),R162&lt;=MAX('График отпусков'!$C$16,'График отпусков'!$D$16)),
AND('График отпусков'!$C$17&lt;&gt;"",'График отпусков'!$D$17&lt;&gt;"",R162&gt;=MIN('График отпусков'!$C$17,'График отпусков'!$D$17),R162&lt;=MAX('График отпусков'!$C$17,'График отпусков'!$D$17)),
AND('График отпусков'!$C$18&lt;&gt;"",'График отпусков'!$D$18&lt;&gt;"",R162&gt;=MIN('График отпусков'!$C$18,'График отпусков'!$D$18),R162&lt;=MAX('График отпусков'!$C$18,'График отпусков'!$D$18)),
AND('График отпусков'!$C$19&lt;&gt;"",'График отпусков'!$D$19&lt;&gt;"",R162&gt;=MIN('График отпусков'!$C$19,'График отпусков'!$D$19),R162&lt;=MAX('График отпусков'!$C$19,'График отпусков'!$D$19)),
AND('График отпусков'!$C$20&lt;&gt;"",'График отпусков'!$D$20&lt;&gt;"",R162&gt;=MIN('График отпусков'!$C$20,'График отпусков'!$D$20),R162&lt;=MAX('График отпусков'!$C$20,'График отпусков'!$D$20)),
AND('График отпусков'!$C$21&lt;&gt;"",'График отпусков'!$D$21&lt;&gt;"",R162&gt;=MIN('График отпусков'!$C$21,'График отпусков'!$D$21),R162&lt;=MAX('График отпусков'!$C$21,'График отпусков'!$D$21)),
AND('График отпусков'!$C$22&lt;&gt;"",'График отпусков'!$D$22&lt;&gt;"",R162&gt;=MIN('График отпусков'!$C$22,'График отпусков'!$D$22),R162&lt;=MAX('График отпусков'!$C$22,'График отпусков'!$D$22)),
AND('График отпусков'!$C$23&lt;&gt;"",'График отпусков'!$D$23&lt;&gt;"",R162&gt;=MIN('График отпусков'!$C$23,'График отпусков'!$D$23),R162&lt;=MAX('График отпусков'!$C$23,'График отпусков'!$D$23)),
AND('График отпусков'!$C$24&lt;&gt;"",'График отпусков'!$D$24&lt;&gt;"",R162&gt;=MIN('График отпусков'!$C$24,'График отпусков'!$D$24),R162&lt;=MAX('График отпусков'!$C$24,'График отпусков'!$D$24)),
AND('График отпусков'!$C$25&lt;&gt;"",'График отпусков'!$D$25&lt;&gt;"",R162&gt;=MIN('График отпусков'!$C$25,'График отпусков'!$D$25),R162&lt;=MAX('График отпусков'!$C$25,'График отпусков'!$D$25)),
AND('График отпусков'!$C$26&lt;&gt;"",'График отпусков'!$D$26&lt;&gt;"",R162&gt;=MIN('График отпусков'!$C$26,'График отпусков'!$D$26),R162&lt;=MAX('График отпусков'!$C$26,'График отпусков'!$D$26)),
AND('График отпусков'!$C$27&lt;&gt;"",'График отпусков'!$D$27&lt;&gt;"",R162&gt;=MIN('График отпусков'!$C$27,'График отпусков'!$D$27),R162&lt;=MAX('График отпусков'!$C$27,'График отпусков'!$D$27)),
AND('График отпусков'!$C$28&lt;&gt;"",'График отпусков'!$D$28&lt;&gt;"",R162&gt;=MIN('График отпусков'!$C$28,'График отпусков'!$D$28),R162&lt;=MAX('График отпусков'!$C$28,'График отпусков'!$D$28)),
AND('График отпусков'!$C$29&lt;&gt;"",'График отпусков'!$D$29&lt;&gt;"",R162&gt;=MIN('График отпусков'!$C$29,'График отпусков'!$D$29),R162&lt;=MAX('График отпусков'!$C$29,'График отпусков'!$D$29))
)
)</f>
        <v>0</v>
      </c>
    </row>
    <row r="163" spans="17:19" ht="45" customHeight="1" x14ac:dyDescent="0.25">
      <c r="Q163" s="58" t="s">
        <v>98</v>
      </c>
      <c r="R163" s="59">
        <v>46182</v>
      </c>
      <c r="S163" s="60" t="b">
        <f>AND(
COUNTIF(Расчёт!$O$4:$O$35,R163)=0,
OR(
AND('График отпусков'!$C$15&lt;&gt;"",'График отпусков'!$D$15&lt;&gt;"",R163&gt;=MIN('График отпусков'!$C$15,'График отпусков'!$D$15),R163&lt;=MAX('График отпусков'!$C$15,'График отпусков'!$D$15)),
AND('График отпусков'!$C$16&lt;&gt;"",'График отпусков'!$D$16&lt;&gt;"",R163&gt;=MIN('График отпусков'!$C$16,'График отпусков'!$D$16),R163&lt;=MAX('График отпусков'!$C$16,'График отпусков'!$D$16)),
AND('График отпусков'!$C$17&lt;&gt;"",'График отпусков'!$D$17&lt;&gt;"",R163&gt;=MIN('График отпусков'!$C$17,'График отпусков'!$D$17),R163&lt;=MAX('График отпусков'!$C$17,'График отпусков'!$D$17)),
AND('График отпусков'!$C$18&lt;&gt;"",'График отпусков'!$D$18&lt;&gt;"",R163&gt;=MIN('График отпусков'!$C$18,'График отпусков'!$D$18),R163&lt;=MAX('График отпусков'!$C$18,'График отпусков'!$D$18)),
AND('График отпусков'!$C$19&lt;&gt;"",'График отпусков'!$D$19&lt;&gt;"",R163&gt;=MIN('График отпусков'!$C$19,'График отпусков'!$D$19),R163&lt;=MAX('График отпусков'!$C$19,'График отпусков'!$D$19)),
AND('График отпусков'!$C$20&lt;&gt;"",'График отпусков'!$D$20&lt;&gt;"",R163&gt;=MIN('График отпусков'!$C$20,'График отпусков'!$D$20),R163&lt;=MAX('График отпусков'!$C$20,'График отпусков'!$D$20)),
AND('График отпусков'!$C$21&lt;&gt;"",'График отпусков'!$D$21&lt;&gt;"",R163&gt;=MIN('График отпусков'!$C$21,'График отпусков'!$D$21),R163&lt;=MAX('График отпусков'!$C$21,'График отпусков'!$D$21)),
AND('График отпусков'!$C$22&lt;&gt;"",'График отпусков'!$D$22&lt;&gt;"",R163&gt;=MIN('График отпусков'!$C$22,'График отпусков'!$D$22),R163&lt;=MAX('График отпусков'!$C$22,'График отпусков'!$D$22)),
AND('График отпусков'!$C$23&lt;&gt;"",'График отпусков'!$D$23&lt;&gt;"",R163&gt;=MIN('График отпусков'!$C$23,'График отпусков'!$D$23),R163&lt;=MAX('График отпусков'!$C$23,'График отпусков'!$D$23)),
AND('График отпусков'!$C$24&lt;&gt;"",'График отпусков'!$D$24&lt;&gt;"",R163&gt;=MIN('График отпусков'!$C$24,'График отпусков'!$D$24),R163&lt;=MAX('График отпусков'!$C$24,'График отпусков'!$D$24)),
AND('График отпусков'!$C$25&lt;&gt;"",'График отпусков'!$D$25&lt;&gt;"",R163&gt;=MIN('График отпусков'!$C$25,'График отпусков'!$D$25),R163&lt;=MAX('График отпусков'!$C$25,'График отпусков'!$D$25)),
AND('График отпусков'!$C$26&lt;&gt;"",'График отпусков'!$D$26&lt;&gt;"",R163&gt;=MIN('График отпусков'!$C$26,'График отпусков'!$D$26),R163&lt;=MAX('График отпусков'!$C$26,'График отпусков'!$D$26)),
AND('График отпусков'!$C$27&lt;&gt;"",'График отпусков'!$D$27&lt;&gt;"",R163&gt;=MIN('График отпусков'!$C$27,'График отпусков'!$D$27),R163&lt;=MAX('График отпусков'!$C$27,'График отпусков'!$D$27)),
AND('График отпусков'!$C$28&lt;&gt;"",'График отпусков'!$D$28&lt;&gt;"",R163&gt;=MIN('График отпусков'!$C$28,'График отпусков'!$D$28),R163&lt;=MAX('График отпусков'!$C$28,'График отпусков'!$D$28)),
AND('График отпусков'!$C$29&lt;&gt;"",'График отпусков'!$D$29&lt;&gt;"",R163&gt;=MIN('График отпусков'!$C$29,'График отпусков'!$D$29),R163&lt;=MAX('График отпусков'!$C$29,'График отпусков'!$D$29))
)
)</f>
        <v>0</v>
      </c>
    </row>
    <row r="164" spans="17:19" ht="45" customHeight="1" x14ac:dyDescent="0.25">
      <c r="Q164" s="58" t="s">
        <v>98</v>
      </c>
      <c r="R164" s="59">
        <v>46183</v>
      </c>
      <c r="S164" s="60" t="b">
        <f>AND(
COUNTIF(Расчёт!$O$4:$O$35,R164)=0,
OR(
AND('График отпусков'!$C$15&lt;&gt;"",'График отпусков'!$D$15&lt;&gt;"",R164&gt;=MIN('График отпусков'!$C$15,'График отпусков'!$D$15),R164&lt;=MAX('График отпусков'!$C$15,'График отпусков'!$D$15)),
AND('График отпусков'!$C$16&lt;&gt;"",'График отпусков'!$D$16&lt;&gt;"",R164&gt;=MIN('График отпусков'!$C$16,'График отпусков'!$D$16),R164&lt;=MAX('График отпусков'!$C$16,'График отпусков'!$D$16)),
AND('График отпусков'!$C$17&lt;&gt;"",'График отпусков'!$D$17&lt;&gt;"",R164&gt;=MIN('График отпусков'!$C$17,'График отпусков'!$D$17),R164&lt;=MAX('График отпусков'!$C$17,'График отпусков'!$D$17)),
AND('График отпусков'!$C$18&lt;&gt;"",'График отпусков'!$D$18&lt;&gt;"",R164&gt;=MIN('График отпусков'!$C$18,'График отпусков'!$D$18),R164&lt;=MAX('График отпусков'!$C$18,'График отпусков'!$D$18)),
AND('График отпусков'!$C$19&lt;&gt;"",'График отпусков'!$D$19&lt;&gt;"",R164&gt;=MIN('График отпусков'!$C$19,'График отпусков'!$D$19),R164&lt;=MAX('График отпусков'!$C$19,'График отпусков'!$D$19)),
AND('График отпусков'!$C$20&lt;&gt;"",'График отпусков'!$D$20&lt;&gt;"",R164&gt;=MIN('График отпусков'!$C$20,'График отпусков'!$D$20),R164&lt;=MAX('График отпусков'!$C$20,'График отпусков'!$D$20)),
AND('График отпусков'!$C$21&lt;&gt;"",'График отпусков'!$D$21&lt;&gt;"",R164&gt;=MIN('График отпусков'!$C$21,'График отпусков'!$D$21),R164&lt;=MAX('График отпусков'!$C$21,'График отпусков'!$D$21)),
AND('График отпусков'!$C$22&lt;&gt;"",'График отпусков'!$D$22&lt;&gt;"",R164&gt;=MIN('График отпусков'!$C$22,'График отпусков'!$D$22),R164&lt;=MAX('График отпусков'!$C$22,'График отпусков'!$D$22)),
AND('График отпусков'!$C$23&lt;&gt;"",'График отпусков'!$D$23&lt;&gt;"",R164&gt;=MIN('График отпусков'!$C$23,'График отпусков'!$D$23),R164&lt;=MAX('График отпусков'!$C$23,'График отпусков'!$D$23)),
AND('График отпусков'!$C$24&lt;&gt;"",'График отпусков'!$D$24&lt;&gt;"",R164&gt;=MIN('График отпусков'!$C$24,'График отпусков'!$D$24),R164&lt;=MAX('График отпусков'!$C$24,'График отпусков'!$D$24)),
AND('График отпусков'!$C$25&lt;&gt;"",'График отпусков'!$D$25&lt;&gt;"",R164&gt;=MIN('График отпусков'!$C$25,'График отпусков'!$D$25),R164&lt;=MAX('График отпусков'!$C$25,'График отпусков'!$D$25)),
AND('График отпусков'!$C$26&lt;&gt;"",'График отпусков'!$D$26&lt;&gt;"",R164&gt;=MIN('График отпусков'!$C$26,'График отпусков'!$D$26),R164&lt;=MAX('График отпусков'!$C$26,'График отпусков'!$D$26)),
AND('График отпусков'!$C$27&lt;&gt;"",'График отпусков'!$D$27&lt;&gt;"",R164&gt;=MIN('График отпусков'!$C$27,'График отпусков'!$D$27),R164&lt;=MAX('График отпусков'!$C$27,'График отпусков'!$D$27)),
AND('График отпусков'!$C$28&lt;&gt;"",'График отпусков'!$D$28&lt;&gt;"",R164&gt;=MIN('График отпусков'!$C$28,'График отпусков'!$D$28),R164&lt;=MAX('График отпусков'!$C$28,'График отпусков'!$D$28)),
AND('График отпусков'!$C$29&lt;&gt;"",'График отпусков'!$D$29&lt;&gt;"",R164&gt;=MIN('График отпусков'!$C$29,'График отпусков'!$D$29),R164&lt;=MAX('График отпусков'!$C$29,'График отпусков'!$D$29))
)
)</f>
        <v>0</v>
      </c>
    </row>
    <row r="165" spans="17:19" ht="45" customHeight="1" x14ac:dyDescent="0.25">
      <c r="Q165" s="58" t="s">
        <v>98</v>
      </c>
      <c r="R165" s="59">
        <v>46184</v>
      </c>
      <c r="S165" s="60" t="b">
        <f>AND(
COUNTIF(Расчёт!$O$4:$O$35,R165)=0,
OR(
AND('График отпусков'!$C$15&lt;&gt;"",'График отпусков'!$D$15&lt;&gt;"",R165&gt;=MIN('График отпусков'!$C$15,'График отпусков'!$D$15),R165&lt;=MAX('График отпусков'!$C$15,'График отпусков'!$D$15)),
AND('График отпусков'!$C$16&lt;&gt;"",'График отпусков'!$D$16&lt;&gt;"",R165&gt;=MIN('График отпусков'!$C$16,'График отпусков'!$D$16),R165&lt;=MAX('График отпусков'!$C$16,'График отпусков'!$D$16)),
AND('График отпусков'!$C$17&lt;&gt;"",'График отпусков'!$D$17&lt;&gt;"",R165&gt;=MIN('График отпусков'!$C$17,'График отпусков'!$D$17),R165&lt;=MAX('График отпусков'!$C$17,'График отпусков'!$D$17)),
AND('График отпусков'!$C$18&lt;&gt;"",'График отпусков'!$D$18&lt;&gt;"",R165&gt;=MIN('График отпусков'!$C$18,'График отпусков'!$D$18),R165&lt;=MAX('График отпусков'!$C$18,'График отпусков'!$D$18)),
AND('График отпусков'!$C$19&lt;&gt;"",'График отпусков'!$D$19&lt;&gt;"",R165&gt;=MIN('График отпусков'!$C$19,'График отпусков'!$D$19),R165&lt;=MAX('График отпусков'!$C$19,'График отпусков'!$D$19)),
AND('График отпусков'!$C$20&lt;&gt;"",'График отпусков'!$D$20&lt;&gt;"",R165&gt;=MIN('График отпусков'!$C$20,'График отпусков'!$D$20),R165&lt;=MAX('График отпусков'!$C$20,'График отпусков'!$D$20)),
AND('График отпусков'!$C$21&lt;&gt;"",'График отпусков'!$D$21&lt;&gt;"",R165&gt;=MIN('График отпусков'!$C$21,'График отпусков'!$D$21),R165&lt;=MAX('График отпусков'!$C$21,'График отпусков'!$D$21)),
AND('График отпусков'!$C$22&lt;&gt;"",'График отпусков'!$D$22&lt;&gt;"",R165&gt;=MIN('График отпусков'!$C$22,'График отпусков'!$D$22),R165&lt;=MAX('График отпусков'!$C$22,'График отпусков'!$D$22)),
AND('График отпусков'!$C$23&lt;&gt;"",'График отпусков'!$D$23&lt;&gt;"",R165&gt;=MIN('График отпусков'!$C$23,'График отпусков'!$D$23),R165&lt;=MAX('График отпусков'!$C$23,'График отпусков'!$D$23)),
AND('График отпусков'!$C$24&lt;&gt;"",'График отпусков'!$D$24&lt;&gt;"",R165&gt;=MIN('График отпусков'!$C$24,'График отпусков'!$D$24),R165&lt;=MAX('График отпусков'!$C$24,'График отпусков'!$D$24)),
AND('График отпусков'!$C$25&lt;&gt;"",'График отпусков'!$D$25&lt;&gt;"",R165&gt;=MIN('График отпусков'!$C$25,'График отпусков'!$D$25),R165&lt;=MAX('График отпусков'!$C$25,'График отпусков'!$D$25)),
AND('График отпусков'!$C$26&lt;&gt;"",'График отпусков'!$D$26&lt;&gt;"",R165&gt;=MIN('График отпусков'!$C$26,'График отпусков'!$D$26),R165&lt;=MAX('График отпусков'!$C$26,'График отпусков'!$D$26)),
AND('График отпусков'!$C$27&lt;&gt;"",'График отпусков'!$D$27&lt;&gt;"",R165&gt;=MIN('График отпусков'!$C$27,'График отпусков'!$D$27),R165&lt;=MAX('График отпусков'!$C$27,'График отпусков'!$D$27)),
AND('График отпусков'!$C$28&lt;&gt;"",'График отпусков'!$D$28&lt;&gt;"",R165&gt;=MIN('График отпусков'!$C$28,'График отпусков'!$D$28),R165&lt;=MAX('График отпусков'!$C$28,'График отпусков'!$D$28)),
AND('График отпусков'!$C$29&lt;&gt;"",'График отпусков'!$D$29&lt;&gt;"",R165&gt;=MIN('График отпусков'!$C$29,'График отпусков'!$D$29),R165&lt;=MAX('График отпусков'!$C$29,'График отпусков'!$D$29))
)
)</f>
        <v>0</v>
      </c>
    </row>
    <row r="166" spans="17:19" ht="45" customHeight="1" x14ac:dyDescent="0.25">
      <c r="Q166" s="58" t="s">
        <v>98</v>
      </c>
      <c r="R166" s="59">
        <v>46185</v>
      </c>
      <c r="S166" s="60" t="b">
        <f>AND(
COUNTIF(Расчёт!$O$4:$O$35,R166)=0,
OR(
AND('График отпусков'!$C$15&lt;&gt;"",'График отпусков'!$D$15&lt;&gt;"",R166&gt;=MIN('График отпусков'!$C$15,'График отпусков'!$D$15),R166&lt;=MAX('График отпусков'!$C$15,'График отпусков'!$D$15)),
AND('График отпусков'!$C$16&lt;&gt;"",'График отпусков'!$D$16&lt;&gt;"",R166&gt;=MIN('График отпусков'!$C$16,'График отпусков'!$D$16),R166&lt;=MAX('График отпусков'!$C$16,'График отпусков'!$D$16)),
AND('График отпусков'!$C$17&lt;&gt;"",'График отпусков'!$D$17&lt;&gt;"",R166&gt;=MIN('График отпусков'!$C$17,'График отпусков'!$D$17),R166&lt;=MAX('График отпусков'!$C$17,'График отпусков'!$D$17)),
AND('График отпусков'!$C$18&lt;&gt;"",'График отпусков'!$D$18&lt;&gt;"",R166&gt;=MIN('График отпусков'!$C$18,'График отпусков'!$D$18),R166&lt;=MAX('График отпусков'!$C$18,'График отпусков'!$D$18)),
AND('График отпусков'!$C$19&lt;&gt;"",'График отпусков'!$D$19&lt;&gt;"",R166&gt;=MIN('График отпусков'!$C$19,'График отпусков'!$D$19),R166&lt;=MAX('График отпусков'!$C$19,'График отпусков'!$D$19)),
AND('График отпусков'!$C$20&lt;&gt;"",'График отпусков'!$D$20&lt;&gt;"",R166&gt;=MIN('График отпусков'!$C$20,'График отпусков'!$D$20),R166&lt;=MAX('График отпусков'!$C$20,'График отпусков'!$D$20)),
AND('График отпусков'!$C$21&lt;&gt;"",'График отпусков'!$D$21&lt;&gt;"",R166&gt;=MIN('График отпусков'!$C$21,'График отпусков'!$D$21),R166&lt;=MAX('График отпусков'!$C$21,'График отпусков'!$D$21)),
AND('График отпусков'!$C$22&lt;&gt;"",'График отпусков'!$D$22&lt;&gt;"",R166&gt;=MIN('График отпусков'!$C$22,'График отпусков'!$D$22),R166&lt;=MAX('График отпусков'!$C$22,'График отпусков'!$D$22)),
AND('График отпусков'!$C$23&lt;&gt;"",'График отпусков'!$D$23&lt;&gt;"",R166&gt;=MIN('График отпусков'!$C$23,'График отпусков'!$D$23),R166&lt;=MAX('График отпусков'!$C$23,'График отпусков'!$D$23)),
AND('График отпусков'!$C$24&lt;&gt;"",'График отпусков'!$D$24&lt;&gt;"",R166&gt;=MIN('График отпусков'!$C$24,'График отпусков'!$D$24),R166&lt;=MAX('График отпусков'!$C$24,'График отпусков'!$D$24)),
AND('График отпусков'!$C$25&lt;&gt;"",'График отпусков'!$D$25&lt;&gt;"",R166&gt;=MIN('График отпусков'!$C$25,'График отпусков'!$D$25),R166&lt;=MAX('График отпусков'!$C$25,'График отпусков'!$D$25)),
AND('График отпусков'!$C$26&lt;&gt;"",'График отпусков'!$D$26&lt;&gt;"",R166&gt;=MIN('График отпусков'!$C$26,'График отпусков'!$D$26),R166&lt;=MAX('График отпусков'!$C$26,'График отпусков'!$D$26)),
AND('График отпусков'!$C$27&lt;&gt;"",'График отпусков'!$D$27&lt;&gt;"",R166&gt;=MIN('График отпусков'!$C$27,'График отпусков'!$D$27),R166&lt;=MAX('График отпусков'!$C$27,'График отпусков'!$D$27)),
AND('График отпусков'!$C$28&lt;&gt;"",'График отпусков'!$D$28&lt;&gt;"",R166&gt;=MIN('График отпусков'!$C$28,'График отпусков'!$D$28),R166&lt;=MAX('График отпусков'!$C$28,'График отпусков'!$D$28)),
AND('График отпусков'!$C$29&lt;&gt;"",'График отпусков'!$D$29&lt;&gt;"",R166&gt;=MIN('График отпусков'!$C$29,'График отпусков'!$D$29),R166&lt;=MAX('График отпусков'!$C$29,'График отпусков'!$D$29))
)
)</f>
        <v>0</v>
      </c>
    </row>
    <row r="167" spans="17:19" ht="45" customHeight="1" x14ac:dyDescent="0.25">
      <c r="Q167" s="58" t="s">
        <v>98</v>
      </c>
      <c r="R167" s="59">
        <v>46186</v>
      </c>
      <c r="S167" s="60" t="b">
        <f>AND(
COUNTIF(Расчёт!$O$4:$O$35,R167)=0,
OR(
AND('График отпусков'!$C$15&lt;&gt;"",'График отпусков'!$D$15&lt;&gt;"",R167&gt;=MIN('График отпусков'!$C$15,'График отпусков'!$D$15),R167&lt;=MAX('График отпусков'!$C$15,'График отпусков'!$D$15)),
AND('График отпусков'!$C$16&lt;&gt;"",'График отпусков'!$D$16&lt;&gt;"",R167&gt;=MIN('График отпусков'!$C$16,'График отпусков'!$D$16),R167&lt;=MAX('График отпусков'!$C$16,'График отпусков'!$D$16)),
AND('График отпусков'!$C$17&lt;&gt;"",'График отпусков'!$D$17&lt;&gt;"",R167&gt;=MIN('График отпусков'!$C$17,'График отпусков'!$D$17),R167&lt;=MAX('График отпусков'!$C$17,'График отпусков'!$D$17)),
AND('График отпусков'!$C$18&lt;&gt;"",'График отпусков'!$D$18&lt;&gt;"",R167&gt;=MIN('График отпусков'!$C$18,'График отпусков'!$D$18),R167&lt;=MAX('График отпусков'!$C$18,'График отпусков'!$D$18)),
AND('График отпусков'!$C$19&lt;&gt;"",'График отпусков'!$D$19&lt;&gt;"",R167&gt;=MIN('График отпусков'!$C$19,'График отпусков'!$D$19),R167&lt;=MAX('График отпусков'!$C$19,'График отпусков'!$D$19)),
AND('График отпусков'!$C$20&lt;&gt;"",'График отпусков'!$D$20&lt;&gt;"",R167&gt;=MIN('График отпусков'!$C$20,'График отпусков'!$D$20),R167&lt;=MAX('График отпусков'!$C$20,'График отпусков'!$D$20)),
AND('График отпусков'!$C$21&lt;&gt;"",'График отпусков'!$D$21&lt;&gt;"",R167&gt;=MIN('График отпусков'!$C$21,'График отпусков'!$D$21),R167&lt;=MAX('График отпусков'!$C$21,'График отпусков'!$D$21)),
AND('График отпусков'!$C$22&lt;&gt;"",'График отпусков'!$D$22&lt;&gt;"",R167&gt;=MIN('График отпусков'!$C$22,'График отпусков'!$D$22),R167&lt;=MAX('График отпусков'!$C$22,'График отпусков'!$D$22)),
AND('График отпусков'!$C$23&lt;&gt;"",'График отпусков'!$D$23&lt;&gt;"",R167&gt;=MIN('График отпусков'!$C$23,'График отпусков'!$D$23),R167&lt;=MAX('График отпусков'!$C$23,'График отпусков'!$D$23)),
AND('График отпусков'!$C$24&lt;&gt;"",'График отпусков'!$D$24&lt;&gt;"",R167&gt;=MIN('График отпусков'!$C$24,'График отпусков'!$D$24),R167&lt;=MAX('График отпусков'!$C$24,'График отпусков'!$D$24)),
AND('График отпусков'!$C$25&lt;&gt;"",'График отпусков'!$D$25&lt;&gt;"",R167&gt;=MIN('График отпусков'!$C$25,'График отпусков'!$D$25),R167&lt;=MAX('График отпусков'!$C$25,'График отпусков'!$D$25)),
AND('График отпусков'!$C$26&lt;&gt;"",'График отпусков'!$D$26&lt;&gt;"",R167&gt;=MIN('График отпусков'!$C$26,'График отпусков'!$D$26),R167&lt;=MAX('График отпусков'!$C$26,'График отпусков'!$D$26)),
AND('График отпусков'!$C$27&lt;&gt;"",'График отпусков'!$D$27&lt;&gt;"",R167&gt;=MIN('График отпусков'!$C$27,'График отпусков'!$D$27),R167&lt;=MAX('График отпусков'!$C$27,'График отпусков'!$D$27)),
AND('График отпусков'!$C$28&lt;&gt;"",'График отпусков'!$D$28&lt;&gt;"",R167&gt;=MIN('График отпусков'!$C$28,'График отпусков'!$D$28),R167&lt;=MAX('График отпусков'!$C$28,'График отпусков'!$D$28)),
AND('График отпусков'!$C$29&lt;&gt;"",'График отпусков'!$D$29&lt;&gt;"",R167&gt;=MIN('График отпусков'!$C$29,'График отпусков'!$D$29),R167&lt;=MAX('График отпусков'!$C$29,'График отпусков'!$D$29))
)
)</f>
        <v>0</v>
      </c>
    </row>
    <row r="168" spans="17:19" ht="45" customHeight="1" x14ac:dyDescent="0.25">
      <c r="Q168" s="58" t="s">
        <v>98</v>
      </c>
      <c r="R168" s="59">
        <v>46187</v>
      </c>
      <c r="S168" s="60" t="b">
        <f>AND(
COUNTIF(Расчёт!$O$4:$O$35,R168)=0,
OR(
AND('График отпусков'!$C$15&lt;&gt;"",'График отпусков'!$D$15&lt;&gt;"",R168&gt;=MIN('График отпусков'!$C$15,'График отпусков'!$D$15),R168&lt;=MAX('График отпусков'!$C$15,'График отпусков'!$D$15)),
AND('График отпусков'!$C$16&lt;&gt;"",'График отпусков'!$D$16&lt;&gt;"",R168&gt;=MIN('График отпусков'!$C$16,'График отпусков'!$D$16),R168&lt;=MAX('График отпусков'!$C$16,'График отпусков'!$D$16)),
AND('График отпусков'!$C$17&lt;&gt;"",'График отпусков'!$D$17&lt;&gt;"",R168&gt;=MIN('График отпусков'!$C$17,'График отпусков'!$D$17),R168&lt;=MAX('График отпусков'!$C$17,'График отпусков'!$D$17)),
AND('График отпусков'!$C$18&lt;&gt;"",'График отпусков'!$D$18&lt;&gt;"",R168&gt;=MIN('График отпусков'!$C$18,'График отпусков'!$D$18),R168&lt;=MAX('График отпусков'!$C$18,'График отпусков'!$D$18)),
AND('График отпусков'!$C$19&lt;&gt;"",'График отпусков'!$D$19&lt;&gt;"",R168&gt;=MIN('График отпусков'!$C$19,'График отпусков'!$D$19),R168&lt;=MAX('График отпусков'!$C$19,'График отпусков'!$D$19)),
AND('График отпусков'!$C$20&lt;&gt;"",'График отпусков'!$D$20&lt;&gt;"",R168&gt;=MIN('График отпусков'!$C$20,'График отпусков'!$D$20),R168&lt;=MAX('График отпусков'!$C$20,'График отпусков'!$D$20)),
AND('График отпусков'!$C$21&lt;&gt;"",'График отпусков'!$D$21&lt;&gt;"",R168&gt;=MIN('График отпусков'!$C$21,'График отпусков'!$D$21),R168&lt;=MAX('График отпусков'!$C$21,'График отпусков'!$D$21)),
AND('График отпусков'!$C$22&lt;&gt;"",'График отпусков'!$D$22&lt;&gt;"",R168&gt;=MIN('График отпусков'!$C$22,'График отпусков'!$D$22),R168&lt;=MAX('График отпусков'!$C$22,'График отпусков'!$D$22)),
AND('График отпусков'!$C$23&lt;&gt;"",'График отпусков'!$D$23&lt;&gt;"",R168&gt;=MIN('График отпусков'!$C$23,'График отпусков'!$D$23),R168&lt;=MAX('График отпусков'!$C$23,'График отпусков'!$D$23)),
AND('График отпусков'!$C$24&lt;&gt;"",'График отпусков'!$D$24&lt;&gt;"",R168&gt;=MIN('График отпусков'!$C$24,'График отпусков'!$D$24),R168&lt;=MAX('График отпусков'!$C$24,'График отпусков'!$D$24)),
AND('График отпусков'!$C$25&lt;&gt;"",'График отпусков'!$D$25&lt;&gt;"",R168&gt;=MIN('График отпусков'!$C$25,'График отпусков'!$D$25),R168&lt;=MAX('График отпусков'!$C$25,'График отпусков'!$D$25)),
AND('График отпусков'!$C$26&lt;&gt;"",'График отпусков'!$D$26&lt;&gt;"",R168&gt;=MIN('График отпусков'!$C$26,'График отпусков'!$D$26),R168&lt;=MAX('График отпусков'!$C$26,'График отпусков'!$D$26)),
AND('График отпусков'!$C$27&lt;&gt;"",'График отпусков'!$D$27&lt;&gt;"",R168&gt;=MIN('График отпусков'!$C$27,'График отпусков'!$D$27),R168&lt;=MAX('График отпусков'!$C$27,'График отпусков'!$D$27)),
AND('График отпусков'!$C$28&lt;&gt;"",'График отпусков'!$D$28&lt;&gt;"",R168&gt;=MIN('График отпусков'!$C$28,'График отпусков'!$D$28),R168&lt;=MAX('График отпусков'!$C$28,'График отпусков'!$D$28)),
AND('График отпусков'!$C$29&lt;&gt;"",'График отпусков'!$D$29&lt;&gt;"",R168&gt;=MIN('График отпусков'!$C$29,'График отпусков'!$D$29),R168&lt;=MAX('График отпусков'!$C$29,'График отпусков'!$D$29))
)
)</f>
        <v>0</v>
      </c>
    </row>
    <row r="169" spans="17:19" ht="45" customHeight="1" x14ac:dyDescent="0.25">
      <c r="Q169" s="58" t="s">
        <v>98</v>
      </c>
      <c r="R169" s="59">
        <v>46188</v>
      </c>
      <c r="S169" s="60" t="b">
        <f>AND(
COUNTIF(Расчёт!$O$4:$O$35,R169)=0,
OR(
AND('График отпусков'!$C$15&lt;&gt;"",'График отпусков'!$D$15&lt;&gt;"",R169&gt;=MIN('График отпусков'!$C$15,'График отпусков'!$D$15),R169&lt;=MAX('График отпусков'!$C$15,'График отпусков'!$D$15)),
AND('График отпусков'!$C$16&lt;&gt;"",'График отпусков'!$D$16&lt;&gt;"",R169&gt;=MIN('График отпусков'!$C$16,'График отпусков'!$D$16),R169&lt;=MAX('График отпусков'!$C$16,'График отпусков'!$D$16)),
AND('График отпусков'!$C$17&lt;&gt;"",'График отпусков'!$D$17&lt;&gt;"",R169&gt;=MIN('График отпусков'!$C$17,'График отпусков'!$D$17),R169&lt;=MAX('График отпусков'!$C$17,'График отпусков'!$D$17)),
AND('График отпусков'!$C$18&lt;&gt;"",'График отпусков'!$D$18&lt;&gt;"",R169&gt;=MIN('График отпусков'!$C$18,'График отпусков'!$D$18),R169&lt;=MAX('График отпусков'!$C$18,'График отпусков'!$D$18)),
AND('График отпусков'!$C$19&lt;&gt;"",'График отпусков'!$D$19&lt;&gt;"",R169&gt;=MIN('График отпусков'!$C$19,'График отпусков'!$D$19),R169&lt;=MAX('График отпусков'!$C$19,'График отпусков'!$D$19)),
AND('График отпусков'!$C$20&lt;&gt;"",'График отпусков'!$D$20&lt;&gt;"",R169&gt;=MIN('График отпусков'!$C$20,'График отпусков'!$D$20),R169&lt;=MAX('График отпусков'!$C$20,'График отпусков'!$D$20)),
AND('График отпусков'!$C$21&lt;&gt;"",'График отпусков'!$D$21&lt;&gt;"",R169&gt;=MIN('График отпусков'!$C$21,'График отпусков'!$D$21),R169&lt;=MAX('График отпусков'!$C$21,'График отпусков'!$D$21)),
AND('График отпусков'!$C$22&lt;&gt;"",'График отпусков'!$D$22&lt;&gt;"",R169&gt;=MIN('График отпусков'!$C$22,'График отпусков'!$D$22),R169&lt;=MAX('График отпусков'!$C$22,'График отпусков'!$D$22)),
AND('График отпусков'!$C$23&lt;&gt;"",'График отпусков'!$D$23&lt;&gt;"",R169&gt;=MIN('График отпусков'!$C$23,'График отпусков'!$D$23),R169&lt;=MAX('График отпусков'!$C$23,'График отпусков'!$D$23)),
AND('График отпусков'!$C$24&lt;&gt;"",'График отпусков'!$D$24&lt;&gt;"",R169&gt;=MIN('График отпусков'!$C$24,'График отпусков'!$D$24),R169&lt;=MAX('График отпусков'!$C$24,'График отпусков'!$D$24)),
AND('График отпусков'!$C$25&lt;&gt;"",'График отпусков'!$D$25&lt;&gt;"",R169&gt;=MIN('График отпусков'!$C$25,'График отпусков'!$D$25),R169&lt;=MAX('График отпусков'!$C$25,'График отпусков'!$D$25)),
AND('График отпусков'!$C$26&lt;&gt;"",'График отпусков'!$D$26&lt;&gt;"",R169&gt;=MIN('График отпусков'!$C$26,'График отпусков'!$D$26),R169&lt;=MAX('График отпусков'!$C$26,'График отпусков'!$D$26)),
AND('График отпусков'!$C$27&lt;&gt;"",'График отпусков'!$D$27&lt;&gt;"",R169&gt;=MIN('График отпусков'!$C$27,'График отпусков'!$D$27),R169&lt;=MAX('График отпусков'!$C$27,'График отпусков'!$D$27)),
AND('График отпусков'!$C$28&lt;&gt;"",'График отпусков'!$D$28&lt;&gt;"",R169&gt;=MIN('График отпусков'!$C$28,'График отпусков'!$D$28),R169&lt;=MAX('График отпусков'!$C$28,'График отпусков'!$D$28)),
AND('График отпусков'!$C$29&lt;&gt;"",'График отпусков'!$D$29&lt;&gt;"",R169&gt;=MIN('График отпусков'!$C$29,'График отпусков'!$D$29),R169&lt;=MAX('График отпусков'!$C$29,'График отпусков'!$D$29))
)
)</f>
        <v>0</v>
      </c>
    </row>
    <row r="170" spans="17:19" ht="45" customHeight="1" x14ac:dyDescent="0.25">
      <c r="Q170" s="58" t="s">
        <v>98</v>
      </c>
      <c r="R170" s="59">
        <v>46189</v>
      </c>
      <c r="S170" s="60" t="b">
        <f>AND(
COUNTIF(Расчёт!$O$4:$O$35,R170)=0,
OR(
AND('График отпусков'!$C$15&lt;&gt;"",'График отпусков'!$D$15&lt;&gt;"",R170&gt;=MIN('График отпусков'!$C$15,'График отпусков'!$D$15),R170&lt;=MAX('График отпусков'!$C$15,'График отпусков'!$D$15)),
AND('График отпусков'!$C$16&lt;&gt;"",'График отпусков'!$D$16&lt;&gt;"",R170&gt;=MIN('График отпусков'!$C$16,'График отпусков'!$D$16),R170&lt;=MAX('График отпусков'!$C$16,'График отпусков'!$D$16)),
AND('График отпусков'!$C$17&lt;&gt;"",'График отпусков'!$D$17&lt;&gt;"",R170&gt;=MIN('График отпусков'!$C$17,'График отпусков'!$D$17),R170&lt;=MAX('График отпусков'!$C$17,'График отпусков'!$D$17)),
AND('График отпусков'!$C$18&lt;&gt;"",'График отпусков'!$D$18&lt;&gt;"",R170&gt;=MIN('График отпусков'!$C$18,'График отпусков'!$D$18),R170&lt;=MAX('График отпусков'!$C$18,'График отпусков'!$D$18)),
AND('График отпусков'!$C$19&lt;&gt;"",'График отпусков'!$D$19&lt;&gt;"",R170&gt;=MIN('График отпусков'!$C$19,'График отпусков'!$D$19),R170&lt;=MAX('График отпусков'!$C$19,'График отпусков'!$D$19)),
AND('График отпусков'!$C$20&lt;&gt;"",'График отпусков'!$D$20&lt;&gt;"",R170&gt;=MIN('График отпусков'!$C$20,'График отпусков'!$D$20),R170&lt;=MAX('График отпусков'!$C$20,'График отпусков'!$D$20)),
AND('График отпусков'!$C$21&lt;&gt;"",'График отпусков'!$D$21&lt;&gt;"",R170&gt;=MIN('График отпусков'!$C$21,'График отпусков'!$D$21),R170&lt;=MAX('График отпусков'!$C$21,'График отпусков'!$D$21)),
AND('График отпусков'!$C$22&lt;&gt;"",'График отпусков'!$D$22&lt;&gt;"",R170&gt;=MIN('График отпусков'!$C$22,'График отпусков'!$D$22),R170&lt;=MAX('График отпусков'!$C$22,'График отпусков'!$D$22)),
AND('График отпусков'!$C$23&lt;&gt;"",'График отпусков'!$D$23&lt;&gt;"",R170&gt;=MIN('График отпусков'!$C$23,'График отпусков'!$D$23),R170&lt;=MAX('График отпусков'!$C$23,'График отпусков'!$D$23)),
AND('График отпусков'!$C$24&lt;&gt;"",'График отпусков'!$D$24&lt;&gt;"",R170&gt;=MIN('График отпусков'!$C$24,'График отпусков'!$D$24),R170&lt;=MAX('График отпусков'!$C$24,'График отпусков'!$D$24)),
AND('График отпусков'!$C$25&lt;&gt;"",'График отпусков'!$D$25&lt;&gt;"",R170&gt;=MIN('График отпусков'!$C$25,'График отпусков'!$D$25),R170&lt;=MAX('График отпусков'!$C$25,'График отпусков'!$D$25)),
AND('График отпусков'!$C$26&lt;&gt;"",'График отпусков'!$D$26&lt;&gt;"",R170&gt;=MIN('График отпусков'!$C$26,'График отпусков'!$D$26),R170&lt;=MAX('График отпусков'!$C$26,'График отпусков'!$D$26)),
AND('График отпусков'!$C$27&lt;&gt;"",'График отпусков'!$D$27&lt;&gt;"",R170&gt;=MIN('График отпусков'!$C$27,'График отпусков'!$D$27),R170&lt;=MAX('График отпусков'!$C$27,'График отпусков'!$D$27)),
AND('График отпусков'!$C$28&lt;&gt;"",'График отпусков'!$D$28&lt;&gt;"",R170&gt;=MIN('График отпусков'!$C$28,'График отпусков'!$D$28),R170&lt;=MAX('График отпусков'!$C$28,'График отпусков'!$D$28)),
AND('График отпусков'!$C$29&lt;&gt;"",'График отпусков'!$D$29&lt;&gt;"",R170&gt;=MIN('График отпусков'!$C$29,'График отпусков'!$D$29),R170&lt;=MAX('График отпусков'!$C$29,'График отпусков'!$D$29))
)
)</f>
        <v>0</v>
      </c>
    </row>
    <row r="171" spans="17:19" ht="45" customHeight="1" x14ac:dyDescent="0.25">
      <c r="Q171" s="58" t="s">
        <v>98</v>
      </c>
      <c r="R171" s="59">
        <v>46190</v>
      </c>
      <c r="S171" s="60" t="b">
        <f>AND(
COUNTIF(Расчёт!$O$4:$O$35,R171)=0,
OR(
AND('График отпусков'!$C$15&lt;&gt;"",'График отпусков'!$D$15&lt;&gt;"",R171&gt;=MIN('График отпусков'!$C$15,'График отпусков'!$D$15),R171&lt;=MAX('График отпусков'!$C$15,'График отпусков'!$D$15)),
AND('График отпусков'!$C$16&lt;&gt;"",'График отпусков'!$D$16&lt;&gt;"",R171&gt;=MIN('График отпусков'!$C$16,'График отпусков'!$D$16),R171&lt;=MAX('График отпусков'!$C$16,'График отпусков'!$D$16)),
AND('График отпусков'!$C$17&lt;&gt;"",'График отпусков'!$D$17&lt;&gt;"",R171&gt;=MIN('График отпусков'!$C$17,'График отпусков'!$D$17),R171&lt;=MAX('График отпусков'!$C$17,'График отпусков'!$D$17)),
AND('График отпусков'!$C$18&lt;&gt;"",'График отпусков'!$D$18&lt;&gt;"",R171&gt;=MIN('График отпусков'!$C$18,'График отпусков'!$D$18),R171&lt;=MAX('График отпусков'!$C$18,'График отпусков'!$D$18)),
AND('График отпусков'!$C$19&lt;&gt;"",'График отпусков'!$D$19&lt;&gt;"",R171&gt;=MIN('График отпусков'!$C$19,'График отпусков'!$D$19),R171&lt;=MAX('График отпусков'!$C$19,'График отпусков'!$D$19)),
AND('График отпусков'!$C$20&lt;&gt;"",'График отпусков'!$D$20&lt;&gt;"",R171&gt;=MIN('График отпусков'!$C$20,'График отпусков'!$D$20),R171&lt;=MAX('График отпусков'!$C$20,'График отпусков'!$D$20)),
AND('График отпусков'!$C$21&lt;&gt;"",'График отпусков'!$D$21&lt;&gt;"",R171&gt;=MIN('График отпусков'!$C$21,'График отпусков'!$D$21),R171&lt;=MAX('График отпусков'!$C$21,'График отпусков'!$D$21)),
AND('График отпусков'!$C$22&lt;&gt;"",'График отпусков'!$D$22&lt;&gt;"",R171&gt;=MIN('График отпусков'!$C$22,'График отпусков'!$D$22),R171&lt;=MAX('График отпусков'!$C$22,'График отпусков'!$D$22)),
AND('График отпусков'!$C$23&lt;&gt;"",'График отпусков'!$D$23&lt;&gt;"",R171&gt;=MIN('График отпусков'!$C$23,'График отпусков'!$D$23),R171&lt;=MAX('График отпусков'!$C$23,'График отпусков'!$D$23)),
AND('График отпусков'!$C$24&lt;&gt;"",'График отпусков'!$D$24&lt;&gt;"",R171&gt;=MIN('График отпусков'!$C$24,'График отпусков'!$D$24),R171&lt;=MAX('График отпусков'!$C$24,'График отпусков'!$D$24)),
AND('График отпусков'!$C$25&lt;&gt;"",'График отпусков'!$D$25&lt;&gt;"",R171&gt;=MIN('График отпусков'!$C$25,'График отпусков'!$D$25),R171&lt;=MAX('График отпусков'!$C$25,'График отпусков'!$D$25)),
AND('График отпусков'!$C$26&lt;&gt;"",'График отпусков'!$D$26&lt;&gt;"",R171&gt;=MIN('График отпусков'!$C$26,'График отпусков'!$D$26),R171&lt;=MAX('График отпусков'!$C$26,'График отпусков'!$D$26)),
AND('График отпусков'!$C$27&lt;&gt;"",'График отпусков'!$D$27&lt;&gt;"",R171&gt;=MIN('График отпусков'!$C$27,'График отпусков'!$D$27),R171&lt;=MAX('График отпусков'!$C$27,'График отпусков'!$D$27)),
AND('График отпусков'!$C$28&lt;&gt;"",'График отпусков'!$D$28&lt;&gt;"",R171&gt;=MIN('График отпусков'!$C$28,'График отпусков'!$D$28),R171&lt;=MAX('График отпусков'!$C$28,'График отпусков'!$D$28)),
AND('График отпусков'!$C$29&lt;&gt;"",'График отпусков'!$D$29&lt;&gt;"",R171&gt;=MIN('График отпусков'!$C$29,'График отпусков'!$D$29),R171&lt;=MAX('График отпусков'!$C$29,'График отпусков'!$D$29))
)
)</f>
        <v>0</v>
      </c>
    </row>
    <row r="172" spans="17:19" ht="45" customHeight="1" x14ac:dyDescent="0.25">
      <c r="Q172" s="58" t="s">
        <v>98</v>
      </c>
      <c r="R172" s="59">
        <v>46191</v>
      </c>
      <c r="S172" s="60" t="b">
        <f>AND(
COUNTIF(Расчёт!$O$4:$O$35,R172)=0,
OR(
AND('График отпусков'!$C$15&lt;&gt;"",'График отпусков'!$D$15&lt;&gt;"",R172&gt;=MIN('График отпусков'!$C$15,'График отпусков'!$D$15),R172&lt;=MAX('График отпусков'!$C$15,'График отпусков'!$D$15)),
AND('График отпусков'!$C$16&lt;&gt;"",'График отпусков'!$D$16&lt;&gt;"",R172&gt;=MIN('График отпусков'!$C$16,'График отпусков'!$D$16),R172&lt;=MAX('График отпусков'!$C$16,'График отпусков'!$D$16)),
AND('График отпусков'!$C$17&lt;&gt;"",'График отпусков'!$D$17&lt;&gt;"",R172&gt;=MIN('График отпусков'!$C$17,'График отпусков'!$D$17),R172&lt;=MAX('График отпусков'!$C$17,'График отпусков'!$D$17)),
AND('График отпусков'!$C$18&lt;&gt;"",'График отпусков'!$D$18&lt;&gt;"",R172&gt;=MIN('График отпусков'!$C$18,'График отпусков'!$D$18),R172&lt;=MAX('График отпусков'!$C$18,'График отпусков'!$D$18)),
AND('График отпусков'!$C$19&lt;&gt;"",'График отпусков'!$D$19&lt;&gt;"",R172&gt;=MIN('График отпусков'!$C$19,'График отпусков'!$D$19),R172&lt;=MAX('График отпусков'!$C$19,'График отпусков'!$D$19)),
AND('График отпусков'!$C$20&lt;&gt;"",'График отпусков'!$D$20&lt;&gt;"",R172&gt;=MIN('График отпусков'!$C$20,'График отпусков'!$D$20),R172&lt;=MAX('График отпусков'!$C$20,'График отпусков'!$D$20)),
AND('График отпусков'!$C$21&lt;&gt;"",'График отпусков'!$D$21&lt;&gt;"",R172&gt;=MIN('График отпусков'!$C$21,'График отпусков'!$D$21),R172&lt;=MAX('График отпусков'!$C$21,'График отпусков'!$D$21)),
AND('График отпусков'!$C$22&lt;&gt;"",'График отпусков'!$D$22&lt;&gt;"",R172&gt;=MIN('График отпусков'!$C$22,'График отпусков'!$D$22),R172&lt;=MAX('График отпусков'!$C$22,'График отпусков'!$D$22)),
AND('График отпусков'!$C$23&lt;&gt;"",'График отпусков'!$D$23&lt;&gt;"",R172&gt;=MIN('График отпусков'!$C$23,'График отпусков'!$D$23),R172&lt;=MAX('График отпусков'!$C$23,'График отпусков'!$D$23)),
AND('График отпусков'!$C$24&lt;&gt;"",'График отпусков'!$D$24&lt;&gt;"",R172&gt;=MIN('График отпусков'!$C$24,'График отпусков'!$D$24),R172&lt;=MAX('График отпусков'!$C$24,'График отпусков'!$D$24)),
AND('График отпусков'!$C$25&lt;&gt;"",'График отпусков'!$D$25&lt;&gt;"",R172&gt;=MIN('График отпусков'!$C$25,'График отпусков'!$D$25),R172&lt;=MAX('График отпусков'!$C$25,'График отпусков'!$D$25)),
AND('График отпусков'!$C$26&lt;&gt;"",'График отпусков'!$D$26&lt;&gt;"",R172&gt;=MIN('График отпусков'!$C$26,'График отпусков'!$D$26),R172&lt;=MAX('График отпусков'!$C$26,'График отпусков'!$D$26)),
AND('График отпусков'!$C$27&lt;&gt;"",'График отпусков'!$D$27&lt;&gt;"",R172&gt;=MIN('График отпусков'!$C$27,'График отпусков'!$D$27),R172&lt;=MAX('График отпусков'!$C$27,'График отпусков'!$D$27)),
AND('График отпусков'!$C$28&lt;&gt;"",'График отпусков'!$D$28&lt;&gt;"",R172&gt;=MIN('График отпусков'!$C$28,'График отпусков'!$D$28),R172&lt;=MAX('График отпусков'!$C$28,'График отпусков'!$D$28)),
AND('График отпусков'!$C$29&lt;&gt;"",'График отпусков'!$D$29&lt;&gt;"",R172&gt;=MIN('График отпусков'!$C$29,'График отпусков'!$D$29),R172&lt;=MAX('График отпусков'!$C$29,'График отпусков'!$D$29))
)
)</f>
        <v>0</v>
      </c>
    </row>
    <row r="173" spans="17:19" ht="45" customHeight="1" x14ac:dyDescent="0.25">
      <c r="Q173" s="58" t="s">
        <v>98</v>
      </c>
      <c r="R173" s="59">
        <v>46192</v>
      </c>
      <c r="S173" s="60" t="b">
        <f>AND(
COUNTIF(Расчёт!$O$4:$O$35,R173)=0,
OR(
AND('График отпусков'!$C$15&lt;&gt;"",'График отпусков'!$D$15&lt;&gt;"",R173&gt;=MIN('График отпусков'!$C$15,'График отпусков'!$D$15),R173&lt;=MAX('График отпусков'!$C$15,'График отпусков'!$D$15)),
AND('График отпусков'!$C$16&lt;&gt;"",'График отпусков'!$D$16&lt;&gt;"",R173&gt;=MIN('График отпусков'!$C$16,'График отпусков'!$D$16),R173&lt;=MAX('График отпусков'!$C$16,'График отпусков'!$D$16)),
AND('График отпусков'!$C$17&lt;&gt;"",'График отпусков'!$D$17&lt;&gt;"",R173&gt;=MIN('График отпусков'!$C$17,'График отпусков'!$D$17),R173&lt;=MAX('График отпусков'!$C$17,'График отпусков'!$D$17)),
AND('График отпусков'!$C$18&lt;&gt;"",'График отпусков'!$D$18&lt;&gt;"",R173&gt;=MIN('График отпусков'!$C$18,'График отпусков'!$D$18),R173&lt;=MAX('График отпусков'!$C$18,'График отпусков'!$D$18)),
AND('График отпусков'!$C$19&lt;&gt;"",'График отпусков'!$D$19&lt;&gt;"",R173&gt;=MIN('График отпусков'!$C$19,'График отпусков'!$D$19),R173&lt;=MAX('График отпусков'!$C$19,'График отпусков'!$D$19)),
AND('График отпусков'!$C$20&lt;&gt;"",'График отпусков'!$D$20&lt;&gt;"",R173&gt;=MIN('График отпусков'!$C$20,'График отпусков'!$D$20),R173&lt;=MAX('График отпусков'!$C$20,'График отпусков'!$D$20)),
AND('График отпусков'!$C$21&lt;&gt;"",'График отпусков'!$D$21&lt;&gt;"",R173&gt;=MIN('График отпусков'!$C$21,'График отпусков'!$D$21),R173&lt;=MAX('График отпусков'!$C$21,'График отпусков'!$D$21)),
AND('График отпусков'!$C$22&lt;&gt;"",'График отпусков'!$D$22&lt;&gt;"",R173&gt;=MIN('График отпусков'!$C$22,'График отпусков'!$D$22),R173&lt;=MAX('График отпусков'!$C$22,'График отпусков'!$D$22)),
AND('График отпусков'!$C$23&lt;&gt;"",'График отпусков'!$D$23&lt;&gt;"",R173&gt;=MIN('График отпусков'!$C$23,'График отпусков'!$D$23),R173&lt;=MAX('График отпусков'!$C$23,'График отпусков'!$D$23)),
AND('График отпусков'!$C$24&lt;&gt;"",'График отпусков'!$D$24&lt;&gt;"",R173&gt;=MIN('График отпусков'!$C$24,'График отпусков'!$D$24),R173&lt;=MAX('График отпусков'!$C$24,'График отпусков'!$D$24)),
AND('График отпусков'!$C$25&lt;&gt;"",'График отпусков'!$D$25&lt;&gt;"",R173&gt;=MIN('График отпусков'!$C$25,'График отпусков'!$D$25),R173&lt;=MAX('График отпусков'!$C$25,'График отпусков'!$D$25)),
AND('График отпусков'!$C$26&lt;&gt;"",'График отпусков'!$D$26&lt;&gt;"",R173&gt;=MIN('График отпусков'!$C$26,'График отпусков'!$D$26),R173&lt;=MAX('График отпусков'!$C$26,'График отпусков'!$D$26)),
AND('График отпусков'!$C$27&lt;&gt;"",'График отпусков'!$D$27&lt;&gt;"",R173&gt;=MIN('График отпусков'!$C$27,'График отпусков'!$D$27),R173&lt;=MAX('График отпусков'!$C$27,'График отпусков'!$D$27)),
AND('График отпусков'!$C$28&lt;&gt;"",'График отпусков'!$D$28&lt;&gt;"",R173&gt;=MIN('График отпусков'!$C$28,'График отпусков'!$D$28),R173&lt;=MAX('График отпусков'!$C$28,'График отпусков'!$D$28)),
AND('График отпусков'!$C$29&lt;&gt;"",'График отпусков'!$D$29&lt;&gt;"",R173&gt;=MIN('График отпусков'!$C$29,'График отпусков'!$D$29),R173&lt;=MAX('График отпусков'!$C$29,'График отпусков'!$D$29))
)
)</f>
        <v>0</v>
      </c>
    </row>
    <row r="174" spans="17:19" ht="45" customHeight="1" x14ac:dyDescent="0.25">
      <c r="Q174" s="58" t="s">
        <v>98</v>
      </c>
      <c r="R174" s="59">
        <v>46193</v>
      </c>
      <c r="S174" s="60" t="b">
        <f>AND(
COUNTIF(Расчёт!$O$4:$O$35,R174)=0,
OR(
AND('График отпусков'!$C$15&lt;&gt;"",'График отпусков'!$D$15&lt;&gt;"",R174&gt;=MIN('График отпусков'!$C$15,'График отпусков'!$D$15),R174&lt;=MAX('График отпусков'!$C$15,'График отпусков'!$D$15)),
AND('График отпусков'!$C$16&lt;&gt;"",'График отпусков'!$D$16&lt;&gt;"",R174&gt;=MIN('График отпусков'!$C$16,'График отпусков'!$D$16),R174&lt;=MAX('График отпусков'!$C$16,'График отпусков'!$D$16)),
AND('График отпусков'!$C$17&lt;&gt;"",'График отпусков'!$D$17&lt;&gt;"",R174&gt;=MIN('График отпусков'!$C$17,'График отпусков'!$D$17),R174&lt;=MAX('График отпусков'!$C$17,'График отпусков'!$D$17)),
AND('График отпусков'!$C$18&lt;&gt;"",'График отпусков'!$D$18&lt;&gt;"",R174&gt;=MIN('График отпусков'!$C$18,'График отпусков'!$D$18),R174&lt;=MAX('График отпусков'!$C$18,'График отпусков'!$D$18)),
AND('График отпусков'!$C$19&lt;&gt;"",'График отпусков'!$D$19&lt;&gt;"",R174&gt;=MIN('График отпусков'!$C$19,'График отпусков'!$D$19),R174&lt;=MAX('График отпусков'!$C$19,'График отпусков'!$D$19)),
AND('График отпусков'!$C$20&lt;&gt;"",'График отпусков'!$D$20&lt;&gt;"",R174&gt;=MIN('График отпусков'!$C$20,'График отпусков'!$D$20),R174&lt;=MAX('График отпусков'!$C$20,'График отпусков'!$D$20)),
AND('График отпусков'!$C$21&lt;&gt;"",'График отпусков'!$D$21&lt;&gt;"",R174&gt;=MIN('График отпусков'!$C$21,'График отпусков'!$D$21),R174&lt;=MAX('График отпусков'!$C$21,'График отпусков'!$D$21)),
AND('График отпусков'!$C$22&lt;&gt;"",'График отпусков'!$D$22&lt;&gt;"",R174&gt;=MIN('График отпусков'!$C$22,'График отпусков'!$D$22),R174&lt;=MAX('График отпусков'!$C$22,'График отпусков'!$D$22)),
AND('График отпусков'!$C$23&lt;&gt;"",'График отпусков'!$D$23&lt;&gt;"",R174&gt;=MIN('График отпусков'!$C$23,'График отпусков'!$D$23),R174&lt;=MAX('График отпусков'!$C$23,'График отпусков'!$D$23)),
AND('График отпусков'!$C$24&lt;&gt;"",'График отпусков'!$D$24&lt;&gt;"",R174&gt;=MIN('График отпусков'!$C$24,'График отпусков'!$D$24),R174&lt;=MAX('График отпусков'!$C$24,'График отпусков'!$D$24)),
AND('График отпусков'!$C$25&lt;&gt;"",'График отпусков'!$D$25&lt;&gt;"",R174&gt;=MIN('График отпусков'!$C$25,'График отпусков'!$D$25),R174&lt;=MAX('График отпусков'!$C$25,'График отпусков'!$D$25)),
AND('График отпусков'!$C$26&lt;&gt;"",'График отпусков'!$D$26&lt;&gt;"",R174&gt;=MIN('График отпусков'!$C$26,'График отпусков'!$D$26),R174&lt;=MAX('График отпусков'!$C$26,'График отпусков'!$D$26)),
AND('График отпусков'!$C$27&lt;&gt;"",'График отпусков'!$D$27&lt;&gt;"",R174&gt;=MIN('График отпусков'!$C$27,'График отпусков'!$D$27),R174&lt;=MAX('График отпусков'!$C$27,'График отпусков'!$D$27)),
AND('График отпусков'!$C$28&lt;&gt;"",'График отпусков'!$D$28&lt;&gt;"",R174&gt;=MIN('График отпусков'!$C$28,'График отпусков'!$D$28),R174&lt;=MAX('График отпусков'!$C$28,'График отпусков'!$D$28)),
AND('График отпусков'!$C$29&lt;&gt;"",'График отпусков'!$D$29&lt;&gt;"",R174&gt;=MIN('График отпусков'!$C$29,'График отпусков'!$D$29),R174&lt;=MAX('График отпусков'!$C$29,'График отпусков'!$D$29))
)
)</f>
        <v>0</v>
      </c>
    </row>
    <row r="175" spans="17:19" ht="45" customHeight="1" x14ac:dyDescent="0.25">
      <c r="Q175" s="58" t="s">
        <v>98</v>
      </c>
      <c r="R175" s="59">
        <v>46194</v>
      </c>
      <c r="S175" s="60" t="b">
        <f>AND(
COUNTIF(Расчёт!$O$4:$O$35,R175)=0,
OR(
AND('График отпусков'!$C$15&lt;&gt;"",'График отпусков'!$D$15&lt;&gt;"",R175&gt;=MIN('График отпусков'!$C$15,'График отпусков'!$D$15),R175&lt;=MAX('График отпусков'!$C$15,'График отпусков'!$D$15)),
AND('График отпусков'!$C$16&lt;&gt;"",'График отпусков'!$D$16&lt;&gt;"",R175&gt;=MIN('График отпусков'!$C$16,'График отпусков'!$D$16),R175&lt;=MAX('График отпусков'!$C$16,'График отпусков'!$D$16)),
AND('График отпусков'!$C$17&lt;&gt;"",'График отпусков'!$D$17&lt;&gt;"",R175&gt;=MIN('График отпусков'!$C$17,'График отпусков'!$D$17),R175&lt;=MAX('График отпусков'!$C$17,'График отпусков'!$D$17)),
AND('График отпусков'!$C$18&lt;&gt;"",'График отпусков'!$D$18&lt;&gt;"",R175&gt;=MIN('График отпусков'!$C$18,'График отпусков'!$D$18),R175&lt;=MAX('График отпусков'!$C$18,'График отпусков'!$D$18)),
AND('График отпусков'!$C$19&lt;&gt;"",'График отпусков'!$D$19&lt;&gt;"",R175&gt;=MIN('График отпусков'!$C$19,'График отпусков'!$D$19),R175&lt;=MAX('График отпусков'!$C$19,'График отпусков'!$D$19)),
AND('График отпусков'!$C$20&lt;&gt;"",'График отпусков'!$D$20&lt;&gt;"",R175&gt;=MIN('График отпусков'!$C$20,'График отпусков'!$D$20),R175&lt;=MAX('График отпусков'!$C$20,'График отпусков'!$D$20)),
AND('График отпусков'!$C$21&lt;&gt;"",'График отпусков'!$D$21&lt;&gt;"",R175&gt;=MIN('График отпусков'!$C$21,'График отпусков'!$D$21),R175&lt;=MAX('График отпусков'!$C$21,'График отпусков'!$D$21)),
AND('График отпусков'!$C$22&lt;&gt;"",'График отпусков'!$D$22&lt;&gt;"",R175&gt;=MIN('График отпусков'!$C$22,'График отпусков'!$D$22),R175&lt;=MAX('График отпусков'!$C$22,'График отпусков'!$D$22)),
AND('График отпусков'!$C$23&lt;&gt;"",'График отпусков'!$D$23&lt;&gt;"",R175&gt;=MIN('График отпусков'!$C$23,'График отпусков'!$D$23),R175&lt;=MAX('График отпусков'!$C$23,'График отпусков'!$D$23)),
AND('График отпусков'!$C$24&lt;&gt;"",'График отпусков'!$D$24&lt;&gt;"",R175&gt;=MIN('График отпусков'!$C$24,'График отпусков'!$D$24),R175&lt;=MAX('График отпусков'!$C$24,'График отпусков'!$D$24)),
AND('График отпусков'!$C$25&lt;&gt;"",'График отпусков'!$D$25&lt;&gt;"",R175&gt;=MIN('График отпусков'!$C$25,'График отпусков'!$D$25),R175&lt;=MAX('График отпусков'!$C$25,'График отпусков'!$D$25)),
AND('График отпусков'!$C$26&lt;&gt;"",'График отпусков'!$D$26&lt;&gt;"",R175&gt;=MIN('График отпусков'!$C$26,'График отпусков'!$D$26),R175&lt;=MAX('График отпусков'!$C$26,'График отпусков'!$D$26)),
AND('График отпусков'!$C$27&lt;&gt;"",'График отпусков'!$D$27&lt;&gt;"",R175&gt;=MIN('График отпусков'!$C$27,'График отпусков'!$D$27),R175&lt;=MAX('График отпусков'!$C$27,'График отпусков'!$D$27)),
AND('График отпусков'!$C$28&lt;&gt;"",'График отпусков'!$D$28&lt;&gt;"",R175&gt;=MIN('График отпусков'!$C$28,'График отпусков'!$D$28),R175&lt;=MAX('График отпусков'!$C$28,'График отпусков'!$D$28)),
AND('График отпусков'!$C$29&lt;&gt;"",'График отпусков'!$D$29&lt;&gt;"",R175&gt;=MIN('График отпусков'!$C$29,'График отпусков'!$D$29),R175&lt;=MAX('График отпусков'!$C$29,'График отпусков'!$D$29))
)
)</f>
        <v>0</v>
      </c>
    </row>
    <row r="176" spans="17:19" ht="45" customHeight="1" x14ac:dyDescent="0.25">
      <c r="Q176" s="58" t="s">
        <v>98</v>
      </c>
      <c r="R176" s="59">
        <v>46195</v>
      </c>
      <c r="S176" s="60" t="b">
        <f>AND(
COUNTIF(Расчёт!$O$4:$O$35,R176)=0,
OR(
AND('График отпусков'!$C$15&lt;&gt;"",'График отпусков'!$D$15&lt;&gt;"",R176&gt;=MIN('График отпусков'!$C$15,'График отпусков'!$D$15),R176&lt;=MAX('График отпусков'!$C$15,'График отпусков'!$D$15)),
AND('График отпусков'!$C$16&lt;&gt;"",'График отпусков'!$D$16&lt;&gt;"",R176&gt;=MIN('График отпусков'!$C$16,'График отпусков'!$D$16),R176&lt;=MAX('График отпусков'!$C$16,'График отпусков'!$D$16)),
AND('График отпусков'!$C$17&lt;&gt;"",'График отпусков'!$D$17&lt;&gt;"",R176&gt;=MIN('График отпусков'!$C$17,'График отпусков'!$D$17),R176&lt;=MAX('График отпусков'!$C$17,'График отпусков'!$D$17)),
AND('График отпусков'!$C$18&lt;&gt;"",'График отпусков'!$D$18&lt;&gt;"",R176&gt;=MIN('График отпусков'!$C$18,'График отпусков'!$D$18),R176&lt;=MAX('График отпусков'!$C$18,'График отпусков'!$D$18)),
AND('График отпусков'!$C$19&lt;&gt;"",'График отпусков'!$D$19&lt;&gt;"",R176&gt;=MIN('График отпусков'!$C$19,'График отпусков'!$D$19),R176&lt;=MAX('График отпусков'!$C$19,'График отпусков'!$D$19)),
AND('График отпусков'!$C$20&lt;&gt;"",'График отпусков'!$D$20&lt;&gt;"",R176&gt;=MIN('График отпусков'!$C$20,'График отпусков'!$D$20),R176&lt;=MAX('График отпусков'!$C$20,'График отпусков'!$D$20)),
AND('График отпусков'!$C$21&lt;&gt;"",'График отпусков'!$D$21&lt;&gt;"",R176&gt;=MIN('График отпусков'!$C$21,'График отпусков'!$D$21),R176&lt;=MAX('График отпусков'!$C$21,'График отпусков'!$D$21)),
AND('График отпусков'!$C$22&lt;&gt;"",'График отпусков'!$D$22&lt;&gt;"",R176&gt;=MIN('График отпусков'!$C$22,'График отпусков'!$D$22),R176&lt;=MAX('График отпусков'!$C$22,'График отпусков'!$D$22)),
AND('График отпусков'!$C$23&lt;&gt;"",'График отпусков'!$D$23&lt;&gt;"",R176&gt;=MIN('График отпусков'!$C$23,'График отпусков'!$D$23),R176&lt;=MAX('График отпусков'!$C$23,'График отпусков'!$D$23)),
AND('График отпусков'!$C$24&lt;&gt;"",'График отпусков'!$D$24&lt;&gt;"",R176&gt;=MIN('График отпусков'!$C$24,'График отпусков'!$D$24),R176&lt;=MAX('График отпусков'!$C$24,'График отпусков'!$D$24)),
AND('График отпусков'!$C$25&lt;&gt;"",'График отпусков'!$D$25&lt;&gt;"",R176&gt;=MIN('График отпусков'!$C$25,'График отпусков'!$D$25),R176&lt;=MAX('График отпусков'!$C$25,'График отпусков'!$D$25)),
AND('График отпусков'!$C$26&lt;&gt;"",'График отпусков'!$D$26&lt;&gt;"",R176&gt;=MIN('График отпусков'!$C$26,'График отпусков'!$D$26),R176&lt;=MAX('График отпусков'!$C$26,'График отпусков'!$D$26)),
AND('График отпусков'!$C$27&lt;&gt;"",'График отпусков'!$D$27&lt;&gt;"",R176&gt;=MIN('График отпусков'!$C$27,'График отпусков'!$D$27),R176&lt;=MAX('График отпусков'!$C$27,'График отпусков'!$D$27)),
AND('График отпусков'!$C$28&lt;&gt;"",'График отпусков'!$D$28&lt;&gt;"",R176&gt;=MIN('График отпусков'!$C$28,'График отпусков'!$D$28),R176&lt;=MAX('График отпусков'!$C$28,'График отпусков'!$D$28)),
AND('График отпусков'!$C$29&lt;&gt;"",'График отпусков'!$D$29&lt;&gt;"",R176&gt;=MIN('График отпусков'!$C$29,'График отпусков'!$D$29),R176&lt;=MAX('График отпусков'!$C$29,'График отпусков'!$D$29))
)
)</f>
        <v>0</v>
      </c>
    </row>
    <row r="177" spans="17:19" ht="45" customHeight="1" x14ac:dyDescent="0.25">
      <c r="Q177" s="58" t="s">
        <v>98</v>
      </c>
      <c r="R177" s="59">
        <v>46196</v>
      </c>
      <c r="S177" s="60" t="b">
        <f>AND(
COUNTIF(Расчёт!$O$4:$O$35,R177)=0,
OR(
AND('График отпусков'!$C$15&lt;&gt;"",'График отпусков'!$D$15&lt;&gt;"",R177&gt;=MIN('График отпусков'!$C$15,'График отпусков'!$D$15),R177&lt;=MAX('График отпусков'!$C$15,'График отпусков'!$D$15)),
AND('График отпусков'!$C$16&lt;&gt;"",'График отпусков'!$D$16&lt;&gt;"",R177&gt;=MIN('График отпусков'!$C$16,'График отпусков'!$D$16),R177&lt;=MAX('График отпусков'!$C$16,'График отпусков'!$D$16)),
AND('График отпусков'!$C$17&lt;&gt;"",'График отпусков'!$D$17&lt;&gt;"",R177&gt;=MIN('График отпусков'!$C$17,'График отпусков'!$D$17),R177&lt;=MAX('График отпусков'!$C$17,'График отпусков'!$D$17)),
AND('График отпусков'!$C$18&lt;&gt;"",'График отпусков'!$D$18&lt;&gt;"",R177&gt;=MIN('График отпусков'!$C$18,'График отпусков'!$D$18),R177&lt;=MAX('График отпусков'!$C$18,'График отпусков'!$D$18)),
AND('График отпусков'!$C$19&lt;&gt;"",'График отпусков'!$D$19&lt;&gt;"",R177&gt;=MIN('График отпусков'!$C$19,'График отпусков'!$D$19),R177&lt;=MAX('График отпусков'!$C$19,'График отпусков'!$D$19)),
AND('График отпусков'!$C$20&lt;&gt;"",'График отпусков'!$D$20&lt;&gt;"",R177&gt;=MIN('График отпусков'!$C$20,'График отпусков'!$D$20),R177&lt;=MAX('График отпусков'!$C$20,'График отпусков'!$D$20)),
AND('График отпусков'!$C$21&lt;&gt;"",'График отпусков'!$D$21&lt;&gt;"",R177&gt;=MIN('График отпусков'!$C$21,'График отпусков'!$D$21),R177&lt;=MAX('График отпусков'!$C$21,'График отпусков'!$D$21)),
AND('График отпусков'!$C$22&lt;&gt;"",'График отпусков'!$D$22&lt;&gt;"",R177&gt;=MIN('График отпусков'!$C$22,'График отпусков'!$D$22),R177&lt;=MAX('График отпусков'!$C$22,'График отпусков'!$D$22)),
AND('График отпусков'!$C$23&lt;&gt;"",'График отпусков'!$D$23&lt;&gt;"",R177&gt;=MIN('График отпусков'!$C$23,'График отпусков'!$D$23),R177&lt;=MAX('График отпусков'!$C$23,'График отпусков'!$D$23)),
AND('График отпусков'!$C$24&lt;&gt;"",'График отпусков'!$D$24&lt;&gt;"",R177&gt;=MIN('График отпусков'!$C$24,'График отпусков'!$D$24),R177&lt;=MAX('График отпусков'!$C$24,'График отпусков'!$D$24)),
AND('График отпусков'!$C$25&lt;&gt;"",'График отпусков'!$D$25&lt;&gt;"",R177&gt;=MIN('График отпусков'!$C$25,'График отпусков'!$D$25),R177&lt;=MAX('График отпусков'!$C$25,'График отпусков'!$D$25)),
AND('График отпусков'!$C$26&lt;&gt;"",'График отпусков'!$D$26&lt;&gt;"",R177&gt;=MIN('График отпусков'!$C$26,'График отпусков'!$D$26),R177&lt;=MAX('График отпусков'!$C$26,'График отпусков'!$D$26)),
AND('График отпусков'!$C$27&lt;&gt;"",'График отпусков'!$D$27&lt;&gt;"",R177&gt;=MIN('График отпусков'!$C$27,'График отпусков'!$D$27),R177&lt;=MAX('График отпусков'!$C$27,'График отпусков'!$D$27)),
AND('График отпусков'!$C$28&lt;&gt;"",'График отпусков'!$D$28&lt;&gt;"",R177&gt;=MIN('График отпусков'!$C$28,'График отпусков'!$D$28),R177&lt;=MAX('График отпусков'!$C$28,'График отпусков'!$D$28)),
AND('График отпусков'!$C$29&lt;&gt;"",'График отпусков'!$D$29&lt;&gt;"",R177&gt;=MIN('График отпусков'!$C$29,'График отпусков'!$D$29),R177&lt;=MAX('График отпусков'!$C$29,'График отпусков'!$D$29))
)
)</f>
        <v>0</v>
      </c>
    </row>
    <row r="178" spans="17:19" ht="45" customHeight="1" x14ac:dyDescent="0.25">
      <c r="Q178" s="58" t="s">
        <v>98</v>
      </c>
      <c r="R178" s="59">
        <v>46197</v>
      </c>
      <c r="S178" s="60" t="b">
        <f>AND(
COUNTIF(Расчёт!$O$4:$O$35,R178)=0,
OR(
AND('График отпусков'!$C$15&lt;&gt;"",'График отпусков'!$D$15&lt;&gt;"",R178&gt;=MIN('График отпусков'!$C$15,'График отпусков'!$D$15),R178&lt;=MAX('График отпусков'!$C$15,'График отпусков'!$D$15)),
AND('График отпусков'!$C$16&lt;&gt;"",'График отпусков'!$D$16&lt;&gt;"",R178&gt;=MIN('График отпусков'!$C$16,'График отпусков'!$D$16),R178&lt;=MAX('График отпусков'!$C$16,'График отпусков'!$D$16)),
AND('График отпусков'!$C$17&lt;&gt;"",'График отпусков'!$D$17&lt;&gt;"",R178&gt;=MIN('График отпусков'!$C$17,'График отпусков'!$D$17),R178&lt;=MAX('График отпусков'!$C$17,'График отпусков'!$D$17)),
AND('График отпусков'!$C$18&lt;&gt;"",'График отпусков'!$D$18&lt;&gt;"",R178&gt;=MIN('График отпусков'!$C$18,'График отпусков'!$D$18),R178&lt;=MAX('График отпусков'!$C$18,'График отпусков'!$D$18)),
AND('График отпусков'!$C$19&lt;&gt;"",'График отпусков'!$D$19&lt;&gt;"",R178&gt;=MIN('График отпусков'!$C$19,'График отпусков'!$D$19),R178&lt;=MAX('График отпусков'!$C$19,'График отпусков'!$D$19)),
AND('График отпусков'!$C$20&lt;&gt;"",'График отпусков'!$D$20&lt;&gt;"",R178&gt;=MIN('График отпусков'!$C$20,'График отпусков'!$D$20),R178&lt;=MAX('График отпусков'!$C$20,'График отпусков'!$D$20)),
AND('График отпусков'!$C$21&lt;&gt;"",'График отпусков'!$D$21&lt;&gt;"",R178&gt;=MIN('График отпусков'!$C$21,'График отпусков'!$D$21),R178&lt;=MAX('График отпусков'!$C$21,'График отпусков'!$D$21)),
AND('График отпусков'!$C$22&lt;&gt;"",'График отпусков'!$D$22&lt;&gt;"",R178&gt;=MIN('График отпусков'!$C$22,'График отпусков'!$D$22),R178&lt;=MAX('График отпусков'!$C$22,'График отпусков'!$D$22)),
AND('График отпусков'!$C$23&lt;&gt;"",'График отпусков'!$D$23&lt;&gt;"",R178&gt;=MIN('График отпусков'!$C$23,'График отпусков'!$D$23),R178&lt;=MAX('График отпусков'!$C$23,'График отпусков'!$D$23)),
AND('График отпусков'!$C$24&lt;&gt;"",'График отпусков'!$D$24&lt;&gt;"",R178&gt;=MIN('График отпусков'!$C$24,'График отпусков'!$D$24),R178&lt;=MAX('График отпусков'!$C$24,'График отпусков'!$D$24)),
AND('График отпусков'!$C$25&lt;&gt;"",'График отпусков'!$D$25&lt;&gt;"",R178&gt;=MIN('График отпусков'!$C$25,'График отпусков'!$D$25),R178&lt;=MAX('График отпусков'!$C$25,'График отпусков'!$D$25)),
AND('График отпусков'!$C$26&lt;&gt;"",'График отпусков'!$D$26&lt;&gt;"",R178&gt;=MIN('График отпусков'!$C$26,'График отпусков'!$D$26),R178&lt;=MAX('График отпусков'!$C$26,'График отпусков'!$D$26)),
AND('График отпусков'!$C$27&lt;&gt;"",'График отпусков'!$D$27&lt;&gt;"",R178&gt;=MIN('График отпусков'!$C$27,'График отпусков'!$D$27),R178&lt;=MAX('График отпусков'!$C$27,'График отпусков'!$D$27)),
AND('График отпусков'!$C$28&lt;&gt;"",'График отпусков'!$D$28&lt;&gt;"",R178&gt;=MIN('График отпусков'!$C$28,'График отпусков'!$D$28),R178&lt;=MAX('График отпусков'!$C$28,'График отпусков'!$D$28)),
AND('График отпусков'!$C$29&lt;&gt;"",'График отпусков'!$D$29&lt;&gt;"",R178&gt;=MIN('График отпусков'!$C$29,'График отпусков'!$D$29),R178&lt;=MAX('График отпусков'!$C$29,'График отпусков'!$D$29))
)
)</f>
        <v>0</v>
      </c>
    </row>
    <row r="179" spans="17:19" ht="45" customHeight="1" x14ac:dyDescent="0.25">
      <c r="Q179" s="58" t="s">
        <v>98</v>
      </c>
      <c r="R179" s="59">
        <v>46198</v>
      </c>
      <c r="S179" s="60" t="b">
        <f>AND(
COUNTIF(Расчёт!$O$4:$O$35,R179)=0,
OR(
AND('График отпусков'!$C$15&lt;&gt;"",'График отпусков'!$D$15&lt;&gt;"",R179&gt;=MIN('График отпусков'!$C$15,'График отпусков'!$D$15),R179&lt;=MAX('График отпусков'!$C$15,'График отпусков'!$D$15)),
AND('График отпусков'!$C$16&lt;&gt;"",'График отпусков'!$D$16&lt;&gt;"",R179&gt;=MIN('График отпусков'!$C$16,'График отпусков'!$D$16),R179&lt;=MAX('График отпусков'!$C$16,'График отпусков'!$D$16)),
AND('График отпусков'!$C$17&lt;&gt;"",'График отпусков'!$D$17&lt;&gt;"",R179&gt;=MIN('График отпусков'!$C$17,'График отпусков'!$D$17),R179&lt;=MAX('График отпусков'!$C$17,'График отпусков'!$D$17)),
AND('График отпусков'!$C$18&lt;&gt;"",'График отпусков'!$D$18&lt;&gt;"",R179&gt;=MIN('График отпусков'!$C$18,'График отпусков'!$D$18),R179&lt;=MAX('График отпусков'!$C$18,'График отпусков'!$D$18)),
AND('График отпусков'!$C$19&lt;&gt;"",'График отпусков'!$D$19&lt;&gt;"",R179&gt;=MIN('График отпусков'!$C$19,'График отпусков'!$D$19),R179&lt;=MAX('График отпусков'!$C$19,'График отпусков'!$D$19)),
AND('График отпусков'!$C$20&lt;&gt;"",'График отпусков'!$D$20&lt;&gt;"",R179&gt;=MIN('График отпусков'!$C$20,'График отпусков'!$D$20),R179&lt;=MAX('График отпусков'!$C$20,'График отпусков'!$D$20)),
AND('График отпусков'!$C$21&lt;&gt;"",'График отпусков'!$D$21&lt;&gt;"",R179&gt;=MIN('График отпусков'!$C$21,'График отпусков'!$D$21),R179&lt;=MAX('График отпусков'!$C$21,'График отпусков'!$D$21)),
AND('График отпусков'!$C$22&lt;&gt;"",'График отпусков'!$D$22&lt;&gt;"",R179&gt;=MIN('График отпусков'!$C$22,'График отпусков'!$D$22),R179&lt;=MAX('График отпусков'!$C$22,'График отпусков'!$D$22)),
AND('График отпусков'!$C$23&lt;&gt;"",'График отпусков'!$D$23&lt;&gt;"",R179&gt;=MIN('График отпусков'!$C$23,'График отпусков'!$D$23),R179&lt;=MAX('График отпусков'!$C$23,'График отпусков'!$D$23)),
AND('График отпусков'!$C$24&lt;&gt;"",'График отпусков'!$D$24&lt;&gt;"",R179&gt;=MIN('График отпусков'!$C$24,'График отпусков'!$D$24),R179&lt;=MAX('График отпусков'!$C$24,'График отпусков'!$D$24)),
AND('График отпусков'!$C$25&lt;&gt;"",'График отпусков'!$D$25&lt;&gt;"",R179&gt;=MIN('График отпусков'!$C$25,'График отпусков'!$D$25),R179&lt;=MAX('График отпусков'!$C$25,'График отпусков'!$D$25)),
AND('График отпусков'!$C$26&lt;&gt;"",'График отпусков'!$D$26&lt;&gt;"",R179&gt;=MIN('График отпусков'!$C$26,'График отпусков'!$D$26),R179&lt;=MAX('График отпусков'!$C$26,'График отпусков'!$D$26)),
AND('График отпусков'!$C$27&lt;&gt;"",'График отпусков'!$D$27&lt;&gt;"",R179&gt;=MIN('График отпусков'!$C$27,'График отпусков'!$D$27),R179&lt;=MAX('График отпусков'!$C$27,'График отпусков'!$D$27)),
AND('График отпусков'!$C$28&lt;&gt;"",'График отпусков'!$D$28&lt;&gt;"",R179&gt;=MIN('График отпусков'!$C$28,'График отпусков'!$D$28),R179&lt;=MAX('График отпусков'!$C$28,'График отпусков'!$D$28)),
AND('График отпусков'!$C$29&lt;&gt;"",'График отпусков'!$D$29&lt;&gt;"",R179&gt;=MIN('График отпусков'!$C$29,'График отпусков'!$D$29),R179&lt;=MAX('График отпусков'!$C$29,'График отпусков'!$D$29))
)
)</f>
        <v>0</v>
      </c>
    </row>
    <row r="180" spans="17:19" ht="45" customHeight="1" x14ac:dyDescent="0.25">
      <c r="Q180" s="58" t="s">
        <v>98</v>
      </c>
      <c r="R180" s="59">
        <v>46199</v>
      </c>
      <c r="S180" s="60" t="b">
        <f>AND(
COUNTIF(Расчёт!$O$4:$O$35,R180)=0,
OR(
AND('График отпусков'!$C$15&lt;&gt;"",'График отпусков'!$D$15&lt;&gt;"",R180&gt;=MIN('График отпусков'!$C$15,'График отпусков'!$D$15),R180&lt;=MAX('График отпусков'!$C$15,'График отпусков'!$D$15)),
AND('График отпусков'!$C$16&lt;&gt;"",'График отпусков'!$D$16&lt;&gt;"",R180&gt;=MIN('График отпусков'!$C$16,'График отпусков'!$D$16),R180&lt;=MAX('График отпусков'!$C$16,'График отпусков'!$D$16)),
AND('График отпусков'!$C$17&lt;&gt;"",'График отпусков'!$D$17&lt;&gt;"",R180&gt;=MIN('График отпусков'!$C$17,'График отпусков'!$D$17),R180&lt;=MAX('График отпусков'!$C$17,'График отпусков'!$D$17)),
AND('График отпусков'!$C$18&lt;&gt;"",'График отпусков'!$D$18&lt;&gt;"",R180&gt;=MIN('График отпусков'!$C$18,'График отпусков'!$D$18),R180&lt;=MAX('График отпусков'!$C$18,'График отпусков'!$D$18)),
AND('График отпусков'!$C$19&lt;&gt;"",'График отпусков'!$D$19&lt;&gt;"",R180&gt;=MIN('График отпусков'!$C$19,'График отпусков'!$D$19),R180&lt;=MAX('График отпусков'!$C$19,'График отпусков'!$D$19)),
AND('График отпусков'!$C$20&lt;&gt;"",'График отпусков'!$D$20&lt;&gt;"",R180&gt;=MIN('График отпусков'!$C$20,'График отпусков'!$D$20),R180&lt;=MAX('График отпусков'!$C$20,'График отпусков'!$D$20)),
AND('График отпусков'!$C$21&lt;&gt;"",'График отпусков'!$D$21&lt;&gt;"",R180&gt;=MIN('График отпусков'!$C$21,'График отпусков'!$D$21),R180&lt;=MAX('График отпусков'!$C$21,'График отпусков'!$D$21)),
AND('График отпусков'!$C$22&lt;&gt;"",'График отпусков'!$D$22&lt;&gt;"",R180&gt;=MIN('График отпусков'!$C$22,'График отпусков'!$D$22),R180&lt;=MAX('График отпусков'!$C$22,'График отпусков'!$D$22)),
AND('График отпусков'!$C$23&lt;&gt;"",'График отпусков'!$D$23&lt;&gt;"",R180&gt;=MIN('График отпусков'!$C$23,'График отпусков'!$D$23),R180&lt;=MAX('График отпусков'!$C$23,'График отпусков'!$D$23)),
AND('График отпусков'!$C$24&lt;&gt;"",'График отпусков'!$D$24&lt;&gt;"",R180&gt;=MIN('График отпусков'!$C$24,'График отпусков'!$D$24),R180&lt;=MAX('График отпусков'!$C$24,'График отпусков'!$D$24)),
AND('График отпусков'!$C$25&lt;&gt;"",'График отпусков'!$D$25&lt;&gt;"",R180&gt;=MIN('График отпусков'!$C$25,'График отпусков'!$D$25),R180&lt;=MAX('График отпусков'!$C$25,'График отпусков'!$D$25)),
AND('График отпусков'!$C$26&lt;&gt;"",'График отпусков'!$D$26&lt;&gt;"",R180&gt;=MIN('График отпусков'!$C$26,'График отпусков'!$D$26),R180&lt;=MAX('График отпусков'!$C$26,'График отпусков'!$D$26)),
AND('График отпусков'!$C$27&lt;&gt;"",'График отпусков'!$D$27&lt;&gt;"",R180&gt;=MIN('График отпусков'!$C$27,'График отпусков'!$D$27),R180&lt;=MAX('График отпусков'!$C$27,'График отпусков'!$D$27)),
AND('График отпусков'!$C$28&lt;&gt;"",'График отпусков'!$D$28&lt;&gt;"",R180&gt;=MIN('График отпусков'!$C$28,'График отпусков'!$D$28),R180&lt;=MAX('График отпусков'!$C$28,'График отпусков'!$D$28)),
AND('График отпусков'!$C$29&lt;&gt;"",'График отпусков'!$D$29&lt;&gt;"",R180&gt;=MIN('График отпусков'!$C$29,'График отпусков'!$D$29),R180&lt;=MAX('График отпусков'!$C$29,'График отпусков'!$D$29))
)
)</f>
        <v>0</v>
      </c>
    </row>
    <row r="181" spans="17:19" ht="45" customHeight="1" x14ac:dyDescent="0.25">
      <c r="Q181" s="58" t="s">
        <v>98</v>
      </c>
      <c r="R181" s="59">
        <v>46200</v>
      </c>
      <c r="S181" s="60" t="b">
        <f>AND(
COUNTIF(Расчёт!$O$4:$O$35,R181)=0,
OR(
AND('График отпусков'!$C$15&lt;&gt;"",'График отпусков'!$D$15&lt;&gt;"",R181&gt;=MIN('График отпусков'!$C$15,'График отпусков'!$D$15),R181&lt;=MAX('График отпусков'!$C$15,'График отпусков'!$D$15)),
AND('График отпусков'!$C$16&lt;&gt;"",'График отпусков'!$D$16&lt;&gt;"",R181&gt;=MIN('График отпусков'!$C$16,'График отпусков'!$D$16),R181&lt;=MAX('График отпусков'!$C$16,'График отпусков'!$D$16)),
AND('График отпусков'!$C$17&lt;&gt;"",'График отпусков'!$D$17&lt;&gt;"",R181&gt;=MIN('График отпусков'!$C$17,'График отпусков'!$D$17),R181&lt;=MAX('График отпусков'!$C$17,'График отпусков'!$D$17)),
AND('График отпусков'!$C$18&lt;&gt;"",'График отпусков'!$D$18&lt;&gt;"",R181&gt;=MIN('График отпусков'!$C$18,'График отпусков'!$D$18),R181&lt;=MAX('График отпусков'!$C$18,'График отпусков'!$D$18)),
AND('График отпусков'!$C$19&lt;&gt;"",'График отпусков'!$D$19&lt;&gt;"",R181&gt;=MIN('График отпусков'!$C$19,'График отпусков'!$D$19),R181&lt;=MAX('График отпусков'!$C$19,'График отпусков'!$D$19)),
AND('График отпусков'!$C$20&lt;&gt;"",'График отпусков'!$D$20&lt;&gt;"",R181&gt;=MIN('График отпусков'!$C$20,'График отпусков'!$D$20),R181&lt;=MAX('График отпусков'!$C$20,'График отпусков'!$D$20)),
AND('График отпусков'!$C$21&lt;&gt;"",'График отпусков'!$D$21&lt;&gt;"",R181&gt;=MIN('График отпусков'!$C$21,'График отпусков'!$D$21),R181&lt;=MAX('График отпусков'!$C$21,'График отпусков'!$D$21)),
AND('График отпусков'!$C$22&lt;&gt;"",'График отпусков'!$D$22&lt;&gt;"",R181&gt;=MIN('График отпусков'!$C$22,'График отпусков'!$D$22),R181&lt;=MAX('График отпусков'!$C$22,'График отпусков'!$D$22)),
AND('График отпусков'!$C$23&lt;&gt;"",'График отпусков'!$D$23&lt;&gt;"",R181&gt;=MIN('График отпусков'!$C$23,'График отпусков'!$D$23),R181&lt;=MAX('График отпусков'!$C$23,'График отпусков'!$D$23)),
AND('График отпусков'!$C$24&lt;&gt;"",'График отпусков'!$D$24&lt;&gt;"",R181&gt;=MIN('График отпусков'!$C$24,'График отпусков'!$D$24),R181&lt;=MAX('График отпусков'!$C$24,'График отпусков'!$D$24)),
AND('График отпусков'!$C$25&lt;&gt;"",'График отпусков'!$D$25&lt;&gt;"",R181&gt;=MIN('График отпусков'!$C$25,'График отпусков'!$D$25),R181&lt;=MAX('График отпусков'!$C$25,'График отпусков'!$D$25)),
AND('График отпусков'!$C$26&lt;&gt;"",'График отпусков'!$D$26&lt;&gt;"",R181&gt;=MIN('График отпусков'!$C$26,'График отпусков'!$D$26),R181&lt;=MAX('График отпусков'!$C$26,'График отпусков'!$D$26)),
AND('График отпусков'!$C$27&lt;&gt;"",'График отпусков'!$D$27&lt;&gt;"",R181&gt;=MIN('График отпусков'!$C$27,'График отпусков'!$D$27),R181&lt;=MAX('График отпусков'!$C$27,'График отпусков'!$D$27)),
AND('График отпусков'!$C$28&lt;&gt;"",'График отпусков'!$D$28&lt;&gt;"",R181&gt;=MIN('График отпусков'!$C$28,'График отпусков'!$D$28),R181&lt;=MAX('График отпусков'!$C$28,'График отпусков'!$D$28)),
AND('График отпусков'!$C$29&lt;&gt;"",'График отпусков'!$D$29&lt;&gt;"",R181&gt;=MIN('График отпусков'!$C$29,'График отпусков'!$D$29),R181&lt;=MAX('График отпусков'!$C$29,'График отпусков'!$D$29))
)
)</f>
        <v>0</v>
      </c>
    </row>
    <row r="182" spans="17:19" ht="45" customHeight="1" x14ac:dyDescent="0.25">
      <c r="Q182" s="58" t="s">
        <v>98</v>
      </c>
      <c r="R182" s="59">
        <v>46201</v>
      </c>
      <c r="S182" s="60" t="b">
        <f>AND(
COUNTIF(Расчёт!$O$4:$O$35,R182)=0,
OR(
AND('График отпусков'!$C$15&lt;&gt;"",'График отпусков'!$D$15&lt;&gt;"",R182&gt;=MIN('График отпусков'!$C$15,'График отпусков'!$D$15),R182&lt;=MAX('График отпусков'!$C$15,'График отпусков'!$D$15)),
AND('График отпусков'!$C$16&lt;&gt;"",'График отпусков'!$D$16&lt;&gt;"",R182&gt;=MIN('График отпусков'!$C$16,'График отпусков'!$D$16),R182&lt;=MAX('График отпусков'!$C$16,'График отпусков'!$D$16)),
AND('График отпусков'!$C$17&lt;&gt;"",'График отпусков'!$D$17&lt;&gt;"",R182&gt;=MIN('График отпусков'!$C$17,'График отпусков'!$D$17),R182&lt;=MAX('График отпусков'!$C$17,'График отпусков'!$D$17)),
AND('График отпусков'!$C$18&lt;&gt;"",'График отпусков'!$D$18&lt;&gt;"",R182&gt;=MIN('График отпусков'!$C$18,'График отпусков'!$D$18),R182&lt;=MAX('График отпусков'!$C$18,'График отпусков'!$D$18)),
AND('График отпусков'!$C$19&lt;&gt;"",'График отпусков'!$D$19&lt;&gt;"",R182&gt;=MIN('График отпусков'!$C$19,'График отпусков'!$D$19),R182&lt;=MAX('График отпусков'!$C$19,'График отпусков'!$D$19)),
AND('График отпусков'!$C$20&lt;&gt;"",'График отпусков'!$D$20&lt;&gt;"",R182&gt;=MIN('График отпусков'!$C$20,'График отпусков'!$D$20),R182&lt;=MAX('График отпусков'!$C$20,'График отпусков'!$D$20)),
AND('График отпусков'!$C$21&lt;&gt;"",'График отпусков'!$D$21&lt;&gt;"",R182&gt;=MIN('График отпусков'!$C$21,'График отпусков'!$D$21),R182&lt;=MAX('График отпусков'!$C$21,'График отпусков'!$D$21)),
AND('График отпусков'!$C$22&lt;&gt;"",'График отпусков'!$D$22&lt;&gt;"",R182&gt;=MIN('График отпусков'!$C$22,'График отпусков'!$D$22),R182&lt;=MAX('График отпусков'!$C$22,'График отпусков'!$D$22)),
AND('График отпусков'!$C$23&lt;&gt;"",'График отпусков'!$D$23&lt;&gt;"",R182&gt;=MIN('График отпусков'!$C$23,'График отпусков'!$D$23),R182&lt;=MAX('График отпусков'!$C$23,'График отпусков'!$D$23)),
AND('График отпусков'!$C$24&lt;&gt;"",'График отпусков'!$D$24&lt;&gt;"",R182&gt;=MIN('График отпусков'!$C$24,'График отпусков'!$D$24),R182&lt;=MAX('График отпусков'!$C$24,'График отпусков'!$D$24)),
AND('График отпусков'!$C$25&lt;&gt;"",'График отпусков'!$D$25&lt;&gt;"",R182&gt;=MIN('График отпусков'!$C$25,'График отпусков'!$D$25),R182&lt;=MAX('График отпусков'!$C$25,'График отпусков'!$D$25)),
AND('График отпусков'!$C$26&lt;&gt;"",'График отпусков'!$D$26&lt;&gt;"",R182&gt;=MIN('График отпусков'!$C$26,'График отпусков'!$D$26),R182&lt;=MAX('График отпусков'!$C$26,'График отпусков'!$D$26)),
AND('График отпусков'!$C$27&lt;&gt;"",'График отпусков'!$D$27&lt;&gt;"",R182&gt;=MIN('График отпусков'!$C$27,'График отпусков'!$D$27),R182&lt;=MAX('График отпусков'!$C$27,'График отпусков'!$D$27)),
AND('График отпусков'!$C$28&lt;&gt;"",'График отпусков'!$D$28&lt;&gt;"",R182&gt;=MIN('График отпусков'!$C$28,'График отпусков'!$D$28),R182&lt;=MAX('График отпусков'!$C$28,'График отпусков'!$D$28)),
AND('График отпусков'!$C$29&lt;&gt;"",'График отпусков'!$D$29&lt;&gt;"",R182&gt;=MIN('График отпусков'!$C$29,'График отпусков'!$D$29),R182&lt;=MAX('График отпусков'!$C$29,'График отпусков'!$D$29))
)
)</f>
        <v>0</v>
      </c>
    </row>
    <row r="183" spans="17:19" ht="45" customHeight="1" x14ac:dyDescent="0.25">
      <c r="Q183" s="58" t="s">
        <v>98</v>
      </c>
      <c r="R183" s="59">
        <v>46202</v>
      </c>
      <c r="S183" s="60" t="b">
        <f>AND(
COUNTIF(Расчёт!$O$4:$O$35,R183)=0,
OR(
AND('График отпусков'!$C$15&lt;&gt;"",'График отпусков'!$D$15&lt;&gt;"",R183&gt;=MIN('График отпусков'!$C$15,'График отпусков'!$D$15),R183&lt;=MAX('График отпусков'!$C$15,'График отпусков'!$D$15)),
AND('График отпусков'!$C$16&lt;&gt;"",'График отпусков'!$D$16&lt;&gt;"",R183&gt;=MIN('График отпусков'!$C$16,'График отпусков'!$D$16),R183&lt;=MAX('График отпусков'!$C$16,'График отпусков'!$D$16)),
AND('График отпусков'!$C$17&lt;&gt;"",'График отпусков'!$D$17&lt;&gt;"",R183&gt;=MIN('График отпусков'!$C$17,'График отпусков'!$D$17),R183&lt;=MAX('График отпусков'!$C$17,'График отпусков'!$D$17)),
AND('График отпусков'!$C$18&lt;&gt;"",'График отпусков'!$D$18&lt;&gt;"",R183&gt;=MIN('График отпусков'!$C$18,'График отпусков'!$D$18),R183&lt;=MAX('График отпусков'!$C$18,'График отпусков'!$D$18)),
AND('График отпусков'!$C$19&lt;&gt;"",'График отпусков'!$D$19&lt;&gt;"",R183&gt;=MIN('График отпусков'!$C$19,'График отпусков'!$D$19),R183&lt;=MAX('График отпусков'!$C$19,'График отпусков'!$D$19)),
AND('График отпусков'!$C$20&lt;&gt;"",'График отпусков'!$D$20&lt;&gt;"",R183&gt;=MIN('График отпусков'!$C$20,'График отпусков'!$D$20),R183&lt;=MAX('График отпусков'!$C$20,'График отпусков'!$D$20)),
AND('График отпусков'!$C$21&lt;&gt;"",'График отпусков'!$D$21&lt;&gt;"",R183&gt;=MIN('График отпусков'!$C$21,'График отпусков'!$D$21),R183&lt;=MAX('График отпусков'!$C$21,'График отпусков'!$D$21)),
AND('График отпусков'!$C$22&lt;&gt;"",'График отпусков'!$D$22&lt;&gt;"",R183&gt;=MIN('График отпусков'!$C$22,'График отпусков'!$D$22),R183&lt;=MAX('График отпусков'!$C$22,'График отпусков'!$D$22)),
AND('График отпусков'!$C$23&lt;&gt;"",'График отпусков'!$D$23&lt;&gt;"",R183&gt;=MIN('График отпусков'!$C$23,'График отпусков'!$D$23),R183&lt;=MAX('График отпусков'!$C$23,'График отпусков'!$D$23)),
AND('График отпусков'!$C$24&lt;&gt;"",'График отпусков'!$D$24&lt;&gt;"",R183&gt;=MIN('График отпусков'!$C$24,'График отпусков'!$D$24),R183&lt;=MAX('График отпусков'!$C$24,'График отпусков'!$D$24)),
AND('График отпусков'!$C$25&lt;&gt;"",'График отпусков'!$D$25&lt;&gt;"",R183&gt;=MIN('График отпусков'!$C$25,'График отпусков'!$D$25),R183&lt;=MAX('График отпусков'!$C$25,'График отпусков'!$D$25)),
AND('График отпусков'!$C$26&lt;&gt;"",'График отпусков'!$D$26&lt;&gt;"",R183&gt;=MIN('График отпусков'!$C$26,'График отпусков'!$D$26),R183&lt;=MAX('График отпусков'!$C$26,'График отпусков'!$D$26)),
AND('График отпусков'!$C$27&lt;&gt;"",'График отпусков'!$D$27&lt;&gt;"",R183&gt;=MIN('График отпусков'!$C$27,'График отпусков'!$D$27),R183&lt;=MAX('График отпусков'!$C$27,'График отпусков'!$D$27)),
AND('График отпусков'!$C$28&lt;&gt;"",'График отпусков'!$D$28&lt;&gt;"",R183&gt;=MIN('График отпусков'!$C$28,'График отпусков'!$D$28),R183&lt;=MAX('График отпусков'!$C$28,'График отпусков'!$D$28)),
AND('График отпусков'!$C$29&lt;&gt;"",'График отпусков'!$D$29&lt;&gt;"",R183&gt;=MIN('График отпусков'!$C$29,'График отпусков'!$D$29),R183&lt;=MAX('График отпусков'!$C$29,'График отпусков'!$D$29))
)
)</f>
        <v>0</v>
      </c>
    </row>
    <row r="184" spans="17:19" ht="45" customHeight="1" x14ac:dyDescent="0.25">
      <c r="Q184" s="58" t="s">
        <v>98</v>
      </c>
      <c r="R184" s="59">
        <v>46203</v>
      </c>
      <c r="S184" s="60" t="b">
        <f>AND(
COUNTIF(Расчёт!$O$4:$O$35,R184)=0,
OR(
AND('График отпусков'!$C$15&lt;&gt;"",'График отпусков'!$D$15&lt;&gt;"",R184&gt;=MIN('График отпусков'!$C$15,'График отпусков'!$D$15),R184&lt;=MAX('График отпусков'!$C$15,'График отпусков'!$D$15)),
AND('График отпусков'!$C$16&lt;&gt;"",'График отпусков'!$D$16&lt;&gt;"",R184&gt;=MIN('График отпусков'!$C$16,'График отпусков'!$D$16),R184&lt;=MAX('График отпусков'!$C$16,'График отпусков'!$D$16)),
AND('График отпусков'!$C$17&lt;&gt;"",'График отпусков'!$D$17&lt;&gt;"",R184&gt;=MIN('График отпусков'!$C$17,'График отпусков'!$D$17),R184&lt;=MAX('График отпусков'!$C$17,'График отпусков'!$D$17)),
AND('График отпусков'!$C$18&lt;&gt;"",'График отпусков'!$D$18&lt;&gt;"",R184&gt;=MIN('График отпусков'!$C$18,'График отпусков'!$D$18),R184&lt;=MAX('График отпусков'!$C$18,'График отпусков'!$D$18)),
AND('График отпусков'!$C$19&lt;&gt;"",'График отпусков'!$D$19&lt;&gt;"",R184&gt;=MIN('График отпусков'!$C$19,'График отпусков'!$D$19),R184&lt;=MAX('График отпусков'!$C$19,'График отпусков'!$D$19)),
AND('График отпусков'!$C$20&lt;&gt;"",'График отпусков'!$D$20&lt;&gt;"",R184&gt;=MIN('График отпусков'!$C$20,'График отпусков'!$D$20),R184&lt;=MAX('График отпусков'!$C$20,'График отпусков'!$D$20)),
AND('График отпусков'!$C$21&lt;&gt;"",'График отпусков'!$D$21&lt;&gt;"",R184&gt;=MIN('График отпусков'!$C$21,'График отпусков'!$D$21),R184&lt;=MAX('График отпусков'!$C$21,'График отпусков'!$D$21)),
AND('График отпусков'!$C$22&lt;&gt;"",'График отпусков'!$D$22&lt;&gt;"",R184&gt;=MIN('График отпусков'!$C$22,'График отпусков'!$D$22),R184&lt;=MAX('График отпусков'!$C$22,'График отпусков'!$D$22)),
AND('График отпусков'!$C$23&lt;&gt;"",'График отпусков'!$D$23&lt;&gt;"",R184&gt;=MIN('График отпусков'!$C$23,'График отпусков'!$D$23),R184&lt;=MAX('График отпусков'!$C$23,'График отпусков'!$D$23)),
AND('График отпусков'!$C$24&lt;&gt;"",'График отпусков'!$D$24&lt;&gt;"",R184&gt;=MIN('График отпусков'!$C$24,'График отпусков'!$D$24),R184&lt;=MAX('График отпусков'!$C$24,'График отпусков'!$D$24)),
AND('График отпусков'!$C$25&lt;&gt;"",'График отпусков'!$D$25&lt;&gt;"",R184&gt;=MIN('График отпусков'!$C$25,'График отпусков'!$D$25),R184&lt;=MAX('График отпусков'!$C$25,'График отпусков'!$D$25)),
AND('График отпусков'!$C$26&lt;&gt;"",'График отпусков'!$D$26&lt;&gt;"",R184&gt;=MIN('График отпусков'!$C$26,'График отпусков'!$D$26),R184&lt;=MAX('График отпусков'!$C$26,'График отпусков'!$D$26)),
AND('График отпусков'!$C$27&lt;&gt;"",'График отпусков'!$D$27&lt;&gt;"",R184&gt;=MIN('График отпусков'!$C$27,'График отпусков'!$D$27),R184&lt;=MAX('График отпусков'!$C$27,'График отпусков'!$D$27)),
AND('График отпусков'!$C$28&lt;&gt;"",'График отпусков'!$D$28&lt;&gt;"",R184&gt;=MIN('График отпусков'!$C$28,'График отпусков'!$D$28),R184&lt;=MAX('График отпусков'!$C$28,'График отпусков'!$D$28)),
AND('График отпусков'!$C$29&lt;&gt;"",'График отпусков'!$D$29&lt;&gt;"",R184&gt;=MIN('График отпусков'!$C$29,'График отпусков'!$D$29),R184&lt;=MAX('График отпусков'!$C$29,'График отпусков'!$D$29))
)
)</f>
        <v>0</v>
      </c>
    </row>
    <row r="185" spans="17:19" ht="45" customHeight="1" x14ac:dyDescent="0.25">
      <c r="Q185" s="58" t="s">
        <v>99</v>
      </c>
      <c r="R185" s="59">
        <v>46204</v>
      </c>
      <c r="S185" s="60" t="b">
        <f>AND(
COUNTIF(Расчёт!$O$4:$O$35,R185)=0,
OR(
AND('График отпусков'!$C$15&lt;&gt;"",'График отпусков'!$D$15&lt;&gt;"",R185&gt;=MIN('График отпусков'!$C$15,'График отпусков'!$D$15),R185&lt;=MAX('График отпусков'!$C$15,'График отпусков'!$D$15)),
AND('График отпусков'!$C$16&lt;&gt;"",'График отпусков'!$D$16&lt;&gt;"",R185&gt;=MIN('График отпусков'!$C$16,'График отпусков'!$D$16),R185&lt;=MAX('График отпусков'!$C$16,'График отпусков'!$D$16)),
AND('График отпусков'!$C$17&lt;&gt;"",'График отпусков'!$D$17&lt;&gt;"",R185&gt;=MIN('График отпусков'!$C$17,'График отпусков'!$D$17),R185&lt;=MAX('График отпусков'!$C$17,'График отпусков'!$D$17)),
AND('График отпусков'!$C$18&lt;&gt;"",'График отпусков'!$D$18&lt;&gt;"",R185&gt;=MIN('График отпусков'!$C$18,'График отпусков'!$D$18),R185&lt;=MAX('График отпусков'!$C$18,'График отпусков'!$D$18)),
AND('График отпусков'!$C$19&lt;&gt;"",'График отпусков'!$D$19&lt;&gt;"",R185&gt;=MIN('График отпусков'!$C$19,'График отпусков'!$D$19),R185&lt;=MAX('График отпусков'!$C$19,'График отпусков'!$D$19)),
AND('График отпусков'!$C$20&lt;&gt;"",'График отпусков'!$D$20&lt;&gt;"",R185&gt;=MIN('График отпусков'!$C$20,'График отпусков'!$D$20),R185&lt;=MAX('График отпусков'!$C$20,'График отпусков'!$D$20)),
AND('График отпусков'!$C$21&lt;&gt;"",'График отпусков'!$D$21&lt;&gt;"",R185&gt;=MIN('График отпусков'!$C$21,'График отпусков'!$D$21),R185&lt;=MAX('График отпусков'!$C$21,'График отпусков'!$D$21)),
AND('График отпусков'!$C$22&lt;&gt;"",'График отпусков'!$D$22&lt;&gt;"",R185&gt;=MIN('График отпусков'!$C$22,'График отпусков'!$D$22),R185&lt;=MAX('График отпусков'!$C$22,'График отпусков'!$D$22)),
AND('График отпусков'!$C$23&lt;&gt;"",'График отпусков'!$D$23&lt;&gt;"",R185&gt;=MIN('График отпусков'!$C$23,'График отпусков'!$D$23),R185&lt;=MAX('График отпусков'!$C$23,'График отпусков'!$D$23)),
AND('График отпусков'!$C$24&lt;&gt;"",'График отпусков'!$D$24&lt;&gt;"",R185&gt;=MIN('График отпусков'!$C$24,'График отпусков'!$D$24),R185&lt;=MAX('График отпусков'!$C$24,'График отпусков'!$D$24)),
AND('График отпусков'!$C$25&lt;&gt;"",'График отпусков'!$D$25&lt;&gt;"",R185&gt;=MIN('График отпусков'!$C$25,'График отпусков'!$D$25),R185&lt;=MAX('График отпусков'!$C$25,'График отпусков'!$D$25)),
AND('График отпусков'!$C$26&lt;&gt;"",'График отпусков'!$D$26&lt;&gt;"",R185&gt;=MIN('График отпусков'!$C$26,'График отпусков'!$D$26),R185&lt;=MAX('График отпусков'!$C$26,'График отпусков'!$D$26)),
AND('График отпусков'!$C$27&lt;&gt;"",'График отпусков'!$D$27&lt;&gt;"",R185&gt;=MIN('График отпусков'!$C$27,'График отпусков'!$D$27),R185&lt;=MAX('График отпусков'!$C$27,'График отпусков'!$D$27)),
AND('График отпусков'!$C$28&lt;&gt;"",'График отпусков'!$D$28&lt;&gt;"",R185&gt;=MIN('График отпусков'!$C$28,'График отпусков'!$D$28),R185&lt;=MAX('График отпусков'!$C$28,'График отпусков'!$D$28)),
AND('График отпусков'!$C$29&lt;&gt;"",'График отпусков'!$D$29&lt;&gt;"",R185&gt;=MIN('График отпусков'!$C$29,'График отпусков'!$D$29),R185&lt;=MAX('График отпусков'!$C$29,'График отпусков'!$D$29))
)
)</f>
        <v>0</v>
      </c>
    </row>
    <row r="186" spans="17:19" ht="45" customHeight="1" x14ac:dyDescent="0.25">
      <c r="Q186" s="58" t="s">
        <v>99</v>
      </c>
      <c r="R186" s="59">
        <v>46205</v>
      </c>
      <c r="S186" s="60" t="b">
        <f>AND(
COUNTIF(Расчёт!$O$4:$O$35,R186)=0,
OR(
AND('График отпусков'!$C$15&lt;&gt;"",'График отпусков'!$D$15&lt;&gt;"",R186&gt;=MIN('График отпусков'!$C$15,'График отпусков'!$D$15),R186&lt;=MAX('График отпусков'!$C$15,'График отпусков'!$D$15)),
AND('График отпусков'!$C$16&lt;&gt;"",'График отпусков'!$D$16&lt;&gt;"",R186&gt;=MIN('График отпусков'!$C$16,'График отпусков'!$D$16),R186&lt;=MAX('График отпусков'!$C$16,'График отпусков'!$D$16)),
AND('График отпусков'!$C$17&lt;&gt;"",'График отпусков'!$D$17&lt;&gt;"",R186&gt;=MIN('График отпусков'!$C$17,'График отпусков'!$D$17),R186&lt;=MAX('График отпусков'!$C$17,'График отпусков'!$D$17)),
AND('График отпусков'!$C$18&lt;&gt;"",'График отпусков'!$D$18&lt;&gt;"",R186&gt;=MIN('График отпусков'!$C$18,'График отпусков'!$D$18),R186&lt;=MAX('График отпусков'!$C$18,'График отпусков'!$D$18)),
AND('График отпусков'!$C$19&lt;&gt;"",'График отпусков'!$D$19&lt;&gt;"",R186&gt;=MIN('График отпусков'!$C$19,'График отпусков'!$D$19),R186&lt;=MAX('График отпусков'!$C$19,'График отпусков'!$D$19)),
AND('График отпусков'!$C$20&lt;&gt;"",'График отпусков'!$D$20&lt;&gt;"",R186&gt;=MIN('График отпусков'!$C$20,'График отпусков'!$D$20),R186&lt;=MAX('График отпусков'!$C$20,'График отпусков'!$D$20)),
AND('График отпусков'!$C$21&lt;&gt;"",'График отпусков'!$D$21&lt;&gt;"",R186&gt;=MIN('График отпусков'!$C$21,'График отпусков'!$D$21),R186&lt;=MAX('График отпусков'!$C$21,'График отпусков'!$D$21)),
AND('График отпусков'!$C$22&lt;&gt;"",'График отпусков'!$D$22&lt;&gt;"",R186&gt;=MIN('График отпусков'!$C$22,'График отпусков'!$D$22),R186&lt;=MAX('График отпусков'!$C$22,'График отпусков'!$D$22)),
AND('График отпусков'!$C$23&lt;&gt;"",'График отпусков'!$D$23&lt;&gt;"",R186&gt;=MIN('График отпусков'!$C$23,'График отпусков'!$D$23),R186&lt;=MAX('График отпусков'!$C$23,'График отпусков'!$D$23)),
AND('График отпусков'!$C$24&lt;&gt;"",'График отпусков'!$D$24&lt;&gt;"",R186&gt;=MIN('График отпусков'!$C$24,'График отпусков'!$D$24),R186&lt;=MAX('График отпусков'!$C$24,'График отпусков'!$D$24)),
AND('График отпусков'!$C$25&lt;&gt;"",'График отпусков'!$D$25&lt;&gt;"",R186&gt;=MIN('График отпусков'!$C$25,'График отпусков'!$D$25),R186&lt;=MAX('График отпусков'!$C$25,'График отпусков'!$D$25)),
AND('График отпусков'!$C$26&lt;&gt;"",'График отпусков'!$D$26&lt;&gt;"",R186&gt;=MIN('График отпусков'!$C$26,'График отпусков'!$D$26),R186&lt;=MAX('График отпусков'!$C$26,'График отпусков'!$D$26)),
AND('График отпусков'!$C$27&lt;&gt;"",'График отпусков'!$D$27&lt;&gt;"",R186&gt;=MIN('График отпусков'!$C$27,'График отпусков'!$D$27),R186&lt;=MAX('График отпусков'!$C$27,'График отпусков'!$D$27)),
AND('График отпусков'!$C$28&lt;&gt;"",'График отпусков'!$D$28&lt;&gt;"",R186&gt;=MIN('График отпусков'!$C$28,'График отпусков'!$D$28),R186&lt;=MAX('График отпусков'!$C$28,'График отпусков'!$D$28)),
AND('График отпусков'!$C$29&lt;&gt;"",'График отпусков'!$D$29&lt;&gt;"",R186&gt;=MIN('График отпусков'!$C$29,'График отпусков'!$D$29),R186&lt;=MAX('График отпусков'!$C$29,'График отпусков'!$D$29))
)
)</f>
        <v>0</v>
      </c>
    </row>
    <row r="187" spans="17:19" ht="45" customHeight="1" x14ac:dyDescent="0.25">
      <c r="Q187" s="58" t="s">
        <v>99</v>
      </c>
      <c r="R187" s="59">
        <v>46206</v>
      </c>
      <c r="S187" s="60" t="b">
        <f>AND(
COUNTIF(Расчёт!$O$4:$O$35,R187)=0,
OR(
AND('График отпусков'!$C$15&lt;&gt;"",'График отпусков'!$D$15&lt;&gt;"",R187&gt;=MIN('График отпусков'!$C$15,'График отпусков'!$D$15),R187&lt;=MAX('График отпусков'!$C$15,'График отпусков'!$D$15)),
AND('График отпусков'!$C$16&lt;&gt;"",'График отпусков'!$D$16&lt;&gt;"",R187&gt;=MIN('График отпусков'!$C$16,'График отпусков'!$D$16),R187&lt;=MAX('График отпусков'!$C$16,'График отпусков'!$D$16)),
AND('График отпусков'!$C$17&lt;&gt;"",'График отпусков'!$D$17&lt;&gt;"",R187&gt;=MIN('График отпусков'!$C$17,'График отпусков'!$D$17),R187&lt;=MAX('График отпусков'!$C$17,'График отпусков'!$D$17)),
AND('График отпусков'!$C$18&lt;&gt;"",'График отпусков'!$D$18&lt;&gt;"",R187&gt;=MIN('График отпусков'!$C$18,'График отпусков'!$D$18),R187&lt;=MAX('График отпусков'!$C$18,'График отпусков'!$D$18)),
AND('График отпусков'!$C$19&lt;&gt;"",'График отпусков'!$D$19&lt;&gt;"",R187&gt;=MIN('График отпусков'!$C$19,'График отпусков'!$D$19),R187&lt;=MAX('График отпусков'!$C$19,'График отпусков'!$D$19)),
AND('График отпусков'!$C$20&lt;&gt;"",'График отпусков'!$D$20&lt;&gt;"",R187&gt;=MIN('График отпусков'!$C$20,'График отпусков'!$D$20),R187&lt;=MAX('График отпусков'!$C$20,'График отпусков'!$D$20)),
AND('График отпусков'!$C$21&lt;&gt;"",'График отпусков'!$D$21&lt;&gt;"",R187&gt;=MIN('График отпусков'!$C$21,'График отпусков'!$D$21),R187&lt;=MAX('График отпусков'!$C$21,'График отпусков'!$D$21)),
AND('График отпусков'!$C$22&lt;&gt;"",'График отпусков'!$D$22&lt;&gt;"",R187&gt;=MIN('График отпусков'!$C$22,'График отпусков'!$D$22),R187&lt;=MAX('График отпусков'!$C$22,'График отпусков'!$D$22)),
AND('График отпусков'!$C$23&lt;&gt;"",'График отпусков'!$D$23&lt;&gt;"",R187&gt;=MIN('График отпусков'!$C$23,'График отпусков'!$D$23),R187&lt;=MAX('График отпусков'!$C$23,'График отпусков'!$D$23)),
AND('График отпусков'!$C$24&lt;&gt;"",'График отпусков'!$D$24&lt;&gt;"",R187&gt;=MIN('График отпусков'!$C$24,'График отпусков'!$D$24),R187&lt;=MAX('График отпусков'!$C$24,'График отпусков'!$D$24)),
AND('График отпусков'!$C$25&lt;&gt;"",'График отпусков'!$D$25&lt;&gt;"",R187&gt;=MIN('График отпусков'!$C$25,'График отпусков'!$D$25),R187&lt;=MAX('График отпусков'!$C$25,'График отпусков'!$D$25)),
AND('График отпусков'!$C$26&lt;&gt;"",'График отпусков'!$D$26&lt;&gt;"",R187&gt;=MIN('График отпусков'!$C$26,'График отпусков'!$D$26),R187&lt;=MAX('График отпусков'!$C$26,'График отпусков'!$D$26)),
AND('График отпусков'!$C$27&lt;&gt;"",'График отпусков'!$D$27&lt;&gt;"",R187&gt;=MIN('График отпусков'!$C$27,'График отпусков'!$D$27),R187&lt;=MAX('График отпусков'!$C$27,'График отпусков'!$D$27)),
AND('График отпусков'!$C$28&lt;&gt;"",'График отпусков'!$D$28&lt;&gt;"",R187&gt;=MIN('График отпусков'!$C$28,'График отпусков'!$D$28),R187&lt;=MAX('График отпусков'!$C$28,'График отпусков'!$D$28)),
AND('График отпусков'!$C$29&lt;&gt;"",'График отпусков'!$D$29&lt;&gt;"",R187&gt;=MIN('График отпусков'!$C$29,'График отпусков'!$D$29),R187&lt;=MAX('График отпусков'!$C$29,'График отпусков'!$D$29))
)
)</f>
        <v>0</v>
      </c>
    </row>
    <row r="188" spans="17:19" ht="45" customHeight="1" x14ac:dyDescent="0.25">
      <c r="Q188" s="58" t="s">
        <v>99</v>
      </c>
      <c r="R188" s="59">
        <v>46207</v>
      </c>
      <c r="S188" s="60" t="b">
        <f>AND(
COUNTIF(Расчёт!$O$4:$O$35,R188)=0,
OR(
AND('График отпусков'!$C$15&lt;&gt;"",'График отпусков'!$D$15&lt;&gt;"",R188&gt;=MIN('График отпусков'!$C$15,'График отпусков'!$D$15),R188&lt;=MAX('График отпусков'!$C$15,'График отпусков'!$D$15)),
AND('График отпусков'!$C$16&lt;&gt;"",'График отпусков'!$D$16&lt;&gt;"",R188&gt;=MIN('График отпусков'!$C$16,'График отпусков'!$D$16),R188&lt;=MAX('График отпусков'!$C$16,'График отпусков'!$D$16)),
AND('График отпусков'!$C$17&lt;&gt;"",'График отпусков'!$D$17&lt;&gt;"",R188&gt;=MIN('График отпусков'!$C$17,'График отпусков'!$D$17),R188&lt;=MAX('График отпусков'!$C$17,'График отпусков'!$D$17)),
AND('График отпусков'!$C$18&lt;&gt;"",'График отпусков'!$D$18&lt;&gt;"",R188&gt;=MIN('График отпусков'!$C$18,'График отпусков'!$D$18),R188&lt;=MAX('График отпусков'!$C$18,'График отпусков'!$D$18)),
AND('График отпусков'!$C$19&lt;&gt;"",'График отпусков'!$D$19&lt;&gt;"",R188&gt;=MIN('График отпусков'!$C$19,'График отпусков'!$D$19),R188&lt;=MAX('График отпусков'!$C$19,'График отпусков'!$D$19)),
AND('График отпусков'!$C$20&lt;&gt;"",'График отпусков'!$D$20&lt;&gt;"",R188&gt;=MIN('График отпусков'!$C$20,'График отпусков'!$D$20),R188&lt;=MAX('График отпусков'!$C$20,'График отпусков'!$D$20)),
AND('График отпусков'!$C$21&lt;&gt;"",'График отпусков'!$D$21&lt;&gt;"",R188&gt;=MIN('График отпусков'!$C$21,'График отпусков'!$D$21),R188&lt;=MAX('График отпусков'!$C$21,'График отпусков'!$D$21)),
AND('График отпусков'!$C$22&lt;&gt;"",'График отпусков'!$D$22&lt;&gt;"",R188&gt;=MIN('График отпусков'!$C$22,'График отпусков'!$D$22),R188&lt;=MAX('График отпусков'!$C$22,'График отпусков'!$D$22)),
AND('График отпусков'!$C$23&lt;&gt;"",'График отпусков'!$D$23&lt;&gt;"",R188&gt;=MIN('График отпусков'!$C$23,'График отпусков'!$D$23),R188&lt;=MAX('График отпусков'!$C$23,'График отпусков'!$D$23)),
AND('График отпусков'!$C$24&lt;&gt;"",'График отпусков'!$D$24&lt;&gt;"",R188&gt;=MIN('График отпусков'!$C$24,'График отпусков'!$D$24),R188&lt;=MAX('График отпусков'!$C$24,'График отпусков'!$D$24)),
AND('График отпусков'!$C$25&lt;&gt;"",'График отпусков'!$D$25&lt;&gt;"",R188&gt;=MIN('График отпусков'!$C$25,'График отпусков'!$D$25),R188&lt;=MAX('График отпусков'!$C$25,'График отпусков'!$D$25)),
AND('График отпусков'!$C$26&lt;&gt;"",'График отпусков'!$D$26&lt;&gt;"",R188&gt;=MIN('График отпусков'!$C$26,'График отпусков'!$D$26),R188&lt;=MAX('График отпусков'!$C$26,'График отпусков'!$D$26)),
AND('График отпусков'!$C$27&lt;&gt;"",'График отпусков'!$D$27&lt;&gt;"",R188&gt;=MIN('График отпусков'!$C$27,'График отпусков'!$D$27),R188&lt;=MAX('График отпусков'!$C$27,'График отпусков'!$D$27)),
AND('График отпусков'!$C$28&lt;&gt;"",'График отпусков'!$D$28&lt;&gt;"",R188&gt;=MIN('График отпусков'!$C$28,'График отпусков'!$D$28),R188&lt;=MAX('График отпусков'!$C$28,'График отпусков'!$D$28)),
AND('График отпусков'!$C$29&lt;&gt;"",'График отпусков'!$D$29&lt;&gt;"",R188&gt;=MIN('График отпусков'!$C$29,'График отпусков'!$D$29),R188&lt;=MAX('График отпусков'!$C$29,'График отпусков'!$D$29))
)
)</f>
        <v>0</v>
      </c>
    </row>
    <row r="189" spans="17:19" ht="45" customHeight="1" x14ac:dyDescent="0.25">
      <c r="Q189" s="58" t="s">
        <v>99</v>
      </c>
      <c r="R189" s="59">
        <v>46208</v>
      </c>
      <c r="S189" s="60" t="b">
        <f>AND(
COUNTIF(Расчёт!$O$4:$O$35,R189)=0,
OR(
AND('График отпусков'!$C$15&lt;&gt;"",'График отпусков'!$D$15&lt;&gt;"",R189&gt;=MIN('График отпусков'!$C$15,'График отпусков'!$D$15),R189&lt;=MAX('График отпусков'!$C$15,'График отпусков'!$D$15)),
AND('График отпусков'!$C$16&lt;&gt;"",'График отпусков'!$D$16&lt;&gt;"",R189&gt;=MIN('График отпусков'!$C$16,'График отпусков'!$D$16),R189&lt;=MAX('График отпусков'!$C$16,'График отпусков'!$D$16)),
AND('График отпусков'!$C$17&lt;&gt;"",'График отпусков'!$D$17&lt;&gt;"",R189&gt;=MIN('График отпусков'!$C$17,'График отпусков'!$D$17),R189&lt;=MAX('График отпусков'!$C$17,'График отпусков'!$D$17)),
AND('График отпусков'!$C$18&lt;&gt;"",'График отпусков'!$D$18&lt;&gt;"",R189&gt;=MIN('График отпусков'!$C$18,'График отпусков'!$D$18),R189&lt;=MAX('График отпусков'!$C$18,'График отпусков'!$D$18)),
AND('График отпусков'!$C$19&lt;&gt;"",'График отпусков'!$D$19&lt;&gt;"",R189&gt;=MIN('График отпусков'!$C$19,'График отпусков'!$D$19),R189&lt;=MAX('График отпусков'!$C$19,'График отпусков'!$D$19)),
AND('График отпусков'!$C$20&lt;&gt;"",'График отпусков'!$D$20&lt;&gt;"",R189&gt;=MIN('График отпусков'!$C$20,'График отпусков'!$D$20),R189&lt;=MAX('График отпусков'!$C$20,'График отпусков'!$D$20)),
AND('График отпусков'!$C$21&lt;&gt;"",'График отпусков'!$D$21&lt;&gt;"",R189&gt;=MIN('График отпусков'!$C$21,'График отпусков'!$D$21),R189&lt;=MAX('График отпусков'!$C$21,'График отпусков'!$D$21)),
AND('График отпусков'!$C$22&lt;&gt;"",'График отпусков'!$D$22&lt;&gt;"",R189&gt;=MIN('График отпусков'!$C$22,'График отпусков'!$D$22),R189&lt;=MAX('График отпусков'!$C$22,'График отпусков'!$D$22)),
AND('График отпусков'!$C$23&lt;&gt;"",'График отпусков'!$D$23&lt;&gt;"",R189&gt;=MIN('График отпусков'!$C$23,'График отпусков'!$D$23),R189&lt;=MAX('График отпусков'!$C$23,'График отпусков'!$D$23)),
AND('График отпусков'!$C$24&lt;&gt;"",'График отпусков'!$D$24&lt;&gt;"",R189&gt;=MIN('График отпусков'!$C$24,'График отпусков'!$D$24),R189&lt;=MAX('График отпусков'!$C$24,'График отпусков'!$D$24)),
AND('График отпусков'!$C$25&lt;&gt;"",'График отпусков'!$D$25&lt;&gt;"",R189&gt;=MIN('График отпусков'!$C$25,'График отпусков'!$D$25),R189&lt;=MAX('График отпусков'!$C$25,'График отпусков'!$D$25)),
AND('График отпусков'!$C$26&lt;&gt;"",'График отпусков'!$D$26&lt;&gt;"",R189&gt;=MIN('График отпусков'!$C$26,'График отпусков'!$D$26),R189&lt;=MAX('График отпусков'!$C$26,'График отпусков'!$D$26)),
AND('График отпусков'!$C$27&lt;&gt;"",'График отпусков'!$D$27&lt;&gt;"",R189&gt;=MIN('График отпусков'!$C$27,'График отпусков'!$D$27),R189&lt;=MAX('График отпусков'!$C$27,'График отпусков'!$D$27)),
AND('График отпусков'!$C$28&lt;&gt;"",'График отпусков'!$D$28&lt;&gt;"",R189&gt;=MIN('График отпусков'!$C$28,'График отпусков'!$D$28),R189&lt;=MAX('График отпусков'!$C$28,'График отпусков'!$D$28)),
AND('График отпусков'!$C$29&lt;&gt;"",'График отпусков'!$D$29&lt;&gt;"",R189&gt;=MIN('График отпусков'!$C$29,'График отпусков'!$D$29),R189&lt;=MAX('График отпусков'!$C$29,'График отпусков'!$D$29))
)
)</f>
        <v>0</v>
      </c>
    </row>
    <row r="190" spans="17:19" ht="45" customHeight="1" x14ac:dyDescent="0.25">
      <c r="Q190" s="58" t="s">
        <v>99</v>
      </c>
      <c r="R190" s="59">
        <v>46209</v>
      </c>
      <c r="S190" s="60" t="b">
        <f>AND(
COUNTIF(Расчёт!$O$4:$O$35,R190)=0,
OR(
AND('График отпусков'!$C$15&lt;&gt;"",'График отпусков'!$D$15&lt;&gt;"",R190&gt;=MIN('График отпусков'!$C$15,'График отпусков'!$D$15),R190&lt;=MAX('График отпусков'!$C$15,'График отпусков'!$D$15)),
AND('График отпусков'!$C$16&lt;&gt;"",'График отпусков'!$D$16&lt;&gt;"",R190&gt;=MIN('График отпусков'!$C$16,'График отпусков'!$D$16),R190&lt;=MAX('График отпусков'!$C$16,'График отпусков'!$D$16)),
AND('График отпусков'!$C$17&lt;&gt;"",'График отпусков'!$D$17&lt;&gt;"",R190&gt;=MIN('График отпусков'!$C$17,'График отпусков'!$D$17),R190&lt;=MAX('График отпусков'!$C$17,'График отпусков'!$D$17)),
AND('График отпусков'!$C$18&lt;&gt;"",'График отпусков'!$D$18&lt;&gt;"",R190&gt;=MIN('График отпусков'!$C$18,'График отпусков'!$D$18),R190&lt;=MAX('График отпусков'!$C$18,'График отпусков'!$D$18)),
AND('График отпусков'!$C$19&lt;&gt;"",'График отпусков'!$D$19&lt;&gt;"",R190&gt;=MIN('График отпусков'!$C$19,'График отпусков'!$D$19),R190&lt;=MAX('График отпусков'!$C$19,'График отпусков'!$D$19)),
AND('График отпусков'!$C$20&lt;&gt;"",'График отпусков'!$D$20&lt;&gt;"",R190&gt;=MIN('График отпусков'!$C$20,'График отпусков'!$D$20),R190&lt;=MAX('График отпусков'!$C$20,'График отпусков'!$D$20)),
AND('График отпусков'!$C$21&lt;&gt;"",'График отпусков'!$D$21&lt;&gt;"",R190&gt;=MIN('График отпусков'!$C$21,'График отпусков'!$D$21),R190&lt;=MAX('График отпусков'!$C$21,'График отпусков'!$D$21)),
AND('График отпусков'!$C$22&lt;&gt;"",'График отпусков'!$D$22&lt;&gt;"",R190&gt;=MIN('График отпусков'!$C$22,'График отпусков'!$D$22),R190&lt;=MAX('График отпусков'!$C$22,'График отпусков'!$D$22)),
AND('График отпусков'!$C$23&lt;&gt;"",'График отпусков'!$D$23&lt;&gt;"",R190&gt;=MIN('График отпусков'!$C$23,'График отпусков'!$D$23),R190&lt;=MAX('График отпусков'!$C$23,'График отпусков'!$D$23)),
AND('График отпусков'!$C$24&lt;&gt;"",'График отпусков'!$D$24&lt;&gt;"",R190&gt;=MIN('График отпусков'!$C$24,'График отпусков'!$D$24),R190&lt;=MAX('График отпусков'!$C$24,'График отпусков'!$D$24)),
AND('График отпусков'!$C$25&lt;&gt;"",'График отпусков'!$D$25&lt;&gt;"",R190&gt;=MIN('График отпусков'!$C$25,'График отпусков'!$D$25),R190&lt;=MAX('График отпусков'!$C$25,'График отпусков'!$D$25)),
AND('График отпусков'!$C$26&lt;&gt;"",'График отпусков'!$D$26&lt;&gt;"",R190&gt;=MIN('График отпусков'!$C$26,'График отпусков'!$D$26),R190&lt;=MAX('График отпусков'!$C$26,'График отпусков'!$D$26)),
AND('График отпусков'!$C$27&lt;&gt;"",'График отпусков'!$D$27&lt;&gt;"",R190&gt;=MIN('График отпусков'!$C$27,'График отпусков'!$D$27),R190&lt;=MAX('График отпусков'!$C$27,'График отпусков'!$D$27)),
AND('График отпусков'!$C$28&lt;&gt;"",'График отпусков'!$D$28&lt;&gt;"",R190&gt;=MIN('График отпусков'!$C$28,'График отпусков'!$D$28),R190&lt;=MAX('График отпусков'!$C$28,'График отпусков'!$D$28)),
AND('График отпусков'!$C$29&lt;&gt;"",'График отпусков'!$D$29&lt;&gt;"",R190&gt;=MIN('График отпусков'!$C$29,'График отпусков'!$D$29),R190&lt;=MAX('График отпусков'!$C$29,'График отпусков'!$D$29))
)
)</f>
        <v>0</v>
      </c>
    </row>
    <row r="191" spans="17:19" ht="45" customHeight="1" x14ac:dyDescent="0.25">
      <c r="Q191" s="58" t="s">
        <v>99</v>
      </c>
      <c r="R191" s="59">
        <v>46210</v>
      </c>
      <c r="S191" s="60" t="b">
        <f>AND(
COUNTIF(Расчёт!$O$4:$O$35,R191)=0,
OR(
AND('График отпусков'!$C$15&lt;&gt;"",'График отпусков'!$D$15&lt;&gt;"",R191&gt;=MIN('График отпусков'!$C$15,'График отпусков'!$D$15),R191&lt;=MAX('График отпусков'!$C$15,'График отпусков'!$D$15)),
AND('График отпусков'!$C$16&lt;&gt;"",'График отпусков'!$D$16&lt;&gt;"",R191&gt;=MIN('График отпусков'!$C$16,'График отпусков'!$D$16),R191&lt;=MAX('График отпусков'!$C$16,'График отпусков'!$D$16)),
AND('График отпусков'!$C$17&lt;&gt;"",'График отпусков'!$D$17&lt;&gt;"",R191&gt;=MIN('График отпусков'!$C$17,'График отпусков'!$D$17),R191&lt;=MAX('График отпусков'!$C$17,'График отпусков'!$D$17)),
AND('График отпусков'!$C$18&lt;&gt;"",'График отпусков'!$D$18&lt;&gt;"",R191&gt;=MIN('График отпусков'!$C$18,'График отпусков'!$D$18),R191&lt;=MAX('График отпусков'!$C$18,'График отпусков'!$D$18)),
AND('График отпусков'!$C$19&lt;&gt;"",'График отпусков'!$D$19&lt;&gt;"",R191&gt;=MIN('График отпусков'!$C$19,'График отпусков'!$D$19),R191&lt;=MAX('График отпусков'!$C$19,'График отпусков'!$D$19)),
AND('График отпусков'!$C$20&lt;&gt;"",'График отпусков'!$D$20&lt;&gt;"",R191&gt;=MIN('График отпусков'!$C$20,'График отпусков'!$D$20),R191&lt;=MAX('График отпусков'!$C$20,'График отпусков'!$D$20)),
AND('График отпусков'!$C$21&lt;&gt;"",'График отпусков'!$D$21&lt;&gt;"",R191&gt;=MIN('График отпусков'!$C$21,'График отпусков'!$D$21),R191&lt;=MAX('График отпусков'!$C$21,'График отпусков'!$D$21)),
AND('График отпусков'!$C$22&lt;&gt;"",'График отпусков'!$D$22&lt;&gt;"",R191&gt;=MIN('График отпусков'!$C$22,'График отпусков'!$D$22),R191&lt;=MAX('График отпусков'!$C$22,'График отпусков'!$D$22)),
AND('График отпусков'!$C$23&lt;&gt;"",'График отпусков'!$D$23&lt;&gt;"",R191&gt;=MIN('График отпусков'!$C$23,'График отпусков'!$D$23),R191&lt;=MAX('График отпусков'!$C$23,'График отпусков'!$D$23)),
AND('График отпусков'!$C$24&lt;&gt;"",'График отпусков'!$D$24&lt;&gt;"",R191&gt;=MIN('График отпусков'!$C$24,'График отпусков'!$D$24),R191&lt;=MAX('График отпусков'!$C$24,'График отпусков'!$D$24)),
AND('График отпусков'!$C$25&lt;&gt;"",'График отпусков'!$D$25&lt;&gt;"",R191&gt;=MIN('График отпусков'!$C$25,'График отпусков'!$D$25),R191&lt;=MAX('График отпусков'!$C$25,'График отпусков'!$D$25)),
AND('График отпусков'!$C$26&lt;&gt;"",'График отпусков'!$D$26&lt;&gt;"",R191&gt;=MIN('График отпусков'!$C$26,'График отпусков'!$D$26),R191&lt;=MAX('График отпусков'!$C$26,'График отпусков'!$D$26)),
AND('График отпусков'!$C$27&lt;&gt;"",'График отпусков'!$D$27&lt;&gt;"",R191&gt;=MIN('График отпусков'!$C$27,'График отпусков'!$D$27),R191&lt;=MAX('График отпусков'!$C$27,'График отпусков'!$D$27)),
AND('График отпусков'!$C$28&lt;&gt;"",'График отпусков'!$D$28&lt;&gt;"",R191&gt;=MIN('График отпусков'!$C$28,'График отпусков'!$D$28),R191&lt;=MAX('График отпусков'!$C$28,'График отпусков'!$D$28)),
AND('График отпусков'!$C$29&lt;&gt;"",'График отпусков'!$D$29&lt;&gt;"",R191&gt;=MIN('График отпусков'!$C$29,'График отпусков'!$D$29),R191&lt;=MAX('График отпусков'!$C$29,'График отпусков'!$D$29))
)
)</f>
        <v>0</v>
      </c>
    </row>
    <row r="192" spans="17:19" ht="45" customHeight="1" x14ac:dyDescent="0.25">
      <c r="Q192" s="58" t="s">
        <v>99</v>
      </c>
      <c r="R192" s="59">
        <v>46211</v>
      </c>
      <c r="S192" s="60" t="b">
        <f>AND(
COUNTIF(Расчёт!$O$4:$O$35,R192)=0,
OR(
AND('График отпусков'!$C$15&lt;&gt;"",'График отпусков'!$D$15&lt;&gt;"",R192&gt;=MIN('График отпусков'!$C$15,'График отпусков'!$D$15),R192&lt;=MAX('График отпусков'!$C$15,'График отпусков'!$D$15)),
AND('График отпусков'!$C$16&lt;&gt;"",'График отпусков'!$D$16&lt;&gt;"",R192&gt;=MIN('График отпусков'!$C$16,'График отпусков'!$D$16),R192&lt;=MAX('График отпусков'!$C$16,'График отпусков'!$D$16)),
AND('График отпусков'!$C$17&lt;&gt;"",'График отпусков'!$D$17&lt;&gt;"",R192&gt;=MIN('График отпусков'!$C$17,'График отпусков'!$D$17),R192&lt;=MAX('График отпусков'!$C$17,'График отпусков'!$D$17)),
AND('График отпусков'!$C$18&lt;&gt;"",'График отпусков'!$D$18&lt;&gt;"",R192&gt;=MIN('График отпусков'!$C$18,'График отпусков'!$D$18),R192&lt;=MAX('График отпусков'!$C$18,'График отпусков'!$D$18)),
AND('График отпусков'!$C$19&lt;&gt;"",'График отпусков'!$D$19&lt;&gt;"",R192&gt;=MIN('График отпусков'!$C$19,'График отпусков'!$D$19),R192&lt;=MAX('График отпусков'!$C$19,'График отпусков'!$D$19)),
AND('График отпусков'!$C$20&lt;&gt;"",'График отпусков'!$D$20&lt;&gt;"",R192&gt;=MIN('График отпусков'!$C$20,'График отпусков'!$D$20),R192&lt;=MAX('График отпусков'!$C$20,'График отпусков'!$D$20)),
AND('График отпусков'!$C$21&lt;&gt;"",'График отпусков'!$D$21&lt;&gt;"",R192&gt;=MIN('График отпусков'!$C$21,'График отпусков'!$D$21),R192&lt;=MAX('График отпусков'!$C$21,'График отпусков'!$D$21)),
AND('График отпусков'!$C$22&lt;&gt;"",'График отпусков'!$D$22&lt;&gt;"",R192&gt;=MIN('График отпусков'!$C$22,'График отпусков'!$D$22),R192&lt;=MAX('График отпусков'!$C$22,'График отпусков'!$D$22)),
AND('График отпусков'!$C$23&lt;&gt;"",'График отпусков'!$D$23&lt;&gt;"",R192&gt;=MIN('График отпусков'!$C$23,'График отпусков'!$D$23),R192&lt;=MAX('График отпусков'!$C$23,'График отпусков'!$D$23)),
AND('График отпусков'!$C$24&lt;&gt;"",'График отпусков'!$D$24&lt;&gt;"",R192&gt;=MIN('График отпусков'!$C$24,'График отпусков'!$D$24),R192&lt;=MAX('График отпусков'!$C$24,'График отпусков'!$D$24)),
AND('График отпусков'!$C$25&lt;&gt;"",'График отпусков'!$D$25&lt;&gt;"",R192&gt;=MIN('График отпусков'!$C$25,'График отпусков'!$D$25),R192&lt;=MAX('График отпусков'!$C$25,'График отпусков'!$D$25)),
AND('График отпусков'!$C$26&lt;&gt;"",'График отпусков'!$D$26&lt;&gt;"",R192&gt;=MIN('График отпусков'!$C$26,'График отпусков'!$D$26),R192&lt;=MAX('График отпусков'!$C$26,'График отпусков'!$D$26)),
AND('График отпусков'!$C$27&lt;&gt;"",'График отпусков'!$D$27&lt;&gt;"",R192&gt;=MIN('График отпусков'!$C$27,'График отпусков'!$D$27),R192&lt;=MAX('График отпусков'!$C$27,'График отпусков'!$D$27)),
AND('График отпусков'!$C$28&lt;&gt;"",'График отпусков'!$D$28&lt;&gt;"",R192&gt;=MIN('График отпусков'!$C$28,'График отпусков'!$D$28),R192&lt;=MAX('График отпусков'!$C$28,'График отпусков'!$D$28)),
AND('График отпусков'!$C$29&lt;&gt;"",'График отпусков'!$D$29&lt;&gt;"",R192&gt;=MIN('График отпусков'!$C$29,'График отпусков'!$D$29),R192&lt;=MAX('График отпусков'!$C$29,'График отпусков'!$D$29))
)
)</f>
        <v>0</v>
      </c>
    </row>
    <row r="193" spans="17:19" ht="45" customHeight="1" x14ac:dyDescent="0.25">
      <c r="Q193" s="58" t="s">
        <v>99</v>
      </c>
      <c r="R193" s="59">
        <v>46212</v>
      </c>
      <c r="S193" s="60" t="b">
        <f>AND(
COUNTIF(Расчёт!$O$4:$O$35,R193)=0,
OR(
AND('График отпусков'!$C$15&lt;&gt;"",'График отпусков'!$D$15&lt;&gt;"",R193&gt;=MIN('График отпусков'!$C$15,'График отпусков'!$D$15),R193&lt;=MAX('График отпусков'!$C$15,'График отпусков'!$D$15)),
AND('График отпусков'!$C$16&lt;&gt;"",'График отпусков'!$D$16&lt;&gt;"",R193&gt;=MIN('График отпусков'!$C$16,'График отпусков'!$D$16),R193&lt;=MAX('График отпусков'!$C$16,'График отпусков'!$D$16)),
AND('График отпусков'!$C$17&lt;&gt;"",'График отпусков'!$D$17&lt;&gt;"",R193&gt;=MIN('График отпусков'!$C$17,'График отпусков'!$D$17),R193&lt;=MAX('График отпусков'!$C$17,'График отпусков'!$D$17)),
AND('График отпусков'!$C$18&lt;&gt;"",'График отпусков'!$D$18&lt;&gt;"",R193&gt;=MIN('График отпусков'!$C$18,'График отпусков'!$D$18),R193&lt;=MAX('График отпусков'!$C$18,'График отпусков'!$D$18)),
AND('График отпусков'!$C$19&lt;&gt;"",'График отпусков'!$D$19&lt;&gt;"",R193&gt;=MIN('График отпусков'!$C$19,'График отпусков'!$D$19),R193&lt;=MAX('График отпусков'!$C$19,'График отпусков'!$D$19)),
AND('График отпусков'!$C$20&lt;&gt;"",'График отпусков'!$D$20&lt;&gt;"",R193&gt;=MIN('График отпусков'!$C$20,'График отпусков'!$D$20),R193&lt;=MAX('График отпусков'!$C$20,'График отпусков'!$D$20)),
AND('График отпусков'!$C$21&lt;&gt;"",'График отпусков'!$D$21&lt;&gt;"",R193&gt;=MIN('График отпусков'!$C$21,'График отпусков'!$D$21),R193&lt;=MAX('График отпусков'!$C$21,'График отпусков'!$D$21)),
AND('График отпусков'!$C$22&lt;&gt;"",'График отпусков'!$D$22&lt;&gt;"",R193&gt;=MIN('График отпусков'!$C$22,'График отпусков'!$D$22),R193&lt;=MAX('График отпусков'!$C$22,'График отпусков'!$D$22)),
AND('График отпусков'!$C$23&lt;&gt;"",'График отпусков'!$D$23&lt;&gt;"",R193&gt;=MIN('График отпусков'!$C$23,'График отпусков'!$D$23),R193&lt;=MAX('График отпусков'!$C$23,'График отпусков'!$D$23)),
AND('График отпусков'!$C$24&lt;&gt;"",'График отпусков'!$D$24&lt;&gt;"",R193&gt;=MIN('График отпусков'!$C$24,'График отпусков'!$D$24),R193&lt;=MAX('График отпусков'!$C$24,'График отпусков'!$D$24)),
AND('График отпусков'!$C$25&lt;&gt;"",'График отпусков'!$D$25&lt;&gt;"",R193&gt;=MIN('График отпусков'!$C$25,'График отпусков'!$D$25),R193&lt;=MAX('График отпусков'!$C$25,'График отпусков'!$D$25)),
AND('График отпусков'!$C$26&lt;&gt;"",'График отпусков'!$D$26&lt;&gt;"",R193&gt;=MIN('График отпусков'!$C$26,'График отпусков'!$D$26),R193&lt;=MAX('График отпусков'!$C$26,'График отпусков'!$D$26)),
AND('График отпусков'!$C$27&lt;&gt;"",'График отпусков'!$D$27&lt;&gt;"",R193&gt;=MIN('График отпусков'!$C$27,'График отпусков'!$D$27),R193&lt;=MAX('График отпусков'!$C$27,'График отпусков'!$D$27)),
AND('График отпусков'!$C$28&lt;&gt;"",'График отпусков'!$D$28&lt;&gt;"",R193&gt;=MIN('График отпусков'!$C$28,'График отпусков'!$D$28),R193&lt;=MAX('График отпусков'!$C$28,'График отпусков'!$D$28)),
AND('График отпусков'!$C$29&lt;&gt;"",'График отпусков'!$D$29&lt;&gt;"",R193&gt;=MIN('График отпусков'!$C$29,'График отпусков'!$D$29),R193&lt;=MAX('График отпусков'!$C$29,'График отпусков'!$D$29))
)
)</f>
        <v>0</v>
      </c>
    </row>
    <row r="194" spans="17:19" ht="45" customHeight="1" x14ac:dyDescent="0.25">
      <c r="Q194" s="58" t="s">
        <v>99</v>
      </c>
      <c r="R194" s="59">
        <v>46213</v>
      </c>
      <c r="S194" s="60" t="b">
        <f>AND(
COUNTIF(Расчёт!$O$4:$O$35,R194)=0,
OR(
AND('График отпусков'!$C$15&lt;&gt;"",'График отпусков'!$D$15&lt;&gt;"",R194&gt;=MIN('График отпусков'!$C$15,'График отпусков'!$D$15),R194&lt;=MAX('График отпусков'!$C$15,'График отпусков'!$D$15)),
AND('График отпусков'!$C$16&lt;&gt;"",'График отпусков'!$D$16&lt;&gt;"",R194&gt;=MIN('График отпусков'!$C$16,'График отпусков'!$D$16),R194&lt;=MAX('График отпусков'!$C$16,'График отпусков'!$D$16)),
AND('График отпусков'!$C$17&lt;&gt;"",'График отпусков'!$D$17&lt;&gt;"",R194&gt;=MIN('График отпусков'!$C$17,'График отпусков'!$D$17),R194&lt;=MAX('График отпусков'!$C$17,'График отпусков'!$D$17)),
AND('График отпусков'!$C$18&lt;&gt;"",'График отпусков'!$D$18&lt;&gt;"",R194&gt;=MIN('График отпусков'!$C$18,'График отпусков'!$D$18),R194&lt;=MAX('График отпусков'!$C$18,'График отпусков'!$D$18)),
AND('График отпусков'!$C$19&lt;&gt;"",'График отпусков'!$D$19&lt;&gt;"",R194&gt;=MIN('График отпусков'!$C$19,'График отпусков'!$D$19),R194&lt;=MAX('График отпусков'!$C$19,'График отпусков'!$D$19)),
AND('График отпусков'!$C$20&lt;&gt;"",'График отпусков'!$D$20&lt;&gt;"",R194&gt;=MIN('График отпусков'!$C$20,'График отпусков'!$D$20),R194&lt;=MAX('График отпусков'!$C$20,'График отпусков'!$D$20)),
AND('График отпусков'!$C$21&lt;&gt;"",'График отпусков'!$D$21&lt;&gt;"",R194&gt;=MIN('График отпусков'!$C$21,'График отпусков'!$D$21),R194&lt;=MAX('График отпусков'!$C$21,'График отпусков'!$D$21)),
AND('График отпусков'!$C$22&lt;&gt;"",'График отпусков'!$D$22&lt;&gt;"",R194&gt;=MIN('График отпусков'!$C$22,'График отпусков'!$D$22),R194&lt;=MAX('График отпусков'!$C$22,'График отпусков'!$D$22)),
AND('График отпусков'!$C$23&lt;&gt;"",'График отпусков'!$D$23&lt;&gt;"",R194&gt;=MIN('График отпусков'!$C$23,'График отпусков'!$D$23),R194&lt;=MAX('График отпусков'!$C$23,'График отпусков'!$D$23)),
AND('График отпусков'!$C$24&lt;&gt;"",'График отпусков'!$D$24&lt;&gt;"",R194&gt;=MIN('График отпусков'!$C$24,'График отпусков'!$D$24),R194&lt;=MAX('График отпусков'!$C$24,'График отпусков'!$D$24)),
AND('График отпусков'!$C$25&lt;&gt;"",'График отпусков'!$D$25&lt;&gt;"",R194&gt;=MIN('График отпусков'!$C$25,'График отпусков'!$D$25),R194&lt;=MAX('График отпусков'!$C$25,'График отпусков'!$D$25)),
AND('График отпусков'!$C$26&lt;&gt;"",'График отпусков'!$D$26&lt;&gt;"",R194&gt;=MIN('График отпусков'!$C$26,'График отпусков'!$D$26),R194&lt;=MAX('График отпусков'!$C$26,'График отпусков'!$D$26)),
AND('График отпусков'!$C$27&lt;&gt;"",'График отпусков'!$D$27&lt;&gt;"",R194&gt;=MIN('График отпусков'!$C$27,'График отпусков'!$D$27),R194&lt;=MAX('График отпусков'!$C$27,'График отпусков'!$D$27)),
AND('График отпусков'!$C$28&lt;&gt;"",'График отпусков'!$D$28&lt;&gt;"",R194&gt;=MIN('График отпусков'!$C$28,'График отпусков'!$D$28),R194&lt;=MAX('График отпусков'!$C$28,'График отпусков'!$D$28)),
AND('График отпусков'!$C$29&lt;&gt;"",'График отпусков'!$D$29&lt;&gt;"",R194&gt;=MIN('График отпусков'!$C$29,'График отпусков'!$D$29),R194&lt;=MAX('График отпусков'!$C$29,'График отпусков'!$D$29))
)
)</f>
        <v>0</v>
      </c>
    </row>
    <row r="195" spans="17:19" ht="45" customHeight="1" x14ac:dyDescent="0.25">
      <c r="Q195" s="58" t="s">
        <v>99</v>
      </c>
      <c r="R195" s="59">
        <v>46214</v>
      </c>
      <c r="S195" s="60" t="b">
        <f>AND(
COUNTIF(Расчёт!$O$4:$O$35,R195)=0,
OR(
AND('График отпусков'!$C$15&lt;&gt;"",'График отпусков'!$D$15&lt;&gt;"",R195&gt;=MIN('График отпусков'!$C$15,'График отпусков'!$D$15),R195&lt;=MAX('График отпусков'!$C$15,'График отпусков'!$D$15)),
AND('График отпусков'!$C$16&lt;&gt;"",'График отпусков'!$D$16&lt;&gt;"",R195&gt;=MIN('График отпусков'!$C$16,'График отпусков'!$D$16),R195&lt;=MAX('График отпусков'!$C$16,'График отпусков'!$D$16)),
AND('График отпусков'!$C$17&lt;&gt;"",'График отпусков'!$D$17&lt;&gt;"",R195&gt;=MIN('График отпусков'!$C$17,'График отпусков'!$D$17),R195&lt;=MAX('График отпусков'!$C$17,'График отпусков'!$D$17)),
AND('График отпусков'!$C$18&lt;&gt;"",'График отпусков'!$D$18&lt;&gt;"",R195&gt;=MIN('График отпусков'!$C$18,'График отпусков'!$D$18),R195&lt;=MAX('График отпусков'!$C$18,'График отпусков'!$D$18)),
AND('График отпусков'!$C$19&lt;&gt;"",'График отпусков'!$D$19&lt;&gt;"",R195&gt;=MIN('График отпусков'!$C$19,'График отпусков'!$D$19),R195&lt;=MAX('График отпусков'!$C$19,'График отпусков'!$D$19)),
AND('График отпусков'!$C$20&lt;&gt;"",'График отпусков'!$D$20&lt;&gt;"",R195&gt;=MIN('График отпусков'!$C$20,'График отпусков'!$D$20),R195&lt;=MAX('График отпусков'!$C$20,'График отпусков'!$D$20)),
AND('График отпусков'!$C$21&lt;&gt;"",'График отпусков'!$D$21&lt;&gt;"",R195&gt;=MIN('График отпусков'!$C$21,'График отпусков'!$D$21),R195&lt;=MAX('График отпусков'!$C$21,'График отпусков'!$D$21)),
AND('График отпусков'!$C$22&lt;&gt;"",'График отпусков'!$D$22&lt;&gt;"",R195&gt;=MIN('График отпусков'!$C$22,'График отпусков'!$D$22),R195&lt;=MAX('График отпусков'!$C$22,'График отпусков'!$D$22)),
AND('График отпусков'!$C$23&lt;&gt;"",'График отпусков'!$D$23&lt;&gt;"",R195&gt;=MIN('График отпусков'!$C$23,'График отпусков'!$D$23),R195&lt;=MAX('График отпусков'!$C$23,'График отпусков'!$D$23)),
AND('График отпусков'!$C$24&lt;&gt;"",'График отпусков'!$D$24&lt;&gt;"",R195&gt;=MIN('График отпусков'!$C$24,'График отпусков'!$D$24),R195&lt;=MAX('График отпусков'!$C$24,'График отпусков'!$D$24)),
AND('График отпусков'!$C$25&lt;&gt;"",'График отпусков'!$D$25&lt;&gt;"",R195&gt;=MIN('График отпусков'!$C$25,'График отпусков'!$D$25),R195&lt;=MAX('График отпусков'!$C$25,'График отпусков'!$D$25)),
AND('График отпусков'!$C$26&lt;&gt;"",'График отпусков'!$D$26&lt;&gt;"",R195&gt;=MIN('График отпусков'!$C$26,'График отпусков'!$D$26),R195&lt;=MAX('График отпусков'!$C$26,'График отпусков'!$D$26)),
AND('График отпусков'!$C$27&lt;&gt;"",'График отпусков'!$D$27&lt;&gt;"",R195&gt;=MIN('График отпусков'!$C$27,'График отпусков'!$D$27),R195&lt;=MAX('График отпусков'!$C$27,'График отпусков'!$D$27)),
AND('График отпусков'!$C$28&lt;&gt;"",'График отпусков'!$D$28&lt;&gt;"",R195&gt;=MIN('График отпусков'!$C$28,'График отпусков'!$D$28),R195&lt;=MAX('График отпусков'!$C$28,'График отпусков'!$D$28)),
AND('График отпусков'!$C$29&lt;&gt;"",'График отпусков'!$D$29&lt;&gt;"",R195&gt;=MIN('График отпусков'!$C$29,'График отпусков'!$D$29),R195&lt;=MAX('График отпусков'!$C$29,'График отпусков'!$D$29))
)
)</f>
        <v>0</v>
      </c>
    </row>
    <row r="196" spans="17:19" ht="45" customHeight="1" x14ac:dyDescent="0.25">
      <c r="Q196" s="58" t="s">
        <v>99</v>
      </c>
      <c r="R196" s="59">
        <v>46215</v>
      </c>
      <c r="S196" s="60" t="b">
        <f>AND(
COUNTIF(Расчёт!$O$4:$O$35,R196)=0,
OR(
AND('График отпусков'!$C$15&lt;&gt;"",'График отпусков'!$D$15&lt;&gt;"",R196&gt;=MIN('График отпусков'!$C$15,'График отпусков'!$D$15),R196&lt;=MAX('График отпусков'!$C$15,'График отпусков'!$D$15)),
AND('График отпусков'!$C$16&lt;&gt;"",'График отпусков'!$D$16&lt;&gt;"",R196&gt;=MIN('График отпусков'!$C$16,'График отпусков'!$D$16),R196&lt;=MAX('График отпусков'!$C$16,'График отпусков'!$D$16)),
AND('График отпусков'!$C$17&lt;&gt;"",'График отпусков'!$D$17&lt;&gt;"",R196&gt;=MIN('График отпусков'!$C$17,'График отпусков'!$D$17),R196&lt;=MAX('График отпусков'!$C$17,'График отпусков'!$D$17)),
AND('График отпусков'!$C$18&lt;&gt;"",'График отпусков'!$D$18&lt;&gt;"",R196&gt;=MIN('График отпусков'!$C$18,'График отпусков'!$D$18),R196&lt;=MAX('График отпусков'!$C$18,'График отпусков'!$D$18)),
AND('График отпусков'!$C$19&lt;&gt;"",'График отпусков'!$D$19&lt;&gt;"",R196&gt;=MIN('График отпусков'!$C$19,'График отпусков'!$D$19),R196&lt;=MAX('График отпусков'!$C$19,'График отпусков'!$D$19)),
AND('График отпусков'!$C$20&lt;&gt;"",'График отпусков'!$D$20&lt;&gt;"",R196&gt;=MIN('График отпусков'!$C$20,'График отпусков'!$D$20),R196&lt;=MAX('График отпусков'!$C$20,'График отпусков'!$D$20)),
AND('График отпусков'!$C$21&lt;&gt;"",'График отпусков'!$D$21&lt;&gt;"",R196&gt;=MIN('График отпусков'!$C$21,'График отпусков'!$D$21),R196&lt;=MAX('График отпусков'!$C$21,'График отпусков'!$D$21)),
AND('График отпусков'!$C$22&lt;&gt;"",'График отпусков'!$D$22&lt;&gt;"",R196&gt;=MIN('График отпусков'!$C$22,'График отпусков'!$D$22),R196&lt;=MAX('График отпусков'!$C$22,'График отпусков'!$D$22)),
AND('График отпусков'!$C$23&lt;&gt;"",'График отпусков'!$D$23&lt;&gt;"",R196&gt;=MIN('График отпусков'!$C$23,'График отпусков'!$D$23),R196&lt;=MAX('График отпусков'!$C$23,'График отпусков'!$D$23)),
AND('График отпусков'!$C$24&lt;&gt;"",'График отпусков'!$D$24&lt;&gt;"",R196&gt;=MIN('График отпусков'!$C$24,'График отпусков'!$D$24),R196&lt;=MAX('График отпусков'!$C$24,'График отпусков'!$D$24)),
AND('График отпусков'!$C$25&lt;&gt;"",'График отпусков'!$D$25&lt;&gt;"",R196&gt;=MIN('График отпусков'!$C$25,'График отпусков'!$D$25),R196&lt;=MAX('График отпусков'!$C$25,'График отпусков'!$D$25)),
AND('График отпусков'!$C$26&lt;&gt;"",'График отпусков'!$D$26&lt;&gt;"",R196&gt;=MIN('График отпусков'!$C$26,'График отпусков'!$D$26),R196&lt;=MAX('График отпусков'!$C$26,'График отпусков'!$D$26)),
AND('График отпусков'!$C$27&lt;&gt;"",'График отпусков'!$D$27&lt;&gt;"",R196&gt;=MIN('График отпусков'!$C$27,'График отпусков'!$D$27),R196&lt;=MAX('График отпусков'!$C$27,'График отпусков'!$D$27)),
AND('График отпусков'!$C$28&lt;&gt;"",'График отпусков'!$D$28&lt;&gt;"",R196&gt;=MIN('График отпусков'!$C$28,'График отпусков'!$D$28),R196&lt;=MAX('График отпусков'!$C$28,'График отпусков'!$D$28)),
AND('График отпусков'!$C$29&lt;&gt;"",'График отпусков'!$D$29&lt;&gt;"",R196&gt;=MIN('График отпусков'!$C$29,'График отпусков'!$D$29),R196&lt;=MAX('График отпусков'!$C$29,'График отпусков'!$D$29))
)
)</f>
        <v>0</v>
      </c>
    </row>
    <row r="197" spans="17:19" ht="45" customHeight="1" x14ac:dyDescent="0.25">
      <c r="Q197" s="58" t="s">
        <v>99</v>
      </c>
      <c r="R197" s="59">
        <v>46216</v>
      </c>
      <c r="S197" s="60" t="b">
        <f>AND(
COUNTIF(Расчёт!$O$4:$O$35,R197)=0,
OR(
AND('График отпусков'!$C$15&lt;&gt;"",'График отпусков'!$D$15&lt;&gt;"",R197&gt;=MIN('График отпусков'!$C$15,'График отпусков'!$D$15),R197&lt;=MAX('График отпусков'!$C$15,'График отпусков'!$D$15)),
AND('График отпусков'!$C$16&lt;&gt;"",'График отпусков'!$D$16&lt;&gt;"",R197&gt;=MIN('График отпусков'!$C$16,'График отпусков'!$D$16),R197&lt;=MAX('График отпусков'!$C$16,'График отпусков'!$D$16)),
AND('График отпусков'!$C$17&lt;&gt;"",'График отпусков'!$D$17&lt;&gt;"",R197&gt;=MIN('График отпусков'!$C$17,'График отпусков'!$D$17),R197&lt;=MAX('График отпусков'!$C$17,'График отпусков'!$D$17)),
AND('График отпусков'!$C$18&lt;&gt;"",'График отпусков'!$D$18&lt;&gt;"",R197&gt;=MIN('График отпусков'!$C$18,'График отпусков'!$D$18),R197&lt;=MAX('График отпусков'!$C$18,'График отпусков'!$D$18)),
AND('График отпусков'!$C$19&lt;&gt;"",'График отпусков'!$D$19&lt;&gt;"",R197&gt;=MIN('График отпусков'!$C$19,'График отпусков'!$D$19),R197&lt;=MAX('График отпусков'!$C$19,'График отпусков'!$D$19)),
AND('График отпусков'!$C$20&lt;&gt;"",'График отпусков'!$D$20&lt;&gt;"",R197&gt;=MIN('График отпусков'!$C$20,'График отпусков'!$D$20),R197&lt;=MAX('График отпусков'!$C$20,'График отпусков'!$D$20)),
AND('График отпусков'!$C$21&lt;&gt;"",'График отпусков'!$D$21&lt;&gt;"",R197&gt;=MIN('График отпусков'!$C$21,'График отпусков'!$D$21),R197&lt;=MAX('График отпусков'!$C$21,'График отпусков'!$D$21)),
AND('График отпусков'!$C$22&lt;&gt;"",'График отпусков'!$D$22&lt;&gt;"",R197&gt;=MIN('График отпусков'!$C$22,'График отпусков'!$D$22),R197&lt;=MAX('График отпусков'!$C$22,'График отпусков'!$D$22)),
AND('График отпусков'!$C$23&lt;&gt;"",'График отпусков'!$D$23&lt;&gt;"",R197&gt;=MIN('График отпусков'!$C$23,'График отпусков'!$D$23),R197&lt;=MAX('График отпусков'!$C$23,'График отпусков'!$D$23)),
AND('График отпусков'!$C$24&lt;&gt;"",'График отпусков'!$D$24&lt;&gt;"",R197&gt;=MIN('График отпусков'!$C$24,'График отпусков'!$D$24),R197&lt;=MAX('График отпусков'!$C$24,'График отпусков'!$D$24)),
AND('График отпусков'!$C$25&lt;&gt;"",'График отпусков'!$D$25&lt;&gt;"",R197&gt;=MIN('График отпусков'!$C$25,'График отпусков'!$D$25),R197&lt;=MAX('График отпусков'!$C$25,'График отпусков'!$D$25)),
AND('График отпусков'!$C$26&lt;&gt;"",'График отпусков'!$D$26&lt;&gt;"",R197&gt;=MIN('График отпусков'!$C$26,'График отпусков'!$D$26),R197&lt;=MAX('График отпусков'!$C$26,'График отпусков'!$D$26)),
AND('График отпусков'!$C$27&lt;&gt;"",'График отпусков'!$D$27&lt;&gt;"",R197&gt;=MIN('График отпусков'!$C$27,'График отпусков'!$D$27),R197&lt;=MAX('График отпусков'!$C$27,'График отпусков'!$D$27)),
AND('График отпусков'!$C$28&lt;&gt;"",'График отпусков'!$D$28&lt;&gt;"",R197&gt;=MIN('График отпусков'!$C$28,'График отпусков'!$D$28),R197&lt;=MAX('График отпусков'!$C$28,'График отпусков'!$D$28)),
AND('График отпусков'!$C$29&lt;&gt;"",'График отпусков'!$D$29&lt;&gt;"",R197&gt;=MIN('График отпусков'!$C$29,'График отпусков'!$D$29),R197&lt;=MAX('График отпусков'!$C$29,'График отпусков'!$D$29))
)
)</f>
        <v>0</v>
      </c>
    </row>
    <row r="198" spans="17:19" ht="45" customHeight="1" x14ac:dyDescent="0.25">
      <c r="Q198" s="58" t="s">
        <v>99</v>
      </c>
      <c r="R198" s="59">
        <v>46217</v>
      </c>
      <c r="S198" s="60" t="b">
        <f>AND(
COUNTIF(Расчёт!$O$4:$O$35,R198)=0,
OR(
AND('График отпусков'!$C$15&lt;&gt;"",'График отпусков'!$D$15&lt;&gt;"",R198&gt;=MIN('График отпусков'!$C$15,'График отпусков'!$D$15),R198&lt;=MAX('График отпусков'!$C$15,'График отпусков'!$D$15)),
AND('График отпусков'!$C$16&lt;&gt;"",'График отпусков'!$D$16&lt;&gt;"",R198&gt;=MIN('График отпусков'!$C$16,'График отпусков'!$D$16),R198&lt;=MAX('График отпусков'!$C$16,'График отпусков'!$D$16)),
AND('График отпусков'!$C$17&lt;&gt;"",'График отпусков'!$D$17&lt;&gt;"",R198&gt;=MIN('График отпусков'!$C$17,'График отпусков'!$D$17),R198&lt;=MAX('График отпусков'!$C$17,'График отпусков'!$D$17)),
AND('График отпусков'!$C$18&lt;&gt;"",'График отпусков'!$D$18&lt;&gt;"",R198&gt;=MIN('График отпусков'!$C$18,'График отпусков'!$D$18),R198&lt;=MAX('График отпусков'!$C$18,'График отпусков'!$D$18)),
AND('График отпусков'!$C$19&lt;&gt;"",'График отпусков'!$D$19&lt;&gt;"",R198&gt;=MIN('График отпусков'!$C$19,'График отпусков'!$D$19),R198&lt;=MAX('График отпусков'!$C$19,'График отпусков'!$D$19)),
AND('График отпусков'!$C$20&lt;&gt;"",'График отпусков'!$D$20&lt;&gt;"",R198&gt;=MIN('График отпусков'!$C$20,'График отпусков'!$D$20),R198&lt;=MAX('График отпусков'!$C$20,'График отпусков'!$D$20)),
AND('График отпусков'!$C$21&lt;&gt;"",'График отпусков'!$D$21&lt;&gt;"",R198&gt;=MIN('График отпусков'!$C$21,'График отпусков'!$D$21),R198&lt;=MAX('График отпусков'!$C$21,'График отпусков'!$D$21)),
AND('График отпусков'!$C$22&lt;&gt;"",'График отпусков'!$D$22&lt;&gt;"",R198&gt;=MIN('График отпусков'!$C$22,'График отпусков'!$D$22),R198&lt;=MAX('График отпусков'!$C$22,'График отпусков'!$D$22)),
AND('График отпусков'!$C$23&lt;&gt;"",'График отпусков'!$D$23&lt;&gt;"",R198&gt;=MIN('График отпусков'!$C$23,'График отпусков'!$D$23),R198&lt;=MAX('График отпусков'!$C$23,'График отпусков'!$D$23)),
AND('График отпусков'!$C$24&lt;&gt;"",'График отпусков'!$D$24&lt;&gt;"",R198&gt;=MIN('График отпусков'!$C$24,'График отпусков'!$D$24),R198&lt;=MAX('График отпусков'!$C$24,'График отпусков'!$D$24)),
AND('График отпусков'!$C$25&lt;&gt;"",'График отпусков'!$D$25&lt;&gt;"",R198&gt;=MIN('График отпусков'!$C$25,'График отпусков'!$D$25),R198&lt;=MAX('График отпусков'!$C$25,'График отпусков'!$D$25)),
AND('График отпусков'!$C$26&lt;&gt;"",'График отпусков'!$D$26&lt;&gt;"",R198&gt;=MIN('График отпусков'!$C$26,'График отпусков'!$D$26),R198&lt;=MAX('График отпусков'!$C$26,'График отпусков'!$D$26)),
AND('График отпусков'!$C$27&lt;&gt;"",'График отпусков'!$D$27&lt;&gt;"",R198&gt;=MIN('График отпусков'!$C$27,'График отпусков'!$D$27),R198&lt;=MAX('График отпусков'!$C$27,'График отпусков'!$D$27)),
AND('График отпусков'!$C$28&lt;&gt;"",'График отпусков'!$D$28&lt;&gt;"",R198&gt;=MIN('График отпусков'!$C$28,'График отпусков'!$D$28),R198&lt;=MAX('График отпусков'!$C$28,'График отпусков'!$D$28)),
AND('График отпусков'!$C$29&lt;&gt;"",'График отпусков'!$D$29&lt;&gt;"",R198&gt;=MIN('График отпусков'!$C$29,'График отпусков'!$D$29),R198&lt;=MAX('График отпусков'!$C$29,'График отпусков'!$D$29))
)
)</f>
        <v>0</v>
      </c>
    </row>
    <row r="199" spans="17:19" ht="45" customHeight="1" x14ac:dyDescent="0.25">
      <c r="Q199" s="58" t="s">
        <v>99</v>
      </c>
      <c r="R199" s="59">
        <v>46218</v>
      </c>
      <c r="S199" s="60" t="b">
        <f>AND(
COUNTIF(Расчёт!$O$4:$O$35,R199)=0,
OR(
AND('График отпусков'!$C$15&lt;&gt;"",'График отпусков'!$D$15&lt;&gt;"",R199&gt;=MIN('График отпусков'!$C$15,'График отпусков'!$D$15),R199&lt;=MAX('График отпусков'!$C$15,'График отпусков'!$D$15)),
AND('График отпусков'!$C$16&lt;&gt;"",'График отпусков'!$D$16&lt;&gt;"",R199&gt;=MIN('График отпусков'!$C$16,'График отпусков'!$D$16),R199&lt;=MAX('График отпусков'!$C$16,'График отпусков'!$D$16)),
AND('График отпусков'!$C$17&lt;&gt;"",'График отпусков'!$D$17&lt;&gt;"",R199&gt;=MIN('График отпусков'!$C$17,'График отпусков'!$D$17),R199&lt;=MAX('График отпусков'!$C$17,'График отпусков'!$D$17)),
AND('График отпусков'!$C$18&lt;&gt;"",'График отпусков'!$D$18&lt;&gt;"",R199&gt;=MIN('График отпусков'!$C$18,'График отпусков'!$D$18),R199&lt;=MAX('График отпусков'!$C$18,'График отпусков'!$D$18)),
AND('График отпусков'!$C$19&lt;&gt;"",'График отпусков'!$D$19&lt;&gt;"",R199&gt;=MIN('График отпусков'!$C$19,'График отпусков'!$D$19),R199&lt;=MAX('График отпусков'!$C$19,'График отпусков'!$D$19)),
AND('График отпусков'!$C$20&lt;&gt;"",'График отпусков'!$D$20&lt;&gt;"",R199&gt;=MIN('График отпусков'!$C$20,'График отпусков'!$D$20),R199&lt;=MAX('График отпусков'!$C$20,'График отпусков'!$D$20)),
AND('График отпусков'!$C$21&lt;&gt;"",'График отпусков'!$D$21&lt;&gt;"",R199&gt;=MIN('График отпусков'!$C$21,'График отпусков'!$D$21),R199&lt;=MAX('График отпусков'!$C$21,'График отпусков'!$D$21)),
AND('График отпусков'!$C$22&lt;&gt;"",'График отпусков'!$D$22&lt;&gt;"",R199&gt;=MIN('График отпусков'!$C$22,'График отпусков'!$D$22),R199&lt;=MAX('График отпусков'!$C$22,'График отпусков'!$D$22)),
AND('График отпусков'!$C$23&lt;&gt;"",'График отпусков'!$D$23&lt;&gt;"",R199&gt;=MIN('График отпусков'!$C$23,'График отпусков'!$D$23),R199&lt;=MAX('График отпусков'!$C$23,'График отпусков'!$D$23)),
AND('График отпусков'!$C$24&lt;&gt;"",'График отпусков'!$D$24&lt;&gt;"",R199&gt;=MIN('График отпусков'!$C$24,'График отпусков'!$D$24),R199&lt;=MAX('График отпусков'!$C$24,'График отпусков'!$D$24)),
AND('График отпусков'!$C$25&lt;&gt;"",'График отпусков'!$D$25&lt;&gt;"",R199&gt;=MIN('График отпусков'!$C$25,'График отпусков'!$D$25),R199&lt;=MAX('График отпусков'!$C$25,'График отпусков'!$D$25)),
AND('График отпусков'!$C$26&lt;&gt;"",'График отпусков'!$D$26&lt;&gt;"",R199&gt;=MIN('График отпусков'!$C$26,'График отпусков'!$D$26),R199&lt;=MAX('График отпусков'!$C$26,'График отпусков'!$D$26)),
AND('График отпусков'!$C$27&lt;&gt;"",'График отпусков'!$D$27&lt;&gt;"",R199&gt;=MIN('График отпусков'!$C$27,'График отпусков'!$D$27),R199&lt;=MAX('График отпусков'!$C$27,'График отпусков'!$D$27)),
AND('График отпусков'!$C$28&lt;&gt;"",'График отпусков'!$D$28&lt;&gt;"",R199&gt;=MIN('График отпусков'!$C$28,'График отпусков'!$D$28),R199&lt;=MAX('График отпусков'!$C$28,'График отпусков'!$D$28)),
AND('График отпусков'!$C$29&lt;&gt;"",'График отпусков'!$D$29&lt;&gt;"",R199&gt;=MIN('График отпусков'!$C$29,'График отпусков'!$D$29),R199&lt;=MAX('График отпусков'!$C$29,'График отпусков'!$D$29))
)
)</f>
        <v>0</v>
      </c>
    </row>
    <row r="200" spans="17:19" ht="45" customHeight="1" x14ac:dyDescent="0.25">
      <c r="Q200" s="58" t="s">
        <v>99</v>
      </c>
      <c r="R200" s="59">
        <v>46219</v>
      </c>
      <c r="S200" s="60" t="b">
        <f>AND(
COUNTIF(Расчёт!$O$4:$O$35,R200)=0,
OR(
AND('График отпусков'!$C$15&lt;&gt;"",'График отпусков'!$D$15&lt;&gt;"",R200&gt;=MIN('График отпусков'!$C$15,'График отпусков'!$D$15),R200&lt;=MAX('График отпусков'!$C$15,'График отпусков'!$D$15)),
AND('График отпусков'!$C$16&lt;&gt;"",'График отпусков'!$D$16&lt;&gt;"",R200&gt;=MIN('График отпусков'!$C$16,'График отпусков'!$D$16),R200&lt;=MAX('График отпусков'!$C$16,'График отпусков'!$D$16)),
AND('График отпусков'!$C$17&lt;&gt;"",'График отпусков'!$D$17&lt;&gt;"",R200&gt;=MIN('График отпусков'!$C$17,'График отпусков'!$D$17),R200&lt;=MAX('График отпусков'!$C$17,'График отпусков'!$D$17)),
AND('График отпусков'!$C$18&lt;&gt;"",'График отпусков'!$D$18&lt;&gt;"",R200&gt;=MIN('График отпусков'!$C$18,'График отпусков'!$D$18),R200&lt;=MAX('График отпусков'!$C$18,'График отпусков'!$D$18)),
AND('График отпусков'!$C$19&lt;&gt;"",'График отпусков'!$D$19&lt;&gt;"",R200&gt;=MIN('График отпусков'!$C$19,'График отпусков'!$D$19),R200&lt;=MAX('График отпусков'!$C$19,'График отпусков'!$D$19)),
AND('График отпусков'!$C$20&lt;&gt;"",'График отпусков'!$D$20&lt;&gt;"",R200&gt;=MIN('График отпусков'!$C$20,'График отпусков'!$D$20),R200&lt;=MAX('График отпусков'!$C$20,'График отпусков'!$D$20)),
AND('График отпусков'!$C$21&lt;&gt;"",'График отпусков'!$D$21&lt;&gt;"",R200&gt;=MIN('График отпусков'!$C$21,'График отпусков'!$D$21),R200&lt;=MAX('График отпусков'!$C$21,'График отпусков'!$D$21)),
AND('График отпусков'!$C$22&lt;&gt;"",'График отпусков'!$D$22&lt;&gt;"",R200&gt;=MIN('График отпусков'!$C$22,'График отпусков'!$D$22),R200&lt;=MAX('График отпусков'!$C$22,'График отпусков'!$D$22)),
AND('График отпусков'!$C$23&lt;&gt;"",'График отпусков'!$D$23&lt;&gt;"",R200&gt;=MIN('График отпусков'!$C$23,'График отпусков'!$D$23),R200&lt;=MAX('График отпусков'!$C$23,'График отпусков'!$D$23)),
AND('График отпусков'!$C$24&lt;&gt;"",'График отпусков'!$D$24&lt;&gt;"",R200&gt;=MIN('График отпусков'!$C$24,'График отпусков'!$D$24),R200&lt;=MAX('График отпусков'!$C$24,'График отпусков'!$D$24)),
AND('График отпусков'!$C$25&lt;&gt;"",'График отпусков'!$D$25&lt;&gt;"",R200&gt;=MIN('График отпусков'!$C$25,'График отпусков'!$D$25),R200&lt;=MAX('График отпусков'!$C$25,'График отпусков'!$D$25)),
AND('График отпусков'!$C$26&lt;&gt;"",'График отпусков'!$D$26&lt;&gt;"",R200&gt;=MIN('График отпусков'!$C$26,'График отпусков'!$D$26),R200&lt;=MAX('График отпусков'!$C$26,'График отпусков'!$D$26)),
AND('График отпусков'!$C$27&lt;&gt;"",'График отпусков'!$D$27&lt;&gt;"",R200&gt;=MIN('График отпусков'!$C$27,'График отпусков'!$D$27),R200&lt;=MAX('График отпусков'!$C$27,'График отпусков'!$D$27)),
AND('График отпусков'!$C$28&lt;&gt;"",'График отпусков'!$D$28&lt;&gt;"",R200&gt;=MIN('График отпусков'!$C$28,'График отпусков'!$D$28),R200&lt;=MAX('График отпусков'!$C$28,'График отпусков'!$D$28)),
AND('График отпусков'!$C$29&lt;&gt;"",'График отпусков'!$D$29&lt;&gt;"",R200&gt;=MIN('График отпусков'!$C$29,'График отпусков'!$D$29),R200&lt;=MAX('График отпусков'!$C$29,'График отпусков'!$D$29))
)
)</f>
        <v>0</v>
      </c>
    </row>
    <row r="201" spans="17:19" ht="45" customHeight="1" x14ac:dyDescent="0.25">
      <c r="Q201" s="58" t="s">
        <v>99</v>
      </c>
      <c r="R201" s="59">
        <v>46220</v>
      </c>
      <c r="S201" s="60" t="b">
        <f>AND(
COUNTIF(Расчёт!$O$4:$O$35,R201)=0,
OR(
AND('График отпусков'!$C$15&lt;&gt;"",'График отпусков'!$D$15&lt;&gt;"",R201&gt;=MIN('График отпусков'!$C$15,'График отпусков'!$D$15),R201&lt;=MAX('График отпусков'!$C$15,'График отпусков'!$D$15)),
AND('График отпусков'!$C$16&lt;&gt;"",'График отпусков'!$D$16&lt;&gt;"",R201&gt;=MIN('График отпусков'!$C$16,'График отпусков'!$D$16),R201&lt;=MAX('График отпусков'!$C$16,'График отпусков'!$D$16)),
AND('График отпусков'!$C$17&lt;&gt;"",'График отпусков'!$D$17&lt;&gt;"",R201&gt;=MIN('График отпусков'!$C$17,'График отпусков'!$D$17),R201&lt;=MAX('График отпусков'!$C$17,'График отпусков'!$D$17)),
AND('График отпусков'!$C$18&lt;&gt;"",'График отпусков'!$D$18&lt;&gt;"",R201&gt;=MIN('График отпусков'!$C$18,'График отпусков'!$D$18),R201&lt;=MAX('График отпусков'!$C$18,'График отпусков'!$D$18)),
AND('График отпусков'!$C$19&lt;&gt;"",'График отпусков'!$D$19&lt;&gt;"",R201&gt;=MIN('График отпусков'!$C$19,'График отпусков'!$D$19),R201&lt;=MAX('График отпусков'!$C$19,'График отпусков'!$D$19)),
AND('График отпусков'!$C$20&lt;&gt;"",'График отпусков'!$D$20&lt;&gt;"",R201&gt;=MIN('График отпусков'!$C$20,'График отпусков'!$D$20),R201&lt;=MAX('График отпусков'!$C$20,'График отпусков'!$D$20)),
AND('График отпусков'!$C$21&lt;&gt;"",'График отпусков'!$D$21&lt;&gt;"",R201&gt;=MIN('График отпусков'!$C$21,'График отпусков'!$D$21),R201&lt;=MAX('График отпусков'!$C$21,'График отпусков'!$D$21)),
AND('График отпусков'!$C$22&lt;&gt;"",'График отпусков'!$D$22&lt;&gt;"",R201&gt;=MIN('График отпусков'!$C$22,'График отпусков'!$D$22),R201&lt;=MAX('График отпусков'!$C$22,'График отпусков'!$D$22)),
AND('График отпусков'!$C$23&lt;&gt;"",'График отпусков'!$D$23&lt;&gt;"",R201&gt;=MIN('График отпусков'!$C$23,'График отпусков'!$D$23),R201&lt;=MAX('График отпусков'!$C$23,'График отпусков'!$D$23)),
AND('График отпусков'!$C$24&lt;&gt;"",'График отпусков'!$D$24&lt;&gt;"",R201&gt;=MIN('График отпусков'!$C$24,'График отпусков'!$D$24),R201&lt;=MAX('График отпусков'!$C$24,'График отпусков'!$D$24)),
AND('График отпусков'!$C$25&lt;&gt;"",'График отпусков'!$D$25&lt;&gt;"",R201&gt;=MIN('График отпусков'!$C$25,'График отпусков'!$D$25),R201&lt;=MAX('График отпусков'!$C$25,'График отпусков'!$D$25)),
AND('График отпусков'!$C$26&lt;&gt;"",'График отпусков'!$D$26&lt;&gt;"",R201&gt;=MIN('График отпусков'!$C$26,'График отпусков'!$D$26),R201&lt;=MAX('График отпусков'!$C$26,'График отпусков'!$D$26)),
AND('График отпусков'!$C$27&lt;&gt;"",'График отпусков'!$D$27&lt;&gt;"",R201&gt;=MIN('График отпусков'!$C$27,'График отпусков'!$D$27),R201&lt;=MAX('График отпусков'!$C$27,'График отпусков'!$D$27)),
AND('График отпусков'!$C$28&lt;&gt;"",'График отпусков'!$D$28&lt;&gt;"",R201&gt;=MIN('График отпусков'!$C$28,'График отпусков'!$D$28),R201&lt;=MAX('График отпусков'!$C$28,'График отпусков'!$D$28)),
AND('График отпусков'!$C$29&lt;&gt;"",'График отпусков'!$D$29&lt;&gt;"",R201&gt;=MIN('График отпусков'!$C$29,'График отпусков'!$D$29),R201&lt;=MAX('График отпусков'!$C$29,'График отпусков'!$D$29))
)
)</f>
        <v>0</v>
      </c>
    </row>
    <row r="202" spans="17:19" ht="45" customHeight="1" x14ac:dyDescent="0.25">
      <c r="Q202" s="58" t="s">
        <v>99</v>
      </c>
      <c r="R202" s="59">
        <v>46221</v>
      </c>
      <c r="S202" s="60" t="b">
        <f>AND(
COUNTIF(Расчёт!$O$4:$O$35,R202)=0,
OR(
AND('График отпусков'!$C$15&lt;&gt;"",'График отпусков'!$D$15&lt;&gt;"",R202&gt;=MIN('График отпусков'!$C$15,'График отпусков'!$D$15),R202&lt;=MAX('График отпусков'!$C$15,'График отпусков'!$D$15)),
AND('График отпусков'!$C$16&lt;&gt;"",'График отпусков'!$D$16&lt;&gt;"",R202&gt;=MIN('График отпусков'!$C$16,'График отпусков'!$D$16),R202&lt;=MAX('График отпусков'!$C$16,'График отпусков'!$D$16)),
AND('График отпусков'!$C$17&lt;&gt;"",'График отпусков'!$D$17&lt;&gt;"",R202&gt;=MIN('График отпусков'!$C$17,'График отпусков'!$D$17),R202&lt;=MAX('График отпусков'!$C$17,'График отпусков'!$D$17)),
AND('График отпусков'!$C$18&lt;&gt;"",'График отпусков'!$D$18&lt;&gt;"",R202&gt;=MIN('График отпусков'!$C$18,'График отпусков'!$D$18),R202&lt;=MAX('График отпусков'!$C$18,'График отпусков'!$D$18)),
AND('График отпусков'!$C$19&lt;&gt;"",'График отпусков'!$D$19&lt;&gt;"",R202&gt;=MIN('График отпусков'!$C$19,'График отпусков'!$D$19),R202&lt;=MAX('График отпусков'!$C$19,'График отпусков'!$D$19)),
AND('График отпусков'!$C$20&lt;&gt;"",'График отпусков'!$D$20&lt;&gt;"",R202&gt;=MIN('График отпусков'!$C$20,'График отпусков'!$D$20),R202&lt;=MAX('График отпусков'!$C$20,'График отпусков'!$D$20)),
AND('График отпусков'!$C$21&lt;&gt;"",'График отпусков'!$D$21&lt;&gt;"",R202&gt;=MIN('График отпусков'!$C$21,'График отпусков'!$D$21),R202&lt;=MAX('График отпусков'!$C$21,'График отпусков'!$D$21)),
AND('График отпусков'!$C$22&lt;&gt;"",'График отпусков'!$D$22&lt;&gt;"",R202&gt;=MIN('График отпусков'!$C$22,'График отпусков'!$D$22),R202&lt;=MAX('График отпусков'!$C$22,'График отпусков'!$D$22)),
AND('График отпусков'!$C$23&lt;&gt;"",'График отпусков'!$D$23&lt;&gt;"",R202&gt;=MIN('График отпусков'!$C$23,'График отпусков'!$D$23),R202&lt;=MAX('График отпусков'!$C$23,'График отпусков'!$D$23)),
AND('График отпусков'!$C$24&lt;&gt;"",'График отпусков'!$D$24&lt;&gt;"",R202&gt;=MIN('График отпусков'!$C$24,'График отпусков'!$D$24),R202&lt;=MAX('График отпусков'!$C$24,'График отпусков'!$D$24)),
AND('График отпусков'!$C$25&lt;&gt;"",'График отпусков'!$D$25&lt;&gt;"",R202&gt;=MIN('График отпусков'!$C$25,'График отпусков'!$D$25),R202&lt;=MAX('График отпусков'!$C$25,'График отпусков'!$D$25)),
AND('График отпусков'!$C$26&lt;&gt;"",'График отпусков'!$D$26&lt;&gt;"",R202&gt;=MIN('График отпусков'!$C$26,'График отпусков'!$D$26),R202&lt;=MAX('График отпусков'!$C$26,'График отпусков'!$D$26)),
AND('График отпусков'!$C$27&lt;&gt;"",'График отпусков'!$D$27&lt;&gt;"",R202&gt;=MIN('График отпусков'!$C$27,'График отпусков'!$D$27),R202&lt;=MAX('График отпусков'!$C$27,'График отпусков'!$D$27)),
AND('График отпусков'!$C$28&lt;&gt;"",'График отпусков'!$D$28&lt;&gt;"",R202&gt;=MIN('График отпусков'!$C$28,'График отпусков'!$D$28),R202&lt;=MAX('График отпусков'!$C$28,'График отпусков'!$D$28)),
AND('График отпусков'!$C$29&lt;&gt;"",'График отпусков'!$D$29&lt;&gt;"",R202&gt;=MIN('График отпусков'!$C$29,'График отпусков'!$D$29),R202&lt;=MAX('График отпусков'!$C$29,'График отпусков'!$D$29))
)
)</f>
        <v>0</v>
      </c>
    </row>
    <row r="203" spans="17:19" ht="45" customHeight="1" x14ac:dyDescent="0.25">
      <c r="Q203" s="58" t="s">
        <v>99</v>
      </c>
      <c r="R203" s="59">
        <v>46222</v>
      </c>
      <c r="S203" s="60" t="b">
        <f>AND(
COUNTIF(Расчёт!$O$4:$O$35,R203)=0,
OR(
AND('График отпусков'!$C$15&lt;&gt;"",'График отпусков'!$D$15&lt;&gt;"",R203&gt;=MIN('График отпусков'!$C$15,'График отпусков'!$D$15),R203&lt;=MAX('График отпусков'!$C$15,'График отпусков'!$D$15)),
AND('График отпусков'!$C$16&lt;&gt;"",'График отпусков'!$D$16&lt;&gt;"",R203&gt;=MIN('График отпусков'!$C$16,'График отпусков'!$D$16),R203&lt;=MAX('График отпусков'!$C$16,'График отпусков'!$D$16)),
AND('График отпусков'!$C$17&lt;&gt;"",'График отпусков'!$D$17&lt;&gt;"",R203&gt;=MIN('График отпусков'!$C$17,'График отпусков'!$D$17),R203&lt;=MAX('График отпусков'!$C$17,'График отпусков'!$D$17)),
AND('График отпусков'!$C$18&lt;&gt;"",'График отпусков'!$D$18&lt;&gt;"",R203&gt;=MIN('График отпусков'!$C$18,'График отпусков'!$D$18),R203&lt;=MAX('График отпусков'!$C$18,'График отпусков'!$D$18)),
AND('График отпусков'!$C$19&lt;&gt;"",'График отпусков'!$D$19&lt;&gt;"",R203&gt;=MIN('График отпусков'!$C$19,'График отпусков'!$D$19),R203&lt;=MAX('График отпусков'!$C$19,'График отпусков'!$D$19)),
AND('График отпусков'!$C$20&lt;&gt;"",'График отпусков'!$D$20&lt;&gt;"",R203&gt;=MIN('График отпусков'!$C$20,'График отпусков'!$D$20),R203&lt;=MAX('График отпусков'!$C$20,'График отпусков'!$D$20)),
AND('График отпусков'!$C$21&lt;&gt;"",'График отпусков'!$D$21&lt;&gt;"",R203&gt;=MIN('График отпусков'!$C$21,'График отпусков'!$D$21),R203&lt;=MAX('График отпусков'!$C$21,'График отпусков'!$D$21)),
AND('График отпусков'!$C$22&lt;&gt;"",'График отпусков'!$D$22&lt;&gt;"",R203&gt;=MIN('График отпусков'!$C$22,'График отпусков'!$D$22),R203&lt;=MAX('График отпусков'!$C$22,'График отпусков'!$D$22)),
AND('График отпусков'!$C$23&lt;&gt;"",'График отпусков'!$D$23&lt;&gt;"",R203&gt;=MIN('График отпусков'!$C$23,'График отпусков'!$D$23),R203&lt;=MAX('График отпусков'!$C$23,'График отпусков'!$D$23)),
AND('График отпусков'!$C$24&lt;&gt;"",'График отпусков'!$D$24&lt;&gt;"",R203&gt;=MIN('График отпусков'!$C$24,'График отпусков'!$D$24),R203&lt;=MAX('График отпусков'!$C$24,'График отпусков'!$D$24)),
AND('График отпусков'!$C$25&lt;&gt;"",'График отпусков'!$D$25&lt;&gt;"",R203&gt;=MIN('График отпусков'!$C$25,'График отпусков'!$D$25),R203&lt;=MAX('График отпусков'!$C$25,'График отпусков'!$D$25)),
AND('График отпусков'!$C$26&lt;&gt;"",'График отпусков'!$D$26&lt;&gt;"",R203&gt;=MIN('График отпусков'!$C$26,'График отпусков'!$D$26),R203&lt;=MAX('График отпусков'!$C$26,'График отпусков'!$D$26)),
AND('График отпусков'!$C$27&lt;&gt;"",'График отпусков'!$D$27&lt;&gt;"",R203&gt;=MIN('График отпусков'!$C$27,'График отпусков'!$D$27),R203&lt;=MAX('График отпусков'!$C$27,'График отпусков'!$D$27)),
AND('График отпусков'!$C$28&lt;&gt;"",'График отпусков'!$D$28&lt;&gt;"",R203&gt;=MIN('График отпусков'!$C$28,'График отпусков'!$D$28),R203&lt;=MAX('График отпусков'!$C$28,'График отпусков'!$D$28)),
AND('График отпусков'!$C$29&lt;&gt;"",'График отпусков'!$D$29&lt;&gt;"",R203&gt;=MIN('График отпусков'!$C$29,'График отпусков'!$D$29),R203&lt;=MAX('График отпусков'!$C$29,'График отпусков'!$D$29))
)
)</f>
        <v>0</v>
      </c>
    </row>
    <row r="204" spans="17:19" ht="45" customHeight="1" x14ac:dyDescent="0.25">
      <c r="Q204" s="58" t="s">
        <v>99</v>
      </c>
      <c r="R204" s="59">
        <v>46223</v>
      </c>
      <c r="S204" s="60" t="b">
        <f>AND(
COUNTIF(Расчёт!$O$4:$O$35,R204)=0,
OR(
AND('График отпусков'!$C$15&lt;&gt;"",'График отпусков'!$D$15&lt;&gt;"",R204&gt;=MIN('График отпусков'!$C$15,'График отпусков'!$D$15),R204&lt;=MAX('График отпусков'!$C$15,'График отпусков'!$D$15)),
AND('График отпусков'!$C$16&lt;&gt;"",'График отпусков'!$D$16&lt;&gt;"",R204&gt;=MIN('График отпусков'!$C$16,'График отпусков'!$D$16),R204&lt;=MAX('График отпусков'!$C$16,'График отпусков'!$D$16)),
AND('График отпусков'!$C$17&lt;&gt;"",'График отпусков'!$D$17&lt;&gt;"",R204&gt;=MIN('График отпусков'!$C$17,'График отпусков'!$D$17),R204&lt;=MAX('График отпусков'!$C$17,'График отпусков'!$D$17)),
AND('График отпусков'!$C$18&lt;&gt;"",'График отпусков'!$D$18&lt;&gt;"",R204&gt;=MIN('График отпусков'!$C$18,'График отпусков'!$D$18),R204&lt;=MAX('График отпусков'!$C$18,'График отпусков'!$D$18)),
AND('График отпусков'!$C$19&lt;&gt;"",'График отпусков'!$D$19&lt;&gt;"",R204&gt;=MIN('График отпусков'!$C$19,'График отпусков'!$D$19),R204&lt;=MAX('График отпусков'!$C$19,'График отпусков'!$D$19)),
AND('График отпусков'!$C$20&lt;&gt;"",'График отпусков'!$D$20&lt;&gt;"",R204&gt;=MIN('График отпусков'!$C$20,'График отпусков'!$D$20),R204&lt;=MAX('График отпусков'!$C$20,'График отпусков'!$D$20)),
AND('График отпусков'!$C$21&lt;&gt;"",'График отпусков'!$D$21&lt;&gt;"",R204&gt;=MIN('График отпусков'!$C$21,'График отпусков'!$D$21),R204&lt;=MAX('График отпусков'!$C$21,'График отпусков'!$D$21)),
AND('График отпусков'!$C$22&lt;&gt;"",'График отпусков'!$D$22&lt;&gt;"",R204&gt;=MIN('График отпусков'!$C$22,'График отпусков'!$D$22),R204&lt;=MAX('График отпусков'!$C$22,'График отпусков'!$D$22)),
AND('График отпусков'!$C$23&lt;&gt;"",'График отпусков'!$D$23&lt;&gt;"",R204&gt;=MIN('График отпусков'!$C$23,'График отпусков'!$D$23),R204&lt;=MAX('График отпусков'!$C$23,'График отпусков'!$D$23)),
AND('График отпусков'!$C$24&lt;&gt;"",'График отпусков'!$D$24&lt;&gt;"",R204&gt;=MIN('График отпусков'!$C$24,'График отпусков'!$D$24),R204&lt;=MAX('График отпусков'!$C$24,'График отпусков'!$D$24)),
AND('График отпусков'!$C$25&lt;&gt;"",'График отпусков'!$D$25&lt;&gt;"",R204&gt;=MIN('График отпусков'!$C$25,'График отпусков'!$D$25),R204&lt;=MAX('График отпусков'!$C$25,'График отпусков'!$D$25)),
AND('График отпусков'!$C$26&lt;&gt;"",'График отпусков'!$D$26&lt;&gt;"",R204&gt;=MIN('График отпусков'!$C$26,'График отпусков'!$D$26),R204&lt;=MAX('График отпусков'!$C$26,'График отпусков'!$D$26)),
AND('График отпусков'!$C$27&lt;&gt;"",'График отпусков'!$D$27&lt;&gt;"",R204&gt;=MIN('График отпусков'!$C$27,'График отпусков'!$D$27),R204&lt;=MAX('График отпусков'!$C$27,'График отпусков'!$D$27)),
AND('График отпусков'!$C$28&lt;&gt;"",'График отпусков'!$D$28&lt;&gt;"",R204&gt;=MIN('График отпусков'!$C$28,'График отпусков'!$D$28),R204&lt;=MAX('График отпусков'!$C$28,'График отпусков'!$D$28)),
AND('График отпусков'!$C$29&lt;&gt;"",'График отпусков'!$D$29&lt;&gt;"",R204&gt;=MIN('График отпусков'!$C$29,'График отпусков'!$D$29),R204&lt;=MAX('График отпусков'!$C$29,'График отпусков'!$D$29))
)
)</f>
        <v>0</v>
      </c>
    </row>
    <row r="205" spans="17:19" ht="45" customHeight="1" x14ac:dyDescent="0.25">
      <c r="Q205" s="58" t="s">
        <v>99</v>
      </c>
      <c r="R205" s="59">
        <v>46224</v>
      </c>
      <c r="S205" s="60" t="b">
        <f>AND(
COUNTIF(Расчёт!$O$4:$O$35,R205)=0,
OR(
AND('График отпусков'!$C$15&lt;&gt;"",'График отпусков'!$D$15&lt;&gt;"",R205&gt;=MIN('График отпусков'!$C$15,'График отпусков'!$D$15),R205&lt;=MAX('График отпусков'!$C$15,'График отпусков'!$D$15)),
AND('График отпусков'!$C$16&lt;&gt;"",'График отпусков'!$D$16&lt;&gt;"",R205&gt;=MIN('График отпусков'!$C$16,'График отпусков'!$D$16),R205&lt;=MAX('График отпусков'!$C$16,'График отпусков'!$D$16)),
AND('График отпусков'!$C$17&lt;&gt;"",'График отпусков'!$D$17&lt;&gt;"",R205&gt;=MIN('График отпусков'!$C$17,'График отпусков'!$D$17),R205&lt;=MAX('График отпусков'!$C$17,'График отпусков'!$D$17)),
AND('График отпусков'!$C$18&lt;&gt;"",'График отпусков'!$D$18&lt;&gt;"",R205&gt;=MIN('График отпусков'!$C$18,'График отпусков'!$D$18),R205&lt;=MAX('График отпусков'!$C$18,'График отпусков'!$D$18)),
AND('График отпусков'!$C$19&lt;&gt;"",'График отпусков'!$D$19&lt;&gt;"",R205&gt;=MIN('График отпусков'!$C$19,'График отпусков'!$D$19),R205&lt;=MAX('График отпусков'!$C$19,'График отпусков'!$D$19)),
AND('График отпусков'!$C$20&lt;&gt;"",'График отпусков'!$D$20&lt;&gt;"",R205&gt;=MIN('График отпусков'!$C$20,'График отпусков'!$D$20),R205&lt;=MAX('График отпусков'!$C$20,'График отпусков'!$D$20)),
AND('График отпусков'!$C$21&lt;&gt;"",'График отпусков'!$D$21&lt;&gt;"",R205&gt;=MIN('График отпусков'!$C$21,'График отпусков'!$D$21),R205&lt;=MAX('График отпусков'!$C$21,'График отпусков'!$D$21)),
AND('График отпусков'!$C$22&lt;&gt;"",'График отпусков'!$D$22&lt;&gt;"",R205&gt;=MIN('График отпусков'!$C$22,'График отпусков'!$D$22),R205&lt;=MAX('График отпусков'!$C$22,'График отпусков'!$D$22)),
AND('График отпусков'!$C$23&lt;&gt;"",'График отпусков'!$D$23&lt;&gt;"",R205&gt;=MIN('График отпусков'!$C$23,'График отпусков'!$D$23),R205&lt;=MAX('График отпусков'!$C$23,'График отпусков'!$D$23)),
AND('График отпусков'!$C$24&lt;&gt;"",'График отпусков'!$D$24&lt;&gt;"",R205&gt;=MIN('График отпусков'!$C$24,'График отпусков'!$D$24),R205&lt;=MAX('График отпусков'!$C$24,'График отпусков'!$D$24)),
AND('График отпусков'!$C$25&lt;&gt;"",'График отпусков'!$D$25&lt;&gt;"",R205&gt;=MIN('График отпусков'!$C$25,'График отпусков'!$D$25),R205&lt;=MAX('График отпусков'!$C$25,'График отпусков'!$D$25)),
AND('График отпусков'!$C$26&lt;&gt;"",'График отпусков'!$D$26&lt;&gt;"",R205&gt;=MIN('График отпусков'!$C$26,'График отпусков'!$D$26),R205&lt;=MAX('График отпусков'!$C$26,'График отпусков'!$D$26)),
AND('График отпусков'!$C$27&lt;&gt;"",'График отпусков'!$D$27&lt;&gt;"",R205&gt;=MIN('График отпусков'!$C$27,'График отпусков'!$D$27),R205&lt;=MAX('График отпусков'!$C$27,'График отпусков'!$D$27)),
AND('График отпусков'!$C$28&lt;&gt;"",'График отпусков'!$D$28&lt;&gt;"",R205&gt;=MIN('График отпусков'!$C$28,'График отпусков'!$D$28),R205&lt;=MAX('График отпусков'!$C$28,'График отпусков'!$D$28)),
AND('График отпусков'!$C$29&lt;&gt;"",'График отпусков'!$D$29&lt;&gt;"",R205&gt;=MIN('График отпусков'!$C$29,'График отпусков'!$D$29),R205&lt;=MAX('График отпусков'!$C$29,'График отпусков'!$D$29))
)
)</f>
        <v>0</v>
      </c>
    </row>
    <row r="206" spans="17:19" ht="45" customHeight="1" x14ac:dyDescent="0.25">
      <c r="Q206" s="58" t="s">
        <v>99</v>
      </c>
      <c r="R206" s="59">
        <v>46225</v>
      </c>
      <c r="S206" s="60" t="b">
        <f>AND(
COUNTIF(Расчёт!$O$4:$O$35,R206)=0,
OR(
AND('График отпусков'!$C$15&lt;&gt;"",'График отпусков'!$D$15&lt;&gt;"",R206&gt;=MIN('График отпусков'!$C$15,'График отпусков'!$D$15),R206&lt;=MAX('График отпусков'!$C$15,'График отпусков'!$D$15)),
AND('График отпусков'!$C$16&lt;&gt;"",'График отпусков'!$D$16&lt;&gt;"",R206&gt;=MIN('График отпусков'!$C$16,'График отпусков'!$D$16),R206&lt;=MAX('График отпусков'!$C$16,'График отпусков'!$D$16)),
AND('График отпусков'!$C$17&lt;&gt;"",'График отпусков'!$D$17&lt;&gt;"",R206&gt;=MIN('График отпусков'!$C$17,'График отпусков'!$D$17),R206&lt;=MAX('График отпусков'!$C$17,'График отпусков'!$D$17)),
AND('График отпусков'!$C$18&lt;&gt;"",'График отпусков'!$D$18&lt;&gt;"",R206&gt;=MIN('График отпусков'!$C$18,'График отпусков'!$D$18),R206&lt;=MAX('График отпусков'!$C$18,'График отпусков'!$D$18)),
AND('График отпусков'!$C$19&lt;&gt;"",'График отпусков'!$D$19&lt;&gt;"",R206&gt;=MIN('График отпусков'!$C$19,'График отпусков'!$D$19),R206&lt;=MAX('График отпусков'!$C$19,'График отпусков'!$D$19)),
AND('График отпусков'!$C$20&lt;&gt;"",'График отпусков'!$D$20&lt;&gt;"",R206&gt;=MIN('График отпусков'!$C$20,'График отпусков'!$D$20),R206&lt;=MAX('График отпусков'!$C$20,'График отпусков'!$D$20)),
AND('График отпусков'!$C$21&lt;&gt;"",'График отпусков'!$D$21&lt;&gt;"",R206&gt;=MIN('График отпусков'!$C$21,'График отпусков'!$D$21),R206&lt;=MAX('График отпусков'!$C$21,'График отпусков'!$D$21)),
AND('График отпусков'!$C$22&lt;&gt;"",'График отпусков'!$D$22&lt;&gt;"",R206&gt;=MIN('График отпусков'!$C$22,'График отпусков'!$D$22),R206&lt;=MAX('График отпусков'!$C$22,'График отпусков'!$D$22)),
AND('График отпусков'!$C$23&lt;&gt;"",'График отпусков'!$D$23&lt;&gt;"",R206&gt;=MIN('График отпусков'!$C$23,'График отпусков'!$D$23),R206&lt;=MAX('График отпусков'!$C$23,'График отпусков'!$D$23)),
AND('График отпусков'!$C$24&lt;&gt;"",'График отпусков'!$D$24&lt;&gt;"",R206&gt;=MIN('График отпусков'!$C$24,'График отпусков'!$D$24),R206&lt;=MAX('График отпусков'!$C$24,'График отпусков'!$D$24)),
AND('График отпусков'!$C$25&lt;&gt;"",'График отпусков'!$D$25&lt;&gt;"",R206&gt;=MIN('График отпусков'!$C$25,'График отпусков'!$D$25),R206&lt;=MAX('График отпусков'!$C$25,'График отпусков'!$D$25)),
AND('График отпусков'!$C$26&lt;&gt;"",'График отпусков'!$D$26&lt;&gt;"",R206&gt;=MIN('График отпусков'!$C$26,'График отпусков'!$D$26),R206&lt;=MAX('График отпусков'!$C$26,'График отпусков'!$D$26)),
AND('График отпусков'!$C$27&lt;&gt;"",'График отпусков'!$D$27&lt;&gt;"",R206&gt;=MIN('График отпусков'!$C$27,'График отпусков'!$D$27),R206&lt;=MAX('График отпусков'!$C$27,'График отпусков'!$D$27)),
AND('График отпусков'!$C$28&lt;&gt;"",'График отпусков'!$D$28&lt;&gt;"",R206&gt;=MIN('График отпусков'!$C$28,'График отпусков'!$D$28),R206&lt;=MAX('График отпусков'!$C$28,'График отпусков'!$D$28)),
AND('График отпусков'!$C$29&lt;&gt;"",'График отпусков'!$D$29&lt;&gt;"",R206&gt;=MIN('График отпусков'!$C$29,'График отпусков'!$D$29),R206&lt;=MAX('График отпусков'!$C$29,'График отпусков'!$D$29))
)
)</f>
        <v>0</v>
      </c>
    </row>
    <row r="207" spans="17:19" ht="45" customHeight="1" x14ac:dyDescent="0.25">
      <c r="Q207" s="58" t="s">
        <v>99</v>
      </c>
      <c r="R207" s="59">
        <v>46226</v>
      </c>
      <c r="S207" s="60" t="b">
        <f>AND(
COUNTIF(Расчёт!$O$4:$O$35,R207)=0,
OR(
AND('График отпусков'!$C$15&lt;&gt;"",'График отпусков'!$D$15&lt;&gt;"",R207&gt;=MIN('График отпусков'!$C$15,'График отпусков'!$D$15),R207&lt;=MAX('График отпусков'!$C$15,'График отпусков'!$D$15)),
AND('График отпусков'!$C$16&lt;&gt;"",'График отпусков'!$D$16&lt;&gt;"",R207&gt;=MIN('График отпусков'!$C$16,'График отпусков'!$D$16),R207&lt;=MAX('График отпусков'!$C$16,'График отпусков'!$D$16)),
AND('График отпусков'!$C$17&lt;&gt;"",'График отпусков'!$D$17&lt;&gt;"",R207&gt;=MIN('График отпусков'!$C$17,'График отпусков'!$D$17),R207&lt;=MAX('График отпусков'!$C$17,'График отпусков'!$D$17)),
AND('График отпусков'!$C$18&lt;&gt;"",'График отпусков'!$D$18&lt;&gt;"",R207&gt;=MIN('График отпусков'!$C$18,'График отпусков'!$D$18),R207&lt;=MAX('График отпусков'!$C$18,'График отпусков'!$D$18)),
AND('График отпусков'!$C$19&lt;&gt;"",'График отпусков'!$D$19&lt;&gt;"",R207&gt;=MIN('График отпусков'!$C$19,'График отпусков'!$D$19),R207&lt;=MAX('График отпусков'!$C$19,'График отпусков'!$D$19)),
AND('График отпусков'!$C$20&lt;&gt;"",'График отпусков'!$D$20&lt;&gt;"",R207&gt;=MIN('График отпусков'!$C$20,'График отпусков'!$D$20),R207&lt;=MAX('График отпусков'!$C$20,'График отпусков'!$D$20)),
AND('График отпусков'!$C$21&lt;&gt;"",'График отпусков'!$D$21&lt;&gt;"",R207&gt;=MIN('График отпусков'!$C$21,'График отпусков'!$D$21),R207&lt;=MAX('График отпусков'!$C$21,'График отпусков'!$D$21)),
AND('График отпусков'!$C$22&lt;&gt;"",'График отпусков'!$D$22&lt;&gt;"",R207&gt;=MIN('График отпусков'!$C$22,'График отпусков'!$D$22),R207&lt;=MAX('График отпусков'!$C$22,'График отпусков'!$D$22)),
AND('График отпусков'!$C$23&lt;&gt;"",'График отпусков'!$D$23&lt;&gt;"",R207&gt;=MIN('График отпусков'!$C$23,'График отпусков'!$D$23),R207&lt;=MAX('График отпусков'!$C$23,'График отпусков'!$D$23)),
AND('График отпусков'!$C$24&lt;&gt;"",'График отпусков'!$D$24&lt;&gt;"",R207&gt;=MIN('График отпусков'!$C$24,'График отпусков'!$D$24),R207&lt;=MAX('График отпусков'!$C$24,'График отпусков'!$D$24)),
AND('График отпусков'!$C$25&lt;&gt;"",'График отпусков'!$D$25&lt;&gt;"",R207&gt;=MIN('График отпусков'!$C$25,'График отпусков'!$D$25),R207&lt;=MAX('График отпусков'!$C$25,'График отпусков'!$D$25)),
AND('График отпусков'!$C$26&lt;&gt;"",'График отпусков'!$D$26&lt;&gt;"",R207&gt;=MIN('График отпусков'!$C$26,'График отпусков'!$D$26),R207&lt;=MAX('График отпусков'!$C$26,'График отпусков'!$D$26)),
AND('График отпусков'!$C$27&lt;&gt;"",'График отпусков'!$D$27&lt;&gt;"",R207&gt;=MIN('График отпусков'!$C$27,'График отпусков'!$D$27),R207&lt;=MAX('График отпусков'!$C$27,'График отпусков'!$D$27)),
AND('График отпусков'!$C$28&lt;&gt;"",'График отпусков'!$D$28&lt;&gt;"",R207&gt;=MIN('График отпусков'!$C$28,'График отпусков'!$D$28),R207&lt;=MAX('График отпусков'!$C$28,'График отпусков'!$D$28)),
AND('График отпусков'!$C$29&lt;&gt;"",'График отпусков'!$D$29&lt;&gt;"",R207&gt;=MIN('График отпусков'!$C$29,'График отпусков'!$D$29),R207&lt;=MAX('График отпусков'!$C$29,'График отпусков'!$D$29))
)
)</f>
        <v>0</v>
      </c>
    </row>
    <row r="208" spans="17:19" ht="45" customHeight="1" x14ac:dyDescent="0.25">
      <c r="Q208" s="58" t="s">
        <v>99</v>
      </c>
      <c r="R208" s="59">
        <v>46227</v>
      </c>
      <c r="S208" s="60" t="b">
        <f>AND(
COUNTIF(Расчёт!$O$4:$O$35,R208)=0,
OR(
AND('График отпусков'!$C$15&lt;&gt;"",'График отпусков'!$D$15&lt;&gt;"",R208&gt;=MIN('График отпусков'!$C$15,'График отпусков'!$D$15),R208&lt;=MAX('График отпусков'!$C$15,'График отпусков'!$D$15)),
AND('График отпусков'!$C$16&lt;&gt;"",'График отпусков'!$D$16&lt;&gt;"",R208&gt;=MIN('График отпусков'!$C$16,'График отпусков'!$D$16),R208&lt;=MAX('График отпусков'!$C$16,'График отпусков'!$D$16)),
AND('График отпусков'!$C$17&lt;&gt;"",'График отпусков'!$D$17&lt;&gt;"",R208&gt;=MIN('График отпусков'!$C$17,'График отпусков'!$D$17),R208&lt;=MAX('График отпусков'!$C$17,'График отпусков'!$D$17)),
AND('График отпусков'!$C$18&lt;&gt;"",'График отпусков'!$D$18&lt;&gt;"",R208&gt;=MIN('График отпусков'!$C$18,'График отпусков'!$D$18),R208&lt;=MAX('График отпусков'!$C$18,'График отпусков'!$D$18)),
AND('График отпусков'!$C$19&lt;&gt;"",'График отпусков'!$D$19&lt;&gt;"",R208&gt;=MIN('График отпусков'!$C$19,'График отпусков'!$D$19),R208&lt;=MAX('График отпусков'!$C$19,'График отпусков'!$D$19)),
AND('График отпусков'!$C$20&lt;&gt;"",'График отпусков'!$D$20&lt;&gt;"",R208&gt;=MIN('График отпусков'!$C$20,'График отпусков'!$D$20),R208&lt;=MAX('График отпусков'!$C$20,'График отпусков'!$D$20)),
AND('График отпусков'!$C$21&lt;&gt;"",'График отпусков'!$D$21&lt;&gt;"",R208&gt;=MIN('График отпусков'!$C$21,'График отпусков'!$D$21),R208&lt;=MAX('График отпусков'!$C$21,'График отпусков'!$D$21)),
AND('График отпусков'!$C$22&lt;&gt;"",'График отпусков'!$D$22&lt;&gt;"",R208&gt;=MIN('График отпусков'!$C$22,'График отпусков'!$D$22),R208&lt;=MAX('График отпусков'!$C$22,'График отпусков'!$D$22)),
AND('График отпусков'!$C$23&lt;&gt;"",'График отпусков'!$D$23&lt;&gt;"",R208&gt;=MIN('График отпусков'!$C$23,'График отпусков'!$D$23),R208&lt;=MAX('График отпусков'!$C$23,'График отпусков'!$D$23)),
AND('График отпусков'!$C$24&lt;&gt;"",'График отпусков'!$D$24&lt;&gt;"",R208&gt;=MIN('График отпусков'!$C$24,'График отпусков'!$D$24),R208&lt;=MAX('График отпусков'!$C$24,'График отпусков'!$D$24)),
AND('График отпусков'!$C$25&lt;&gt;"",'График отпусков'!$D$25&lt;&gt;"",R208&gt;=MIN('График отпусков'!$C$25,'График отпусков'!$D$25),R208&lt;=MAX('График отпусков'!$C$25,'График отпусков'!$D$25)),
AND('График отпусков'!$C$26&lt;&gt;"",'График отпусков'!$D$26&lt;&gt;"",R208&gt;=MIN('График отпусков'!$C$26,'График отпусков'!$D$26),R208&lt;=MAX('График отпусков'!$C$26,'График отпусков'!$D$26)),
AND('График отпусков'!$C$27&lt;&gt;"",'График отпусков'!$D$27&lt;&gt;"",R208&gt;=MIN('График отпусков'!$C$27,'График отпусков'!$D$27),R208&lt;=MAX('График отпусков'!$C$27,'График отпусков'!$D$27)),
AND('График отпусков'!$C$28&lt;&gt;"",'График отпусков'!$D$28&lt;&gt;"",R208&gt;=MIN('График отпусков'!$C$28,'График отпусков'!$D$28),R208&lt;=MAX('График отпусков'!$C$28,'График отпусков'!$D$28)),
AND('График отпусков'!$C$29&lt;&gt;"",'График отпусков'!$D$29&lt;&gt;"",R208&gt;=MIN('График отпусков'!$C$29,'График отпусков'!$D$29),R208&lt;=MAX('График отпусков'!$C$29,'График отпусков'!$D$29))
)
)</f>
        <v>0</v>
      </c>
    </row>
    <row r="209" spans="17:19" ht="45" customHeight="1" x14ac:dyDescent="0.25">
      <c r="Q209" s="58" t="s">
        <v>99</v>
      </c>
      <c r="R209" s="59">
        <v>46228</v>
      </c>
      <c r="S209" s="60" t="b">
        <f>AND(
COUNTIF(Расчёт!$O$4:$O$35,R209)=0,
OR(
AND('График отпусков'!$C$15&lt;&gt;"",'График отпусков'!$D$15&lt;&gt;"",R209&gt;=MIN('График отпусков'!$C$15,'График отпусков'!$D$15),R209&lt;=MAX('График отпусков'!$C$15,'График отпусков'!$D$15)),
AND('График отпусков'!$C$16&lt;&gt;"",'График отпусков'!$D$16&lt;&gt;"",R209&gt;=MIN('График отпусков'!$C$16,'График отпусков'!$D$16),R209&lt;=MAX('График отпусков'!$C$16,'График отпусков'!$D$16)),
AND('График отпусков'!$C$17&lt;&gt;"",'График отпусков'!$D$17&lt;&gt;"",R209&gt;=MIN('График отпусков'!$C$17,'График отпусков'!$D$17),R209&lt;=MAX('График отпусков'!$C$17,'График отпусков'!$D$17)),
AND('График отпусков'!$C$18&lt;&gt;"",'График отпусков'!$D$18&lt;&gt;"",R209&gt;=MIN('График отпусков'!$C$18,'График отпусков'!$D$18),R209&lt;=MAX('График отпусков'!$C$18,'График отпусков'!$D$18)),
AND('График отпусков'!$C$19&lt;&gt;"",'График отпусков'!$D$19&lt;&gt;"",R209&gt;=MIN('График отпусков'!$C$19,'График отпусков'!$D$19),R209&lt;=MAX('График отпусков'!$C$19,'График отпусков'!$D$19)),
AND('График отпусков'!$C$20&lt;&gt;"",'График отпусков'!$D$20&lt;&gt;"",R209&gt;=MIN('График отпусков'!$C$20,'График отпусков'!$D$20),R209&lt;=MAX('График отпусков'!$C$20,'График отпусков'!$D$20)),
AND('График отпусков'!$C$21&lt;&gt;"",'График отпусков'!$D$21&lt;&gt;"",R209&gt;=MIN('График отпусков'!$C$21,'График отпусков'!$D$21),R209&lt;=MAX('График отпусков'!$C$21,'График отпусков'!$D$21)),
AND('График отпусков'!$C$22&lt;&gt;"",'График отпусков'!$D$22&lt;&gt;"",R209&gt;=MIN('График отпусков'!$C$22,'График отпусков'!$D$22),R209&lt;=MAX('График отпусков'!$C$22,'График отпусков'!$D$22)),
AND('График отпусков'!$C$23&lt;&gt;"",'График отпусков'!$D$23&lt;&gt;"",R209&gt;=MIN('График отпусков'!$C$23,'График отпусков'!$D$23),R209&lt;=MAX('График отпусков'!$C$23,'График отпусков'!$D$23)),
AND('График отпусков'!$C$24&lt;&gt;"",'График отпусков'!$D$24&lt;&gt;"",R209&gt;=MIN('График отпусков'!$C$24,'График отпусков'!$D$24),R209&lt;=MAX('График отпусков'!$C$24,'График отпусков'!$D$24)),
AND('График отпусков'!$C$25&lt;&gt;"",'График отпусков'!$D$25&lt;&gt;"",R209&gt;=MIN('График отпусков'!$C$25,'График отпусков'!$D$25),R209&lt;=MAX('График отпусков'!$C$25,'График отпусков'!$D$25)),
AND('График отпусков'!$C$26&lt;&gt;"",'График отпусков'!$D$26&lt;&gt;"",R209&gt;=MIN('График отпусков'!$C$26,'График отпусков'!$D$26),R209&lt;=MAX('График отпусков'!$C$26,'График отпусков'!$D$26)),
AND('График отпусков'!$C$27&lt;&gt;"",'График отпусков'!$D$27&lt;&gt;"",R209&gt;=MIN('График отпусков'!$C$27,'График отпусков'!$D$27),R209&lt;=MAX('График отпусков'!$C$27,'График отпусков'!$D$27)),
AND('График отпусков'!$C$28&lt;&gt;"",'График отпусков'!$D$28&lt;&gt;"",R209&gt;=MIN('График отпусков'!$C$28,'График отпусков'!$D$28),R209&lt;=MAX('График отпусков'!$C$28,'График отпусков'!$D$28)),
AND('График отпусков'!$C$29&lt;&gt;"",'График отпусков'!$D$29&lt;&gt;"",R209&gt;=MIN('График отпусков'!$C$29,'График отпусков'!$D$29),R209&lt;=MAX('График отпусков'!$C$29,'График отпусков'!$D$29))
)
)</f>
        <v>0</v>
      </c>
    </row>
    <row r="210" spans="17:19" ht="45" customHeight="1" x14ac:dyDescent="0.25">
      <c r="Q210" s="58" t="s">
        <v>99</v>
      </c>
      <c r="R210" s="59">
        <v>46229</v>
      </c>
      <c r="S210" s="60" t="b">
        <f>AND(
COUNTIF(Расчёт!$O$4:$O$35,R210)=0,
OR(
AND('График отпусков'!$C$15&lt;&gt;"",'График отпусков'!$D$15&lt;&gt;"",R210&gt;=MIN('График отпусков'!$C$15,'График отпусков'!$D$15),R210&lt;=MAX('График отпусков'!$C$15,'График отпусков'!$D$15)),
AND('График отпусков'!$C$16&lt;&gt;"",'График отпусков'!$D$16&lt;&gt;"",R210&gt;=MIN('График отпусков'!$C$16,'График отпусков'!$D$16),R210&lt;=MAX('График отпусков'!$C$16,'График отпусков'!$D$16)),
AND('График отпусков'!$C$17&lt;&gt;"",'График отпусков'!$D$17&lt;&gt;"",R210&gt;=MIN('График отпусков'!$C$17,'График отпусков'!$D$17),R210&lt;=MAX('График отпусков'!$C$17,'График отпусков'!$D$17)),
AND('График отпусков'!$C$18&lt;&gt;"",'График отпусков'!$D$18&lt;&gt;"",R210&gt;=MIN('График отпусков'!$C$18,'График отпусков'!$D$18),R210&lt;=MAX('График отпусков'!$C$18,'График отпусков'!$D$18)),
AND('График отпусков'!$C$19&lt;&gt;"",'График отпусков'!$D$19&lt;&gt;"",R210&gt;=MIN('График отпусков'!$C$19,'График отпусков'!$D$19),R210&lt;=MAX('График отпусков'!$C$19,'График отпусков'!$D$19)),
AND('График отпусков'!$C$20&lt;&gt;"",'График отпусков'!$D$20&lt;&gt;"",R210&gt;=MIN('График отпусков'!$C$20,'График отпусков'!$D$20),R210&lt;=MAX('График отпусков'!$C$20,'График отпусков'!$D$20)),
AND('График отпусков'!$C$21&lt;&gt;"",'График отпусков'!$D$21&lt;&gt;"",R210&gt;=MIN('График отпусков'!$C$21,'График отпусков'!$D$21),R210&lt;=MAX('График отпусков'!$C$21,'График отпусков'!$D$21)),
AND('График отпусков'!$C$22&lt;&gt;"",'График отпусков'!$D$22&lt;&gt;"",R210&gt;=MIN('График отпусков'!$C$22,'График отпусков'!$D$22),R210&lt;=MAX('График отпусков'!$C$22,'График отпусков'!$D$22)),
AND('График отпусков'!$C$23&lt;&gt;"",'График отпусков'!$D$23&lt;&gt;"",R210&gt;=MIN('График отпусков'!$C$23,'График отпусков'!$D$23),R210&lt;=MAX('График отпусков'!$C$23,'График отпусков'!$D$23)),
AND('График отпусков'!$C$24&lt;&gt;"",'График отпусков'!$D$24&lt;&gt;"",R210&gt;=MIN('График отпусков'!$C$24,'График отпусков'!$D$24),R210&lt;=MAX('График отпусков'!$C$24,'График отпусков'!$D$24)),
AND('График отпусков'!$C$25&lt;&gt;"",'График отпусков'!$D$25&lt;&gt;"",R210&gt;=MIN('График отпусков'!$C$25,'График отпусков'!$D$25),R210&lt;=MAX('График отпусков'!$C$25,'График отпусков'!$D$25)),
AND('График отпусков'!$C$26&lt;&gt;"",'График отпусков'!$D$26&lt;&gt;"",R210&gt;=MIN('График отпусков'!$C$26,'График отпусков'!$D$26),R210&lt;=MAX('График отпусков'!$C$26,'График отпусков'!$D$26)),
AND('График отпусков'!$C$27&lt;&gt;"",'График отпусков'!$D$27&lt;&gt;"",R210&gt;=MIN('График отпусков'!$C$27,'График отпусков'!$D$27),R210&lt;=MAX('График отпусков'!$C$27,'График отпусков'!$D$27)),
AND('График отпусков'!$C$28&lt;&gt;"",'График отпусков'!$D$28&lt;&gt;"",R210&gt;=MIN('График отпусков'!$C$28,'График отпусков'!$D$28),R210&lt;=MAX('График отпусков'!$C$28,'График отпусков'!$D$28)),
AND('График отпусков'!$C$29&lt;&gt;"",'График отпусков'!$D$29&lt;&gt;"",R210&gt;=MIN('График отпусков'!$C$29,'График отпусков'!$D$29),R210&lt;=MAX('График отпусков'!$C$29,'График отпусков'!$D$29))
)
)</f>
        <v>0</v>
      </c>
    </row>
    <row r="211" spans="17:19" ht="45" customHeight="1" x14ac:dyDescent="0.25">
      <c r="Q211" s="58" t="s">
        <v>99</v>
      </c>
      <c r="R211" s="59">
        <v>46230</v>
      </c>
      <c r="S211" s="60" t="b">
        <f>AND(
COUNTIF(Расчёт!$O$4:$O$35,R211)=0,
OR(
AND('График отпусков'!$C$15&lt;&gt;"",'График отпусков'!$D$15&lt;&gt;"",R211&gt;=MIN('График отпусков'!$C$15,'График отпусков'!$D$15),R211&lt;=MAX('График отпусков'!$C$15,'График отпусков'!$D$15)),
AND('График отпусков'!$C$16&lt;&gt;"",'График отпусков'!$D$16&lt;&gt;"",R211&gt;=MIN('График отпусков'!$C$16,'График отпусков'!$D$16),R211&lt;=MAX('График отпусков'!$C$16,'График отпусков'!$D$16)),
AND('График отпусков'!$C$17&lt;&gt;"",'График отпусков'!$D$17&lt;&gt;"",R211&gt;=MIN('График отпусков'!$C$17,'График отпусков'!$D$17),R211&lt;=MAX('График отпусков'!$C$17,'График отпусков'!$D$17)),
AND('График отпусков'!$C$18&lt;&gt;"",'График отпусков'!$D$18&lt;&gt;"",R211&gt;=MIN('График отпусков'!$C$18,'График отпусков'!$D$18),R211&lt;=MAX('График отпусков'!$C$18,'График отпусков'!$D$18)),
AND('График отпусков'!$C$19&lt;&gt;"",'График отпусков'!$D$19&lt;&gt;"",R211&gt;=MIN('График отпусков'!$C$19,'График отпусков'!$D$19),R211&lt;=MAX('График отпусков'!$C$19,'График отпусков'!$D$19)),
AND('График отпусков'!$C$20&lt;&gt;"",'График отпусков'!$D$20&lt;&gt;"",R211&gt;=MIN('График отпусков'!$C$20,'График отпусков'!$D$20),R211&lt;=MAX('График отпусков'!$C$20,'График отпусков'!$D$20)),
AND('График отпусков'!$C$21&lt;&gt;"",'График отпусков'!$D$21&lt;&gt;"",R211&gt;=MIN('График отпусков'!$C$21,'График отпусков'!$D$21),R211&lt;=MAX('График отпусков'!$C$21,'График отпусков'!$D$21)),
AND('График отпусков'!$C$22&lt;&gt;"",'График отпусков'!$D$22&lt;&gt;"",R211&gt;=MIN('График отпусков'!$C$22,'График отпусков'!$D$22),R211&lt;=MAX('График отпусков'!$C$22,'График отпусков'!$D$22)),
AND('График отпусков'!$C$23&lt;&gt;"",'График отпусков'!$D$23&lt;&gt;"",R211&gt;=MIN('График отпусков'!$C$23,'График отпусков'!$D$23),R211&lt;=MAX('График отпусков'!$C$23,'График отпусков'!$D$23)),
AND('График отпусков'!$C$24&lt;&gt;"",'График отпусков'!$D$24&lt;&gt;"",R211&gt;=MIN('График отпусков'!$C$24,'График отпусков'!$D$24),R211&lt;=MAX('График отпусков'!$C$24,'График отпусков'!$D$24)),
AND('График отпусков'!$C$25&lt;&gt;"",'График отпусков'!$D$25&lt;&gt;"",R211&gt;=MIN('График отпусков'!$C$25,'График отпусков'!$D$25),R211&lt;=MAX('График отпусков'!$C$25,'График отпусков'!$D$25)),
AND('График отпусков'!$C$26&lt;&gt;"",'График отпусков'!$D$26&lt;&gt;"",R211&gt;=MIN('График отпусков'!$C$26,'График отпусков'!$D$26),R211&lt;=MAX('График отпусков'!$C$26,'График отпусков'!$D$26)),
AND('График отпусков'!$C$27&lt;&gt;"",'График отпусков'!$D$27&lt;&gt;"",R211&gt;=MIN('График отпусков'!$C$27,'График отпусков'!$D$27),R211&lt;=MAX('График отпусков'!$C$27,'График отпусков'!$D$27)),
AND('График отпусков'!$C$28&lt;&gt;"",'График отпусков'!$D$28&lt;&gt;"",R211&gt;=MIN('График отпусков'!$C$28,'График отпусков'!$D$28),R211&lt;=MAX('График отпусков'!$C$28,'График отпусков'!$D$28)),
AND('График отпусков'!$C$29&lt;&gt;"",'График отпусков'!$D$29&lt;&gt;"",R211&gt;=MIN('График отпусков'!$C$29,'График отпусков'!$D$29),R211&lt;=MAX('График отпусков'!$C$29,'График отпусков'!$D$29))
)
)</f>
        <v>0</v>
      </c>
    </row>
    <row r="212" spans="17:19" ht="45" customHeight="1" x14ac:dyDescent="0.25">
      <c r="Q212" s="58" t="s">
        <v>99</v>
      </c>
      <c r="R212" s="59">
        <v>46231</v>
      </c>
      <c r="S212" s="60" t="b">
        <f>AND(
COUNTIF(Расчёт!$O$4:$O$35,R212)=0,
OR(
AND('График отпусков'!$C$15&lt;&gt;"",'График отпусков'!$D$15&lt;&gt;"",R212&gt;=MIN('График отпусков'!$C$15,'График отпусков'!$D$15),R212&lt;=MAX('График отпусков'!$C$15,'График отпусков'!$D$15)),
AND('График отпусков'!$C$16&lt;&gt;"",'График отпусков'!$D$16&lt;&gt;"",R212&gt;=MIN('График отпусков'!$C$16,'График отпусков'!$D$16),R212&lt;=MAX('График отпусков'!$C$16,'График отпусков'!$D$16)),
AND('График отпусков'!$C$17&lt;&gt;"",'График отпусков'!$D$17&lt;&gt;"",R212&gt;=MIN('График отпусков'!$C$17,'График отпусков'!$D$17),R212&lt;=MAX('График отпусков'!$C$17,'График отпусков'!$D$17)),
AND('График отпусков'!$C$18&lt;&gt;"",'График отпусков'!$D$18&lt;&gt;"",R212&gt;=MIN('График отпусков'!$C$18,'График отпусков'!$D$18),R212&lt;=MAX('График отпусков'!$C$18,'График отпусков'!$D$18)),
AND('График отпусков'!$C$19&lt;&gt;"",'График отпусков'!$D$19&lt;&gt;"",R212&gt;=MIN('График отпусков'!$C$19,'График отпусков'!$D$19),R212&lt;=MAX('График отпусков'!$C$19,'График отпусков'!$D$19)),
AND('График отпусков'!$C$20&lt;&gt;"",'График отпусков'!$D$20&lt;&gt;"",R212&gt;=MIN('График отпусков'!$C$20,'График отпусков'!$D$20),R212&lt;=MAX('График отпусков'!$C$20,'График отпусков'!$D$20)),
AND('График отпусков'!$C$21&lt;&gt;"",'График отпусков'!$D$21&lt;&gt;"",R212&gt;=MIN('График отпусков'!$C$21,'График отпусков'!$D$21),R212&lt;=MAX('График отпусков'!$C$21,'График отпусков'!$D$21)),
AND('График отпусков'!$C$22&lt;&gt;"",'График отпусков'!$D$22&lt;&gt;"",R212&gt;=MIN('График отпусков'!$C$22,'График отпусков'!$D$22),R212&lt;=MAX('График отпусков'!$C$22,'График отпусков'!$D$22)),
AND('График отпусков'!$C$23&lt;&gt;"",'График отпусков'!$D$23&lt;&gt;"",R212&gt;=MIN('График отпусков'!$C$23,'График отпусков'!$D$23),R212&lt;=MAX('График отпусков'!$C$23,'График отпусков'!$D$23)),
AND('График отпусков'!$C$24&lt;&gt;"",'График отпусков'!$D$24&lt;&gt;"",R212&gt;=MIN('График отпусков'!$C$24,'График отпусков'!$D$24),R212&lt;=MAX('График отпусков'!$C$24,'График отпусков'!$D$24)),
AND('График отпусков'!$C$25&lt;&gt;"",'График отпусков'!$D$25&lt;&gt;"",R212&gt;=MIN('График отпусков'!$C$25,'График отпусков'!$D$25),R212&lt;=MAX('График отпусков'!$C$25,'График отпусков'!$D$25)),
AND('График отпусков'!$C$26&lt;&gt;"",'График отпусков'!$D$26&lt;&gt;"",R212&gt;=MIN('График отпусков'!$C$26,'График отпусков'!$D$26),R212&lt;=MAX('График отпусков'!$C$26,'График отпусков'!$D$26)),
AND('График отпусков'!$C$27&lt;&gt;"",'График отпусков'!$D$27&lt;&gt;"",R212&gt;=MIN('График отпусков'!$C$27,'График отпусков'!$D$27),R212&lt;=MAX('График отпусков'!$C$27,'График отпусков'!$D$27)),
AND('График отпусков'!$C$28&lt;&gt;"",'График отпусков'!$D$28&lt;&gt;"",R212&gt;=MIN('График отпусков'!$C$28,'График отпусков'!$D$28),R212&lt;=MAX('График отпусков'!$C$28,'График отпусков'!$D$28)),
AND('График отпусков'!$C$29&lt;&gt;"",'График отпусков'!$D$29&lt;&gt;"",R212&gt;=MIN('График отпусков'!$C$29,'График отпусков'!$D$29),R212&lt;=MAX('График отпусков'!$C$29,'График отпусков'!$D$29))
)
)</f>
        <v>0</v>
      </c>
    </row>
    <row r="213" spans="17:19" ht="45" customHeight="1" x14ac:dyDescent="0.25">
      <c r="Q213" s="58" t="s">
        <v>99</v>
      </c>
      <c r="R213" s="59">
        <v>46232</v>
      </c>
      <c r="S213" s="60" t="b">
        <f>AND(
COUNTIF(Расчёт!$O$4:$O$35,R213)=0,
OR(
AND('График отпусков'!$C$15&lt;&gt;"",'График отпусков'!$D$15&lt;&gt;"",R213&gt;=MIN('График отпусков'!$C$15,'График отпусков'!$D$15),R213&lt;=MAX('График отпусков'!$C$15,'График отпусков'!$D$15)),
AND('График отпусков'!$C$16&lt;&gt;"",'График отпусков'!$D$16&lt;&gt;"",R213&gt;=MIN('График отпусков'!$C$16,'График отпусков'!$D$16),R213&lt;=MAX('График отпусков'!$C$16,'График отпусков'!$D$16)),
AND('График отпусков'!$C$17&lt;&gt;"",'График отпусков'!$D$17&lt;&gt;"",R213&gt;=MIN('График отпусков'!$C$17,'График отпусков'!$D$17),R213&lt;=MAX('График отпусков'!$C$17,'График отпусков'!$D$17)),
AND('График отпусков'!$C$18&lt;&gt;"",'График отпусков'!$D$18&lt;&gt;"",R213&gt;=MIN('График отпусков'!$C$18,'График отпусков'!$D$18),R213&lt;=MAX('График отпусков'!$C$18,'График отпусков'!$D$18)),
AND('График отпусков'!$C$19&lt;&gt;"",'График отпусков'!$D$19&lt;&gt;"",R213&gt;=MIN('График отпусков'!$C$19,'График отпусков'!$D$19),R213&lt;=MAX('График отпусков'!$C$19,'График отпусков'!$D$19)),
AND('График отпусков'!$C$20&lt;&gt;"",'График отпусков'!$D$20&lt;&gt;"",R213&gt;=MIN('График отпусков'!$C$20,'График отпусков'!$D$20),R213&lt;=MAX('График отпусков'!$C$20,'График отпусков'!$D$20)),
AND('График отпусков'!$C$21&lt;&gt;"",'График отпусков'!$D$21&lt;&gt;"",R213&gt;=MIN('График отпусков'!$C$21,'График отпусков'!$D$21),R213&lt;=MAX('График отпусков'!$C$21,'График отпусков'!$D$21)),
AND('График отпусков'!$C$22&lt;&gt;"",'График отпусков'!$D$22&lt;&gt;"",R213&gt;=MIN('График отпусков'!$C$22,'График отпусков'!$D$22),R213&lt;=MAX('График отпусков'!$C$22,'График отпусков'!$D$22)),
AND('График отпусков'!$C$23&lt;&gt;"",'График отпусков'!$D$23&lt;&gt;"",R213&gt;=MIN('График отпусков'!$C$23,'График отпусков'!$D$23),R213&lt;=MAX('График отпусков'!$C$23,'График отпусков'!$D$23)),
AND('График отпусков'!$C$24&lt;&gt;"",'График отпусков'!$D$24&lt;&gt;"",R213&gt;=MIN('График отпусков'!$C$24,'График отпусков'!$D$24),R213&lt;=MAX('График отпусков'!$C$24,'График отпусков'!$D$24)),
AND('График отпусков'!$C$25&lt;&gt;"",'График отпусков'!$D$25&lt;&gt;"",R213&gt;=MIN('График отпусков'!$C$25,'График отпусков'!$D$25),R213&lt;=MAX('График отпусков'!$C$25,'График отпусков'!$D$25)),
AND('График отпусков'!$C$26&lt;&gt;"",'График отпусков'!$D$26&lt;&gt;"",R213&gt;=MIN('График отпусков'!$C$26,'График отпусков'!$D$26),R213&lt;=MAX('График отпусков'!$C$26,'График отпусков'!$D$26)),
AND('График отпусков'!$C$27&lt;&gt;"",'График отпусков'!$D$27&lt;&gt;"",R213&gt;=MIN('График отпусков'!$C$27,'График отпусков'!$D$27),R213&lt;=MAX('График отпусков'!$C$27,'График отпусков'!$D$27)),
AND('График отпусков'!$C$28&lt;&gt;"",'График отпусков'!$D$28&lt;&gt;"",R213&gt;=MIN('График отпусков'!$C$28,'График отпусков'!$D$28),R213&lt;=MAX('График отпусков'!$C$28,'График отпусков'!$D$28)),
AND('График отпусков'!$C$29&lt;&gt;"",'График отпусков'!$D$29&lt;&gt;"",R213&gt;=MIN('График отпусков'!$C$29,'График отпусков'!$D$29),R213&lt;=MAX('График отпусков'!$C$29,'График отпусков'!$D$29))
)
)</f>
        <v>0</v>
      </c>
    </row>
    <row r="214" spans="17:19" ht="45" customHeight="1" x14ac:dyDescent="0.25">
      <c r="Q214" s="58" t="s">
        <v>99</v>
      </c>
      <c r="R214" s="59">
        <v>46233</v>
      </c>
      <c r="S214" s="60" t="b">
        <f>AND(
COUNTIF(Расчёт!$O$4:$O$35,R214)=0,
OR(
AND('График отпусков'!$C$15&lt;&gt;"",'График отпусков'!$D$15&lt;&gt;"",R214&gt;=MIN('График отпусков'!$C$15,'График отпусков'!$D$15),R214&lt;=MAX('График отпусков'!$C$15,'График отпусков'!$D$15)),
AND('График отпусков'!$C$16&lt;&gt;"",'График отпусков'!$D$16&lt;&gt;"",R214&gt;=MIN('График отпусков'!$C$16,'График отпусков'!$D$16),R214&lt;=MAX('График отпусков'!$C$16,'График отпусков'!$D$16)),
AND('График отпусков'!$C$17&lt;&gt;"",'График отпусков'!$D$17&lt;&gt;"",R214&gt;=MIN('График отпусков'!$C$17,'График отпусков'!$D$17),R214&lt;=MAX('График отпусков'!$C$17,'График отпусков'!$D$17)),
AND('График отпусков'!$C$18&lt;&gt;"",'График отпусков'!$D$18&lt;&gt;"",R214&gt;=MIN('График отпусков'!$C$18,'График отпусков'!$D$18),R214&lt;=MAX('График отпусков'!$C$18,'График отпусков'!$D$18)),
AND('График отпусков'!$C$19&lt;&gt;"",'График отпусков'!$D$19&lt;&gt;"",R214&gt;=MIN('График отпусков'!$C$19,'График отпусков'!$D$19),R214&lt;=MAX('График отпусков'!$C$19,'График отпусков'!$D$19)),
AND('График отпусков'!$C$20&lt;&gt;"",'График отпусков'!$D$20&lt;&gt;"",R214&gt;=MIN('График отпусков'!$C$20,'График отпусков'!$D$20),R214&lt;=MAX('График отпусков'!$C$20,'График отпусков'!$D$20)),
AND('График отпусков'!$C$21&lt;&gt;"",'График отпусков'!$D$21&lt;&gt;"",R214&gt;=MIN('График отпусков'!$C$21,'График отпусков'!$D$21),R214&lt;=MAX('График отпусков'!$C$21,'График отпусков'!$D$21)),
AND('График отпусков'!$C$22&lt;&gt;"",'График отпусков'!$D$22&lt;&gt;"",R214&gt;=MIN('График отпусков'!$C$22,'График отпусков'!$D$22),R214&lt;=MAX('График отпусков'!$C$22,'График отпусков'!$D$22)),
AND('График отпусков'!$C$23&lt;&gt;"",'График отпусков'!$D$23&lt;&gt;"",R214&gt;=MIN('График отпусков'!$C$23,'График отпусков'!$D$23),R214&lt;=MAX('График отпусков'!$C$23,'График отпусков'!$D$23)),
AND('График отпусков'!$C$24&lt;&gt;"",'График отпусков'!$D$24&lt;&gt;"",R214&gt;=MIN('График отпусков'!$C$24,'График отпусков'!$D$24),R214&lt;=MAX('График отпусков'!$C$24,'График отпусков'!$D$24)),
AND('График отпусков'!$C$25&lt;&gt;"",'График отпусков'!$D$25&lt;&gt;"",R214&gt;=MIN('График отпусков'!$C$25,'График отпусков'!$D$25),R214&lt;=MAX('График отпусков'!$C$25,'График отпусков'!$D$25)),
AND('График отпусков'!$C$26&lt;&gt;"",'График отпусков'!$D$26&lt;&gt;"",R214&gt;=MIN('График отпусков'!$C$26,'График отпусков'!$D$26),R214&lt;=MAX('График отпусков'!$C$26,'График отпусков'!$D$26)),
AND('График отпусков'!$C$27&lt;&gt;"",'График отпусков'!$D$27&lt;&gt;"",R214&gt;=MIN('График отпусков'!$C$27,'График отпусков'!$D$27),R214&lt;=MAX('График отпусков'!$C$27,'График отпусков'!$D$27)),
AND('График отпусков'!$C$28&lt;&gt;"",'График отпусков'!$D$28&lt;&gt;"",R214&gt;=MIN('График отпусков'!$C$28,'График отпусков'!$D$28),R214&lt;=MAX('График отпусков'!$C$28,'График отпусков'!$D$28)),
AND('График отпусков'!$C$29&lt;&gt;"",'График отпусков'!$D$29&lt;&gt;"",R214&gt;=MIN('График отпусков'!$C$29,'График отпусков'!$D$29),R214&lt;=MAX('График отпусков'!$C$29,'График отпусков'!$D$29))
)
)</f>
        <v>0</v>
      </c>
    </row>
    <row r="215" spans="17:19" ht="45" customHeight="1" x14ac:dyDescent="0.25">
      <c r="Q215" s="58" t="s">
        <v>99</v>
      </c>
      <c r="R215" s="59">
        <v>46234</v>
      </c>
      <c r="S215" s="60" t="b">
        <f>AND(
COUNTIF(Расчёт!$O$4:$O$35,R215)=0,
OR(
AND('График отпусков'!$C$15&lt;&gt;"",'График отпусков'!$D$15&lt;&gt;"",R215&gt;=MIN('График отпусков'!$C$15,'График отпусков'!$D$15),R215&lt;=MAX('График отпусков'!$C$15,'График отпусков'!$D$15)),
AND('График отпусков'!$C$16&lt;&gt;"",'График отпусков'!$D$16&lt;&gt;"",R215&gt;=MIN('График отпусков'!$C$16,'График отпусков'!$D$16),R215&lt;=MAX('График отпусков'!$C$16,'График отпусков'!$D$16)),
AND('График отпусков'!$C$17&lt;&gt;"",'График отпусков'!$D$17&lt;&gt;"",R215&gt;=MIN('График отпусков'!$C$17,'График отпусков'!$D$17),R215&lt;=MAX('График отпусков'!$C$17,'График отпусков'!$D$17)),
AND('График отпусков'!$C$18&lt;&gt;"",'График отпусков'!$D$18&lt;&gt;"",R215&gt;=MIN('График отпусков'!$C$18,'График отпусков'!$D$18),R215&lt;=MAX('График отпусков'!$C$18,'График отпусков'!$D$18)),
AND('График отпусков'!$C$19&lt;&gt;"",'График отпусков'!$D$19&lt;&gt;"",R215&gt;=MIN('График отпусков'!$C$19,'График отпусков'!$D$19),R215&lt;=MAX('График отпусков'!$C$19,'График отпусков'!$D$19)),
AND('График отпусков'!$C$20&lt;&gt;"",'График отпусков'!$D$20&lt;&gt;"",R215&gt;=MIN('График отпусков'!$C$20,'График отпусков'!$D$20),R215&lt;=MAX('График отпусков'!$C$20,'График отпусков'!$D$20)),
AND('График отпусков'!$C$21&lt;&gt;"",'График отпусков'!$D$21&lt;&gt;"",R215&gt;=MIN('График отпусков'!$C$21,'График отпусков'!$D$21),R215&lt;=MAX('График отпусков'!$C$21,'График отпусков'!$D$21)),
AND('График отпусков'!$C$22&lt;&gt;"",'График отпусков'!$D$22&lt;&gt;"",R215&gt;=MIN('График отпусков'!$C$22,'График отпусков'!$D$22),R215&lt;=MAX('График отпусков'!$C$22,'График отпусков'!$D$22)),
AND('График отпусков'!$C$23&lt;&gt;"",'График отпусков'!$D$23&lt;&gt;"",R215&gt;=MIN('График отпусков'!$C$23,'График отпусков'!$D$23),R215&lt;=MAX('График отпусков'!$C$23,'График отпусков'!$D$23)),
AND('График отпусков'!$C$24&lt;&gt;"",'График отпусков'!$D$24&lt;&gt;"",R215&gt;=MIN('График отпусков'!$C$24,'График отпусков'!$D$24),R215&lt;=MAX('График отпусков'!$C$24,'График отпусков'!$D$24)),
AND('График отпусков'!$C$25&lt;&gt;"",'График отпусков'!$D$25&lt;&gt;"",R215&gt;=MIN('График отпусков'!$C$25,'График отпусков'!$D$25),R215&lt;=MAX('График отпусков'!$C$25,'График отпусков'!$D$25)),
AND('График отпусков'!$C$26&lt;&gt;"",'График отпусков'!$D$26&lt;&gt;"",R215&gt;=MIN('График отпусков'!$C$26,'График отпусков'!$D$26),R215&lt;=MAX('График отпусков'!$C$26,'График отпусков'!$D$26)),
AND('График отпусков'!$C$27&lt;&gt;"",'График отпусков'!$D$27&lt;&gt;"",R215&gt;=MIN('График отпусков'!$C$27,'График отпусков'!$D$27),R215&lt;=MAX('График отпусков'!$C$27,'График отпусков'!$D$27)),
AND('График отпусков'!$C$28&lt;&gt;"",'График отпусков'!$D$28&lt;&gt;"",R215&gt;=MIN('График отпусков'!$C$28,'График отпусков'!$D$28),R215&lt;=MAX('График отпусков'!$C$28,'График отпусков'!$D$28)),
AND('График отпусков'!$C$29&lt;&gt;"",'График отпусков'!$D$29&lt;&gt;"",R215&gt;=MIN('График отпусков'!$C$29,'График отпусков'!$D$29),R215&lt;=MAX('График отпусков'!$C$29,'График отпусков'!$D$29))
)
)</f>
        <v>0</v>
      </c>
    </row>
    <row r="216" spans="17:19" ht="45" customHeight="1" x14ac:dyDescent="0.25">
      <c r="Q216" s="58" t="s">
        <v>100</v>
      </c>
      <c r="R216" s="59">
        <v>46235</v>
      </c>
      <c r="S216" s="60" t="b">
        <f>AND(
COUNTIF(Расчёт!$O$4:$O$35,R216)=0,
OR(
AND('График отпусков'!$C$15&lt;&gt;"",'График отпусков'!$D$15&lt;&gt;"",R216&gt;=MIN('График отпусков'!$C$15,'График отпусков'!$D$15),R216&lt;=MAX('График отпусков'!$C$15,'График отпусков'!$D$15)),
AND('График отпусков'!$C$16&lt;&gt;"",'График отпусков'!$D$16&lt;&gt;"",R216&gt;=MIN('График отпусков'!$C$16,'График отпусков'!$D$16),R216&lt;=MAX('График отпусков'!$C$16,'График отпусков'!$D$16)),
AND('График отпусков'!$C$17&lt;&gt;"",'График отпусков'!$D$17&lt;&gt;"",R216&gt;=MIN('График отпусков'!$C$17,'График отпусков'!$D$17),R216&lt;=MAX('График отпусков'!$C$17,'График отпусков'!$D$17)),
AND('График отпусков'!$C$18&lt;&gt;"",'График отпусков'!$D$18&lt;&gt;"",R216&gt;=MIN('График отпусков'!$C$18,'График отпусков'!$D$18),R216&lt;=MAX('График отпусков'!$C$18,'График отпусков'!$D$18)),
AND('График отпусков'!$C$19&lt;&gt;"",'График отпусков'!$D$19&lt;&gt;"",R216&gt;=MIN('График отпусков'!$C$19,'График отпусков'!$D$19),R216&lt;=MAX('График отпусков'!$C$19,'График отпусков'!$D$19)),
AND('График отпусков'!$C$20&lt;&gt;"",'График отпусков'!$D$20&lt;&gt;"",R216&gt;=MIN('График отпусков'!$C$20,'График отпусков'!$D$20),R216&lt;=MAX('График отпусков'!$C$20,'График отпусков'!$D$20)),
AND('График отпусков'!$C$21&lt;&gt;"",'График отпусков'!$D$21&lt;&gt;"",R216&gt;=MIN('График отпусков'!$C$21,'График отпусков'!$D$21),R216&lt;=MAX('График отпусков'!$C$21,'График отпусков'!$D$21)),
AND('График отпусков'!$C$22&lt;&gt;"",'График отпусков'!$D$22&lt;&gt;"",R216&gt;=MIN('График отпусков'!$C$22,'График отпусков'!$D$22),R216&lt;=MAX('График отпусков'!$C$22,'График отпусков'!$D$22)),
AND('График отпусков'!$C$23&lt;&gt;"",'График отпусков'!$D$23&lt;&gt;"",R216&gt;=MIN('График отпусков'!$C$23,'График отпусков'!$D$23),R216&lt;=MAX('График отпусков'!$C$23,'График отпусков'!$D$23)),
AND('График отпусков'!$C$24&lt;&gt;"",'График отпусков'!$D$24&lt;&gt;"",R216&gt;=MIN('График отпусков'!$C$24,'График отпусков'!$D$24),R216&lt;=MAX('График отпусков'!$C$24,'График отпусков'!$D$24)),
AND('График отпусков'!$C$25&lt;&gt;"",'График отпусков'!$D$25&lt;&gt;"",R216&gt;=MIN('График отпусков'!$C$25,'График отпусков'!$D$25),R216&lt;=MAX('График отпусков'!$C$25,'График отпусков'!$D$25)),
AND('График отпусков'!$C$26&lt;&gt;"",'График отпусков'!$D$26&lt;&gt;"",R216&gt;=MIN('График отпусков'!$C$26,'График отпусков'!$D$26),R216&lt;=MAX('График отпусков'!$C$26,'График отпусков'!$D$26)),
AND('График отпусков'!$C$27&lt;&gt;"",'График отпусков'!$D$27&lt;&gt;"",R216&gt;=MIN('График отпусков'!$C$27,'График отпусков'!$D$27),R216&lt;=MAX('График отпусков'!$C$27,'График отпусков'!$D$27)),
AND('График отпусков'!$C$28&lt;&gt;"",'График отпусков'!$D$28&lt;&gt;"",R216&gt;=MIN('График отпусков'!$C$28,'График отпусков'!$D$28),R216&lt;=MAX('График отпусков'!$C$28,'График отпусков'!$D$28)),
AND('График отпусков'!$C$29&lt;&gt;"",'График отпусков'!$D$29&lt;&gt;"",R216&gt;=MIN('График отпусков'!$C$29,'График отпусков'!$D$29),R216&lt;=MAX('График отпусков'!$C$29,'График отпусков'!$D$29))
)
)</f>
        <v>0</v>
      </c>
    </row>
    <row r="217" spans="17:19" ht="45" customHeight="1" x14ac:dyDescent="0.25">
      <c r="Q217" s="58" t="s">
        <v>100</v>
      </c>
      <c r="R217" s="59">
        <v>46236</v>
      </c>
      <c r="S217" s="60" t="b">
        <f>AND(
COUNTIF(Расчёт!$O$4:$O$35,R217)=0,
OR(
AND('График отпусков'!$C$15&lt;&gt;"",'График отпусков'!$D$15&lt;&gt;"",R217&gt;=MIN('График отпусков'!$C$15,'График отпусков'!$D$15),R217&lt;=MAX('График отпусков'!$C$15,'График отпусков'!$D$15)),
AND('График отпусков'!$C$16&lt;&gt;"",'График отпусков'!$D$16&lt;&gt;"",R217&gt;=MIN('График отпусков'!$C$16,'График отпусков'!$D$16),R217&lt;=MAX('График отпусков'!$C$16,'График отпусков'!$D$16)),
AND('График отпусков'!$C$17&lt;&gt;"",'График отпусков'!$D$17&lt;&gt;"",R217&gt;=MIN('График отпусков'!$C$17,'График отпусков'!$D$17),R217&lt;=MAX('График отпусков'!$C$17,'График отпусков'!$D$17)),
AND('График отпусков'!$C$18&lt;&gt;"",'График отпусков'!$D$18&lt;&gt;"",R217&gt;=MIN('График отпусков'!$C$18,'График отпусков'!$D$18),R217&lt;=MAX('График отпусков'!$C$18,'График отпусков'!$D$18)),
AND('График отпусков'!$C$19&lt;&gt;"",'График отпусков'!$D$19&lt;&gt;"",R217&gt;=MIN('График отпусков'!$C$19,'График отпусков'!$D$19),R217&lt;=MAX('График отпусков'!$C$19,'График отпусков'!$D$19)),
AND('График отпусков'!$C$20&lt;&gt;"",'График отпусков'!$D$20&lt;&gt;"",R217&gt;=MIN('График отпусков'!$C$20,'График отпусков'!$D$20),R217&lt;=MAX('График отпусков'!$C$20,'График отпусков'!$D$20)),
AND('График отпусков'!$C$21&lt;&gt;"",'График отпусков'!$D$21&lt;&gt;"",R217&gt;=MIN('График отпусков'!$C$21,'График отпусков'!$D$21),R217&lt;=MAX('График отпусков'!$C$21,'График отпусков'!$D$21)),
AND('График отпусков'!$C$22&lt;&gt;"",'График отпусков'!$D$22&lt;&gt;"",R217&gt;=MIN('График отпусков'!$C$22,'График отпусков'!$D$22),R217&lt;=MAX('График отпусков'!$C$22,'График отпусков'!$D$22)),
AND('График отпусков'!$C$23&lt;&gt;"",'График отпусков'!$D$23&lt;&gt;"",R217&gt;=MIN('График отпусков'!$C$23,'График отпусков'!$D$23),R217&lt;=MAX('График отпусков'!$C$23,'График отпусков'!$D$23)),
AND('График отпусков'!$C$24&lt;&gt;"",'График отпусков'!$D$24&lt;&gt;"",R217&gt;=MIN('График отпусков'!$C$24,'График отпусков'!$D$24),R217&lt;=MAX('График отпусков'!$C$24,'График отпусков'!$D$24)),
AND('График отпусков'!$C$25&lt;&gt;"",'График отпусков'!$D$25&lt;&gt;"",R217&gt;=MIN('График отпусков'!$C$25,'График отпусков'!$D$25),R217&lt;=MAX('График отпусков'!$C$25,'График отпусков'!$D$25)),
AND('График отпусков'!$C$26&lt;&gt;"",'График отпусков'!$D$26&lt;&gt;"",R217&gt;=MIN('График отпусков'!$C$26,'График отпусков'!$D$26),R217&lt;=MAX('График отпусков'!$C$26,'График отпусков'!$D$26)),
AND('График отпусков'!$C$27&lt;&gt;"",'График отпусков'!$D$27&lt;&gt;"",R217&gt;=MIN('График отпусков'!$C$27,'График отпусков'!$D$27),R217&lt;=MAX('График отпусков'!$C$27,'График отпусков'!$D$27)),
AND('График отпусков'!$C$28&lt;&gt;"",'График отпусков'!$D$28&lt;&gt;"",R217&gt;=MIN('График отпусков'!$C$28,'График отпусков'!$D$28),R217&lt;=MAX('График отпусков'!$C$28,'График отпусков'!$D$28)),
AND('График отпусков'!$C$29&lt;&gt;"",'График отпусков'!$D$29&lt;&gt;"",R217&gt;=MIN('График отпусков'!$C$29,'График отпусков'!$D$29),R217&lt;=MAX('График отпусков'!$C$29,'График отпусков'!$D$29))
)
)</f>
        <v>0</v>
      </c>
    </row>
    <row r="218" spans="17:19" ht="45" customHeight="1" x14ac:dyDescent="0.25">
      <c r="Q218" s="58" t="s">
        <v>100</v>
      </c>
      <c r="R218" s="59">
        <v>46237</v>
      </c>
      <c r="S218" s="60" t="b">
        <f>AND(
COUNTIF(Расчёт!$O$4:$O$35,R218)=0,
OR(
AND('График отпусков'!$C$15&lt;&gt;"",'График отпусков'!$D$15&lt;&gt;"",R218&gt;=MIN('График отпусков'!$C$15,'График отпусков'!$D$15),R218&lt;=MAX('График отпусков'!$C$15,'График отпусков'!$D$15)),
AND('График отпусков'!$C$16&lt;&gt;"",'График отпусков'!$D$16&lt;&gt;"",R218&gt;=MIN('График отпусков'!$C$16,'График отпусков'!$D$16),R218&lt;=MAX('График отпусков'!$C$16,'График отпусков'!$D$16)),
AND('График отпусков'!$C$17&lt;&gt;"",'График отпусков'!$D$17&lt;&gt;"",R218&gt;=MIN('График отпусков'!$C$17,'График отпусков'!$D$17),R218&lt;=MAX('График отпусков'!$C$17,'График отпусков'!$D$17)),
AND('График отпусков'!$C$18&lt;&gt;"",'График отпусков'!$D$18&lt;&gt;"",R218&gt;=MIN('График отпусков'!$C$18,'График отпусков'!$D$18),R218&lt;=MAX('График отпусков'!$C$18,'График отпусков'!$D$18)),
AND('График отпусков'!$C$19&lt;&gt;"",'График отпусков'!$D$19&lt;&gt;"",R218&gt;=MIN('График отпусков'!$C$19,'График отпусков'!$D$19),R218&lt;=MAX('График отпусков'!$C$19,'График отпусков'!$D$19)),
AND('График отпусков'!$C$20&lt;&gt;"",'График отпусков'!$D$20&lt;&gt;"",R218&gt;=MIN('График отпусков'!$C$20,'График отпусков'!$D$20),R218&lt;=MAX('График отпусков'!$C$20,'График отпусков'!$D$20)),
AND('График отпусков'!$C$21&lt;&gt;"",'График отпусков'!$D$21&lt;&gt;"",R218&gt;=MIN('График отпусков'!$C$21,'График отпусков'!$D$21),R218&lt;=MAX('График отпусков'!$C$21,'График отпусков'!$D$21)),
AND('График отпусков'!$C$22&lt;&gt;"",'График отпусков'!$D$22&lt;&gt;"",R218&gt;=MIN('График отпусков'!$C$22,'График отпусков'!$D$22),R218&lt;=MAX('График отпусков'!$C$22,'График отпусков'!$D$22)),
AND('График отпусков'!$C$23&lt;&gt;"",'График отпусков'!$D$23&lt;&gt;"",R218&gt;=MIN('График отпусков'!$C$23,'График отпусков'!$D$23),R218&lt;=MAX('График отпусков'!$C$23,'График отпусков'!$D$23)),
AND('График отпусков'!$C$24&lt;&gt;"",'График отпусков'!$D$24&lt;&gt;"",R218&gt;=MIN('График отпусков'!$C$24,'График отпусков'!$D$24),R218&lt;=MAX('График отпусков'!$C$24,'График отпусков'!$D$24)),
AND('График отпусков'!$C$25&lt;&gt;"",'График отпусков'!$D$25&lt;&gt;"",R218&gt;=MIN('График отпусков'!$C$25,'График отпусков'!$D$25),R218&lt;=MAX('График отпусков'!$C$25,'График отпусков'!$D$25)),
AND('График отпусков'!$C$26&lt;&gt;"",'График отпусков'!$D$26&lt;&gt;"",R218&gt;=MIN('График отпусков'!$C$26,'График отпусков'!$D$26),R218&lt;=MAX('График отпусков'!$C$26,'График отпусков'!$D$26)),
AND('График отпусков'!$C$27&lt;&gt;"",'График отпусков'!$D$27&lt;&gt;"",R218&gt;=MIN('График отпусков'!$C$27,'График отпусков'!$D$27),R218&lt;=MAX('График отпусков'!$C$27,'График отпусков'!$D$27)),
AND('График отпусков'!$C$28&lt;&gt;"",'График отпусков'!$D$28&lt;&gt;"",R218&gt;=MIN('График отпусков'!$C$28,'График отпусков'!$D$28),R218&lt;=MAX('График отпусков'!$C$28,'График отпусков'!$D$28)),
AND('График отпусков'!$C$29&lt;&gt;"",'График отпусков'!$D$29&lt;&gt;"",R218&gt;=MIN('График отпусков'!$C$29,'График отпусков'!$D$29),R218&lt;=MAX('График отпусков'!$C$29,'График отпусков'!$D$29))
)
)</f>
        <v>0</v>
      </c>
    </row>
    <row r="219" spans="17:19" ht="45" customHeight="1" x14ac:dyDescent="0.25">
      <c r="Q219" s="58" t="s">
        <v>100</v>
      </c>
      <c r="R219" s="59">
        <v>46238</v>
      </c>
      <c r="S219" s="60" t="b">
        <f>AND(
COUNTIF(Расчёт!$O$4:$O$35,R219)=0,
OR(
AND('График отпусков'!$C$15&lt;&gt;"",'График отпусков'!$D$15&lt;&gt;"",R219&gt;=MIN('График отпусков'!$C$15,'График отпусков'!$D$15),R219&lt;=MAX('График отпусков'!$C$15,'График отпусков'!$D$15)),
AND('График отпусков'!$C$16&lt;&gt;"",'График отпусков'!$D$16&lt;&gt;"",R219&gt;=MIN('График отпусков'!$C$16,'График отпусков'!$D$16),R219&lt;=MAX('График отпусков'!$C$16,'График отпусков'!$D$16)),
AND('График отпусков'!$C$17&lt;&gt;"",'График отпусков'!$D$17&lt;&gt;"",R219&gt;=MIN('График отпусков'!$C$17,'График отпусков'!$D$17),R219&lt;=MAX('График отпусков'!$C$17,'График отпусков'!$D$17)),
AND('График отпусков'!$C$18&lt;&gt;"",'График отпусков'!$D$18&lt;&gt;"",R219&gt;=MIN('График отпусков'!$C$18,'График отпусков'!$D$18),R219&lt;=MAX('График отпусков'!$C$18,'График отпусков'!$D$18)),
AND('График отпусков'!$C$19&lt;&gt;"",'График отпусков'!$D$19&lt;&gt;"",R219&gt;=MIN('График отпусков'!$C$19,'График отпусков'!$D$19),R219&lt;=MAX('График отпусков'!$C$19,'График отпусков'!$D$19)),
AND('График отпусков'!$C$20&lt;&gt;"",'График отпусков'!$D$20&lt;&gt;"",R219&gt;=MIN('График отпусков'!$C$20,'График отпусков'!$D$20),R219&lt;=MAX('График отпусков'!$C$20,'График отпусков'!$D$20)),
AND('График отпусков'!$C$21&lt;&gt;"",'График отпусков'!$D$21&lt;&gt;"",R219&gt;=MIN('График отпусков'!$C$21,'График отпусков'!$D$21),R219&lt;=MAX('График отпусков'!$C$21,'График отпусков'!$D$21)),
AND('График отпусков'!$C$22&lt;&gt;"",'График отпусков'!$D$22&lt;&gt;"",R219&gt;=MIN('График отпусков'!$C$22,'График отпусков'!$D$22),R219&lt;=MAX('График отпусков'!$C$22,'График отпусков'!$D$22)),
AND('График отпусков'!$C$23&lt;&gt;"",'График отпусков'!$D$23&lt;&gt;"",R219&gt;=MIN('График отпусков'!$C$23,'График отпусков'!$D$23),R219&lt;=MAX('График отпусков'!$C$23,'График отпусков'!$D$23)),
AND('График отпусков'!$C$24&lt;&gt;"",'График отпусков'!$D$24&lt;&gt;"",R219&gt;=MIN('График отпусков'!$C$24,'График отпусков'!$D$24),R219&lt;=MAX('График отпусков'!$C$24,'График отпусков'!$D$24)),
AND('График отпусков'!$C$25&lt;&gt;"",'График отпусков'!$D$25&lt;&gt;"",R219&gt;=MIN('График отпусков'!$C$25,'График отпусков'!$D$25),R219&lt;=MAX('График отпусков'!$C$25,'График отпусков'!$D$25)),
AND('График отпусков'!$C$26&lt;&gt;"",'График отпусков'!$D$26&lt;&gt;"",R219&gt;=MIN('График отпусков'!$C$26,'График отпусков'!$D$26),R219&lt;=MAX('График отпусков'!$C$26,'График отпусков'!$D$26)),
AND('График отпусков'!$C$27&lt;&gt;"",'График отпусков'!$D$27&lt;&gt;"",R219&gt;=MIN('График отпусков'!$C$27,'График отпусков'!$D$27),R219&lt;=MAX('График отпусков'!$C$27,'График отпусков'!$D$27)),
AND('График отпусков'!$C$28&lt;&gt;"",'График отпусков'!$D$28&lt;&gt;"",R219&gt;=MIN('График отпусков'!$C$28,'График отпусков'!$D$28),R219&lt;=MAX('График отпусков'!$C$28,'График отпусков'!$D$28)),
AND('График отпусков'!$C$29&lt;&gt;"",'График отпусков'!$D$29&lt;&gt;"",R219&gt;=MIN('График отпусков'!$C$29,'График отпусков'!$D$29),R219&lt;=MAX('График отпусков'!$C$29,'График отпусков'!$D$29))
)
)</f>
        <v>0</v>
      </c>
    </row>
    <row r="220" spans="17:19" ht="45" customHeight="1" x14ac:dyDescent="0.25">
      <c r="Q220" s="58" t="s">
        <v>100</v>
      </c>
      <c r="R220" s="59">
        <v>46239</v>
      </c>
      <c r="S220" s="60" t="b">
        <f>AND(
COUNTIF(Расчёт!$O$4:$O$35,R220)=0,
OR(
AND('График отпусков'!$C$15&lt;&gt;"",'График отпусков'!$D$15&lt;&gt;"",R220&gt;=MIN('График отпусков'!$C$15,'График отпусков'!$D$15),R220&lt;=MAX('График отпусков'!$C$15,'График отпусков'!$D$15)),
AND('График отпусков'!$C$16&lt;&gt;"",'График отпусков'!$D$16&lt;&gt;"",R220&gt;=MIN('График отпусков'!$C$16,'График отпусков'!$D$16),R220&lt;=MAX('График отпусков'!$C$16,'График отпусков'!$D$16)),
AND('График отпусков'!$C$17&lt;&gt;"",'График отпусков'!$D$17&lt;&gt;"",R220&gt;=MIN('График отпусков'!$C$17,'График отпусков'!$D$17),R220&lt;=MAX('График отпусков'!$C$17,'График отпусков'!$D$17)),
AND('График отпусков'!$C$18&lt;&gt;"",'График отпусков'!$D$18&lt;&gt;"",R220&gt;=MIN('График отпусков'!$C$18,'График отпусков'!$D$18),R220&lt;=MAX('График отпусков'!$C$18,'График отпусков'!$D$18)),
AND('График отпусков'!$C$19&lt;&gt;"",'График отпусков'!$D$19&lt;&gt;"",R220&gt;=MIN('График отпусков'!$C$19,'График отпусков'!$D$19),R220&lt;=MAX('График отпусков'!$C$19,'График отпусков'!$D$19)),
AND('График отпусков'!$C$20&lt;&gt;"",'График отпусков'!$D$20&lt;&gt;"",R220&gt;=MIN('График отпусков'!$C$20,'График отпусков'!$D$20),R220&lt;=MAX('График отпусков'!$C$20,'График отпусков'!$D$20)),
AND('График отпусков'!$C$21&lt;&gt;"",'График отпусков'!$D$21&lt;&gt;"",R220&gt;=MIN('График отпусков'!$C$21,'График отпусков'!$D$21),R220&lt;=MAX('График отпусков'!$C$21,'График отпусков'!$D$21)),
AND('График отпусков'!$C$22&lt;&gt;"",'График отпусков'!$D$22&lt;&gt;"",R220&gt;=MIN('График отпусков'!$C$22,'График отпусков'!$D$22),R220&lt;=MAX('График отпусков'!$C$22,'График отпусков'!$D$22)),
AND('График отпусков'!$C$23&lt;&gt;"",'График отпусков'!$D$23&lt;&gt;"",R220&gt;=MIN('График отпусков'!$C$23,'График отпусков'!$D$23),R220&lt;=MAX('График отпусков'!$C$23,'График отпусков'!$D$23)),
AND('График отпусков'!$C$24&lt;&gt;"",'График отпусков'!$D$24&lt;&gt;"",R220&gt;=MIN('График отпусков'!$C$24,'График отпусков'!$D$24),R220&lt;=MAX('График отпусков'!$C$24,'График отпусков'!$D$24)),
AND('График отпусков'!$C$25&lt;&gt;"",'График отпусков'!$D$25&lt;&gt;"",R220&gt;=MIN('График отпусков'!$C$25,'График отпусков'!$D$25),R220&lt;=MAX('График отпусков'!$C$25,'График отпусков'!$D$25)),
AND('График отпусков'!$C$26&lt;&gt;"",'График отпусков'!$D$26&lt;&gt;"",R220&gt;=MIN('График отпусков'!$C$26,'График отпусков'!$D$26),R220&lt;=MAX('График отпусков'!$C$26,'График отпусков'!$D$26)),
AND('График отпусков'!$C$27&lt;&gt;"",'График отпусков'!$D$27&lt;&gt;"",R220&gt;=MIN('График отпусков'!$C$27,'График отпусков'!$D$27),R220&lt;=MAX('График отпусков'!$C$27,'График отпусков'!$D$27)),
AND('График отпусков'!$C$28&lt;&gt;"",'График отпусков'!$D$28&lt;&gt;"",R220&gt;=MIN('График отпусков'!$C$28,'График отпусков'!$D$28),R220&lt;=MAX('График отпусков'!$C$28,'График отпусков'!$D$28)),
AND('График отпусков'!$C$29&lt;&gt;"",'График отпусков'!$D$29&lt;&gt;"",R220&gt;=MIN('График отпусков'!$C$29,'График отпусков'!$D$29),R220&lt;=MAX('График отпусков'!$C$29,'График отпусков'!$D$29))
)
)</f>
        <v>0</v>
      </c>
    </row>
    <row r="221" spans="17:19" ht="45" customHeight="1" x14ac:dyDescent="0.25">
      <c r="Q221" s="58" t="s">
        <v>100</v>
      </c>
      <c r="R221" s="59">
        <v>46240</v>
      </c>
      <c r="S221" s="60" t="b">
        <f>AND(
COUNTIF(Расчёт!$O$4:$O$35,R221)=0,
OR(
AND('График отпусков'!$C$15&lt;&gt;"",'График отпусков'!$D$15&lt;&gt;"",R221&gt;=MIN('График отпусков'!$C$15,'График отпусков'!$D$15),R221&lt;=MAX('График отпусков'!$C$15,'График отпусков'!$D$15)),
AND('График отпусков'!$C$16&lt;&gt;"",'График отпусков'!$D$16&lt;&gt;"",R221&gt;=MIN('График отпусков'!$C$16,'График отпусков'!$D$16),R221&lt;=MAX('График отпусков'!$C$16,'График отпусков'!$D$16)),
AND('График отпусков'!$C$17&lt;&gt;"",'График отпусков'!$D$17&lt;&gt;"",R221&gt;=MIN('График отпусков'!$C$17,'График отпусков'!$D$17),R221&lt;=MAX('График отпусков'!$C$17,'График отпусков'!$D$17)),
AND('График отпусков'!$C$18&lt;&gt;"",'График отпусков'!$D$18&lt;&gt;"",R221&gt;=MIN('График отпусков'!$C$18,'График отпусков'!$D$18),R221&lt;=MAX('График отпусков'!$C$18,'График отпусков'!$D$18)),
AND('График отпусков'!$C$19&lt;&gt;"",'График отпусков'!$D$19&lt;&gt;"",R221&gt;=MIN('График отпусков'!$C$19,'График отпусков'!$D$19),R221&lt;=MAX('График отпусков'!$C$19,'График отпусков'!$D$19)),
AND('График отпусков'!$C$20&lt;&gt;"",'График отпусков'!$D$20&lt;&gt;"",R221&gt;=MIN('График отпусков'!$C$20,'График отпусков'!$D$20),R221&lt;=MAX('График отпусков'!$C$20,'График отпусков'!$D$20)),
AND('График отпусков'!$C$21&lt;&gt;"",'График отпусков'!$D$21&lt;&gt;"",R221&gt;=MIN('График отпусков'!$C$21,'График отпусков'!$D$21),R221&lt;=MAX('График отпусков'!$C$21,'График отпусков'!$D$21)),
AND('График отпусков'!$C$22&lt;&gt;"",'График отпусков'!$D$22&lt;&gt;"",R221&gt;=MIN('График отпусков'!$C$22,'График отпусков'!$D$22),R221&lt;=MAX('График отпусков'!$C$22,'График отпусков'!$D$22)),
AND('График отпусков'!$C$23&lt;&gt;"",'График отпусков'!$D$23&lt;&gt;"",R221&gt;=MIN('График отпусков'!$C$23,'График отпусков'!$D$23),R221&lt;=MAX('График отпусков'!$C$23,'График отпусков'!$D$23)),
AND('График отпусков'!$C$24&lt;&gt;"",'График отпусков'!$D$24&lt;&gt;"",R221&gt;=MIN('График отпусков'!$C$24,'График отпусков'!$D$24),R221&lt;=MAX('График отпусков'!$C$24,'График отпусков'!$D$24)),
AND('График отпусков'!$C$25&lt;&gt;"",'График отпусков'!$D$25&lt;&gt;"",R221&gt;=MIN('График отпусков'!$C$25,'График отпусков'!$D$25),R221&lt;=MAX('График отпусков'!$C$25,'График отпусков'!$D$25)),
AND('График отпусков'!$C$26&lt;&gt;"",'График отпусков'!$D$26&lt;&gt;"",R221&gt;=MIN('График отпусков'!$C$26,'График отпусков'!$D$26),R221&lt;=MAX('График отпусков'!$C$26,'График отпусков'!$D$26)),
AND('График отпусков'!$C$27&lt;&gt;"",'График отпусков'!$D$27&lt;&gt;"",R221&gt;=MIN('График отпусков'!$C$27,'График отпусков'!$D$27),R221&lt;=MAX('График отпусков'!$C$27,'График отпусков'!$D$27)),
AND('График отпусков'!$C$28&lt;&gt;"",'График отпусков'!$D$28&lt;&gt;"",R221&gt;=MIN('График отпусков'!$C$28,'График отпусков'!$D$28),R221&lt;=MAX('График отпусков'!$C$28,'График отпусков'!$D$28)),
AND('График отпусков'!$C$29&lt;&gt;"",'График отпусков'!$D$29&lt;&gt;"",R221&gt;=MIN('График отпусков'!$C$29,'График отпусков'!$D$29),R221&lt;=MAX('График отпусков'!$C$29,'График отпусков'!$D$29))
)
)</f>
        <v>0</v>
      </c>
    </row>
    <row r="222" spans="17:19" ht="45" customHeight="1" x14ac:dyDescent="0.25">
      <c r="Q222" s="58" t="s">
        <v>100</v>
      </c>
      <c r="R222" s="59">
        <v>46241</v>
      </c>
      <c r="S222" s="60" t="b">
        <f>AND(
COUNTIF(Расчёт!$O$4:$O$35,R222)=0,
OR(
AND('График отпусков'!$C$15&lt;&gt;"",'График отпусков'!$D$15&lt;&gt;"",R222&gt;=MIN('График отпусков'!$C$15,'График отпусков'!$D$15),R222&lt;=MAX('График отпусков'!$C$15,'График отпусков'!$D$15)),
AND('График отпусков'!$C$16&lt;&gt;"",'График отпусков'!$D$16&lt;&gt;"",R222&gt;=MIN('График отпусков'!$C$16,'График отпусков'!$D$16),R222&lt;=MAX('График отпусков'!$C$16,'График отпусков'!$D$16)),
AND('График отпусков'!$C$17&lt;&gt;"",'График отпусков'!$D$17&lt;&gt;"",R222&gt;=MIN('График отпусков'!$C$17,'График отпусков'!$D$17),R222&lt;=MAX('График отпусков'!$C$17,'График отпусков'!$D$17)),
AND('График отпусков'!$C$18&lt;&gt;"",'График отпусков'!$D$18&lt;&gt;"",R222&gt;=MIN('График отпусков'!$C$18,'График отпусков'!$D$18),R222&lt;=MAX('График отпусков'!$C$18,'График отпусков'!$D$18)),
AND('График отпусков'!$C$19&lt;&gt;"",'График отпусков'!$D$19&lt;&gt;"",R222&gt;=MIN('График отпусков'!$C$19,'График отпусков'!$D$19),R222&lt;=MAX('График отпусков'!$C$19,'График отпусков'!$D$19)),
AND('График отпусков'!$C$20&lt;&gt;"",'График отпусков'!$D$20&lt;&gt;"",R222&gt;=MIN('График отпусков'!$C$20,'График отпусков'!$D$20),R222&lt;=MAX('График отпусков'!$C$20,'График отпусков'!$D$20)),
AND('График отпусков'!$C$21&lt;&gt;"",'График отпусков'!$D$21&lt;&gt;"",R222&gt;=MIN('График отпусков'!$C$21,'График отпусков'!$D$21),R222&lt;=MAX('График отпусков'!$C$21,'График отпусков'!$D$21)),
AND('График отпусков'!$C$22&lt;&gt;"",'График отпусков'!$D$22&lt;&gt;"",R222&gt;=MIN('График отпусков'!$C$22,'График отпусков'!$D$22),R222&lt;=MAX('График отпусков'!$C$22,'График отпусков'!$D$22)),
AND('График отпусков'!$C$23&lt;&gt;"",'График отпусков'!$D$23&lt;&gt;"",R222&gt;=MIN('График отпусков'!$C$23,'График отпусков'!$D$23),R222&lt;=MAX('График отпусков'!$C$23,'График отпусков'!$D$23)),
AND('График отпусков'!$C$24&lt;&gt;"",'График отпусков'!$D$24&lt;&gt;"",R222&gt;=MIN('График отпусков'!$C$24,'График отпусков'!$D$24),R222&lt;=MAX('График отпусков'!$C$24,'График отпусков'!$D$24)),
AND('График отпусков'!$C$25&lt;&gt;"",'График отпусков'!$D$25&lt;&gt;"",R222&gt;=MIN('График отпусков'!$C$25,'График отпусков'!$D$25),R222&lt;=MAX('График отпусков'!$C$25,'График отпусков'!$D$25)),
AND('График отпусков'!$C$26&lt;&gt;"",'График отпусков'!$D$26&lt;&gt;"",R222&gt;=MIN('График отпусков'!$C$26,'График отпусков'!$D$26),R222&lt;=MAX('График отпусков'!$C$26,'График отпусков'!$D$26)),
AND('График отпусков'!$C$27&lt;&gt;"",'График отпусков'!$D$27&lt;&gt;"",R222&gt;=MIN('График отпусков'!$C$27,'График отпусков'!$D$27),R222&lt;=MAX('График отпусков'!$C$27,'График отпусков'!$D$27)),
AND('График отпусков'!$C$28&lt;&gt;"",'График отпусков'!$D$28&lt;&gt;"",R222&gt;=MIN('График отпусков'!$C$28,'График отпусков'!$D$28),R222&lt;=MAX('График отпусков'!$C$28,'График отпусков'!$D$28)),
AND('График отпусков'!$C$29&lt;&gt;"",'График отпусков'!$D$29&lt;&gt;"",R222&gt;=MIN('График отпусков'!$C$29,'График отпусков'!$D$29),R222&lt;=MAX('График отпусков'!$C$29,'График отпусков'!$D$29))
)
)</f>
        <v>0</v>
      </c>
    </row>
    <row r="223" spans="17:19" ht="45" customHeight="1" x14ac:dyDescent="0.25">
      <c r="Q223" s="58" t="s">
        <v>100</v>
      </c>
      <c r="R223" s="59">
        <v>46242</v>
      </c>
      <c r="S223" s="60" t="b">
        <f>AND(
COUNTIF(Расчёт!$O$4:$O$35,R223)=0,
OR(
AND('График отпусков'!$C$15&lt;&gt;"",'График отпусков'!$D$15&lt;&gt;"",R223&gt;=MIN('График отпусков'!$C$15,'График отпусков'!$D$15),R223&lt;=MAX('График отпусков'!$C$15,'График отпусков'!$D$15)),
AND('График отпусков'!$C$16&lt;&gt;"",'График отпусков'!$D$16&lt;&gt;"",R223&gt;=MIN('График отпусков'!$C$16,'График отпусков'!$D$16),R223&lt;=MAX('График отпусков'!$C$16,'График отпусков'!$D$16)),
AND('График отпусков'!$C$17&lt;&gt;"",'График отпусков'!$D$17&lt;&gt;"",R223&gt;=MIN('График отпусков'!$C$17,'График отпусков'!$D$17),R223&lt;=MAX('График отпусков'!$C$17,'График отпусков'!$D$17)),
AND('График отпусков'!$C$18&lt;&gt;"",'График отпусков'!$D$18&lt;&gt;"",R223&gt;=MIN('График отпусков'!$C$18,'График отпусков'!$D$18),R223&lt;=MAX('График отпусков'!$C$18,'График отпусков'!$D$18)),
AND('График отпусков'!$C$19&lt;&gt;"",'График отпусков'!$D$19&lt;&gt;"",R223&gt;=MIN('График отпусков'!$C$19,'График отпусков'!$D$19),R223&lt;=MAX('График отпусков'!$C$19,'График отпусков'!$D$19)),
AND('График отпусков'!$C$20&lt;&gt;"",'График отпусков'!$D$20&lt;&gt;"",R223&gt;=MIN('График отпусков'!$C$20,'График отпусков'!$D$20),R223&lt;=MAX('График отпусков'!$C$20,'График отпусков'!$D$20)),
AND('График отпусков'!$C$21&lt;&gt;"",'График отпусков'!$D$21&lt;&gt;"",R223&gt;=MIN('График отпусков'!$C$21,'График отпусков'!$D$21),R223&lt;=MAX('График отпусков'!$C$21,'График отпусков'!$D$21)),
AND('График отпусков'!$C$22&lt;&gt;"",'График отпусков'!$D$22&lt;&gt;"",R223&gt;=MIN('График отпусков'!$C$22,'График отпусков'!$D$22),R223&lt;=MAX('График отпусков'!$C$22,'График отпусков'!$D$22)),
AND('График отпусков'!$C$23&lt;&gt;"",'График отпусков'!$D$23&lt;&gt;"",R223&gt;=MIN('График отпусков'!$C$23,'График отпусков'!$D$23),R223&lt;=MAX('График отпусков'!$C$23,'График отпусков'!$D$23)),
AND('График отпусков'!$C$24&lt;&gt;"",'График отпусков'!$D$24&lt;&gt;"",R223&gt;=MIN('График отпусков'!$C$24,'График отпусков'!$D$24),R223&lt;=MAX('График отпусков'!$C$24,'График отпусков'!$D$24)),
AND('График отпусков'!$C$25&lt;&gt;"",'График отпусков'!$D$25&lt;&gt;"",R223&gt;=MIN('График отпусков'!$C$25,'График отпусков'!$D$25),R223&lt;=MAX('График отпусков'!$C$25,'График отпусков'!$D$25)),
AND('График отпусков'!$C$26&lt;&gt;"",'График отпусков'!$D$26&lt;&gt;"",R223&gt;=MIN('График отпусков'!$C$26,'График отпусков'!$D$26),R223&lt;=MAX('График отпусков'!$C$26,'График отпусков'!$D$26)),
AND('График отпусков'!$C$27&lt;&gt;"",'График отпусков'!$D$27&lt;&gt;"",R223&gt;=MIN('График отпусков'!$C$27,'График отпусков'!$D$27),R223&lt;=MAX('График отпусков'!$C$27,'График отпусков'!$D$27)),
AND('График отпусков'!$C$28&lt;&gt;"",'График отпусков'!$D$28&lt;&gt;"",R223&gt;=MIN('График отпусков'!$C$28,'График отпусков'!$D$28),R223&lt;=MAX('График отпусков'!$C$28,'График отпусков'!$D$28)),
AND('График отпусков'!$C$29&lt;&gt;"",'График отпусков'!$D$29&lt;&gt;"",R223&gt;=MIN('График отпусков'!$C$29,'График отпусков'!$D$29),R223&lt;=MAX('График отпусков'!$C$29,'График отпусков'!$D$29))
)
)</f>
        <v>0</v>
      </c>
    </row>
    <row r="224" spans="17:19" ht="45" customHeight="1" x14ac:dyDescent="0.25">
      <c r="Q224" s="58" t="s">
        <v>100</v>
      </c>
      <c r="R224" s="59">
        <v>46243</v>
      </c>
      <c r="S224" s="60" t="b">
        <f>AND(
COUNTIF(Расчёт!$O$4:$O$35,R224)=0,
OR(
AND('График отпусков'!$C$15&lt;&gt;"",'График отпусков'!$D$15&lt;&gt;"",R224&gt;=MIN('График отпусков'!$C$15,'График отпусков'!$D$15),R224&lt;=MAX('График отпусков'!$C$15,'График отпусков'!$D$15)),
AND('График отпусков'!$C$16&lt;&gt;"",'График отпусков'!$D$16&lt;&gt;"",R224&gt;=MIN('График отпусков'!$C$16,'График отпусков'!$D$16),R224&lt;=MAX('График отпусков'!$C$16,'График отпусков'!$D$16)),
AND('График отпусков'!$C$17&lt;&gt;"",'График отпусков'!$D$17&lt;&gt;"",R224&gt;=MIN('График отпусков'!$C$17,'График отпусков'!$D$17),R224&lt;=MAX('График отпусков'!$C$17,'График отпусков'!$D$17)),
AND('График отпусков'!$C$18&lt;&gt;"",'График отпусков'!$D$18&lt;&gt;"",R224&gt;=MIN('График отпусков'!$C$18,'График отпусков'!$D$18),R224&lt;=MAX('График отпусков'!$C$18,'График отпусков'!$D$18)),
AND('График отпусков'!$C$19&lt;&gt;"",'График отпусков'!$D$19&lt;&gt;"",R224&gt;=MIN('График отпусков'!$C$19,'График отпусков'!$D$19),R224&lt;=MAX('График отпусков'!$C$19,'График отпусков'!$D$19)),
AND('График отпусков'!$C$20&lt;&gt;"",'График отпусков'!$D$20&lt;&gt;"",R224&gt;=MIN('График отпусков'!$C$20,'График отпусков'!$D$20),R224&lt;=MAX('График отпусков'!$C$20,'График отпусков'!$D$20)),
AND('График отпусков'!$C$21&lt;&gt;"",'График отпусков'!$D$21&lt;&gt;"",R224&gt;=MIN('График отпусков'!$C$21,'График отпусков'!$D$21),R224&lt;=MAX('График отпусков'!$C$21,'График отпусков'!$D$21)),
AND('График отпусков'!$C$22&lt;&gt;"",'График отпусков'!$D$22&lt;&gt;"",R224&gt;=MIN('График отпусков'!$C$22,'График отпусков'!$D$22),R224&lt;=MAX('График отпусков'!$C$22,'График отпусков'!$D$22)),
AND('График отпусков'!$C$23&lt;&gt;"",'График отпусков'!$D$23&lt;&gt;"",R224&gt;=MIN('График отпусков'!$C$23,'График отпусков'!$D$23),R224&lt;=MAX('График отпусков'!$C$23,'График отпусков'!$D$23)),
AND('График отпусков'!$C$24&lt;&gt;"",'График отпусков'!$D$24&lt;&gt;"",R224&gt;=MIN('График отпусков'!$C$24,'График отпусков'!$D$24),R224&lt;=MAX('График отпусков'!$C$24,'График отпусков'!$D$24)),
AND('График отпусков'!$C$25&lt;&gt;"",'График отпусков'!$D$25&lt;&gt;"",R224&gt;=MIN('График отпусков'!$C$25,'График отпусков'!$D$25),R224&lt;=MAX('График отпусков'!$C$25,'График отпусков'!$D$25)),
AND('График отпусков'!$C$26&lt;&gt;"",'График отпусков'!$D$26&lt;&gt;"",R224&gt;=MIN('График отпусков'!$C$26,'График отпусков'!$D$26),R224&lt;=MAX('График отпусков'!$C$26,'График отпусков'!$D$26)),
AND('График отпусков'!$C$27&lt;&gt;"",'График отпусков'!$D$27&lt;&gt;"",R224&gt;=MIN('График отпусков'!$C$27,'График отпусков'!$D$27),R224&lt;=MAX('График отпусков'!$C$27,'График отпусков'!$D$27)),
AND('График отпусков'!$C$28&lt;&gt;"",'График отпусков'!$D$28&lt;&gt;"",R224&gt;=MIN('График отпусков'!$C$28,'График отпусков'!$D$28),R224&lt;=MAX('График отпусков'!$C$28,'График отпусков'!$D$28)),
AND('График отпусков'!$C$29&lt;&gt;"",'График отпусков'!$D$29&lt;&gt;"",R224&gt;=MIN('График отпусков'!$C$29,'График отпусков'!$D$29),R224&lt;=MAX('График отпусков'!$C$29,'График отпусков'!$D$29))
)
)</f>
        <v>0</v>
      </c>
    </row>
    <row r="225" spans="17:19" ht="45" customHeight="1" x14ac:dyDescent="0.25">
      <c r="Q225" s="58" t="s">
        <v>100</v>
      </c>
      <c r="R225" s="59">
        <v>46244</v>
      </c>
      <c r="S225" s="60" t="b">
        <f>AND(
COUNTIF(Расчёт!$O$4:$O$35,R225)=0,
OR(
AND('График отпусков'!$C$15&lt;&gt;"",'График отпусков'!$D$15&lt;&gt;"",R225&gt;=MIN('График отпусков'!$C$15,'График отпусков'!$D$15),R225&lt;=MAX('График отпусков'!$C$15,'График отпусков'!$D$15)),
AND('График отпусков'!$C$16&lt;&gt;"",'График отпусков'!$D$16&lt;&gt;"",R225&gt;=MIN('График отпусков'!$C$16,'График отпусков'!$D$16),R225&lt;=MAX('График отпусков'!$C$16,'График отпусков'!$D$16)),
AND('График отпусков'!$C$17&lt;&gt;"",'График отпусков'!$D$17&lt;&gt;"",R225&gt;=MIN('График отпусков'!$C$17,'График отпусков'!$D$17),R225&lt;=MAX('График отпусков'!$C$17,'График отпусков'!$D$17)),
AND('График отпусков'!$C$18&lt;&gt;"",'График отпусков'!$D$18&lt;&gt;"",R225&gt;=MIN('График отпусков'!$C$18,'График отпусков'!$D$18),R225&lt;=MAX('График отпусков'!$C$18,'График отпусков'!$D$18)),
AND('График отпусков'!$C$19&lt;&gt;"",'График отпусков'!$D$19&lt;&gt;"",R225&gt;=MIN('График отпусков'!$C$19,'График отпусков'!$D$19),R225&lt;=MAX('График отпусков'!$C$19,'График отпусков'!$D$19)),
AND('График отпусков'!$C$20&lt;&gt;"",'График отпусков'!$D$20&lt;&gt;"",R225&gt;=MIN('График отпусков'!$C$20,'График отпусков'!$D$20),R225&lt;=MAX('График отпусков'!$C$20,'График отпусков'!$D$20)),
AND('График отпусков'!$C$21&lt;&gt;"",'График отпусков'!$D$21&lt;&gt;"",R225&gt;=MIN('График отпусков'!$C$21,'График отпусков'!$D$21),R225&lt;=MAX('График отпусков'!$C$21,'График отпусков'!$D$21)),
AND('График отпусков'!$C$22&lt;&gt;"",'График отпусков'!$D$22&lt;&gt;"",R225&gt;=MIN('График отпусков'!$C$22,'График отпусков'!$D$22),R225&lt;=MAX('График отпусков'!$C$22,'График отпусков'!$D$22)),
AND('График отпусков'!$C$23&lt;&gt;"",'График отпусков'!$D$23&lt;&gt;"",R225&gt;=MIN('График отпусков'!$C$23,'График отпусков'!$D$23),R225&lt;=MAX('График отпусков'!$C$23,'График отпусков'!$D$23)),
AND('График отпусков'!$C$24&lt;&gt;"",'График отпусков'!$D$24&lt;&gt;"",R225&gt;=MIN('График отпусков'!$C$24,'График отпусков'!$D$24),R225&lt;=MAX('График отпусков'!$C$24,'График отпусков'!$D$24)),
AND('График отпусков'!$C$25&lt;&gt;"",'График отпусков'!$D$25&lt;&gt;"",R225&gt;=MIN('График отпусков'!$C$25,'График отпусков'!$D$25),R225&lt;=MAX('График отпусков'!$C$25,'График отпусков'!$D$25)),
AND('График отпусков'!$C$26&lt;&gt;"",'График отпусков'!$D$26&lt;&gt;"",R225&gt;=MIN('График отпусков'!$C$26,'График отпусков'!$D$26),R225&lt;=MAX('График отпусков'!$C$26,'График отпусков'!$D$26)),
AND('График отпусков'!$C$27&lt;&gt;"",'График отпусков'!$D$27&lt;&gt;"",R225&gt;=MIN('График отпусков'!$C$27,'График отпусков'!$D$27),R225&lt;=MAX('График отпусков'!$C$27,'График отпусков'!$D$27)),
AND('График отпусков'!$C$28&lt;&gt;"",'График отпусков'!$D$28&lt;&gt;"",R225&gt;=MIN('График отпусков'!$C$28,'График отпусков'!$D$28),R225&lt;=MAX('График отпусков'!$C$28,'График отпусков'!$D$28)),
AND('График отпусков'!$C$29&lt;&gt;"",'График отпусков'!$D$29&lt;&gt;"",R225&gt;=MIN('График отпусков'!$C$29,'График отпусков'!$D$29),R225&lt;=MAX('График отпусков'!$C$29,'График отпусков'!$D$29))
)
)</f>
        <v>0</v>
      </c>
    </row>
    <row r="226" spans="17:19" ht="45" customHeight="1" x14ac:dyDescent="0.25">
      <c r="Q226" s="58" t="s">
        <v>100</v>
      </c>
      <c r="R226" s="59">
        <v>46245</v>
      </c>
      <c r="S226" s="60" t="b">
        <f>AND(
COUNTIF(Расчёт!$O$4:$O$35,R226)=0,
OR(
AND('График отпусков'!$C$15&lt;&gt;"",'График отпусков'!$D$15&lt;&gt;"",R226&gt;=MIN('График отпусков'!$C$15,'График отпусков'!$D$15),R226&lt;=MAX('График отпусков'!$C$15,'График отпусков'!$D$15)),
AND('График отпусков'!$C$16&lt;&gt;"",'График отпусков'!$D$16&lt;&gt;"",R226&gt;=MIN('График отпусков'!$C$16,'График отпусков'!$D$16),R226&lt;=MAX('График отпусков'!$C$16,'График отпусков'!$D$16)),
AND('График отпусков'!$C$17&lt;&gt;"",'График отпусков'!$D$17&lt;&gt;"",R226&gt;=MIN('График отпусков'!$C$17,'График отпусков'!$D$17),R226&lt;=MAX('График отпусков'!$C$17,'График отпусков'!$D$17)),
AND('График отпусков'!$C$18&lt;&gt;"",'График отпусков'!$D$18&lt;&gt;"",R226&gt;=MIN('График отпусков'!$C$18,'График отпусков'!$D$18),R226&lt;=MAX('График отпусков'!$C$18,'График отпусков'!$D$18)),
AND('График отпусков'!$C$19&lt;&gt;"",'График отпусков'!$D$19&lt;&gt;"",R226&gt;=MIN('График отпусков'!$C$19,'График отпусков'!$D$19),R226&lt;=MAX('График отпусков'!$C$19,'График отпусков'!$D$19)),
AND('График отпусков'!$C$20&lt;&gt;"",'График отпусков'!$D$20&lt;&gt;"",R226&gt;=MIN('График отпусков'!$C$20,'График отпусков'!$D$20),R226&lt;=MAX('График отпусков'!$C$20,'График отпусков'!$D$20)),
AND('График отпусков'!$C$21&lt;&gt;"",'График отпусков'!$D$21&lt;&gt;"",R226&gt;=MIN('График отпусков'!$C$21,'График отпусков'!$D$21),R226&lt;=MAX('График отпусков'!$C$21,'График отпусков'!$D$21)),
AND('График отпусков'!$C$22&lt;&gt;"",'График отпусков'!$D$22&lt;&gt;"",R226&gt;=MIN('График отпусков'!$C$22,'График отпусков'!$D$22),R226&lt;=MAX('График отпусков'!$C$22,'График отпусков'!$D$22)),
AND('График отпусков'!$C$23&lt;&gt;"",'График отпусков'!$D$23&lt;&gt;"",R226&gt;=MIN('График отпусков'!$C$23,'График отпусков'!$D$23),R226&lt;=MAX('График отпусков'!$C$23,'График отпусков'!$D$23)),
AND('График отпусков'!$C$24&lt;&gt;"",'График отпусков'!$D$24&lt;&gt;"",R226&gt;=MIN('График отпусков'!$C$24,'График отпусков'!$D$24),R226&lt;=MAX('График отпусков'!$C$24,'График отпусков'!$D$24)),
AND('График отпусков'!$C$25&lt;&gt;"",'График отпусков'!$D$25&lt;&gt;"",R226&gt;=MIN('График отпусков'!$C$25,'График отпусков'!$D$25),R226&lt;=MAX('График отпусков'!$C$25,'График отпусков'!$D$25)),
AND('График отпусков'!$C$26&lt;&gt;"",'График отпусков'!$D$26&lt;&gt;"",R226&gt;=MIN('График отпусков'!$C$26,'График отпусков'!$D$26),R226&lt;=MAX('График отпусков'!$C$26,'График отпусков'!$D$26)),
AND('График отпусков'!$C$27&lt;&gt;"",'График отпусков'!$D$27&lt;&gt;"",R226&gt;=MIN('График отпусков'!$C$27,'График отпусков'!$D$27),R226&lt;=MAX('График отпусков'!$C$27,'График отпусков'!$D$27)),
AND('График отпусков'!$C$28&lt;&gt;"",'График отпусков'!$D$28&lt;&gt;"",R226&gt;=MIN('График отпусков'!$C$28,'График отпусков'!$D$28),R226&lt;=MAX('График отпусков'!$C$28,'График отпусков'!$D$28)),
AND('График отпусков'!$C$29&lt;&gt;"",'График отпусков'!$D$29&lt;&gt;"",R226&gt;=MIN('График отпусков'!$C$29,'График отпусков'!$D$29),R226&lt;=MAX('График отпусков'!$C$29,'График отпусков'!$D$29))
)
)</f>
        <v>0</v>
      </c>
    </row>
    <row r="227" spans="17:19" ht="45" customHeight="1" x14ac:dyDescent="0.25">
      <c r="Q227" s="58" t="s">
        <v>100</v>
      </c>
      <c r="R227" s="59">
        <v>46246</v>
      </c>
      <c r="S227" s="60" t="b">
        <f>AND(
COUNTIF(Расчёт!$O$4:$O$35,R227)=0,
OR(
AND('График отпусков'!$C$15&lt;&gt;"",'График отпусков'!$D$15&lt;&gt;"",R227&gt;=MIN('График отпусков'!$C$15,'График отпусков'!$D$15),R227&lt;=MAX('График отпусков'!$C$15,'График отпусков'!$D$15)),
AND('График отпусков'!$C$16&lt;&gt;"",'График отпусков'!$D$16&lt;&gt;"",R227&gt;=MIN('График отпусков'!$C$16,'График отпусков'!$D$16),R227&lt;=MAX('График отпусков'!$C$16,'График отпусков'!$D$16)),
AND('График отпусков'!$C$17&lt;&gt;"",'График отпусков'!$D$17&lt;&gt;"",R227&gt;=MIN('График отпусков'!$C$17,'График отпусков'!$D$17),R227&lt;=MAX('График отпусков'!$C$17,'График отпусков'!$D$17)),
AND('График отпусков'!$C$18&lt;&gt;"",'График отпусков'!$D$18&lt;&gt;"",R227&gt;=MIN('График отпусков'!$C$18,'График отпусков'!$D$18),R227&lt;=MAX('График отпусков'!$C$18,'График отпусков'!$D$18)),
AND('График отпусков'!$C$19&lt;&gt;"",'График отпусков'!$D$19&lt;&gt;"",R227&gt;=MIN('График отпусков'!$C$19,'График отпусков'!$D$19),R227&lt;=MAX('График отпусков'!$C$19,'График отпусков'!$D$19)),
AND('График отпусков'!$C$20&lt;&gt;"",'График отпусков'!$D$20&lt;&gt;"",R227&gt;=MIN('График отпусков'!$C$20,'График отпусков'!$D$20),R227&lt;=MAX('График отпусков'!$C$20,'График отпусков'!$D$20)),
AND('График отпусков'!$C$21&lt;&gt;"",'График отпусков'!$D$21&lt;&gt;"",R227&gt;=MIN('График отпусков'!$C$21,'График отпусков'!$D$21),R227&lt;=MAX('График отпусков'!$C$21,'График отпусков'!$D$21)),
AND('График отпусков'!$C$22&lt;&gt;"",'График отпусков'!$D$22&lt;&gt;"",R227&gt;=MIN('График отпусков'!$C$22,'График отпусков'!$D$22),R227&lt;=MAX('График отпусков'!$C$22,'График отпусков'!$D$22)),
AND('График отпусков'!$C$23&lt;&gt;"",'График отпусков'!$D$23&lt;&gt;"",R227&gt;=MIN('График отпусков'!$C$23,'График отпусков'!$D$23),R227&lt;=MAX('График отпусков'!$C$23,'График отпусков'!$D$23)),
AND('График отпусков'!$C$24&lt;&gt;"",'График отпусков'!$D$24&lt;&gt;"",R227&gt;=MIN('График отпусков'!$C$24,'График отпусков'!$D$24),R227&lt;=MAX('График отпусков'!$C$24,'График отпусков'!$D$24)),
AND('График отпусков'!$C$25&lt;&gt;"",'График отпусков'!$D$25&lt;&gt;"",R227&gt;=MIN('График отпусков'!$C$25,'График отпусков'!$D$25),R227&lt;=MAX('График отпусков'!$C$25,'График отпусков'!$D$25)),
AND('График отпусков'!$C$26&lt;&gt;"",'График отпусков'!$D$26&lt;&gt;"",R227&gt;=MIN('График отпусков'!$C$26,'График отпусков'!$D$26),R227&lt;=MAX('График отпусков'!$C$26,'График отпусков'!$D$26)),
AND('График отпусков'!$C$27&lt;&gt;"",'График отпусков'!$D$27&lt;&gt;"",R227&gt;=MIN('График отпусков'!$C$27,'График отпусков'!$D$27),R227&lt;=MAX('График отпусков'!$C$27,'График отпусков'!$D$27)),
AND('График отпусков'!$C$28&lt;&gt;"",'График отпусков'!$D$28&lt;&gt;"",R227&gt;=MIN('График отпусков'!$C$28,'График отпусков'!$D$28),R227&lt;=MAX('График отпусков'!$C$28,'График отпусков'!$D$28)),
AND('График отпусков'!$C$29&lt;&gt;"",'График отпусков'!$D$29&lt;&gt;"",R227&gt;=MIN('График отпусков'!$C$29,'График отпусков'!$D$29),R227&lt;=MAX('График отпусков'!$C$29,'График отпусков'!$D$29))
)
)</f>
        <v>0</v>
      </c>
    </row>
    <row r="228" spans="17:19" ht="45" customHeight="1" x14ac:dyDescent="0.25">
      <c r="Q228" s="58" t="s">
        <v>100</v>
      </c>
      <c r="R228" s="59">
        <v>46247</v>
      </c>
      <c r="S228" s="60" t="b">
        <f>AND(
COUNTIF(Расчёт!$O$4:$O$35,R228)=0,
OR(
AND('График отпусков'!$C$15&lt;&gt;"",'График отпусков'!$D$15&lt;&gt;"",R228&gt;=MIN('График отпусков'!$C$15,'График отпусков'!$D$15),R228&lt;=MAX('График отпусков'!$C$15,'График отпусков'!$D$15)),
AND('График отпусков'!$C$16&lt;&gt;"",'График отпусков'!$D$16&lt;&gt;"",R228&gt;=MIN('График отпусков'!$C$16,'График отпусков'!$D$16),R228&lt;=MAX('График отпусков'!$C$16,'График отпусков'!$D$16)),
AND('График отпусков'!$C$17&lt;&gt;"",'График отпусков'!$D$17&lt;&gt;"",R228&gt;=MIN('График отпусков'!$C$17,'График отпусков'!$D$17),R228&lt;=MAX('График отпусков'!$C$17,'График отпусков'!$D$17)),
AND('График отпусков'!$C$18&lt;&gt;"",'График отпусков'!$D$18&lt;&gt;"",R228&gt;=MIN('График отпусков'!$C$18,'График отпусков'!$D$18),R228&lt;=MAX('График отпусков'!$C$18,'График отпусков'!$D$18)),
AND('График отпусков'!$C$19&lt;&gt;"",'График отпусков'!$D$19&lt;&gt;"",R228&gt;=MIN('График отпусков'!$C$19,'График отпусков'!$D$19),R228&lt;=MAX('График отпусков'!$C$19,'График отпусков'!$D$19)),
AND('График отпусков'!$C$20&lt;&gt;"",'График отпусков'!$D$20&lt;&gt;"",R228&gt;=MIN('График отпусков'!$C$20,'График отпусков'!$D$20),R228&lt;=MAX('График отпусков'!$C$20,'График отпусков'!$D$20)),
AND('График отпусков'!$C$21&lt;&gt;"",'График отпусков'!$D$21&lt;&gt;"",R228&gt;=MIN('График отпусков'!$C$21,'График отпусков'!$D$21),R228&lt;=MAX('График отпусков'!$C$21,'График отпусков'!$D$21)),
AND('График отпусков'!$C$22&lt;&gt;"",'График отпусков'!$D$22&lt;&gt;"",R228&gt;=MIN('График отпусков'!$C$22,'График отпусков'!$D$22),R228&lt;=MAX('График отпусков'!$C$22,'График отпусков'!$D$22)),
AND('График отпусков'!$C$23&lt;&gt;"",'График отпусков'!$D$23&lt;&gt;"",R228&gt;=MIN('График отпусков'!$C$23,'График отпусков'!$D$23),R228&lt;=MAX('График отпусков'!$C$23,'График отпусков'!$D$23)),
AND('График отпусков'!$C$24&lt;&gt;"",'График отпусков'!$D$24&lt;&gt;"",R228&gt;=MIN('График отпусков'!$C$24,'График отпусков'!$D$24),R228&lt;=MAX('График отпусков'!$C$24,'График отпусков'!$D$24)),
AND('График отпусков'!$C$25&lt;&gt;"",'График отпусков'!$D$25&lt;&gt;"",R228&gt;=MIN('График отпусков'!$C$25,'График отпусков'!$D$25),R228&lt;=MAX('График отпусков'!$C$25,'График отпусков'!$D$25)),
AND('График отпусков'!$C$26&lt;&gt;"",'График отпусков'!$D$26&lt;&gt;"",R228&gt;=MIN('График отпусков'!$C$26,'График отпусков'!$D$26),R228&lt;=MAX('График отпусков'!$C$26,'График отпусков'!$D$26)),
AND('График отпусков'!$C$27&lt;&gt;"",'График отпусков'!$D$27&lt;&gt;"",R228&gt;=MIN('График отпусков'!$C$27,'График отпусков'!$D$27),R228&lt;=MAX('График отпусков'!$C$27,'График отпусков'!$D$27)),
AND('График отпусков'!$C$28&lt;&gt;"",'График отпусков'!$D$28&lt;&gt;"",R228&gt;=MIN('График отпусков'!$C$28,'График отпусков'!$D$28),R228&lt;=MAX('График отпусков'!$C$28,'График отпусков'!$D$28)),
AND('График отпусков'!$C$29&lt;&gt;"",'График отпусков'!$D$29&lt;&gt;"",R228&gt;=MIN('График отпусков'!$C$29,'График отпусков'!$D$29),R228&lt;=MAX('График отпусков'!$C$29,'График отпусков'!$D$29))
)
)</f>
        <v>0</v>
      </c>
    </row>
    <row r="229" spans="17:19" ht="45" customHeight="1" x14ac:dyDescent="0.25">
      <c r="Q229" s="58" t="s">
        <v>100</v>
      </c>
      <c r="R229" s="59">
        <v>46248</v>
      </c>
      <c r="S229" s="60" t="b">
        <f>AND(
COUNTIF(Расчёт!$O$4:$O$35,R229)=0,
OR(
AND('График отпусков'!$C$15&lt;&gt;"",'График отпусков'!$D$15&lt;&gt;"",R229&gt;=MIN('График отпусков'!$C$15,'График отпусков'!$D$15),R229&lt;=MAX('График отпусков'!$C$15,'График отпусков'!$D$15)),
AND('График отпусков'!$C$16&lt;&gt;"",'График отпусков'!$D$16&lt;&gt;"",R229&gt;=MIN('График отпусков'!$C$16,'График отпусков'!$D$16),R229&lt;=MAX('График отпусков'!$C$16,'График отпусков'!$D$16)),
AND('График отпусков'!$C$17&lt;&gt;"",'График отпусков'!$D$17&lt;&gt;"",R229&gt;=MIN('График отпусков'!$C$17,'График отпусков'!$D$17),R229&lt;=MAX('График отпусков'!$C$17,'График отпусков'!$D$17)),
AND('График отпусков'!$C$18&lt;&gt;"",'График отпусков'!$D$18&lt;&gt;"",R229&gt;=MIN('График отпусков'!$C$18,'График отпусков'!$D$18),R229&lt;=MAX('График отпусков'!$C$18,'График отпусков'!$D$18)),
AND('График отпусков'!$C$19&lt;&gt;"",'График отпусков'!$D$19&lt;&gt;"",R229&gt;=MIN('График отпусков'!$C$19,'График отпусков'!$D$19),R229&lt;=MAX('График отпусков'!$C$19,'График отпусков'!$D$19)),
AND('График отпусков'!$C$20&lt;&gt;"",'График отпусков'!$D$20&lt;&gt;"",R229&gt;=MIN('График отпусков'!$C$20,'График отпусков'!$D$20),R229&lt;=MAX('График отпусков'!$C$20,'График отпусков'!$D$20)),
AND('График отпусков'!$C$21&lt;&gt;"",'График отпусков'!$D$21&lt;&gt;"",R229&gt;=MIN('График отпусков'!$C$21,'График отпусков'!$D$21),R229&lt;=MAX('График отпусков'!$C$21,'График отпусков'!$D$21)),
AND('График отпусков'!$C$22&lt;&gt;"",'График отпусков'!$D$22&lt;&gt;"",R229&gt;=MIN('График отпусков'!$C$22,'График отпусков'!$D$22),R229&lt;=MAX('График отпусков'!$C$22,'График отпусков'!$D$22)),
AND('График отпусков'!$C$23&lt;&gt;"",'График отпусков'!$D$23&lt;&gt;"",R229&gt;=MIN('График отпусков'!$C$23,'График отпусков'!$D$23),R229&lt;=MAX('График отпусков'!$C$23,'График отпусков'!$D$23)),
AND('График отпусков'!$C$24&lt;&gt;"",'График отпусков'!$D$24&lt;&gt;"",R229&gt;=MIN('График отпусков'!$C$24,'График отпусков'!$D$24),R229&lt;=MAX('График отпусков'!$C$24,'График отпусков'!$D$24)),
AND('График отпусков'!$C$25&lt;&gt;"",'График отпусков'!$D$25&lt;&gt;"",R229&gt;=MIN('График отпусков'!$C$25,'График отпусков'!$D$25),R229&lt;=MAX('График отпусков'!$C$25,'График отпусков'!$D$25)),
AND('График отпусков'!$C$26&lt;&gt;"",'График отпусков'!$D$26&lt;&gt;"",R229&gt;=MIN('График отпусков'!$C$26,'График отпусков'!$D$26),R229&lt;=MAX('График отпусков'!$C$26,'График отпусков'!$D$26)),
AND('График отпусков'!$C$27&lt;&gt;"",'График отпусков'!$D$27&lt;&gt;"",R229&gt;=MIN('График отпусков'!$C$27,'График отпусков'!$D$27),R229&lt;=MAX('График отпусков'!$C$27,'График отпусков'!$D$27)),
AND('График отпусков'!$C$28&lt;&gt;"",'График отпусков'!$D$28&lt;&gt;"",R229&gt;=MIN('График отпусков'!$C$28,'График отпусков'!$D$28),R229&lt;=MAX('График отпусков'!$C$28,'График отпусков'!$D$28)),
AND('График отпусков'!$C$29&lt;&gt;"",'График отпусков'!$D$29&lt;&gt;"",R229&gt;=MIN('График отпусков'!$C$29,'График отпусков'!$D$29),R229&lt;=MAX('График отпусков'!$C$29,'График отпусков'!$D$29))
)
)</f>
        <v>0</v>
      </c>
    </row>
    <row r="230" spans="17:19" ht="45" customHeight="1" x14ac:dyDescent="0.25">
      <c r="Q230" s="58" t="s">
        <v>100</v>
      </c>
      <c r="R230" s="59">
        <v>46249</v>
      </c>
      <c r="S230" s="60" t="b">
        <f>AND(
COUNTIF(Расчёт!$O$4:$O$35,R230)=0,
OR(
AND('График отпусков'!$C$15&lt;&gt;"",'График отпусков'!$D$15&lt;&gt;"",R230&gt;=MIN('График отпусков'!$C$15,'График отпусков'!$D$15),R230&lt;=MAX('График отпусков'!$C$15,'График отпусков'!$D$15)),
AND('График отпусков'!$C$16&lt;&gt;"",'График отпусков'!$D$16&lt;&gt;"",R230&gt;=MIN('График отпусков'!$C$16,'График отпусков'!$D$16),R230&lt;=MAX('График отпусков'!$C$16,'График отпусков'!$D$16)),
AND('График отпусков'!$C$17&lt;&gt;"",'График отпусков'!$D$17&lt;&gt;"",R230&gt;=MIN('График отпусков'!$C$17,'График отпусков'!$D$17),R230&lt;=MAX('График отпусков'!$C$17,'График отпусков'!$D$17)),
AND('График отпусков'!$C$18&lt;&gt;"",'График отпусков'!$D$18&lt;&gt;"",R230&gt;=MIN('График отпусков'!$C$18,'График отпусков'!$D$18),R230&lt;=MAX('График отпусков'!$C$18,'График отпусков'!$D$18)),
AND('График отпусков'!$C$19&lt;&gt;"",'График отпусков'!$D$19&lt;&gt;"",R230&gt;=MIN('График отпусков'!$C$19,'График отпусков'!$D$19),R230&lt;=MAX('График отпусков'!$C$19,'График отпусков'!$D$19)),
AND('График отпусков'!$C$20&lt;&gt;"",'График отпусков'!$D$20&lt;&gt;"",R230&gt;=MIN('График отпусков'!$C$20,'График отпусков'!$D$20),R230&lt;=MAX('График отпусков'!$C$20,'График отпусков'!$D$20)),
AND('График отпусков'!$C$21&lt;&gt;"",'График отпусков'!$D$21&lt;&gt;"",R230&gt;=MIN('График отпусков'!$C$21,'График отпусков'!$D$21),R230&lt;=MAX('График отпусков'!$C$21,'График отпусков'!$D$21)),
AND('График отпусков'!$C$22&lt;&gt;"",'График отпусков'!$D$22&lt;&gt;"",R230&gt;=MIN('График отпусков'!$C$22,'График отпусков'!$D$22),R230&lt;=MAX('График отпусков'!$C$22,'График отпусков'!$D$22)),
AND('График отпусков'!$C$23&lt;&gt;"",'График отпусков'!$D$23&lt;&gt;"",R230&gt;=MIN('График отпусков'!$C$23,'График отпусков'!$D$23),R230&lt;=MAX('График отпусков'!$C$23,'График отпусков'!$D$23)),
AND('График отпусков'!$C$24&lt;&gt;"",'График отпусков'!$D$24&lt;&gt;"",R230&gt;=MIN('График отпусков'!$C$24,'График отпусков'!$D$24),R230&lt;=MAX('График отпусков'!$C$24,'График отпусков'!$D$24)),
AND('График отпусков'!$C$25&lt;&gt;"",'График отпусков'!$D$25&lt;&gt;"",R230&gt;=MIN('График отпусков'!$C$25,'График отпусков'!$D$25),R230&lt;=MAX('График отпусков'!$C$25,'График отпусков'!$D$25)),
AND('График отпусков'!$C$26&lt;&gt;"",'График отпусков'!$D$26&lt;&gt;"",R230&gt;=MIN('График отпусков'!$C$26,'График отпусков'!$D$26),R230&lt;=MAX('График отпусков'!$C$26,'График отпусков'!$D$26)),
AND('График отпусков'!$C$27&lt;&gt;"",'График отпусков'!$D$27&lt;&gt;"",R230&gt;=MIN('График отпусков'!$C$27,'График отпусков'!$D$27),R230&lt;=MAX('График отпусков'!$C$27,'График отпусков'!$D$27)),
AND('График отпусков'!$C$28&lt;&gt;"",'График отпусков'!$D$28&lt;&gt;"",R230&gt;=MIN('График отпусков'!$C$28,'График отпусков'!$D$28),R230&lt;=MAX('График отпусков'!$C$28,'График отпусков'!$D$28)),
AND('График отпусков'!$C$29&lt;&gt;"",'График отпусков'!$D$29&lt;&gt;"",R230&gt;=MIN('График отпусков'!$C$29,'График отпусков'!$D$29),R230&lt;=MAX('График отпусков'!$C$29,'График отпусков'!$D$29))
)
)</f>
        <v>0</v>
      </c>
    </row>
    <row r="231" spans="17:19" ht="45" customHeight="1" x14ac:dyDescent="0.25">
      <c r="Q231" s="58" t="s">
        <v>100</v>
      </c>
      <c r="R231" s="59">
        <v>46250</v>
      </c>
      <c r="S231" s="60" t="b">
        <f>AND(
COUNTIF(Расчёт!$O$4:$O$35,R231)=0,
OR(
AND('График отпусков'!$C$15&lt;&gt;"",'График отпусков'!$D$15&lt;&gt;"",R231&gt;=MIN('График отпусков'!$C$15,'График отпусков'!$D$15),R231&lt;=MAX('График отпусков'!$C$15,'График отпусков'!$D$15)),
AND('График отпусков'!$C$16&lt;&gt;"",'График отпусков'!$D$16&lt;&gt;"",R231&gt;=MIN('График отпусков'!$C$16,'График отпусков'!$D$16),R231&lt;=MAX('График отпусков'!$C$16,'График отпусков'!$D$16)),
AND('График отпусков'!$C$17&lt;&gt;"",'График отпусков'!$D$17&lt;&gt;"",R231&gt;=MIN('График отпусков'!$C$17,'График отпусков'!$D$17),R231&lt;=MAX('График отпусков'!$C$17,'График отпусков'!$D$17)),
AND('График отпусков'!$C$18&lt;&gt;"",'График отпусков'!$D$18&lt;&gt;"",R231&gt;=MIN('График отпусков'!$C$18,'График отпусков'!$D$18),R231&lt;=MAX('График отпусков'!$C$18,'График отпусков'!$D$18)),
AND('График отпусков'!$C$19&lt;&gt;"",'График отпусков'!$D$19&lt;&gt;"",R231&gt;=MIN('График отпусков'!$C$19,'График отпусков'!$D$19),R231&lt;=MAX('График отпусков'!$C$19,'График отпусков'!$D$19)),
AND('График отпусков'!$C$20&lt;&gt;"",'График отпусков'!$D$20&lt;&gt;"",R231&gt;=MIN('График отпусков'!$C$20,'График отпусков'!$D$20),R231&lt;=MAX('График отпусков'!$C$20,'График отпусков'!$D$20)),
AND('График отпусков'!$C$21&lt;&gt;"",'График отпусков'!$D$21&lt;&gt;"",R231&gt;=MIN('График отпусков'!$C$21,'График отпусков'!$D$21),R231&lt;=MAX('График отпусков'!$C$21,'График отпусков'!$D$21)),
AND('График отпусков'!$C$22&lt;&gt;"",'График отпусков'!$D$22&lt;&gt;"",R231&gt;=MIN('График отпусков'!$C$22,'График отпусков'!$D$22),R231&lt;=MAX('График отпусков'!$C$22,'График отпусков'!$D$22)),
AND('График отпусков'!$C$23&lt;&gt;"",'График отпусков'!$D$23&lt;&gt;"",R231&gt;=MIN('График отпусков'!$C$23,'График отпусков'!$D$23),R231&lt;=MAX('График отпусков'!$C$23,'График отпусков'!$D$23)),
AND('График отпусков'!$C$24&lt;&gt;"",'График отпусков'!$D$24&lt;&gt;"",R231&gt;=MIN('График отпусков'!$C$24,'График отпусков'!$D$24),R231&lt;=MAX('График отпусков'!$C$24,'График отпусков'!$D$24)),
AND('График отпусков'!$C$25&lt;&gt;"",'График отпусков'!$D$25&lt;&gt;"",R231&gt;=MIN('График отпусков'!$C$25,'График отпусков'!$D$25),R231&lt;=MAX('График отпусков'!$C$25,'График отпусков'!$D$25)),
AND('График отпусков'!$C$26&lt;&gt;"",'График отпусков'!$D$26&lt;&gt;"",R231&gt;=MIN('График отпусков'!$C$26,'График отпусков'!$D$26),R231&lt;=MAX('График отпусков'!$C$26,'График отпусков'!$D$26)),
AND('График отпусков'!$C$27&lt;&gt;"",'График отпусков'!$D$27&lt;&gt;"",R231&gt;=MIN('График отпусков'!$C$27,'График отпусков'!$D$27),R231&lt;=MAX('График отпусков'!$C$27,'График отпусков'!$D$27)),
AND('График отпусков'!$C$28&lt;&gt;"",'График отпусков'!$D$28&lt;&gt;"",R231&gt;=MIN('График отпусков'!$C$28,'График отпусков'!$D$28),R231&lt;=MAX('График отпусков'!$C$28,'График отпусков'!$D$28)),
AND('График отпусков'!$C$29&lt;&gt;"",'График отпусков'!$D$29&lt;&gt;"",R231&gt;=MIN('График отпусков'!$C$29,'График отпусков'!$D$29),R231&lt;=MAX('График отпусков'!$C$29,'График отпусков'!$D$29))
)
)</f>
        <v>0</v>
      </c>
    </row>
    <row r="232" spans="17:19" ht="45" customHeight="1" x14ac:dyDescent="0.25">
      <c r="Q232" s="58" t="s">
        <v>100</v>
      </c>
      <c r="R232" s="59">
        <v>46251</v>
      </c>
      <c r="S232" s="60" t="b">
        <f>AND(
COUNTIF(Расчёт!$O$4:$O$35,R232)=0,
OR(
AND('График отпусков'!$C$15&lt;&gt;"",'График отпусков'!$D$15&lt;&gt;"",R232&gt;=MIN('График отпусков'!$C$15,'График отпусков'!$D$15),R232&lt;=MAX('График отпусков'!$C$15,'График отпусков'!$D$15)),
AND('График отпусков'!$C$16&lt;&gt;"",'График отпусков'!$D$16&lt;&gt;"",R232&gt;=MIN('График отпусков'!$C$16,'График отпусков'!$D$16),R232&lt;=MAX('График отпусков'!$C$16,'График отпусков'!$D$16)),
AND('График отпусков'!$C$17&lt;&gt;"",'График отпусков'!$D$17&lt;&gt;"",R232&gt;=MIN('График отпусков'!$C$17,'График отпусков'!$D$17),R232&lt;=MAX('График отпусков'!$C$17,'График отпусков'!$D$17)),
AND('График отпусков'!$C$18&lt;&gt;"",'График отпусков'!$D$18&lt;&gt;"",R232&gt;=MIN('График отпусков'!$C$18,'График отпусков'!$D$18),R232&lt;=MAX('График отпусков'!$C$18,'График отпусков'!$D$18)),
AND('График отпусков'!$C$19&lt;&gt;"",'График отпусков'!$D$19&lt;&gt;"",R232&gt;=MIN('График отпусков'!$C$19,'График отпусков'!$D$19),R232&lt;=MAX('График отпусков'!$C$19,'График отпусков'!$D$19)),
AND('График отпусков'!$C$20&lt;&gt;"",'График отпусков'!$D$20&lt;&gt;"",R232&gt;=MIN('График отпусков'!$C$20,'График отпусков'!$D$20),R232&lt;=MAX('График отпусков'!$C$20,'График отпусков'!$D$20)),
AND('График отпусков'!$C$21&lt;&gt;"",'График отпусков'!$D$21&lt;&gt;"",R232&gt;=MIN('График отпусков'!$C$21,'График отпусков'!$D$21),R232&lt;=MAX('График отпусков'!$C$21,'График отпусков'!$D$21)),
AND('График отпусков'!$C$22&lt;&gt;"",'График отпусков'!$D$22&lt;&gt;"",R232&gt;=MIN('График отпусков'!$C$22,'График отпусков'!$D$22),R232&lt;=MAX('График отпусков'!$C$22,'График отпусков'!$D$22)),
AND('График отпусков'!$C$23&lt;&gt;"",'График отпусков'!$D$23&lt;&gt;"",R232&gt;=MIN('График отпусков'!$C$23,'График отпусков'!$D$23),R232&lt;=MAX('График отпусков'!$C$23,'График отпусков'!$D$23)),
AND('График отпусков'!$C$24&lt;&gt;"",'График отпусков'!$D$24&lt;&gt;"",R232&gt;=MIN('График отпусков'!$C$24,'График отпусков'!$D$24),R232&lt;=MAX('График отпусков'!$C$24,'График отпусков'!$D$24)),
AND('График отпусков'!$C$25&lt;&gt;"",'График отпусков'!$D$25&lt;&gt;"",R232&gt;=MIN('График отпусков'!$C$25,'График отпусков'!$D$25),R232&lt;=MAX('График отпусков'!$C$25,'График отпусков'!$D$25)),
AND('График отпусков'!$C$26&lt;&gt;"",'График отпусков'!$D$26&lt;&gt;"",R232&gt;=MIN('График отпусков'!$C$26,'График отпусков'!$D$26),R232&lt;=MAX('График отпусков'!$C$26,'График отпусков'!$D$26)),
AND('График отпусков'!$C$27&lt;&gt;"",'График отпусков'!$D$27&lt;&gt;"",R232&gt;=MIN('График отпусков'!$C$27,'График отпусков'!$D$27),R232&lt;=MAX('График отпусков'!$C$27,'График отпусков'!$D$27)),
AND('График отпусков'!$C$28&lt;&gt;"",'График отпусков'!$D$28&lt;&gt;"",R232&gt;=MIN('График отпусков'!$C$28,'График отпусков'!$D$28),R232&lt;=MAX('График отпусков'!$C$28,'График отпусков'!$D$28)),
AND('График отпусков'!$C$29&lt;&gt;"",'График отпусков'!$D$29&lt;&gt;"",R232&gt;=MIN('График отпусков'!$C$29,'График отпусков'!$D$29),R232&lt;=MAX('График отпусков'!$C$29,'График отпусков'!$D$29))
)
)</f>
        <v>0</v>
      </c>
    </row>
    <row r="233" spans="17:19" ht="45" customHeight="1" x14ac:dyDescent="0.25">
      <c r="Q233" s="58" t="s">
        <v>100</v>
      </c>
      <c r="R233" s="59">
        <v>46252</v>
      </c>
      <c r="S233" s="60" t="b">
        <f>AND(
COUNTIF(Расчёт!$O$4:$O$35,R233)=0,
OR(
AND('График отпусков'!$C$15&lt;&gt;"",'График отпусков'!$D$15&lt;&gt;"",R233&gt;=MIN('График отпусков'!$C$15,'График отпусков'!$D$15),R233&lt;=MAX('График отпусков'!$C$15,'График отпусков'!$D$15)),
AND('График отпусков'!$C$16&lt;&gt;"",'График отпусков'!$D$16&lt;&gt;"",R233&gt;=MIN('График отпусков'!$C$16,'График отпусков'!$D$16),R233&lt;=MAX('График отпусков'!$C$16,'График отпусков'!$D$16)),
AND('График отпусков'!$C$17&lt;&gt;"",'График отпусков'!$D$17&lt;&gt;"",R233&gt;=MIN('График отпусков'!$C$17,'График отпусков'!$D$17),R233&lt;=MAX('График отпусков'!$C$17,'График отпусков'!$D$17)),
AND('График отпусков'!$C$18&lt;&gt;"",'График отпусков'!$D$18&lt;&gt;"",R233&gt;=MIN('График отпусков'!$C$18,'График отпусков'!$D$18),R233&lt;=MAX('График отпусков'!$C$18,'График отпусков'!$D$18)),
AND('График отпусков'!$C$19&lt;&gt;"",'График отпусков'!$D$19&lt;&gt;"",R233&gt;=MIN('График отпусков'!$C$19,'График отпусков'!$D$19),R233&lt;=MAX('График отпусков'!$C$19,'График отпусков'!$D$19)),
AND('График отпусков'!$C$20&lt;&gt;"",'График отпусков'!$D$20&lt;&gt;"",R233&gt;=MIN('График отпусков'!$C$20,'График отпусков'!$D$20),R233&lt;=MAX('График отпусков'!$C$20,'График отпусков'!$D$20)),
AND('График отпусков'!$C$21&lt;&gt;"",'График отпусков'!$D$21&lt;&gt;"",R233&gt;=MIN('График отпусков'!$C$21,'График отпусков'!$D$21),R233&lt;=MAX('График отпусков'!$C$21,'График отпусков'!$D$21)),
AND('График отпусков'!$C$22&lt;&gt;"",'График отпусков'!$D$22&lt;&gt;"",R233&gt;=MIN('График отпусков'!$C$22,'График отпусков'!$D$22),R233&lt;=MAX('График отпусков'!$C$22,'График отпусков'!$D$22)),
AND('График отпусков'!$C$23&lt;&gt;"",'График отпусков'!$D$23&lt;&gt;"",R233&gt;=MIN('График отпусков'!$C$23,'График отпусков'!$D$23),R233&lt;=MAX('График отпусков'!$C$23,'График отпусков'!$D$23)),
AND('График отпусков'!$C$24&lt;&gt;"",'График отпусков'!$D$24&lt;&gt;"",R233&gt;=MIN('График отпусков'!$C$24,'График отпусков'!$D$24),R233&lt;=MAX('График отпусков'!$C$24,'График отпусков'!$D$24)),
AND('График отпусков'!$C$25&lt;&gt;"",'График отпусков'!$D$25&lt;&gt;"",R233&gt;=MIN('График отпусков'!$C$25,'График отпусков'!$D$25),R233&lt;=MAX('График отпусков'!$C$25,'График отпусков'!$D$25)),
AND('График отпусков'!$C$26&lt;&gt;"",'График отпусков'!$D$26&lt;&gt;"",R233&gt;=MIN('График отпусков'!$C$26,'График отпусков'!$D$26),R233&lt;=MAX('График отпусков'!$C$26,'График отпусков'!$D$26)),
AND('График отпусков'!$C$27&lt;&gt;"",'График отпусков'!$D$27&lt;&gt;"",R233&gt;=MIN('График отпусков'!$C$27,'График отпусков'!$D$27),R233&lt;=MAX('График отпусков'!$C$27,'График отпусков'!$D$27)),
AND('График отпусков'!$C$28&lt;&gt;"",'График отпусков'!$D$28&lt;&gt;"",R233&gt;=MIN('График отпусков'!$C$28,'График отпусков'!$D$28),R233&lt;=MAX('График отпусков'!$C$28,'График отпусков'!$D$28)),
AND('График отпусков'!$C$29&lt;&gt;"",'График отпусков'!$D$29&lt;&gt;"",R233&gt;=MIN('График отпусков'!$C$29,'График отпусков'!$D$29),R233&lt;=MAX('График отпусков'!$C$29,'График отпусков'!$D$29))
)
)</f>
        <v>0</v>
      </c>
    </row>
    <row r="234" spans="17:19" ht="45" customHeight="1" x14ac:dyDescent="0.25">
      <c r="Q234" s="58" t="s">
        <v>100</v>
      </c>
      <c r="R234" s="59">
        <v>46253</v>
      </c>
      <c r="S234" s="60" t="b">
        <f>AND(
COUNTIF(Расчёт!$O$4:$O$35,R234)=0,
OR(
AND('График отпусков'!$C$15&lt;&gt;"",'График отпусков'!$D$15&lt;&gt;"",R234&gt;=MIN('График отпусков'!$C$15,'График отпусков'!$D$15),R234&lt;=MAX('График отпусков'!$C$15,'График отпусков'!$D$15)),
AND('График отпусков'!$C$16&lt;&gt;"",'График отпусков'!$D$16&lt;&gt;"",R234&gt;=MIN('График отпусков'!$C$16,'График отпусков'!$D$16),R234&lt;=MAX('График отпусков'!$C$16,'График отпусков'!$D$16)),
AND('График отпусков'!$C$17&lt;&gt;"",'График отпусков'!$D$17&lt;&gt;"",R234&gt;=MIN('График отпусков'!$C$17,'График отпусков'!$D$17),R234&lt;=MAX('График отпусков'!$C$17,'График отпусков'!$D$17)),
AND('График отпусков'!$C$18&lt;&gt;"",'График отпусков'!$D$18&lt;&gt;"",R234&gt;=MIN('График отпусков'!$C$18,'График отпусков'!$D$18),R234&lt;=MAX('График отпусков'!$C$18,'График отпусков'!$D$18)),
AND('График отпусков'!$C$19&lt;&gt;"",'График отпусков'!$D$19&lt;&gt;"",R234&gt;=MIN('График отпусков'!$C$19,'График отпусков'!$D$19),R234&lt;=MAX('График отпусков'!$C$19,'График отпусков'!$D$19)),
AND('График отпусков'!$C$20&lt;&gt;"",'График отпусков'!$D$20&lt;&gt;"",R234&gt;=MIN('График отпусков'!$C$20,'График отпусков'!$D$20),R234&lt;=MAX('График отпусков'!$C$20,'График отпусков'!$D$20)),
AND('График отпусков'!$C$21&lt;&gt;"",'График отпусков'!$D$21&lt;&gt;"",R234&gt;=MIN('График отпусков'!$C$21,'График отпусков'!$D$21),R234&lt;=MAX('График отпусков'!$C$21,'График отпусков'!$D$21)),
AND('График отпусков'!$C$22&lt;&gt;"",'График отпусков'!$D$22&lt;&gt;"",R234&gt;=MIN('График отпусков'!$C$22,'График отпусков'!$D$22),R234&lt;=MAX('График отпусков'!$C$22,'График отпусков'!$D$22)),
AND('График отпусков'!$C$23&lt;&gt;"",'График отпусков'!$D$23&lt;&gt;"",R234&gt;=MIN('График отпусков'!$C$23,'График отпусков'!$D$23),R234&lt;=MAX('График отпусков'!$C$23,'График отпусков'!$D$23)),
AND('График отпусков'!$C$24&lt;&gt;"",'График отпусков'!$D$24&lt;&gt;"",R234&gt;=MIN('График отпусков'!$C$24,'График отпусков'!$D$24),R234&lt;=MAX('График отпусков'!$C$24,'График отпусков'!$D$24)),
AND('График отпусков'!$C$25&lt;&gt;"",'График отпусков'!$D$25&lt;&gt;"",R234&gt;=MIN('График отпусков'!$C$25,'График отпусков'!$D$25),R234&lt;=MAX('График отпусков'!$C$25,'График отпусков'!$D$25)),
AND('График отпусков'!$C$26&lt;&gt;"",'График отпусков'!$D$26&lt;&gt;"",R234&gt;=MIN('График отпусков'!$C$26,'График отпусков'!$D$26),R234&lt;=MAX('График отпусков'!$C$26,'График отпусков'!$D$26)),
AND('График отпусков'!$C$27&lt;&gt;"",'График отпусков'!$D$27&lt;&gt;"",R234&gt;=MIN('График отпусков'!$C$27,'График отпусков'!$D$27),R234&lt;=MAX('График отпусков'!$C$27,'График отпусков'!$D$27)),
AND('График отпусков'!$C$28&lt;&gt;"",'График отпусков'!$D$28&lt;&gt;"",R234&gt;=MIN('График отпусков'!$C$28,'График отпусков'!$D$28),R234&lt;=MAX('График отпусков'!$C$28,'График отпусков'!$D$28)),
AND('График отпусков'!$C$29&lt;&gt;"",'График отпусков'!$D$29&lt;&gt;"",R234&gt;=MIN('График отпусков'!$C$29,'График отпусков'!$D$29),R234&lt;=MAX('График отпусков'!$C$29,'График отпусков'!$D$29))
)
)</f>
        <v>0</v>
      </c>
    </row>
    <row r="235" spans="17:19" ht="45" customHeight="1" x14ac:dyDescent="0.25">
      <c r="Q235" s="58" t="s">
        <v>100</v>
      </c>
      <c r="R235" s="59">
        <v>46254</v>
      </c>
      <c r="S235" s="60" t="b">
        <f>AND(
COUNTIF(Расчёт!$O$4:$O$35,R235)=0,
OR(
AND('График отпусков'!$C$15&lt;&gt;"",'График отпусков'!$D$15&lt;&gt;"",R235&gt;=MIN('График отпусков'!$C$15,'График отпусков'!$D$15),R235&lt;=MAX('График отпусков'!$C$15,'График отпусков'!$D$15)),
AND('График отпусков'!$C$16&lt;&gt;"",'График отпусков'!$D$16&lt;&gt;"",R235&gt;=MIN('График отпусков'!$C$16,'График отпусков'!$D$16),R235&lt;=MAX('График отпусков'!$C$16,'График отпусков'!$D$16)),
AND('График отпусков'!$C$17&lt;&gt;"",'График отпусков'!$D$17&lt;&gt;"",R235&gt;=MIN('График отпусков'!$C$17,'График отпусков'!$D$17),R235&lt;=MAX('График отпусков'!$C$17,'График отпусков'!$D$17)),
AND('График отпусков'!$C$18&lt;&gt;"",'График отпусков'!$D$18&lt;&gt;"",R235&gt;=MIN('График отпусков'!$C$18,'График отпусков'!$D$18),R235&lt;=MAX('График отпусков'!$C$18,'График отпусков'!$D$18)),
AND('График отпусков'!$C$19&lt;&gt;"",'График отпусков'!$D$19&lt;&gt;"",R235&gt;=MIN('График отпусков'!$C$19,'График отпусков'!$D$19),R235&lt;=MAX('График отпусков'!$C$19,'График отпусков'!$D$19)),
AND('График отпусков'!$C$20&lt;&gt;"",'График отпусков'!$D$20&lt;&gt;"",R235&gt;=MIN('График отпусков'!$C$20,'График отпусков'!$D$20),R235&lt;=MAX('График отпусков'!$C$20,'График отпусков'!$D$20)),
AND('График отпусков'!$C$21&lt;&gt;"",'График отпусков'!$D$21&lt;&gt;"",R235&gt;=MIN('График отпусков'!$C$21,'График отпусков'!$D$21),R235&lt;=MAX('График отпусков'!$C$21,'График отпусков'!$D$21)),
AND('График отпусков'!$C$22&lt;&gt;"",'График отпусков'!$D$22&lt;&gt;"",R235&gt;=MIN('График отпусков'!$C$22,'График отпусков'!$D$22),R235&lt;=MAX('График отпусков'!$C$22,'График отпусков'!$D$22)),
AND('График отпусков'!$C$23&lt;&gt;"",'График отпусков'!$D$23&lt;&gt;"",R235&gt;=MIN('График отпусков'!$C$23,'График отпусков'!$D$23),R235&lt;=MAX('График отпусков'!$C$23,'График отпусков'!$D$23)),
AND('График отпусков'!$C$24&lt;&gt;"",'График отпусков'!$D$24&lt;&gt;"",R235&gt;=MIN('График отпусков'!$C$24,'График отпусков'!$D$24),R235&lt;=MAX('График отпусков'!$C$24,'График отпусков'!$D$24)),
AND('График отпусков'!$C$25&lt;&gt;"",'График отпусков'!$D$25&lt;&gt;"",R235&gt;=MIN('График отпусков'!$C$25,'График отпусков'!$D$25),R235&lt;=MAX('График отпусков'!$C$25,'График отпусков'!$D$25)),
AND('График отпусков'!$C$26&lt;&gt;"",'График отпусков'!$D$26&lt;&gt;"",R235&gt;=MIN('График отпусков'!$C$26,'График отпусков'!$D$26),R235&lt;=MAX('График отпусков'!$C$26,'График отпусков'!$D$26)),
AND('График отпусков'!$C$27&lt;&gt;"",'График отпусков'!$D$27&lt;&gt;"",R235&gt;=MIN('График отпусков'!$C$27,'График отпусков'!$D$27),R235&lt;=MAX('График отпусков'!$C$27,'График отпусков'!$D$27)),
AND('График отпусков'!$C$28&lt;&gt;"",'График отпусков'!$D$28&lt;&gt;"",R235&gt;=MIN('График отпусков'!$C$28,'График отпусков'!$D$28),R235&lt;=MAX('График отпусков'!$C$28,'График отпусков'!$D$28)),
AND('График отпусков'!$C$29&lt;&gt;"",'График отпусков'!$D$29&lt;&gt;"",R235&gt;=MIN('График отпусков'!$C$29,'График отпусков'!$D$29),R235&lt;=MAX('График отпусков'!$C$29,'График отпусков'!$D$29))
)
)</f>
        <v>0</v>
      </c>
    </row>
    <row r="236" spans="17:19" ht="45" customHeight="1" x14ac:dyDescent="0.25">
      <c r="Q236" s="58" t="s">
        <v>100</v>
      </c>
      <c r="R236" s="59">
        <v>46255</v>
      </c>
      <c r="S236" s="60" t="b">
        <f>AND(
COUNTIF(Расчёт!$O$4:$O$35,R236)=0,
OR(
AND('График отпусков'!$C$15&lt;&gt;"",'График отпусков'!$D$15&lt;&gt;"",R236&gt;=MIN('График отпусков'!$C$15,'График отпусков'!$D$15),R236&lt;=MAX('График отпусков'!$C$15,'График отпусков'!$D$15)),
AND('График отпусков'!$C$16&lt;&gt;"",'График отпусков'!$D$16&lt;&gt;"",R236&gt;=MIN('График отпусков'!$C$16,'График отпусков'!$D$16),R236&lt;=MAX('График отпусков'!$C$16,'График отпусков'!$D$16)),
AND('График отпусков'!$C$17&lt;&gt;"",'График отпусков'!$D$17&lt;&gt;"",R236&gt;=MIN('График отпусков'!$C$17,'График отпусков'!$D$17),R236&lt;=MAX('График отпусков'!$C$17,'График отпусков'!$D$17)),
AND('График отпусков'!$C$18&lt;&gt;"",'График отпусков'!$D$18&lt;&gt;"",R236&gt;=MIN('График отпусков'!$C$18,'График отпусков'!$D$18),R236&lt;=MAX('График отпусков'!$C$18,'График отпусков'!$D$18)),
AND('График отпусков'!$C$19&lt;&gt;"",'График отпусков'!$D$19&lt;&gt;"",R236&gt;=MIN('График отпусков'!$C$19,'График отпусков'!$D$19),R236&lt;=MAX('График отпусков'!$C$19,'График отпусков'!$D$19)),
AND('График отпусков'!$C$20&lt;&gt;"",'График отпусков'!$D$20&lt;&gt;"",R236&gt;=MIN('График отпусков'!$C$20,'График отпусков'!$D$20),R236&lt;=MAX('График отпусков'!$C$20,'График отпусков'!$D$20)),
AND('График отпусков'!$C$21&lt;&gt;"",'График отпусков'!$D$21&lt;&gt;"",R236&gt;=MIN('График отпусков'!$C$21,'График отпусков'!$D$21),R236&lt;=MAX('График отпусков'!$C$21,'График отпусков'!$D$21)),
AND('График отпусков'!$C$22&lt;&gt;"",'График отпусков'!$D$22&lt;&gt;"",R236&gt;=MIN('График отпусков'!$C$22,'График отпусков'!$D$22),R236&lt;=MAX('График отпусков'!$C$22,'График отпусков'!$D$22)),
AND('График отпусков'!$C$23&lt;&gt;"",'График отпусков'!$D$23&lt;&gt;"",R236&gt;=MIN('График отпусков'!$C$23,'График отпусков'!$D$23),R236&lt;=MAX('График отпусков'!$C$23,'График отпусков'!$D$23)),
AND('График отпусков'!$C$24&lt;&gt;"",'График отпусков'!$D$24&lt;&gt;"",R236&gt;=MIN('График отпусков'!$C$24,'График отпусков'!$D$24),R236&lt;=MAX('График отпусков'!$C$24,'График отпусков'!$D$24)),
AND('График отпусков'!$C$25&lt;&gt;"",'График отпусков'!$D$25&lt;&gt;"",R236&gt;=MIN('График отпусков'!$C$25,'График отпусков'!$D$25),R236&lt;=MAX('График отпусков'!$C$25,'График отпусков'!$D$25)),
AND('График отпусков'!$C$26&lt;&gt;"",'График отпусков'!$D$26&lt;&gt;"",R236&gt;=MIN('График отпусков'!$C$26,'График отпусков'!$D$26),R236&lt;=MAX('График отпусков'!$C$26,'График отпусков'!$D$26)),
AND('График отпусков'!$C$27&lt;&gt;"",'График отпусков'!$D$27&lt;&gt;"",R236&gt;=MIN('График отпусков'!$C$27,'График отпусков'!$D$27),R236&lt;=MAX('График отпусков'!$C$27,'График отпусков'!$D$27)),
AND('График отпусков'!$C$28&lt;&gt;"",'График отпусков'!$D$28&lt;&gt;"",R236&gt;=MIN('График отпусков'!$C$28,'График отпусков'!$D$28),R236&lt;=MAX('График отпусков'!$C$28,'График отпусков'!$D$28)),
AND('График отпусков'!$C$29&lt;&gt;"",'График отпусков'!$D$29&lt;&gt;"",R236&gt;=MIN('График отпусков'!$C$29,'График отпусков'!$D$29),R236&lt;=MAX('График отпусков'!$C$29,'График отпусков'!$D$29))
)
)</f>
        <v>0</v>
      </c>
    </row>
    <row r="237" spans="17:19" ht="45" customHeight="1" x14ac:dyDescent="0.25">
      <c r="Q237" s="58" t="s">
        <v>100</v>
      </c>
      <c r="R237" s="59">
        <v>46256</v>
      </c>
      <c r="S237" s="60" t="b">
        <f>AND(
COUNTIF(Расчёт!$O$4:$O$35,R237)=0,
OR(
AND('График отпусков'!$C$15&lt;&gt;"",'График отпусков'!$D$15&lt;&gt;"",R237&gt;=MIN('График отпусков'!$C$15,'График отпусков'!$D$15),R237&lt;=MAX('График отпусков'!$C$15,'График отпусков'!$D$15)),
AND('График отпусков'!$C$16&lt;&gt;"",'График отпусков'!$D$16&lt;&gt;"",R237&gt;=MIN('График отпусков'!$C$16,'График отпусков'!$D$16),R237&lt;=MAX('График отпусков'!$C$16,'График отпусков'!$D$16)),
AND('График отпусков'!$C$17&lt;&gt;"",'График отпусков'!$D$17&lt;&gt;"",R237&gt;=MIN('График отпусков'!$C$17,'График отпусков'!$D$17),R237&lt;=MAX('График отпусков'!$C$17,'График отпусков'!$D$17)),
AND('График отпусков'!$C$18&lt;&gt;"",'График отпусков'!$D$18&lt;&gt;"",R237&gt;=MIN('График отпусков'!$C$18,'График отпусков'!$D$18),R237&lt;=MAX('График отпусков'!$C$18,'График отпусков'!$D$18)),
AND('График отпусков'!$C$19&lt;&gt;"",'График отпусков'!$D$19&lt;&gt;"",R237&gt;=MIN('График отпусков'!$C$19,'График отпусков'!$D$19),R237&lt;=MAX('График отпусков'!$C$19,'График отпусков'!$D$19)),
AND('График отпусков'!$C$20&lt;&gt;"",'График отпусков'!$D$20&lt;&gt;"",R237&gt;=MIN('График отпусков'!$C$20,'График отпусков'!$D$20),R237&lt;=MAX('График отпусков'!$C$20,'График отпусков'!$D$20)),
AND('График отпусков'!$C$21&lt;&gt;"",'График отпусков'!$D$21&lt;&gt;"",R237&gt;=MIN('График отпусков'!$C$21,'График отпусков'!$D$21),R237&lt;=MAX('График отпусков'!$C$21,'График отпусков'!$D$21)),
AND('График отпусков'!$C$22&lt;&gt;"",'График отпусков'!$D$22&lt;&gt;"",R237&gt;=MIN('График отпусков'!$C$22,'График отпусков'!$D$22),R237&lt;=MAX('График отпусков'!$C$22,'График отпусков'!$D$22)),
AND('График отпусков'!$C$23&lt;&gt;"",'График отпусков'!$D$23&lt;&gt;"",R237&gt;=MIN('График отпусков'!$C$23,'График отпусков'!$D$23),R237&lt;=MAX('График отпусков'!$C$23,'График отпусков'!$D$23)),
AND('График отпусков'!$C$24&lt;&gt;"",'График отпусков'!$D$24&lt;&gt;"",R237&gt;=MIN('График отпусков'!$C$24,'График отпусков'!$D$24),R237&lt;=MAX('График отпусков'!$C$24,'График отпусков'!$D$24)),
AND('График отпусков'!$C$25&lt;&gt;"",'График отпусков'!$D$25&lt;&gt;"",R237&gt;=MIN('График отпусков'!$C$25,'График отпусков'!$D$25),R237&lt;=MAX('График отпусков'!$C$25,'График отпусков'!$D$25)),
AND('График отпусков'!$C$26&lt;&gt;"",'График отпусков'!$D$26&lt;&gt;"",R237&gt;=MIN('График отпусков'!$C$26,'График отпусков'!$D$26),R237&lt;=MAX('График отпусков'!$C$26,'График отпусков'!$D$26)),
AND('График отпусков'!$C$27&lt;&gt;"",'График отпусков'!$D$27&lt;&gt;"",R237&gt;=MIN('График отпусков'!$C$27,'График отпусков'!$D$27),R237&lt;=MAX('График отпусков'!$C$27,'График отпусков'!$D$27)),
AND('График отпусков'!$C$28&lt;&gt;"",'График отпусков'!$D$28&lt;&gt;"",R237&gt;=MIN('График отпусков'!$C$28,'График отпусков'!$D$28),R237&lt;=MAX('График отпусков'!$C$28,'График отпусков'!$D$28)),
AND('График отпусков'!$C$29&lt;&gt;"",'График отпусков'!$D$29&lt;&gt;"",R237&gt;=MIN('График отпусков'!$C$29,'График отпусков'!$D$29),R237&lt;=MAX('График отпусков'!$C$29,'График отпусков'!$D$29))
)
)</f>
        <v>0</v>
      </c>
    </row>
    <row r="238" spans="17:19" ht="45" customHeight="1" x14ac:dyDescent="0.25">
      <c r="Q238" s="58" t="s">
        <v>100</v>
      </c>
      <c r="R238" s="59">
        <v>46257</v>
      </c>
      <c r="S238" s="60" t="b">
        <f>AND(
COUNTIF(Расчёт!$O$4:$O$35,R238)=0,
OR(
AND('График отпусков'!$C$15&lt;&gt;"",'График отпусков'!$D$15&lt;&gt;"",R238&gt;=MIN('График отпусков'!$C$15,'График отпусков'!$D$15),R238&lt;=MAX('График отпусков'!$C$15,'График отпусков'!$D$15)),
AND('График отпусков'!$C$16&lt;&gt;"",'График отпусков'!$D$16&lt;&gt;"",R238&gt;=MIN('График отпусков'!$C$16,'График отпусков'!$D$16),R238&lt;=MAX('График отпусков'!$C$16,'График отпусков'!$D$16)),
AND('График отпусков'!$C$17&lt;&gt;"",'График отпусков'!$D$17&lt;&gt;"",R238&gt;=MIN('График отпусков'!$C$17,'График отпусков'!$D$17),R238&lt;=MAX('График отпусков'!$C$17,'График отпусков'!$D$17)),
AND('График отпусков'!$C$18&lt;&gt;"",'График отпусков'!$D$18&lt;&gt;"",R238&gt;=MIN('График отпусков'!$C$18,'График отпусков'!$D$18),R238&lt;=MAX('График отпусков'!$C$18,'График отпусков'!$D$18)),
AND('График отпусков'!$C$19&lt;&gt;"",'График отпусков'!$D$19&lt;&gt;"",R238&gt;=MIN('График отпусков'!$C$19,'График отпусков'!$D$19),R238&lt;=MAX('График отпусков'!$C$19,'График отпусков'!$D$19)),
AND('График отпусков'!$C$20&lt;&gt;"",'График отпусков'!$D$20&lt;&gt;"",R238&gt;=MIN('График отпусков'!$C$20,'График отпусков'!$D$20),R238&lt;=MAX('График отпусков'!$C$20,'График отпусков'!$D$20)),
AND('График отпусков'!$C$21&lt;&gt;"",'График отпусков'!$D$21&lt;&gt;"",R238&gt;=MIN('График отпусков'!$C$21,'График отпусков'!$D$21),R238&lt;=MAX('График отпусков'!$C$21,'График отпусков'!$D$21)),
AND('График отпусков'!$C$22&lt;&gt;"",'График отпусков'!$D$22&lt;&gt;"",R238&gt;=MIN('График отпусков'!$C$22,'График отпусков'!$D$22),R238&lt;=MAX('График отпусков'!$C$22,'График отпусков'!$D$22)),
AND('График отпусков'!$C$23&lt;&gt;"",'График отпусков'!$D$23&lt;&gt;"",R238&gt;=MIN('График отпусков'!$C$23,'График отпусков'!$D$23),R238&lt;=MAX('График отпусков'!$C$23,'График отпусков'!$D$23)),
AND('График отпусков'!$C$24&lt;&gt;"",'График отпусков'!$D$24&lt;&gt;"",R238&gt;=MIN('График отпусков'!$C$24,'График отпусков'!$D$24),R238&lt;=MAX('График отпусков'!$C$24,'График отпусков'!$D$24)),
AND('График отпусков'!$C$25&lt;&gt;"",'График отпусков'!$D$25&lt;&gt;"",R238&gt;=MIN('График отпусков'!$C$25,'График отпусков'!$D$25),R238&lt;=MAX('График отпусков'!$C$25,'График отпусков'!$D$25)),
AND('График отпусков'!$C$26&lt;&gt;"",'График отпусков'!$D$26&lt;&gt;"",R238&gt;=MIN('График отпусков'!$C$26,'График отпусков'!$D$26),R238&lt;=MAX('График отпусков'!$C$26,'График отпусков'!$D$26)),
AND('График отпусков'!$C$27&lt;&gt;"",'График отпусков'!$D$27&lt;&gt;"",R238&gt;=MIN('График отпусков'!$C$27,'График отпусков'!$D$27),R238&lt;=MAX('График отпусков'!$C$27,'График отпусков'!$D$27)),
AND('График отпусков'!$C$28&lt;&gt;"",'График отпусков'!$D$28&lt;&gt;"",R238&gt;=MIN('График отпусков'!$C$28,'График отпусков'!$D$28),R238&lt;=MAX('График отпусков'!$C$28,'График отпусков'!$D$28)),
AND('График отпусков'!$C$29&lt;&gt;"",'График отпусков'!$D$29&lt;&gt;"",R238&gt;=MIN('График отпусков'!$C$29,'График отпусков'!$D$29),R238&lt;=MAX('График отпусков'!$C$29,'График отпусков'!$D$29))
)
)</f>
        <v>0</v>
      </c>
    </row>
    <row r="239" spans="17:19" ht="45" customHeight="1" x14ac:dyDescent="0.25">
      <c r="Q239" s="58" t="s">
        <v>100</v>
      </c>
      <c r="R239" s="59">
        <v>46258</v>
      </c>
      <c r="S239" s="60" t="b">
        <f>AND(
COUNTIF(Расчёт!$O$4:$O$35,R239)=0,
OR(
AND('График отпусков'!$C$15&lt;&gt;"",'График отпусков'!$D$15&lt;&gt;"",R239&gt;=MIN('График отпусков'!$C$15,'График отпусков'!$D$15),R239&lt;=MAX('График отпусков'!$C$15,'График отпусков'!$D$15)),
AND('График отпусков'!$C$16&lt;&gt;"",'График отпусков'!$D$16&lt;&gt;"",R239&gt;=MIN('График отпусков'!$C$16,'График отпусков'!$D$16),R239&lt;=MAX('График отпусков'!$C$16,'График отпусков'!$D$16)),
AND('График отпусков'!$C$17&lt;&gt;"",'График отпусков'!$D$17&lt;&gt;"",R239&gt;=MIN('График отпусков'!$C$17,'График отпусков'!$D$17),R239&lt;=MAX('График отпусков'!$C$17,'График отпусков'!$D$17)),
AND('График отпусков'!$C$18&lt;&gt;"",'График отпусков'!$D$18&lt;&gt;"",R239&gt;=MIN('График отпусков'!$C$18,'График отпусков'!$D$18),R239&lt;=MAX('График отпусков'!$C$18,'График отпусков'!$D$18)),
AND('График отпусков'!$C$19&lt;&gt;"",'График отпусков'!$D$19&lt;&gt;"",R239&gt;=MIN('График отпусков'!$C$19,'График отпусков'!$D$19),R239&lt;=MAX('График отпусков'!$C$19,'График отпусков'!$D$19)),
AND('График отпусков'!$C$20&lt;&gt;"",'График отпусков'!$D$20&lt;&gt;"",R239&gt;=MIN('График отпусков'!$C$20,'График отпусков'!$D$20),R239&lt;=MAX('График отпусков'!$C$20,'График отпусков'!$D$20)),
AND('График отпусков'!$C$21&lt;&gt;"",'График отпусков'!$D$21&lt;&gt;"",R239&gt;=MIN('График отпусков'!$C$21,'График отпусков'!$D$21),R239&lt;=MAX('График отпусков'!$C$21,'График отпусков'!$D$21)),
AND('График отпусков'!$C$22&lt;&gt;"",'График отпусков'!$D$22&lt;&gt;"",R239&gt;=MIN('График отпусков'!$C$22,'График отпусков'!$D$22),R239&lt;=MAX('График отпусков'!$C$22,'График отпусков'!$D$22)),
AND('График отпусков'!$C$23&lt;&gt;"",'График отпусков'!$D$23&lt;&gt;"",R239&gt;=MIN('График отпусков'!$C$23,'График отпусков'!$D$23),R239&lt;=MAX('График отпусков'!$C$23,'График отпусков'!$D$23)),
AND('График отпусков'!$C$24&lt;&gt;"",'График отпусков'!$D$24&lt;&gt;"",R239&gt;=MIN('График отпусков'!$C$24,'График отпусков'!$D$24),R239&lt;=MAX('График отпусков'!$C$24,'График отпусков'!$D$24)),
AND('График отпусков'!$C$25&lt;&gt;"",'График отпусков'!$D$25&lt;&gt;"",R239&gt;=MIN('График отпусков'!$C$25,'График отпусков'!$D$25),R239&lt;=MAX('График отпусков'!$C$25,'График отпусков'!$D$25)),
AND('График отпусков'!$C$26&lt;&gt;"",'График отпусков'!$D$26&lt;&gt;"",R239&gt;=MIN('График отпусков'!$C$26,'График отпусков'!$D$26),R239&lt;=MAX('График отпусков'!$C$26,'График отпусков'!$D$26)),
AND('График отпусков'!$C$27&lt;&gt;"",'График отпусков'!$D$27&lt;&gt;"",R239&gt;=MIN('График отпусков'!$C$27,'График отпусков'!$D$27),R239&lt;=MAX('График отпусков'!$C$27,'График отпусков'!$D$27)),
AND('График отпусков'!$C$28&lt;&gt;"",'График отпусков'!$D$28&lt;&gt;"",R239&gt;=MIN('График отпусков'!$C$28,'График отпусков'!$D$28),R239&lt;=MAX('График отпусков'!$C$28,'График отпусков'!$D$28)),
AND('График отпусков'!$C$29&lt;&gt;"",'График отпусков'!$D$29&lt;&gt;"",R239&gt;=MIN('График отпусков'!$C$29,'График отпусков'!$D$29),R239&lt;=MAX('График отпусков'!$C$29,'График отпусков'!$D$29))
)
)</f>
        <v>0</v>
      </c>
    </row>
    <row r="240" spans="17:19" ht="45" customHeight="1" x14ac:dyDescent="0.25">
      <c r="Q240" s="58" t="s">
        <v>100</v>
      </c>
      <c r="R240" s="59">
        <v>46259</v>
      </c>
      <c r="S240" s="60" t="b">
        <f>AND(
COUNTIF(Расчёт!$O$4:$O$35,R240)=0,
OR(
AND('График отпусков'!$C$15&lt;&gt;"",'График отпусков'!$D$15&lt;&gt;"",R240&gt;=MIN('График отпусков'!$C$15,'График отпусков'!$D$15),R240&lt;=MAX('График отпусков'!$C$15,'График отпусков'!$D$15)),
AND('График отпусков'!$C$16&lt;&gt;"",'График отпусков'!$D$16&lt;&gt;"",R240&gt;=MIN('График отпусков'!$C$16,'График отпусков'!$D$16),R240&lt;=MAX('График отпусков'!$C$16,'График отпусков'!$D$16)),
AND('График отпусков'!$C$17&lt;&gt;"",'График отпусков'!$D$17&lt;&gt;"",R240&gt;=MIN('График отпусков'!$C$17,'График отпусков'!$D$17),R240&lt;=MAX('График отпусков'!$C$17,'График отпусков'!$D$17)),
AND('График отпусков'!$C$18&lt;&gt;"",'График отпусков'!$D$18&lt;&gt;"",R240&gt;=MIN('График отпусков'!$C$18,'График отпусков'!$D$18),R240&lt;=MAX('График отпусков'!$C$18,'График отпусков'!$D$18)),
AND('График отпусков'!$C$19&lt;&gt;"",'График отпусков'!$D$19&lt;&gt;"",R240&gt;=MIN('График отпусков'!$C$19,'График отпусков'!$D$19),R240&lt;=MAX('График отпусков'!$C$19,'График отпусков'!$D$19)),
AND('График отпусков'!$C$20&lt;&gt;"",'График отпусков'!$D$20&lt;&gt;"",R240&gt;=MIN('График отпусков'!$C$20,'График отпусков'!$D$20),R240&lt;=MAX('График отпусков'!$C$20,'График отпусков'!$D$20)),
AND('График отпусков'!$C$21&lt;&gt;"",'График отпусков'!$D$21&lt;&gt;"",R240&gt;=MIN('График отпусков'!$C$21,'График отпусков'!$D$21),R240&lt;=MAX('График отпусков'!$C$21,'График отпусков'!$D$21)),
AND('График отпусков'!$C$22&lt;&gt;"",'График отпусков'!$D$22&lt;&gt;"",R240&gt;=MIN('График отпусков'!$C$22,'График отпусков'!$D$22),R240&lt;=MAX('График отпусков'!$C$22,'График отпусков'!$D$22)),
AND('График отпусков'!$C$23&lt;&gt;"",'График отпусков'!$D$23&lt;&gt;"",R240&gt;=MIN('График отпусков'!$C$23,'График отпусков'!$D$23),R240&lt;=MAX('График отпусков'!$C$23,'График отпусков'!$D$23)),
AND('График отпусков'!$C$24&lt;&gt;"",'График отпусков'!$D$24&lt;&gt;"",R240&gt;=MIN('График отпусков'!$C$24,'График отпусков'!$D$24),R240&lt;=MAX('График отпусков'!$C$24,'График отпусков'!$D$24)),
AND('График отпусков'!$C$25&lt;&gt;"",'График отпусков'!$D$25&lt;&gt;"",R240&gt;=MIN('График отпусков'!$C$25,'График отпусков'!$D$25),R240&lt;=MAX('График отпусков'!$C$25,'График отпусков'!$D$25)),
AND('График отпусков'!$C$26&lt;&gt;"",'График отпусков'!$D$26&lt;&gt;"",R240&gt;=MIN('График отпусков'!$C$26,'График отпусков'!$D$26),R240&lt;=MAX('График отпусков'!$C$26,'График отпусков'!$D$26)),
AND('График отпусков'!$C$27&lt;&gt;"",'График отпусков'!$D$27&lt;&gt;"",R240&gt;=MIN('График отпусков'!$C$27,'График отпусков'!$D$27),R240&lt;=MAX('График отпусков'!$C$27,'График отпусков'!$D$27)),
AND('График отпусков'!$C$28&lt;&gt;"",'График отпусков'!$D$28&lt;&gt;"",R240&gt;=MIN('График отпусков'!$C$28,'График отпусков'!$D$28),R240&lt;=MAX('График отпусков'!$C$28,'График отпусков'!$D$28)),
AND('График отпусков'!$C$29&lt;&gt;"",'График отпусков'!$D$29&lt;&gt;"",R240&gt;=MIN('График отпусков'!$C$29,'График отпусков'!$D$29),R240&lt;=MAX('График отпусков'!$C$29,'График отпусков'!$D$29))
)
)</f>
        <v>0</v>
      </c>
    </row>
    <row r="241" spans="17:19" ht="45" customHeight="1" x14ac:dyDescent="0.25">
      <c r="Q241" s="58" t="s">
        <v>100</v>
      </c>
      <c r="R241" s="59">
        <v>46260</v>
      </c>
      <c r="S241" s="60" t="b">
        <f>AND(
COUNTIF(Расчёт!$O$4:$O$35,R241)=0,
OR(
AND('График отпусков'!$C$15&lt;&gt;"",'График отпусков'!$D$15&lt;&gt;"",R241&gt;=MIN('График отпусков'!$C$15,'График отпусков'!$D$15),R241&lt;=MAX('График отпусков'!$C$15,'График отпусков'!$D$15)),
AND('График отпусков'!$C$16&lt;&gt;"",'График отпусков'!$D$16&lt;&gt;"",R241&gt;=MIN('График отпусков'!$C$16,'График отпусков'!$D$16),R241&lt;=MAX('График отпусков'!$C$16,'График отпусков'!$D$16)),
AND('График отпусков'!$C$17&lt;&gt;"",'График отпусков'!$D$17&lt;&gt;"",R241&gt;=MIN('График отпусков'!$C$17,'График отпусков'!$D$17),R241&lt;=MAX('График отпусков'!$C$17,'График отпусков'!$D$17)),
AND('График отпусков'!$C$18&lt;&gt;"",'График отпусков'!$D$18&lt;&gt;"",R241&gt;=MIN('График отпусков'!$C$18,'График отпусков'!$D$18),R241&lt;=MAX('График отпусков'!$C$18,'График отпусков'!$D$18)),
AND('График отпусков'!$C$19&lt;&gt;"",'График отпусков'!$D$19&lt;&gt;"",R241&gt;=MIN('График отпусков'!$C$19,'График отпусков'!$D$19),R241&lt;=MAX('График отпусков'!$C$19,'График отпусков'!$D$19)),
AND('График отпусков'!$C$20&lt;&gt;"",'График отпусков'!$D$20&lt;&gt;"",R241&gt;=MIN('График отпусков'!$C$20,'График отпусков'!$D$20),R241&lt;=MAX('График отпусков'!$C$20,'График отпусков'!$D$20)),
AND('График отпусков'!$C$21&lt;&gt;"",'График отпусков'!$D$21&lt;&gt;"",R241&gt;=MIN('График отпусков'!$C$21,'График отпусков'!$D$21),R241&lt;=MAX('График отпусков'!$C$21,'График отпусков'!$D$21)),
AND('График отпусков'!$C$22&lt;&gt;"",'График отпусков'!$D$22&lt;&gt;"",R241&gt;=MIN('График отпусков'!$C$22,'График отпусков'!$D$22),R241&lt;=MAX('График отпусков'!$C$22,'График отпусков'!$D$22)),
AND('График отпусков'!$C$23&lt;&gt;"",'График отпусков'!$D$23&lt;&gt;"",R241&gt;=MIN('График отпусков'!$C$23,'График отпусков'!$D$23),R241&lt;=MAX('График отпусков'!$C$23,'График отпусков'!$D$23)),
AND('График отпусков'!$C$24&lt;&gt;"",'График отпусков'!$D$24&lt;&gt;"",R241&gt;=MIN('График отпусков'!$C$24,'График отпусков'!$D$24),R241&lt;=MAX('График отпусков'!$C$24,'График отпусков'!$D$24)),
AND('График отпусков'!$C$25&lt;&gt;"",'График отпусков'!$D$25&lt;&gt;"",R241&gt;=MIN('График отпусков'!$C$25,'График отпусков'!$D$25),R241&lt;=MAX('График отпусков'!$C$25,'График отпусков'!$D$25)),
AND('График отпусков'!$C$26&lt;&gt;"",'График отпусков'!$D$26&lt;&gt;"",R241&gt;=MIN('График отпусков'!$C$26,'График отпусков'!$D$26),R241&lt;=MAX('График отпусков'!$C$26,'График отпусков'!$D$26)),
AND('График отпусков'!$C$27&lt;&gt;"",'График отпусков'!$D$27&lt;&gt;"",R241&gt;=MIN('График отпусков'!$C$27,'График отпусков'!$D$27),R241&lt;=MAX('График отпусков'!$C$27,'График отпусков'!$D$27)),
AND('График отпусков'!$C$28&lt;&gt;"",'График отпусков'!$D$28&lt;&gt;"",R241&gt;=MIN('График отпусков'!$C$28,'График отпусков'!$D$28),R241&lt;=MAX('График отпусков'!$C$28,'График отпусков'!$D$28)),
AND('График отпусков'!$C$29&lt;&gt;"",'График отпусков'!$D$29&lt;&gt;"",R241&gt;=MIN('График отпусков'!$C$29,'График отпусков'!$D$29),R241&lt;=MAX('График отпусков'!$C$29,'График отпусков'!$D$29))
)
)</f>
        <v>0</v>
      </c>
    </row>
    <row r="242" spans="17:19" ht="45" customHeight="1" x14ac:dyDescent="0.25">
      <c r="Q242" s="58" t="s">
        <v>100</v>
      </c>
      <c r="R242" s="59">
        <v>46261</v>
      </c>
      <c r="S242" s="60" t="b">
        <f>AND(
COUNTIF(Расчёт!$O$4:$O$35,R242)=0,
OR(
AND('График отпусков'!$C$15&lt;&gt;"",'График отпусков'!$D$15&lt;&gt;"",R242&gt;=MIN('График отпусков'!$C$15,'График отпусков'!$D$15),R242&lt;=MAX('График отпусков'!$C$15,'График отпусков'!$D$15)),
AND('График отпусков'!$C$16&lt;&gt;"",'График отпусков'!$D$16&lt;&gt;"",R242&gt;=MIN('График отпусков'!$C$16,'График отпусков'!$D$16),R242&lt;=MAX('График отпусков'!$C$16,'График отпусков'!$D$16)),
AND('График отпусков'!$C$17&lt;&gt;"",'График отпусков'!$D$17&lt;&gt;"",R242&gt;=MIN('График отпусков'!$C$17,'График отпусков'!$D$17),R242&lt;=MAX('График отпусков'!$C$17,'График отпусков'!$D$17)),
AND('График отпусков'!$C$18&lt;&gt;"",'График отпусков'!$D$18&lt;&gt;"",R242&gt;=MIN('График отпусков'!$C$18,'График отпусков'!$D$18),R242&lt;=MAX('График отпусков'!$C$18,'График отпусков'!$D$18)),
AND('График отпусков'!$C$19&lt;&gt;"",'График отпусков'!$D$19&lt;&gt;"",R242&gt;=MIN('График отпусков'!$C$19,'График отпусков'!$D$19),R242&lt;=MAX('График отпусков'!$C$19,'График отпусков'!$D$19)),
AND('График отпусков'!$C$20&lt;&gt;"",'График отпусков'!$D$20&lt;&gt;"",R242&gt;=MIN('График отпусков'!$C$20,'График отпусков'!$D$20),R242&lt;=MAX('График отпусков'!$C$20,'График отпусков'!$D$20)),
AND('График отпусков'!$C$21&lt;&gt;"",'График отпусков'!$D$21&lt;&gt;"",R242&gt;=MIN('График отпусков'!$C$21,'График отпусков'!$D$21),R242&lt;=MAX('График отпусков'!$C$21,'График отпусков'!$D$21)),
AND('График отпусков'!$C$22&lt;&gt;"",'График отпусков'!$D$22&lt;&gt;"",R242&gt;=MIN('График отпусков'!$C$22,'График отпусков'!$D$22),R242&lt;=MAX('График отпусков'!$C$22,'График отпусков'!$D$22)),
AND('График отпусков'!$C$23&lt;&gt;"",'График отпусков'!$D$23&lt;&gt;"",R242&gt;=MIN('График отпусков'!$C$23,'График отпусков'!$D$23),R242&lt;=MAX('График отпусков'!$C$23,'График отпусков'!$D$23)),
AND('График отпусков'!$C$24&lt;&gt;"",'График отпусков'!$D$24&lt;&gt;"",R242&gt;=MIN('График отпусков'!$C$24,'График отпусков'!$D$24),R242&lt;=MAX('График отпусков'!$C$24,'График отпусков'!$D$24)),
AND('График отпусков'!$C$25&lt;&gt;"",'График отпусков'!$D$25&lt;&gt;"",R242&gt;=MIN('График отпусков'!$C$25,'График отпусков'!$D$25),R242&lt;=MAX('График отпусков'!$C$25,'График отпусков'!$D$25)),
AND('График отпусков'!$C$26&lt;&gt;"",'График отпусков'!$D$26&lt;&gt;"",R242&gt;=MIN('График отпусков'!$C$26,'График отпусков'!$D$26),R242&lt;=MAX('График отпусков'!$C$26,'График отпусков'!$D$26)),
AND('График отпусков'!$C$27&lt;&gt;"",'График отпусков'!$D$27&lt;&gt;"",R242&gt;=MIN('График отпусков'!$C$27,'График отпусков'!$D$27),R242&lt;=MAX('График отпусков'!$C$27,'График отпусков'!$D$27)),
AND('График отпусков'!$C$28&lt;&gt;"",'График отпусков'!$D$28&lt;&gt;"",R242&gt;=MIN('График отпусков'!$C$28,'График отпусков'!$D$28),R242&lt;=MAX('График отпусков'!$C$28,'График отпусков'!$D$28)),
AND('График отпусков'!$C$29&lt;&gt;"",'График отпусков'!$D$29&lt;&gt;"",R242&gt;=MIN('График отпусков'!$C$29,'График отпусков'!$D$29),R242&lt;=MAX('График отпусков'!$C$29,'График отпусков'!$D$29))
)
)</f>
        <v>0</v>
      </c>
    </row>
    <row r="243" spans="17:19" ht="45" customHeight="1" x14ac:dyDescent="0.25">
      <c r="Q243" s="58" t="s">
        <v>100</v>
      </c>
      <c r="R243" s="59">
        <v>46262</v>
      </c>
      <c r="S243" s="60" t="b">
        <f>AND(
COUNTIF(Расчёт!$O$4:$O$35,R243)=0,
OR(
AND('График отпусков'!$C$15&lt;&gt;"",'График отпусков'!$D$15&lt;&gt;"",R243&gt;=MIN('График отпусков'!$C$15,'График отпусков'!$D$15),R243&lt;=MAX('График отпусков'!$C$15,'График отпусков'!$D$15)),
AND('График отпусков'!$C$16&lt;&gt;"",'График отпусков'!$D$16&lt;&gt;"",R243&gt;=MIN('График отпусков'!$C$16,'График отпусков'!$D$16),R243&lt;=MAX('График отпусков'!$C$16,'График отпусков'!$D$16)),
AND('График отпусков'!$C$17&lt;&gt;"",'График отпусков'!$D$17&lt;&gt;"",R243&gt;=MIN('График отпусков'!$C$17,'График отпусков'!$D$17),R243&lt;=MAX('График отпусков'!$C$17,'График отпусков'!$D$17)),
AND('График отпусков'!$C$18&lt;&gt;"",'График отпусков'!$D$18&lt;&gt;"",R243&gt;=MIN('График отпусков'!$C$18,'График отпусков'!$D$18),R243&lt;=MAX('График отпусков'!$C$18,'График отпусков'!$D$18)),
AND('График отпусков'!$C$19&lt;&gt;"",'График отпусков'!$D$19&lt;&gt;"",R243&gt;=MIN('График отпусков'!$C$19,'График отпусков'!$D$19),R243&lt;=MAX('График отпусков'!$C$19,'График отпусков'!$D$19)),
AND('График отпусков'!$C$20&lt;&gt;"",'График отпусков'!$D$20&lt;&gt;"",R243&gt;=MIN('График отпусков'!$C$20,'График отпусков'!$D$20),R243&lt;=MAX('График отпусков'!$C$20,'График отпусков'!$D$20)),
AND('График отпусков'!$C$21&lt;&gt;"",'График отпусков'!$D$21&lt;&gt;"",R243&gt;=MIN('График отпусков'!$C$21,'График отпусков'!$D$21),R243&lt;=MAX('График отпусков'!$C$21,'График отпусков'!$D$21)),
AND('График отпусков'!$C$22&lt;&gt;"",'График отпусков'!$D$22&lt;&gt;"",R243&gt;=MIN('График отпусков'!$C$22,'График отпусков'!$D$22),R243&lt;=MAX('График отпусков'!$C$22,'График отпусков'!$D$22)),
AND('График отпусков'!$C$23&lt;&gt;"",'График отпусков'!$D$23&lt;&gt;"",R243&gt;=MIN('График отпусков'!$C$23,'График отпусков'!$D$23),R243&lt;=MAX('График отпусков'!$C$23,'График отпусков'!$D$23)),
AND('График отпусков'!$C$24&lt;&gt;"",'График отпусков'!$D$24&lt;&gt;"",R243&gt;=MIN('График отпусков'!$C$24,'График отпусков'!$D$24),R243&lt;=MAX('График отпусков'!$C$24,'График отпусков'!$D$24)),
AND('График отпусков'!$C$25&lt;&gt;"",'График отпусков'!$D$25&lt;&gt;"",R243&gt;=MIN('График отпусков'!$C$25,'График отпусков'!$D$25),R243&lt;=MAX('График отпусков'!$C$25,'График отпусков'!$D$25)),
AND('График отпусков'!$C$26&lt;&gt;"",'График отпусков'!$D$26&lt;&gt;"",R243&gt;=MIN('График отпусков'!$C$26,'График отпусков'!$D$26),R243&lt;=MAX('График отпусков'!$C$26,'График отпусков'!$D$26)),
AND('График отпусков'!$C$27&lt;&gt;"",'График отпусков'!$D$27&lt;&gt;"",R243&gt;=MIN('График отпусков'!$C$27,'График отпусков'!$D$27),R243&lt;=MAX('График отпусков'!$C$27,'График отпусков'!$D$27)),
AND('График отпусков'!$C$28&lt;&gt;"",'График отпусков'!$D$28&lt;&gt;"",R243&gt;=MIN('График отпусков'!$C$28,'График отпусков'!$D$28),R243&lt;=MAX('График отпусков'!$C$28,'График отпусков'!$D$28)),
AND('График отпусков'!$C$29&lt;&gt;"",'График отпусков'!$D$29&lt;&gt;"",R243&gt;=MIN('График отпусков'!$C$29,'График отпусков'!$D$29),R243&lt;=MAX('График отпусков'!$C$29,'График отпусков'!$D$29))
)
)</f>
        <v>0</v>
      </c>
    </row>
    <row r="244" spans="17:19" ht="45" customHeight="1" x14ac:dyDescent="0.25">
      <c r="Q244" s="58" t="s">
        <v>100</v>
      </c>
      <c r="R244" s="59">
        <v>46263</v>
      </c>
      <c r="S244" s="60" t="b">
        <f>AND(
COUNTIF(Расчёт!$O$4:$O$35,R244)=0,
OR(
AND('График отпусков'!$C$15&lt;&gt;"",'График отпусков'!$D$15&lt;&gt;"",R244&gt;=MIN('График отпусков'!$C$15,'График отпусков'!$D$15),R244&lt;=MAX('График отпусков'!$C$15,'График отпусков'!$D$15)),
AND('График отпусков'!$C$16&lt;&gt;"",'График отпусков'!$D$16&lt;&gt;"",R244&gt;=MIN('График отпусков'!$C$16,'График отпусков'!$D$16),R244&lt;=MAX('График отпусков'!$C$16,'График отпусков'!$D$16)),
AND('График отпусков'!$C$17&lt;&gt;"",'График отпусков'!$D$17&lt;&gt;"",R244&gt;=MIN('График отпусков'!$C$17,'График отпусков'!$D$17),R244&lt;=MAX('График отпусков'!$C$17,'График отпусков'!$D$17)),
AND('График отпусков'!$C$18&lt;&gt;"",'График отпусков'!$D$18&lt;&gt;"",R244&gt;=MIN('График отпусков'!$C$18,'График отпусков'!$D$18),R244&lt;=MAX('График отпусков'!$C$18,'График отпусков'!$D$18)),
AND('График отпусков'!$C$19&lt;&gt;"",'График отпусков'!$D$19&lt;&gt;"",R244&gt;=MIN('График отпусков'!$C$19,'График отпусков'!$D$19),R244&lt;=MAX('График отпусков'!$C$19,'График отпусков'!$D$19)),
AND('График отпусков'!$C$20&lt;&gt;"",'График отпусков'!$D$20&lt;&gt;"",R244&gt;=MIN('График отпусков'!$C$20,'График отпусков'!$D$20),R244&lt;=MAX('График отпусков'!$C$20,'График отпусков'!$D$20)),
AND('График отпусков'!$C$21&lt;&gt;"",'График отпусков'!$D$21&lt;&gt;"",R244&gt;=MIN('График отпусков'!$C$21,'График отпусков'!$D$21),R244&lt;=MAX('График отпусков'!$C$21,'График отпусков'!$D$21)),
AND('График отпусков'!$C$22&lt;&gt;"",'График отпусков'!$D$22&lt;&gt;"",R244&gt;=MIN('График отпусков'!$C$22,'График отпусков'!$D$22),R244&lt;=MAX('График отпусков'!$C$22,'График отпусков'!$D$22)),
AND('График отпусков'!$C$23&lt;&gt;"",'График отпусков'!$D$23&lt;&gt;"",R244&gt;=MIN('График отпусков'!$C$23,'График отпусков'!$D$23),R244&lt;=MAX('График отпусков'!$C$23,'График отпусков'!$D$23)),
AND('График отпусков'!$C$24&lt;&gt;"",'График отпусков'!$D$24&lt;&gt;"",R244&gt;=MIN('График отпусков'!$C$24,'График отпусков'!$D$24),R244&lt;=MAX('График отпусков'!$C$24,'График отпусков'!$D$24)),
AND('График отпусков'!$C$25&lt;&gt;"",'График отпусков'!$D$25&lt;&gt;"",R244&gt;=MIN('График отпусков'!$C$25,'График отпусков'!$D$25),R244&lt;=MAX('График отпусков'!$C$25,'График отпусков'!$D$25)),
AND('График отпусков'!$C$26&lt;&gt;"",'График отпусков'!$D$26&lt;&gt;"",R244&gt;=MIN('График отпусков'!$C$26,'График отпусков'!$D$26),R244&lt;=MAX('График отпусков'!$C$26,'График отпусков'!$D$26)),
AND('График отпусков'!$C$27&lt;&gt;"",'График отпусков'!$D$27&lt;&gt;"",R244&gt;=MIN('График отпусков'!$C$27,'График отпусков'!$D$27),R244&lt;=MAX('График отпусков'!$C$27,'График отпусков'!$D$27)),
AND('График отпусков'!$C$28&lt;&gt;"",'График отпусков'!$D$28&lt;&gt;"",R244&gt;=MIN('График отпусков'!$C$28,'График отпусков'!$D$28),R244&lt;=MAX('График отпусков'!$C$28,'График отпусков'!$D$28)),
AND('График отпусков'!$C$29&lt;&gt;"",'График отпусков'!$D$29&lt;&gt;"",R244&gt;=MIN('График отпусков'!$C$29,'График отпусков'!$D$29),R244&lt;=MAX('График отпусков'!$C$29,'График отпусков'!$D$29))
)
)</f>
        <v>0</v>
      </c>
    </row>
    <row r="245" spans="17:19" ht="45" customHeight="1" x14ac:dyDescent="0.25">
      <c r="Q245" s="58" t="s">
        <v>100</v>
      </c>
      <c r="R245" s="59">
        <v>46264</v>
      </c>
      <c r="S245" s="60" t="b">
        <f>AND(
COUNTIF(Расчёт!$O$4:$O$35,R245)=0,
OR(
AND('График отпусков'!$C$15&lt;&gt;"",'График отпусков'!$D$15&lt;&gt;"",R245&gt;=MIN('График отпусков'!$C$15,'График отпусков'!$D$15),R245&lt;=MAX('График отпусков'!$C$15,'График отпусков'!$D$15)),
AND('График отпусков'!$C$16&lt;&gt;"",'График отпусков'!$D$16&lt;&gt;"",R245&gt;=MIN('График отпусков'!$C$16,'График отпусков'!$D$16),R245&lt;=MAX('График отпусков'!$C$16,'График отпусков'!$D$16)),
AND('График отпусков'!$C$17&lt;&gt;"",'График отпусков'!$D$17&lt;&gt;"",R245&gt;=MIN('График отпусков'!$C$17,'График отпусков'!$D$17),R245&lt;=MAX('График отпусков'!$C$17,'График отпусков'!$D$17)),
AND('График отпусков'!$C$18&lt;&gt;"",'График отпусков'!$D$18&lt;&gt;"",R245&gt;=MIN('График отпусков'!$C$18,'График отпусков'!$D$18),R245&lt;=MAX('График отпусков'!$C$18,'График отпусков'!$D$18)),
AND('График отпусков'!$C$19&lt;&gt;"",'График отпусков'!$D$19&lt;&gt;"",R245&gt;=MIN('График отпусков'!$C$19,'График отпусков'!$D$19),R245&lt;=MAX('График отпусков'!$C$19,'График отпусков'!$D$19)),
AND('График отпусков'!$C$20&lt;&gt;"",'График отпусков'!$D$20&lt;&gt;"",R245&gt;=MIN('График отпусков'!$C$20,'График отпусков'!$D$20),R245&lt;=MAX('График отпусков'!$C$20,'График отпусков'!$D$20)),
AND('График отпусков'!$C$21&lt;&gt;"",'График отпусков'!$D$21&lt;&gt;"",R245&gt;=MIN('График отпусков'!$C$21,'График отпусков'!$D$21),R245&lt;=MAX('График отпусков'!$C$21,'График отпусков'!$D$21)),
AND('График отпусков'!$C$22&lt;&gt;"",'График отпусков'!$D$22&lt;&gt;"",R245&gt;=MIN('График отпусков'!$C$22,'График отпусков'!$D$22),R245&lt;=MAX('График отпусков'!$C$22,'График отпусков'!$D$22)),
AND('График отпусков'!$C$23&lt;&gt;"",'График отпусков'!$D$23&lt;&gt;"",R245&gt;=MIN('График отпусков'!$C$23,'График отпусков'!$D$23),R245&lt;=MAX('График отпусков'!$C$23,'График отпусков'!$D$23)),
AND('График отпусков'!$C$24&lt;&gt;"",'График отпусков'!$D$24&lt;&gt;"",R245&gt;=MIN('График отпусков'!$C$24,'График отпусков'!$D$24),R245&lt;=MAX('График отпусков'!$C$24,'График отпусков'!$D$24)),
AND('График отпусков'!$C$25&lt;&gt;"",'График отпусков'!$D$25&lt;&gt;"",R245&gt;=MIN('График отпусков'!$C$25,'График отпусков'!$D$25),R245&lt;=MAX('График отпусков'!$C$25,'График отпусков'!$D$25)),
AND('График отпусков'!$C$26&lt;&gt;"",'График отпусков'!$D$26&lt;&gt;"",R245&gt;=MIN('График отпусков'!$C$26,'График отпусков'!$D$26),R245&lt;=MAX('График отпусков'!$C$26,'График отпусков'!$D$26)),
AND('График отпусков'!$C$27&lt;&gt;"",'График отпусков'!$D$27&lt;&gt;"",R245&gt;=MIN('График отпусков'!$C$27,'График отпусков'!$D$27),R245&lt;=MAX('График отпусков'!$C$27,'График отпусков'!$D$27)),
AND('График отпусков'!$C$28&lt;&gt;"",'График отпусков'!$D$28&lt;&gt;"",R245&gt;=MIN('График отпусков'!$C$28,'График отпусков'!$D$28),R245&lt;=MAX('График отпусков'!$C$28,'График отпусков'!$D$28)),
AND('График отпусков'!$C$29&lt;&gt;"",'График отпусков'!$D$29&lt;&gt;"",R245&gt;=MIN('График отпусков'!$C$29,'График отпусков'!$D$29),R245&lt;=MAX('График отпусков'!$C$29,'График отпусков'!$D$29))
)
)</f>
        <v>0</v>
      </c>
    </row>
    <row r="246" spans="17:19" ht="45" customHeight="1" x14ac:dyDescent="0.25">
      <c r="Q246" s="58" t="s">
        <v>100</v>
      </c>
      <c r="R246" s="59">
        <v>46265</v>
      </c>
      <c r="S246" s="60" t="b">
        <f>AND(
COUNTIF(Расчёт!$O$4:$O$35,R246)=0,
OR(
AND('График отпусков'!$C$15&lt;&gt;"",'График отпусков'!$D$15&lt;&gt;"",R246&gt;=MIN('График отпусков'!$C$15,'График отпусков'!$D$15),R246&lt;=MAX('График отпусков'!$C$15,'График отпусков'!$D$15)),
AND('График отпусков'!$C$16&lt;&gt;"",'График отпусков'!$D$16&lt;&gt;"",R246&gt;=MIN('График отпусков'!$C$16,'График отпусков'!$D$16),R246&lt;=MAX('График отпусков'!$C$16,'График отпусков'!$D$16)),
AND('График отпусков'!$C$17&lt;&gt;"",'График отпусков'!$D$17&lt;&gt;"",R246&gt;=MIN('График отпусков'!$C$17,'График отпусков'!$D$17),R246&lt;=MAX('График отпусков'!$C$17,'График отпусков'!$D$17)),
AND('График отпусков'!$C$18&lt;&gt;"",'График отпусков'!$D$18&lt;&gt;"",R246&gt;=MIN('График отпусков'!$C$18,'График отпусков'!$D$18),R246&lt;=MAX('График отпусков'!$C$18,'График отпусков'!$D$18)),
AND('График отпусков'!$C$19&lt;&gt;"",'График отпусков'!$D$19&lt;&gt;"",R246&gt;=MIN('График отпусков'!$C$19,'График отпусков'!$D$19),R246&lt;=MAX('График отпусков'!$C$19,'График отпусков'!$D$19)),
AND('График отпусков'!$C$20&lt;&gt;"",'График отпусков'!$D$20&lt;&gt;"",R246&gt;=MIN('График отпусков'!$C$20,'График отпусков'!$D$20),R246&lt;=MAX('График отпусков'!$C$20,'График отпусков'!$D$20)),
AND('График отпусков'!$C$21&lt;&gt;"",'График отпусков'!$D$21&lt;&gt;"",R246&gt;=MIN('График отпусков'!$C$21,'График отпусков'!$D$21),R246&lt;=MAX('График отпусков'!$C$21,'График отпусков'!$D$21)),
AND('График отпусков'!$C$22&lt;&gt;"",'График отпусков'!$D$22&lt;&gt;"",R246&gt;=MIN('График отпусков'!$C$22,'График отпусков'!$D$22),R246&lt;=MAX('График отпусков'!$C$22,'График отпусков'!$D$22)),
AND('График отпусков'!$C$23&lt;&gt;"",'График отпусков'!$D$23&lt;&gt;"",R246&gt;=MIN('График отпусков'!$C$23,'График отпусков'!$D$23),R246&lt;=MAX('График отпусков'!$C$23,'График отпусков'!$D$23)),
AND('График отпусков'!$C$24&lt;&gt;"",'График отпусков'!$D$24&lt;&gt;"",R246&gt;=MIN('График отпусков'!$C$24,'График отпусков'!$D$24),R246&lt;=MAX('График отпусков'!$C$24,'График отпусков'!$D$24)),
AND('График отпусков'!$C$25&lt;&gt;"",'График отпусков'!$D$25&lt;&gt;"",R246&gt;=MIN('График отпусков'!$C$25,'График отпусков'!$D$25),R246&lt;=MAX('График отпусков'!$C$25,'График отпусков'!$D$25)),
AND('График отпусков'!$C$26&lt;&gt;"",'График отпусков'!$D$26&lt;&gt;"",R246&gt;=MIN('График отпусков'!$C$26,'График отпусков'!$D$26),R246&lt;=MAX('График отпусков'!$C$26,'График отпусков'!$D$26)),
AND('График отпусков'!$C$27&lt;&gt;"",'График отпусков'!$D$27&lt;&gt;"",R246&gt;=MIN('График отпусков'!$C$27,'График отпусков'!$D$27),R246&lt;=MAX('График отпусков'!$C$27,'График отпусков'!$D$27)),
AND('График отпусков'!$C$28&lt;&gt;"",'График отпусков'!$D$28&lt;&gt;"",R246&gt;=MIN('График отпусков'!$C$28,'График отпусков'!$D$28),R246&lt;=MAX('График отпусков'!$C$28,'График отпусков'!$D$28)),
AND('График отпусков'!$C$29&lt;&gt;"",'График отпусков'!$D$29&lt;&gt;"",R246&gt;=MIN('График отпусков'!$C$29,'График отпусков'!$D$29),R246&lt;=MAX('График отпусков'!$C$29,'График отпусков'!$D$29))
)
)</f>
        <v>0</v>
      </c>
    </row>
    <row r="247" spans="17:19" ht="45" customHeight="1" x14ac:dyDescent="0.25">
      <c r="Q247" s="58" t="s">
        <v>101</v>
      </c>
      <c r="R247" s="59">
        <v>46266</v>
      </c>
      <c r="S247" s="60" t="b">
        <f>AND(
COUNTIF(Расчёт!$O$4:$O$35,R247)=0,
OR(
AND('График отпусков'!$C$15&lt;&gt;"",'График отпусков'!$D$15&lt;&gt;"",R247&gt;=MIN('График отпусков'!$C$15,'График отпусков'!$D$15),R247&lt;=MAX('График отпусков'!$C$15,'График отпусков'!$D$15)),
AND('График отпусков'!$C$16&lt;&gt;"",'График отпусков'!$D$16&lt;&gt;"",R247&gt;=MIN('График отпусков'!$C$16,'График отпусков'!$D$16),R247&lt;=MAX('График отпусков'!$C$16,'График отпусков'!$D$16)),
AND('График отпусков'!$C$17&lt;&gt;"",'График отпусков'!$D$17&lt;&gt;"",R247&gt;=MIN('График отпусков'!$C$17,'График отпусков'!$D$17),R247&lt;=MAX('График отпусков'!$C$17,'График отпусков'!$D$17)),
AND('График отпусков'!$C$18&lt;&gt;"",'График отпусков'!$D$18&lt;&gt;"",R247&gt;=MIN('График отпусков'!$C$18,'График отпусков'!$D$18),R247&lt;=MAX('График отпусков'!$C$18,'График отпусков'!$D$18)),
AND('График отпусков'!$C$19&lt;&gt;"",'График отпусков'!$D$19&lt;&gt;"",R247&gt;=MIN('График отпусков'!$C$19,'График отпусков'!$D$19),R247&lt;=MAX('График отпусков'!$C$19,'График отпусков'!$D$19)),
AND('График отпусков'!$C$20&lt;&gt;"",'График отпусков'!$D$20&lt;&gt;"",R247&gt;=MIN('График отпусков'!$C$20,'График отпусков'!$D$20),R247&lt;=MAX('График отпусков'!$C$20,'График отпусков'!$D$20)),
AND('График отпусков'!$C$21&lt;&gt;"",'График отпусков'!$D$21&lt;&gt;"",R247&gt;=MIN('График отпусков'!$C$21,'График отпусков'!$D$21),R247&lt;=MAX('График отпусков'!$C$21,'График отпусков'!$D$21)),
AND('График отпусков'!$C$22&lt;&gt;"",'График отпусков'!$D$22&lt;&gt;"",R247&gt;=MIN('График отпусков'!$C$22,'График отпусков'!$D$22),R247&lt;=MAX('График отпусков'!$C$22,'График отпусков'!$D$22)),
AND('График отпусков'!$C$23&lt;&gt;"",'График отпусков'!$D$23&lt;&gt;"",R247&gt;=MIN('График отпусков'!$C$23,'График отпусков'!$D$23),R247&lt;=MAX('График отпусков'!$C$23,'График отпусков'!$D$23)),
AND('График отпусков'!$C$24&lt;&gt;"",'График отпусков'!$D$24&lt;&gt;"",R247&gt;=MIN('График отпусков'!$C$24,'График отпусков'!$D$24),R247&lt;=MAX('График отпусков'!$C$24,'График отпусков'!$D$24)),
AND('График отпусков'!$C$25&lt;&gt;"",'График отпусков'!$D$25&lt;&gt;"",R247&gt;=MIN('График отпусков'!$C$25,'График отпусков'!$D$25),R247&lt;=MAX('График отпусков'!$C$25,'График отпусков'!$D$25)),
AND('График отпусков'!$C$26&lt;&gt;"",'График отпусков'!$D$26&lt;&gt;"",R247&gt;=MIN('График отпусков'!$C$26,'График отпусков'!$D$26),R247&lt;=MAX('График отпусков'!$C$26,'График отпусков'!$D$26)),
AND('График отпусков'!$C$27&lt;&gt;"",'График отпусков'!$D$27&lt;&gt;"",R247&gt;=MIN('График отпусков'!$C$27,'График отпусков'!$D$27),R247&lt;=MAX('График отпусков'!$C$27,'График отпусков'!$D$27)),
AND('График отпусков'!$C$28&lt;&gt;"",'График отпусков'!$D$28&lt;&gt;"",R247&gt;=MIN('График отпусков'!$C$28,'График отпусков'!$D$28),R247&lt;=MAX('График отпусков'!$C$28,'График отпусков'!$D$28)),
AND('График отпусков'!$C$29&lt;&gt;"",'График отпусков'!$D$29&lt;&gt;"",R247&gt;=MIN('График отпусков'!$C$29,'График отпусков'!$D$29),R247&lt;=MAX('График отпусков'!$C$29,'График отпусков'!$D$29))
)
)</f>
        <v>0</v>
      </c>
    </row>
    <row r="248" spans="17:19" ht="45" customHeight="1" x14ac:dyDescent="0.25">
      <c r="Q248" s="58" t="s">
        <v>101</v>
      </c>
      <c r="R248" s="59">
        <v>46267</v>
      </c>
      <c r="S248" s="60" t="b">
        <f>AND(
COUNTIF(Расчёт!$O$4:$O$35,R248)=0,
OR(
AND('График отпусков'!$C$15&lt;&gt;"",'График отпусков'!$D$15&lt;&gt;"",R248&gt;=MIN('График отпусков'!$C$15,'График отпусков'!$D$15),R248&lt;=MAX('График отпусков'!$C$15,'График отпусков'!$D$15)),
AND('График отпусков'!$C$16&lt;&gt;"",'График отпусков'!$D$16&lt;&gt;"",R248&gt;=MIN('График отпусков'!$C$16,'График отпусков'!$D$16),R248&lt;=MAX('График отпусков'!$C$16,'График отпусков'!$D$16)),
AND('График отпусков'!$C$17&lt;&gt;"",'График отпусков'!$D$17&lt;&gt;"",R248&gt;=MIN('График отпусков'!$C$17,'График отпусков'!$D$17),R248&lt;=MAX('График отпусков'!$C$17,'График отпусков'!$D$17)),
AND('График отпусков'!$C$18&lt;&gt;"",'График отпусков'!$D$18&lt;&gt;"",R248&gt;=MIN('График отпусков'!$C$18,'График отпусков'!$D$18),R248&lt;=MAX('График отпусков'!$C$18,'График отпусков'!$D$18)),
AND('График отпусков'!$C$19&lt;&gt;"",'График отпусков'!$D$19&lt;&gt;"",R248&gt;=MIN('График отпусков'!$C$19,'График отпусков'!$D$19),R248&lt;=MAX('График отпусков'!$C$19,'График отпусков'!$D$19)),
AND('График отпусков'!$C$20&lt;&gt;"",'График отпусков'!$D$20&lt;&gt;"",R248&gt;=MIN('График отпусков'!$C$20,'График отпусков'!$D$20),R248&lt;=MAX('График отпусков'!$C$20,'График отпусков'!$D$20)),
AND('График отпусков'!$C$21&lt;&gt;"",'График отпусков'!$D$21&lt;&gt;"",R248&gt;=MIN('График отпусков'!$C$21,'График отпусков'!$D$21),R248&lt;=MAX('График отпусков'!$C$21,'График отпусков'!$D$21)),
AND('График отпусков'!$C$22&lt;&gt;"",'График отпусков'!$D$22&lt;&gt;"",R248&gt;=MIN('График отпусков'!$C$22,'График отпусков'!$D$22),R248&lt;=MAX('График отпусков'!$C$22,'График отпусков'!$D$22)),
AND('График отпусков'!$C$23&lt;&gt;"",'График отпусков'!$D$23&lt;&gt;"",R248&gt;=MIN('График отпусков'!$C$23,'График отпусков'!$D$23),R248&lt;=MAX('График отпусков'!$C$23,'График отпусков'!$D$23)),
AND('График отпусков'!$C$24&lt;&gt;"",'График отпусков'!$D$24&lt;&gt;"",R248&gt;=MIN('График отпусков'!$C$24,'График отпусков'!$D$24),R248&lt;=MAX('График отпусков'!$C$24,'График отпусков'!$D$24)),
AND('График отпусков'!$C$25&lt;&gt;"",'График отпусков'!$D$25&lt;&gt;"",R248&gt;=MIN('График отпусков'!$C$25,'График отпусков'!$D$25),R248&lt;=MAX('График отпусков'!$C$25,'График отпусков'!$D$25)),
AND('График отпусков'!$C$26&lt;&gt;"",'График отпусков'!$D$26&lt;&gt;"",R248&gt;=MIN('График отпусков'!$C$26,'График отпусков'!$D$26),R248&lt;=MAX('График отпусков'!$C$26,'График отпусков'!$D$26)),
AND('График отпусков'!$C$27&lt;&gt;"",'График отпусков'!$D$27&lt;&gt;"",R248&gt;=MIN('График отпусков'!$C$27,'График отпусков'!$D$27),R248&lt;=MAX('График отпусков'!$C$27,'График отпусков'!$D$27)),
AND('График отпусков'!$C$28&lt;&gt;"",'График отпусков'!$D$28&lt;&gt;"",R248&gt;=MIN('График отпусков'!$C$28,'График отпусков'!$D$28),R248&lt;=MAX('График отпусков'!$C$28,'График отпусков'!$D$28)),
AND('График отпусков'!$C$29&lt;&gt;"",'График отпусков'!$D$29&lt;&gt;"",R248&gt;=MIN('График отпусков'!$C$29,'График отпусков'!$D$29),R248&lt;=MAX('График отпусков'!$C$29,'График отпусков'!$D$29))
)
)</f>
        <v>0</v>
      </c>
    </row>
    <row r="249" spans="17:19" ht="45" customHeight="1" x14ac:dyDescent="0.25">
      <c r="Q249" s="58" t="s">
        <v>101</v>
      </c>
      <c r="R249" s="59">
        <v>46268</v>
      </c>
      <c r="S249" s="60" t="b">
        <f>AND(
COUNTIF(Расчёт!$O$4:$O$35,R249)=0,
OR(
AND('График отпусков'!$C$15&lt;&gt;"",'График отпусков'!$D$15&lt;&gt;"",R249&gt;=MIN('График отпусков'!$C$15,'График отпусков'!$D$15),R249&lt;=MAX('График отпусков'!$C$15,'График отпусков'!$D$15)),
AND('График отпусков'!$C$16&lt;&gt;"",'График отпусков'!$D$16&lt;&gt;"",R249&gt;=MIN('График отпусков'!$C$16,'График отпусков'!$D$16),R249&lt;=MAX('График отпусков'!$C$16,'График отпусков'!$D$16)),
AND('График отпусков'!$C$17&lt;&gt;"",'График отпусков'!$D$17&lt;&gt;"",R249&gt;=MIN('График отпусков'!$C$17,'График отпусков'!$D$17),R249&lt;=MAX('График отпусков'!$C$17,'График отпусков'!$D$17)),
AND('График отпусков'!$C$18&lt;&gt;"",'График отпусков'!$D$18&lt;&gt;"",R249&gt;=MIN('График отпусков'!$C$18,'График отпусков'!$D$18),R249&lt;=MAX('График отпусков'!$C$18,'График отпусков'!$D$18)),
AND('График отпусков'!$C$19&lt;&gt;"",'График отпусков'!$D$19&lt;&gt;"",R249&gt;=MIN('График отпусков'!$C$19,'График отпусков'!$D$19),R249&lt;=MAX('График отпусков'!$C$19,'График отпусков'!$D$19)),
AND('График отпусков'!$C$20&lt;&gt;"",'График отпусков'!$D$20&lt;&gt;"",R249&gt;=MIN('График отпусков'!$C$20,'График отпусков'!$D$20),R249&lt;=MAX('График отпусков'!$C$20,'График отпусков'!$D$20)),
AND('График отпусков'!$C$21&lt;&gt;"",'График отпусков'!$D$21&lt;&gt;"",R249&gt;=MIN('График отпусков'!$C$21,'График отпусков'!$D$21),R249&lt;=MAX('График отпусков'!$C$21,'График отпусков'!$D$21)),
AND('График отпусков'!$C$22&lt;&gt;"",'График отпусков'!$D$22&lt;&gt;"",R249&gt;=MIN('График отпусков'!$C$22,'График отпусков'!$D$22),R249&lt;=MAX('График отпусков'!$C$22,'График отпусков'!$D$22)),
AND('График отпусков'!$C$23&lt;&gt;"",'График отпусков'!$D$23&lt;&gt;"",R249&gt;=MIN('График отпусков'!$C$23,'График отпусков'!$D$23),R249&lt;=MAX('График отпусков'!$C$23,'График отпусков'!$D$23)),
AND('График отпусков'!$C$24&lt;&gt;"",'График отпусков'!$D$24&lt;&gt;"",R249&gt;=MIN('График отпусков'!$C$24,'График отпусков'!$D$24),R249&lt;=MAX('График отпусков'!$C$24,'График отпусков'!$D$24)),
AND('График отпусков'!$C$25&lt;&gt;"",'График отпусков'!$D$25&lt;&gt;"",R249&gt;=MIN('График отпусков'!$C$25,'График отпусков'!$D$25),R249&lt;=MAX('График отпусков'!$C$25,'График отпусков'!$D$25)),
AND('График отпусков'!$C$26&lt;&gt;"",'График отпусков'!$D$26&lt;&gt;"",R249&gt;=MIN('График отпусков'!$C$26,'График отпусков'!$D$26),R249&lt;=MAX('График отпусков'!$C$26,'График отпусков'!$D$26)),
AND('График отпусков'!$C$27&lt;&gt;"",'График отпусков'!$D$27&lt;&gt;"",R249&gt;=MIN('График отпусков'!$C$27,'График отпусков'!$D$27),R249&lt;=MAX('График отпусков'!$C$27,'График отпусков'!$D$27)),
AND('График отпусков'!$C$28&lt;&gt;"",'График отпусков'!$D$28&lt;&gt;"",R249&gt;=MIN('График отпусков'!$C$28,'График отпусков'!$D$28),R249&lt;=MAX('График отпусков'!$C$28,'График отпусков'!$D$28)),
AND('График отпусков'!$C$29&lt;&gt;"",'График отпусков'!$D$29&lt;&gt;"",R249&gt;=MIN('График отпусков'!$C$29,'График отпусков'!$D$29),R249&lt;=MAX('График отпусков'!$C$29,'График отпусков'!$D$29))
)
)</f>
        <v>0</v>
      </c>
    </row>
    <row r="250" spans="17:19" ht="45" customHeight="1" x14ac:dyDescent="0.25">
      <c r="Q250" s="58" t="s">
        <v>101</v>
      </c>
      <c r="R250" s="59">
        <v>46269</v>
      </c>
      <c r="S250" s="60" t="b">
        <f>AND(
COUNTIF(Расчёт!$O$4:$O$35,R250)=0,
OR(
AND('График отпусков'!$C$15&lt;&gt;"",'График отпусков'!$D$15&lt;&gt;"",R250&gt;=MIN('График отпусков'!$C$15,'График отпусков'!$D$15),R250&lt;=MAX('График отпусков'!$C$15,'График отпусков'!$D$15)),
AND('График отпусков'!$C$16&lt;&gt;"",'График отпусков'!$D$16&lt;&gt;"",R250&gt;=MIN('График отпусков'!$C$16,'График отпусков'!$D$16),R250&lt;=MAX('График отпусков'!$C$16,'График отпусков'!$D$16)),
AND('График отпусков'!$C$17&lt;&gt;"",'График отпусков'!$D$17&lt;&gt;"",R250&gt;=MIN('График отпусков'!$C$17,'График отпусков'!$D$17),R250&lt;=MAX('График отпусков'!$C$17,'График отпусков'!$D$17)),
AND('График отпусков'!$C$18&lt;&gt;"",'График отпусков'!$D$18&lt;&gt;"",R250&gt;=MIN('График отпусков'!$C$18,'График отпусков'!$D$18),R250&lt;=MAX('График отпусков'!$C$18,'График отпусков'!$D$18)),
AND('График отпусков'!$C$19&lt;&gt;"",'График отпусков'!$D$19&lt;&gt;"",R250&gt;=MIN('График отпусков'!$C$19,'График отпусков'!$D$19),R250&lt;=MAX('График отпусков'!$C$19,'График отпусков'!$D$19)),
AND('График отпусков'!$C$20&lt;&gt;"",'График отпусков'!$D$20&lt;&gt;"",R250&gt;=MIN('График отпусков'!$C$20,'График отпусков'!$D$20),R250&lt;=MAX('График отпусков'!$C$20,'График отпусков'!$D$20)),
AND('График отпусков'!$C$21&lt;&gt;"",'График отпусков'!$D$21&lt;&gt;"",R250&gt;=MIN('График отпусков'!$C$21,'График отпусков'!$D$21),R250&lt;=MAX('График отпусков'!$C$21,'График отпусков'!$D$21)),
AND('График отпусков'!$C$22&lt;&gt;"",'График отпусков'!$D$22&lt;&gt;"",R250&gt;=MIN('График отпусков'!$C$22,'График отпусков'!$D$22),R250&lt;=MAX('График отпусков'!$C$22,'График отпусков'!$D$22)),
AND('График отпусков'!$C$23&lt;&gt;"",'График отпусков'!$D$23&lt;&gt;"",R250&gt;=MIN('График отпусков'!$C$23,'График отпусков'!$D$23),R250&lt;=MAX('График отпусков'!$C$23,'График отпусков'!$D$23)),
AND('График отпусков'!$C$24&lt;&gt;"",'График отпусков'!$D$24&lt;&gt;"",R250&gt;=MIN('График отпусков'!$C$24,'График отпусков'!$D$24),R250&lt;=MAX('График отпусков'!$C$24,'График отпусков'!$D$24)),
AND('График отпусков'!$C$25&lt;&gt;"",'График отпусков'!$D$25&lt;&gt;"",R250&gt;=MIN('График отпусков'!$C$25,'График отпусков'!$D$25),R250&lt;=MAX('График отпусков'!$C$25,'График отпусков'!$D$25)),
AND('График отпусков'!$C$26&lt;&gt;"",'График отпусков'!$D$26&lt;&gt;"",R250&gt;=MIN('График отпусков'!$C$26,'График отпусков'!$D$26),R250&lt;=MAX('График отпусков'!$C$26,'График отпусков'!$D$26)),
AND('График отпусков'!$C$27&lt;&gt;"",'График отпусков'!$D$27&lt;&gt;"",R250&gt;=MIN('График отпусков'!$C$27,'График отпусков'!$D$27),R250&lt;=MAX('График отпусков'!$C$27,'График отпусков'!$D$27)),
AND('График отпусков'!$C$28&lt;&gt;"",'График отпусков'!$D$28&lt;&gt;"",R250&gt;=MIN('График отпусков'!$C$28,'График отпусков'!$D$28),R250&lt;=MAX('График отпусков'!$C$28,'График отпусков'!$D$28)),
AND('График отпусков'!$C$29&lt;&gt;"",'График отпусков'!$D$29&lt;&gt;"",R250&gt;=MIN('График отпусков'!$C$29,'График отпусков'!$D$29),R250&lt;=MAX('График отпусков'!$C$29,'График отпусков'!$D$29))
)
)</f>
        <v>0</v>
      </c>
    </row>
    <row r="251" spans="17:19" ht="45" customHeight="1" x14ac:dyDescent="0.25">
      <c r="Q251" s="58" t="s">
        <v>101</v>
      </c>
      <c r="R251" s="59">
        <v>46270</v>
      </c>
      <c r="S251" s="60" t="b">
        <f>AND(
COUNTIF(Расчёт!$O$4:$O$35,R251)=0,
OR(
AND('График отпусков'!$C$15&lt;&gt;"",'График отпусков'!$D$15&lt;&gt;"",R251&gt;=MIN('График отпусков'!$C$15,'График отпусков'!$D$15),R251&lt;=MAX('График отпусков'!$C$15,'График отпусков'!$D$15)),
AND('График отпусков'!$C$16&lt;&gt;"",'График отпусков'!$D$16&lt;&gt;"",R251&gt;=MIN('График отпусков'!$C$16,'График отпусков'!$D$16),R251&lt;=MAX('График отпусков'!$C$16,'График отпусков'!$D$16)),
AND('График отпусков'!$C$17&lt;&gt;"",'График отпусков'!$D$17&lt;&gt;"",R251&gt;=MIN('График отпусков'!$C$17,'График отпусков'!$D$17),R251&lt;=MAX('График отпусков'!$C$17,'График отпусков'!$D$17)),
AND('График отпусков'!$C$18&lt;&gt;"",'График отпусков'!$D$18&lt;&gt;"",R251&gt;=MIN('График отпусков'!$C$18,'График отпусков'!$D$18),R251&lt;=MAX('График отпусков'!$C$18,'График отпусков'!$D$18)),
AND('График отпусков'!$C$19&lt;&gt;"",'График отпусков'!$D$19&lt;&gt;"",R251&gt;=MIN('График отпусков'!$C$19,'График отпусков'!$D$19),R251&lt;=MAX('График отпусков'!$C$19,'График отпусков'!$D$19)),
AND('График отпусков'!$C$20&lt;&gt;"",'График отпусков'!$D$20&lt;&gt;"",R251&gt;=MIN('График отпусков'!$C$20,'График отпусков'!$D$20),R251&lt;=MAX('График отпусков'!$C$20,'График отпусков'!$D$20)),
AND('График отпусков'!$C$21&lt;&gt;"",'График отпусков'!$D$21&lt;&gt;"",R251&gt;=MIN('График отпусков'!$C$21,'График отпусков'!$D$21),R251&lt;=MAX('График отпусков'!$C$21,'График отпусков'!$D$21)),
AND('График отпусков'!$C$22&lt;&gt;"",'График отпусков'!$D$22&lt;&gt;"",R251&gt;=MIN('График отпусков'!$C$22,'График отпусков'!$D$22),R251&lt;=MAX('График отпусков'!$C$22,'График отпусков'!$D$22)),
AND('График отпусков'!$C$23&lt;&gt;"",'График отпусков'!$D$23&lt;&gt;"",R251&gt;=MIN('График отпусков'!$C$23,'График отпусков'!$D$23),R251&lt;=MAX('График отпусков'!$C$23,'График отпусков'!$D$23)),
AND('График отпусков'!$C$24&lt;&gt;"",'График отпусков'!$D$24&lt;&gt;"",R251&gt;=MIN('График отпусков'!$C$24,'График отпусков'!$D$24),R251&lt;=MAX('График отпусков'!$C$24,'График отпусков'!$D$24)),
AND('График отпусков'!$C$25&lt;&gt;"",'График отпусков'!$D$25&lt;&gt;"",R251&gt;=MIN('График отпусков'!$C$25,'График отпусков'!$D$25),R251&lt;=MAX('График отпусков'!$C$25,'График отпусков'!$D$25)),
AND('График отпусков'!$C$26&lt;&gt;"",'График отпусков'!$D$26&lt;&gt;"",R251&gt;=MIN('График отпусков'!$C$26,'График отпусков'!$D$26),R251&lt;=MAX('График отпусков'!$C$26,'График отпусков'!$D$26)),
AND('График отпусков'!$C$27&lt;&gt;"",'График отпусков'!$D$27&lt;&gt;"",R251&gt;=MIN('График отпусков'!$C$27,'График отпусков'!$D$27),R251&lt;=MAX('График отпусков'!$C$27,'График отпусков'!$D$27)),
AND('График отпусков'!$C$28&lt;&gt;"",'График отпусков'!$D$28&lt;&gt;"",R251&gt;=MIN('График отпусков'!$C$28,'График отпусков'!$D$28),R251&lt;=MAX('График отпусков'!$C$28,'График отпусков'!$D$28)),
AND('График отпусков'!$C$29&lt;&gt;"",'График отпусков'!$D$29&lt;&gt;"",R251&gt;=MIN('График отпусков'!$C$29,'График отпусков'!$D$29),R251&lt;=MAX('График отпусков'!$C$29,'График отпусков'!$D$29))
)
)</f>
        <v>0</v>
      </c>
    </row>
    <row r="252" spans="17:19" ht="45" customHeight="1" x14ac:dyDescent="0.25">
      <c r="Q252" s="58" t="s">
        <v>101</v>
      </c>
      <c r="R252" s="59">
        <v>46271</v>
      </c>
      <c r="S252" s="60" t="b">
        <f>AND(
COUNTIF(Расчёт!$O$4:$O$35,R252)=0,
OR(
AND('График отпусков'!$C$15&lt;&gt;"",'График отпусков'!$D$15&lt;&gt;"",R252&gt;=MIN('График отпусков'!$C$15,'График отпусков'!$D$15),R252&lt;=MAX('График отпусков'!$C$15,'График отпусков'!$D$15)),
AND('График отпусков'!$C$16&lt;&gt;"",'График отпусков'!$D$16&lt;&gt;"",R252&gt;=MIN('График отпусков'!$C$16,'График отпусков'!$D$16),R252&lt;=MAX('График отпусков'!$C$16,'График отпусков'!$D$16)),
AND('График отпусков'!$C$17&lt;&gt;"",'График отпусков'!$D$17&lt;&gt;"",R252&gt;=MIN('График отпусков'!$C$17,'График отпусков'!$D$17),R252&lt;=MAX('График отпусков'!$C$17,'График отпусков'!$D$17)),
AND('График отпусков'!$C$18&lt;&gt;"",'График отпусков'!$D$18&lt;&gt;"",R252&gt;=MIN('График отпусков'!$C$18,'График отпусков'!$D$18),R252&lt;=MAX('График отпусков'!$C$18,'График отпусков'!$D$18)),
AND('График отпусков'!$C$19&lt;&gt;"",'График отпусков'!$D$19&lt;&gt;"",R252&gt;=MIN('График отпусков'!$C$19,'График отпусков'!$D$19),R252&lt;=MAX('График отпусков'!$C$19,'График отпусков'!$D$19)),
AND('График отпусков'!$C$20&lt;&gt;"",'График отпусков'!$D$20&lt;&gt;"",R252&gt;=MIN('График отпусков'!$C$20,'График отпусков'!$D$20),R252&lt;=MAX('График отпусков'!$C$20,'График отпусков'!$D$20)),
AND('График отпусков'!$C$21&lt;&gt;"",'График отпусков'!$D$21&lt;&gt;"",R252&gt;=MIN('График отпусков'!$C$21,'График отпусков'!$D$21),R252&lt;=MAX('График отпусков'!$C$21,'График отпусков'!$D$21)),
AND('График отпусков'!$C$22&lt;&gt;"",'График отпусков'!$D$22&lt;&gt;"",R252&gt;=MIN('График отпусков'!$C$22,'График отпусков'!$D$22),R252&lt;=MAX('График отпусков'!$C$22,'График отпусков'!$D$22)),
AND('График отпусков'!$C$23&lt;&gt;"",'График отпусков'!$D$23&lt;&gt;"",R252&gt;=MIN('График отпусков'!$C$23,'График отпусков'!$D$23),R252&lt;=MAX('График отпусков'!$C$23,'График отпусков'!$D$23)),
AND('График отпусков'!$C$24&lt;&gt;"",'График отпусков'!$D$24&lt;&gt;"",R252&gt;=MIN('График отпусков'!$C$24,'График отпусков'!$D$24),R252&lt;=MAX('График отпусков'!$C$24,'График отпусков'!$D$24)),
AND('График отпусков'!$C$25&lt;&gt;"",'График отпусков'!$D$25&lt;&gt;"",R252&gt;=MIN('График отпусков'!$C$25,'График отпусков'!$D$25),R252&lt;=MAX('График отпусков'!$C$25,'График отпусков'!$D$25)),
AND('График отпусков'!$C$26&lt;&gt;"",'График отпусков'!$D$26&lt;&gt;"",R252&gt;=MIN('График отпусков'!$C$26,'График отпусков'!$D$26),R252&lt;=MAX('График отпусков'!$C$26,'График отпусков'!$D$26)),
AND('График отпусков'!$C$27&lt;&gt;"",'График отпусков'!$D$27&lt;&gt;"",R252&gt;=MIN('График отпусков'!$C$27,'График отпусков'!$D$27),R252&lt;=MAX('График отпусков'!$C$27,'График отпусков'!$D$27)),
AND('График отпусков'!$C$28&lt;&gt;"",'График отпусков'!$D$28&lt;&gt;"",R252&gt;=MIN('График отпусков'!$C$28,'График отпусков'!$D$28),R252&lt;=MAX('График отпусков'!$C$28,'График отпусков'!$D$28)),
AND('График отпусков'!$C$29&lt;&gt;"",'График отпусков'!$D$29&lt;&gt;"",R252&gt;=MIN('График отпусков'!$C$29,'График отпусков'!$D$29),R252&lt;=MAX('График отпусков'!$C$29,'График отпусков'!$D$29))
)
)</f>
        <v>0</v>
      </c>
    </row>
    <row r="253" spans="17:19" ht="45" customHeight="1" x14ac:dyDescent="0.25">
      <c r="Q253" s="58" t="s">
        <v>101</v>
      </c>
      <c r="R253" s="59">
        <v>46272</v>
      </c>
      <c r="S253" s="60" t="b">
        <f>AND(
COUNTIF(Расчёт!$O$4:$O$35,R253)=0,
OR(
AND('График отпусков'!$C$15&lt;&gt;"",'График отпусков'!$D$15&lt;&gt;"",R253&gt;=MIN('График отпусков'!$C$15,'График отпусков'!$D$15),R253&lt;=MAX('График отпусков'!$C$15,'График отпусков'!$D$15)),
AND('График отпусков'!$C$16&lt;&gt;"",'График отпусков'!$D$16&lt;&gt;"",R253&gt;=MIN('График отпусков'!$C$16,'График отпусков'!$D$16),R253&lt;=MAX('График отпусков'!$C$16,'График отпусков'!$D$16)),
AND('График отпусков'!$C$17&lt;&gt;"",'График отпусков'!$D$17&lt;&gt;"",R253&gt;=MIN('График отпусков'!$C$17,'График отпусков'!$D$17),R253&lt;=MAX('График отпусков'!$C$17,'График отпусков'!$D$17)),
AND('График отпусков'!$C$18&lt;&gt;"",'График отпусков'!$D$18&lt;&gt;"",R253&gt;=MIN('График отпусков'!$C$18,'График отпусков'!$D$18),R253&lt;=MAX('График отпусков'!$C$18,'График отпусков'!$D$18)),
AND('График отпусков'!$C$19&lt;&gt;"",'График отпусков'!$D$19&lt;&gt;"",R253&gt;=MIN('График отпусков'!$C$19,'График отпусков'!$D$19),R253&lt;=MAX('График отпусков'!$C$19,'График отпусков'!$D$19)),
AND('График отпусков'!$C$20&lt;&gt;"",'График отпусков'!$D$20&lt;&gt;"",R253&gt;=MIN('График отпусков'!$C$20,'График отпусков'!$D$20),R253&lt;=MAX('График отпусков'!$C$20,'График отпусков'!$D$20)),
AND('График отпусков'!$C$21&lt;&gt;"",'График отпусков'!$D$21&lt;&gt;"",R253&gt;=MIN('График отпусков'!$C$21,'График отпусков'!$D$21),R253&lt;=MAX('График отпусков'!$C$21,'График отпусков'!$D$21)),
AND('График отпусков'!$C$22&lt;&gt;"",'График отпусков'!$D$22&lt;&gt;"",R253&gt;=MIN('График отпусков'!$C$22,'График отпусков'!$D$22),R253&lt;=MAX('График отпусков'!$C$22,'График отпусков'!$D$22)),
AND('График отпусков'!$C$23&lt;&gt;"",'График отпусков'!$D$23&lt;&gt;"",R253&gt;=MIN('График отпусков'!$C$23,'График отпусков'!$D$23),R253&lt;=MAX('График отпусков'!$C$23,'График отпусков'!$D$23)),
AND('График отпусков'!$C$24&lt;&gt;"",'График отпусков'!$D$24&lt;&gt;"",R253&gt;=MIN('График отпусков'!$C$24,'График отпусков'!$D$24),R253&lt;=MAX('График отпусков'!$C$24,'График отпусков'!$D$24)),
AND('График отпусков'!$C$25&lt;&gt;"",'График отпусков'!$D$25&lt;&gt;"",R253&gt;=MIN('График отпусков'!$C$25,'График отпусков'!$D$25),R253&lt;=MAX('График отпусков'!$C$25,'График отпусков'!$D$25)),
AND('График отпусков'!$C$26&lt;&gt;"",'График отпусков'!$D$26&lt;&gt;"",R253&gt;=MIN('График отпусков'!$C$26,'График отпусков'!$D$26),R253&lt;=MAX('График отпусков'!$C$26,'График отпусков'!$D$26)),
AND('График отпусков'!$C$27&lt;&gt;"",'График отпусков'!$D$27&lt;&gt;"",R253&gt;=MIN('График отпусков'!$C$27,'График отпусков'!$D$27),R253&lt;=MAX('График отпусков'!$C$27,'График отпусков'!$D$27)),
AND('График отпусков'!$C$28&lt;&gt;"",'График отпусков'!$D$28&lt;&gt;"",R253&gt;=MIN('График отпусков'!$C$28,'График отпусков'!$D$28),R253&lt;=MAX('График отпусков'!$C$28,'График отпусков'!$D$28)),
AND('График отпусков'!$C$29&lt;&gt;"",'График отпусков'!$D$29&lt;&gt;"",R253&gt;=MIN('График отпусков'!$C$29,'График отпусков'!$D$29),R253&lt;=MAX('График отпусков'!$C$29,'График отпусков'!$D$29))
)
)</f>
        <v>0</v>
      </c>
    </row>
    <row r="254" spans="17:19" ht="45" customHeight="1" x14ac:dyDescent="0.25">
      <c r="Q254" s="58" t="s">
        <v>101</v>
      </c>
      <c r="R254" s="59">
        <v>46273</v>
      </c>
      <c r="S254" s="60" t="b">
        <f>AND(
COUNTIF(Расчёт!$O$4:$O$35,R254)=0,
OR(
AND('График отпусков'!$C$15&lt;&gt;"",'График отпусков'!$D$15&lt;&gt;"",R254&gt;=MIN('График отпусков'!$C$15,'График отпусков'!$D$15),R254&lt;=MAX('График отпусков'!$C$15,'График отпусков'!$D$15)),
AND('График отпусков'!$C$16&lt;&gt;"",'График отпусков'!$D$16&lt;&gt;"",R254&gt;=MIN('График отпусков'!$C$16,'График отпусков'!$D$16),R254&lt;=MAX('График отпусков'!$C$16,'График отпусков'!$D$16)),
AND('График отпусков'!$C$17&lt;&gt;"",'График отпусков'!$D$17&lt;&gt;"",R254&gt;=MIN('График отпусков'!$C$17,'График отпусков'!$D$17),R254&lt;=MAX('График отпусков'!$C$17,'График отпусков'!$D$17)),
AND('График отпусков'!$C$18&lt;&gt;"",'График отпусков'!$D$18&lt;&gt;"",R254&gt;=MIN('График отпусков'!$C$18,'График отпусков'!$D$18),R254&lt;=MAX('График отпусков'!$C$18,'График отпусков'!$D$18)),
AND('График отпусков'!$C$19&lt;&gt;"",'График отпусков'!$D$19&lt;&gt;"",R254&gt;=MIN('График отпусков'!$C$19,'График отпусков'!$D$19),R254&lt;=MAX('График отпусков'!$C$19,'График отпусков'!$D$19)),
AND('График отпусков'!$C$20&lt;&gt;"",'График отпусков'!$D$20&lt;&gt;"",R254&gt;=MIN('График отпусков'!$C$20,'График отпусков'!$D$20),R254&lt;=MAX('График отпусков'!$C$20,'График отпусков'!$D$20)),
AND('График отпусков'!$C$21&lt;&gt;"",'График отпусков'!$D$21&lt;&gt;"",R254&gt;=MIN('График отпусков'!$C$21,'График отпусков'!$D$21),R254&lt;=MAX('График отпусков'!$C$21,'График отпусков'!$D$21)),
AND('График отпусков'!$C$22&lt;&gt;"",'График отпусков'!$D$22&lt;&gt;"",R254&gt;=MIN('График отпусков'!$C$22,'График отпусков'!$D$22),R254&lt;=MAX('График отпусков'!$C$22,'График отпусков'!$D$22)),
AND('График отпусков'!$C$23&lt;&gt;"",'График отпусков'!$D$23&lt;&gt;"",R254&gt;=MIN('График отпусков'!$C$23,'График отпусков'!$D$23),R254&lt;=MAX('График отпусков'!$C$23,'График отпусков'!$D$23)),
AND('График отпусков'!$C$24&lt;&gt;"",'График отпусков'!$D$24&lt;&gt;"",R254&gt;=MIN('График отпусков'!$C$24,'График отпусков'!$D$24),R254&lt;=MAX('График отпусков'!$C$24,'График отпусков'!$D$24)),
AND('График отпусков'!$C$25&lt;&gt;"",'График отпусков'!$D$25&lt;&gt;"",R254&gt;=MIN('График отпусков'!$C$25,'График отпусков'!$D$25),R254&lt;=MAX('График отпусков'!$C$25,'График отпусков'!$D$25)),
AND('График отпусков'!$C$26&lt;&gt;"",'График отпусков'!$D$26&lt;&gt;"",R254&gt;=MIN('График отпусков'!$C$26,'График отпусков'!$D$26),R254&lt;=MAX('График отпусков'!$C$26,'График отпусков'!$D$26)),
AND('График отпусков'!$C$27&lt;&gt;"",'График отпусков'!$D$27&lt;&gt;"",R254&gt;=MIN('График отпусков'!$C$27,'График отпусков'!$D$27),R254&lt;=MAX('График отпусков'!$C$27,'График отпусков'!$D$27)),
AND('График отпусков'!$C$28&lt;&gt;"",'График отпусков'!$D$28&lt;&gt;"",R254&gt;=MIN('График отпусков'!$C$28,'График отпусков'!$D$28),R254&lt;=MAX('График отпусков'!$C$28,'График отпусков'!$D$28)),
AND('График отпусков'!$C$29&lt;&gt;"",'График отпусков'!$D$29&lt;&gt;"",R254&gt;=MIN('График отпусков'!$C$29,'График отпусков'!$D$29),R254&lt;=MAX('График отпусков'!$C$29,'График отпусков'!$D$29))
)
)</f>
        <v>0</v>
      </c>
    </row>
    <row r="255" spans="17:19" ht="45" customHeight="1" x14ac:dyDescent="0.25">
      <c r="Q255" s="58" t="s">
        <v>101</v>
      </c>
      <c r="R255" s="59">
        <v>46274</v>
      </c>
      <c r="S255" s="60" t="b">
        <f>AND(
COUNTIF(Расчёт!$O$4:$O$35,R255)=0,
OR(
AND('График отпусков'!$C$15&lt;&gt;"",'График отпусков'!$D$15&lt;&gt;"",R255&gt;=MIN('График отпусков'!$C$15,'График отпусков'!$D$15),R255&lt;=MAX('График отпусков'!$C$15,'График отпусков'!$D$15)),
AND('График отпусков'!$C$16&lt;&gt;"",'График отпусков'!$D$16&lt;&gt;"",R255&gt;=MIN('График отпусков'!$C$16,'График отпусков'!$D$16),R255&lt;=MAX('График отпусков'!$C$16,'График отпусков'!$D$16)),
AND('График отпусков'!$C$17&lt;&gt;"",'График отпусков'!$D$17&lt;&gt;"",R255&gt;=MIN('График отпусков'!$C$17,'График отпусков'!$D$17),R255&lt;=MAX('График отпусков'!$C$17,'График отпусков'!$D$17)),
AND('График отпусков'!$C$18&lt;&gt;"",'График отпусков'!$D$18&lt;&gt;"",R255&gt;=MIN('График отпусков'!$C$18,'График отпусков'!$D$18),R255&lt;=MAX('График отпусков'!$C$18,'График отпусков'!$D$18)),
AND('График отпусков'!$C$19&lt;&gt;"",'График отпусков'!$D$19&lt;&gt;"",R255&gt;=MIN('График отпусков'!$C$19,'График отпусков'!$D$19),R255&lt;=MAX('График отпусков'!$C$19,'График отпусков'!$D$19)),
AND('График отпусков'!$C$20&lt;&gt;"",'График отпусков'!$D$20&lt;&gt;"",R255&gt;=MIN('График отпусков'!$C$20,'График отпусков'!$D$20),R255&lt;=MAX('График отпусков'!$C$20,'График отпусков'!$D$20)),
AND('График отпусков'!$C$21&lt;&gt;"",'График отпусков'!$D$21&lt;&gt;"",R255&gt;=MIN('График отпусков'!$C$21,'График отпусков'!$D$21),R255&lt;=MAX('График отпусков'!$C$21,'График отпусков'!$D$21)),
AND('График отпусков'!$C$22&lt;&gt;"",'График отпусков'!$D$22&lt;&gt;"",R255&gt;=MIN('График отпусков'!$C$22,'График отпусков'!$D$22),R255&lt;=MAX('График отпусков'!$C$22,'График отпусков'!$D$22)),
AND('График отпусков'!$C$23&lt;&gt;"",'График отпусков'!$D$23&lt;&gt;"",R255&gt;=MIN('График отпусков'!$C$23,'График отпусков'!$D$23),R255&lt;=MAX('График отпусков'!$C$23,'График отпусков'!$D$23)),
AND('График отпусков'!$C$24&lt;&gt;"",'График отпусков'!$D$24&lt;&gt;"",R255&gt;=MIN('График отпусков'!$C$24,'График отпусков'!$D$24),R255&lt;=MAX('График отпусков'!$C$24,'График отпусков'!$D$24)),
AND('График отпусков'!$C$25&lt;&gt;"",'График отпусков'!$D$25&lt;&gt;"",R255&gt;=MIN('График отпусков'!$C$25,'График отпусков'!$D$25),R255&lt;=MAX('График отпусков'!$C$25,'График отпусков'!$D$25)),
AND('График отпусков'!$C$26&lt;&gt;"",'График отпусков'!$D$26&lt;&gt;"",R255&gt;=MIN('График отпусков'!$C$26,'График отпусков'!$D$26),R255&lt;=MAX('График отпусков'!$C$26,'График отпусков'!$D$26)),
AND('График отпусков'!$C$27&lt;&gt;"",'График отпусков'!$D$27&lt;&gt;"",R255&gt;=MIN('График отпусков'!$C$27,'График отпусков'!$D$27),R255&lt;=MAX('График отпусков'!$C$27,'График отпусков'!$D$27)),
AND('График отпусков'!$C$28&lt;&gt;"",'График отпусков'!$D$28&lt;&gt;"",R255&gt;=MIN('График отпусков'!$C$28,'График отпусков'!$D$28),R255&lt;=MAX('График отпусков'!$C$28,'График отпусков'!$D$28)),
AND('График отпусков'!$C$29&lt;&gt;"",'График отпусков'!$D$29&lt;&gt;"",R255&gt;=MIN('График отпусков'!$C$29,'График отпусков'!$D$29),R255&lt;=MAX('График отпусков'!$C$29,'График отпусков'!$D$29))
)
)</f>
        <v>0</v>
      </c>
    </row>
    <row r="256" spans="17:19" ht="45" customHeight="1" x14ac:dyDescent="0.25">
      <c r="Q256" s="58" t="s">
        <v>101</v>
      </c>
      <c r="R256" s="59">
        <v>46275</v>
      </c>
      <c r="S256" s="60" t="b">
        <f>AND(
COUNTIF(Расчёт!$O$4:$O$35,R256)=0,
OR(
AND('График отпусков'!$C$15&lt;&gt;"",'График отпусков'!$D$15&lt;&gt;"",R256&gt;=MIN('График отпусков'!$C$15,'График отпусков'!$D$15),R256&lt;=MAX('График отпусков'!$C$15,'График отпусков'!$D$15)),
AND('График отпусков'!$C$16&lt;&gt;"",'График отпусков'!$D$16&lt;&gt;"",R256&gt;=MIN('График отпусков'!$C$16,'График отпусков'!$D$16),R256&lt;=MAX('График отпусков'!$C$16,'График отпусков'!$D$16)),
AND('График отпусков'!$C$17&lt;&gt;"",'График отпусков'!$D$17&lt;&gt;"",R256&gt;=MIN('График отпусков'!$C$17,'График отпусков'!$D$17),R256&lt;=MAX('График отпусков'!$C$17,'График отпусков'!$D$17)),
AND('График отпусков'!$C$18&lt;&gt;"",'График отпусков'!$D$18&lt;&gt;"",R256&gt;=MIN('График отпусков'!$C$18,'График отпусков'!$D$18),R256&lt;=MAX('График отпусков'!$C$18,'График отпусков'!$D$18)),
AND('График отпусков'!$C$19&lt;&gt;"",'График отпусков'!$D$19&lt;&gt;"",R256&gt;=MIN('График отпусков'!$C$19,'График отпусков'!$D$19),R256&lt;=MAX('График отпусков'!$C$19,'График отпусков'!$D$19)),
AND('График отпусков'!$C$20&lt;&gt;"",'График отпусков'!$D$20&lt;&gt;"",R256&gt;=MIN('График отпусков'!$C$20,'График отпусков'!$D$20),R256&lt;=MAX('График отпусков'!$C$20,'График отпусков'!$D$20)),
AND('График отпусков'!$C$21&lt;&gt;"",'График отпусков'!$D$21&lt;&gt;"",R256&gt;=MIN('График отпусков'!$C$21,'График отпусков'!$D$21),R256&lt;=MAX('График отпусков'!$C$21,'График отпусков'!$D$21)),
AND('График отпусков'!$C$22&lt;&gt;"",'График отпусков'!$D$22&lt;&gt;"",R256&gt;=MIN('График отпусков'!$C$22,'График отпусков'!$D$22),R256&lt;=MAX('График отпусков'!$C$22,'График отпусков'!$D$22)),
AND('График отпусков'!$C$23&lt;&gt;"",'График отпусков'!$D$23&lt;&gt;"",R256&gt;=MIN('График отпусков'!$C$23,'График отпусков'!$D$23),R256&lt;=MAX('График отпусков'!$C$23,'График отпусков'!$D$23)),
AND('График отпусков'!$C$24&lt;&gt;"",'График отпусков'!$D$24&lt;&gt;"",R256&gt;=MIN('График отпусков'!$C$24,'График отпусков'!$D$24),R256&lt;=MAX('График отпусков'!$C$24,'График отпусков'!$D$24)),
AND('График отпусков'!$C$25&lt;&gt;"",'График отпусков'!$D$25&lt;&gt;"",R256&gt;=MIN('График отпусков'!$C$25,'График отпусков'!$D$25),R256&lt;=MAX('График отпусков'!$C$25,'График отпусков'!$D$25)),
AND('График отпусков'!$C$26&lt;&gt;"",'График отпусков'!$D$26&lt;&gt;"",R256&gt;=MIN('График отпусков'!$C$26,'График отпусков'!$D$26),R256&lt;=MAX('График отпусков'!$C$26,'График отпусков'!$D$26)),
AND('График отпусков'!$C$27&lt;&gt;"",'График отпусков'!$D$27&lt;&gt;"",R256&gt;=MIN('График отпусков'!$C$27,'График отпусков'!$D$27),R256&lt;=MAX('График отпусков'!$C$27,'График отпусков'!$D$27)),
AND('График отпусков'!$C$28&lt;&gt;"",'График отпусков'!$D$28&lt;&gt;"",R256&gt;=MIN('График отпусков'!$C$28,'График отпусков'!$D$28),R256&lt;=MAX('График отпусков'!$C$28,'График отпусков'!$D$28)),
AND('График отпусков'!$C$29&lt;&gt;"",'График отпусков'!$D$29&lt;&gt;"",R256&gt;=MIN('График отпусков'!$C$29,'График отпусков'!$D$29),R256&lt;=MAX('График отпусков'!$C$29,'График отпусков'!$D$29))
)
)</f>
        <v>0</v>
      </c>
    </row>
    <row r="257" spans="17:19" ht="45" customHeight="1" x14ac:dyDescent="0.25">
      <c r="Q257" s="58" t="s">
        <v>101</v>
      </c>
      <c r="R257" s="59">
        <v>46276</v>
      </c>
      <c r="S257" s="60" t="b">
        <f>AND(
COUNTIF(Расчёт!$O$4:$O$35,R257)=0,
OR(
AND('График отпусков'!$C$15&lt;&gt;"",'График отпусков'!$D$15&lt;&gt;"",R257&gt;=MIN('График отпусков'!$C$15,'График отпусков'!$D$15),R257&lt;=MAX('График отпусков'!$C$15,'График отпусков'!$D$15)),
AND('График отпусков'!$C$16&lt;&gt;"",'График отпусков'!$D$16&lt;&gt;"",R257&gt;=MIN('График отпусков'!$C$16,'График отпусков'!$D$16),R257&lt;=MAX('График отпусков'!$C$16,'График отпусков'!$D$16)),
AND('График отпусков'!$C$17&lt;&gt;"",'График отпусков'!$D$17&lt;&gt;"",R257&gt;=MIN('График отпусков'!$C$17,'График отпусков'!$D$17),R257&lt;=MAX('График отпусков'!$C$17,'График отпусков'!$D$17)),
AND('График отпусков'!$C$18&lt;&gt;"",'График отпусков'!$D$18&lt;&gt;"",R257&gt;=MIN('График отпусков'!$C$18,'График отпусков'!$D$18),R257&lt;=MAX('График отпусков'!$C$18,'График отпусков'!$D$18)),
AND('График отпусков'!$C$19&lt;&gt;"",'График отпусков'!$D$19&lt;&gt;"",R257&gt;=MIN('График отпусков'!$C$19,'График отпусков'!$D$19),R257&lt;=MAX('График отпусков'!$C$19,'График отпусков'!$D$19)),
AND('График отпусков'!$C$20&lt;&gt;"",'График отпусков'!$D$20&lt;&gt;"",R257&gt;=MIN('График отпусков'!$C$20,'График отпусков'!$D$20),R257&lt;=MAX('График отпусков'!$C$20,'График отпусков'!$D$20)),
AND('График отпусков'!$C$21&lt;&gt;"",'График отпусков'!$D$21&lt;&gt;"",R257&gt;=MIN('График отпусков'!$C$21,'График отпусков'!$D$21),R257&lt;=MAX('График отпусков'!$C$21,'График отпусков'!$D$21)),
AND('График отпусков'!$C$22&lt;&gt;"",'График отпусков'!$D$22&lt;&gt;"",R257&gt;=MIN('График отпусков'!$C$22,'График отпусков'!$D$22),R257&lt;=MAX('График отпусков'!$C$22,'График отпусков'!$D$22)),
AND('График отпусков'!$C$23&lt;&gt;"",'График отпусков'!$D$23&lt;&gt;"",R257&gt;=MIN('График отпусков'!$C$23,'График отпусков'!$D$23),R257&lt;=MAX('График отпусков'!$C$23,'График отпусков'!$D$23)),
AND('График отпусков'!$C$24&lt;&gt;"",'График отпусков'!$D$24&lt;&gt;"",R257&gt;=MIN('График отпусков'!$C$24,'График отпусков'!$D$24),R257&lt;=MAX('График отпусков'!$C$24,'График отпусков'!$D$24)),
AND('График отпусков'!$C$25&lt;&gt;"",'График отпусков'!$D$25&lt;&gt;"",R257&gt;=MIN('График отпусков'!$C$25,'График отпусков'!$D$25),R257&lt;=MAX('График отпусков'!$C$25,'График отпусков'!$D$25)),
AND('График отпусков'!$C$26&lt;&gt;"",'График отпусков'!$D$26&lt;&gt;"",R257&gt;=MIN('График отпусков'!$C$26,'График отпусков'!$D$26),R257&lt;=MAX('График отпусков'!$C$26,'График отпусков'!$D$26)),
AND('График отпусков'!$C$27&lt;&gt;"",'График отпусков'!$D$27&lt;&gt;"",R257&gt;=MIN('График отпусков'!$C$27,'График отпусков'!$D$27),R257&lt;=MAX('График отпусков'!$C$27,'График отпусков'!$D$27)),
AND('График отпусков'!$C$28&lt;&gt;"",'График отпусков'!$D$28&lt;&gt;"",R257&gt;=MIN('График отпусков'!$C$28,'График отпусков'!$D$28),R257&lt;=MAX('График отпусков'!$C$28,'График отпусков'!$D$28)),
AND('График отпусков'!$C$29&lt;&gt;"",'График отпусков'!$D$29&lt;&gt;"",R257&gt;=MIN('График отпусков'!$C$29,'График отпусков'!$D$29),R257&lt;=MAX('График отпусков'!$C$29,'График отпусков'!$D$29))
)
)</f>
        <v>0</v>
      </c>
    </row>
    <row r="258" spans="17:19" ht="45" customHeight="1" x14ac:dyDescent="0.25">
      <c r="Q258" s="58" t="s">
        <v>101</v>
      </c>
      <c r="R258" s="59">
        <v>46277</v>
      </c>
      <c r="S258" s="60" t="b">
        <f>AND(
COUNTIF(Расчёт!$O$4:$O$35,R258)=0,
OR(
AND('График отпусков'!$C$15&lt;&gt;"",'График отпусков'!$D$15&lt;&gt;"",R258&gt;=MIN('График отпусков'!$C$15,'График отпусков'!$D$15),R258&lt;=MAX('График отпусков'!$C$15,'График отпусков'!$D$15)),
AND('График отпусков'!$C$16&lt;&gt;"",'График отпусков'!$D$16&lt;&gt;"",R258&gt;=MIN('График отпусков'!$C$16,'График отпусков'!$D$16),R258&lt;=MAX('График отпусков'!$C$16,'График отпусков'!$D$16)),
AND('График отпусков'!$C$17&lt;&gt;"",'График отпусков'!$D$17&lt;&gt;"",R258&gt;=MIN('График отпусков'!$C$17,'График отпусков'!$D$17),R258&lt;=MAX('График отпусков'!$C$17,'График отпусков'!$D$17)),
AND('График отпусков'!$C$18&lt;&gt;"",'График отпусков'!$D$18&lt;&gt;"",R258&gt;=MIN('График отпусков'!$C$18,'График отпусков'!$D$18),R258&lt;=MAX('График отпусков'!$C$18,'График отпусков'!$D$18)),
AND('График отпусков'!$C$19&lt;&gt;"",'График отпусков'!$D$19&lt;&gt;"",R258&gt;=MIN('График отпусков'!$C$19,'График отпусков'!$D$19),R258&lt;=MAX('График отпусков'!$C$19,'График отпусков'!$D$19)),
AND('График отпусков'!$C$20&lt;&gt;"",'График отпусков'!$D$20&lt;&gt;"",R258&gt;=MIN('График отпусков'!$C$20,'График отпусков'!$D$20),R258&lt;=MAX('График отпусков'!$C$20,'График отпусков'!$D$20)),
AND('График отпусков'!$C$21&lt;&gt;"",'График отпусков'!$D$21&lt;&gt;"",R258&gt;=MIN('График отпусков'!$C$21,'График отпусков'!$D$21),R258&lt;=MAX('График отпусков'!$C$21,'График отпусков'!$D$21)),
AND('График отпусков'!$C$22&lt;&gt;"",'График отпусков'!$D$22&lt;&gt;"",R258&gt;=MIN('График отпусков'!$C$22,'График отпусков'!$D$22),R258&lt;=MAX('График отпусков'!$C$22,'График отпусков'!$D$22)),
AND('График отпусков'!$C$23&lt;&gt;"",'График отпусков'!$D$23&lt;&gt;"",R258&gt;=MIN('График отпусков'!$C$23,'График отпусков'!$D$23),R258&lt;=MAX('График отпусков'!$C$23,'График отпусков'!$D$23)),
AND('График отпусков'!$C$24&lt;&gt;"",'График отпусков'!$D$24&lt;&gt;"",R258&gt;=MIN('График отпусков'!$C$24,'График отпусков'!$D$24),R258&lt;=MAX('График отпусков'!$C$24,'График отпусков'!$D$24)),
AND('График отпусков'!$C$25&lt;&gt;"",'График отпусков'!$D$25&lt;&gt;"",R258&gt;=MIN('График отпусков'!$C$25,'График отпусков'!$D$25),R258&lt;=MAX('График отпусков'!$C$25,'График отпусков'!$D$25)),
AND('График отпусков'!$C$26&lt;&gt;"",'График отпусков'!$D$26&lt;&gt;"",R258&gt;=MIN('График отпусков'!$C$26,'График отпусков'!$D$26),R258&lt;=MAX('График отпусков'!$C$26,'График отпусков'!$D$26)),
AND('График отпусков'!$C$27&lt;&gt;"",'График отпусков'!$D$27&lt;&gt;"",R258&gt;=MIN('График отпусков'!$C$27,'График отпусков'!$D$27),R258&lt;=MAX('График отпусков'!$C$27,'График отпусков'!$D$27)),
AND('График отпусков'!$C$28&lt;&gt;"",'График отпусков'!$D$28&lt;&gt;"",R258&gt;=MIN('График отпусков'!$C$28,'График отпусков'!$D$28),R258&lt;=MAX('График отпусков'!$C$28,'График отпусков'!$D$28)),
AND('График отпусков'!$C$29&lt;&gt;"",'График отпусков'!$D$29&lt;&gt;"",R258&gt;=MIN('График отпусков'!$C$29,'График отпусков'!$D$29),R258&lt;=MAX('График отпусков'!$C$29,'График отпусков'!$D$29))
)
)</f>
        <v>0</v>
      </c>
    </row>
    <row r="259" spans="17:19" ht="45" customHeight="1" x14ac:dyDescent="0.25">
      <c r="Q259" s="58" t="s">
        <v>101</v>
      </c>
      <c r="R259" s="59">
        <v>46278</v>
      </c>
      <c r="S259" s="60" t="b">
        <f>AND(
COUNTIF(Расчёт!$O$4:$O$35,R259)=0,
OR(
AND('График отпусков'!$C$15&lt;&gt;"",'График отпусков'!$D$15&lt;&gt;"",R259&gt;=MIN('График отпусков'!$C$15,'График отпусков'!$D$15),R259&lt;=MAX('График отпусков'!$C$15,'График отпусков'!$D$15)),
AND('График отпусков'!$C$16&lt;&gt;"",'График отпусков'!$D$16&lt;&gt;"",R259&gt;=MIN('График отпусков'!$C$16,'График отпусков'!$D$16),R259&lt;=MAX('График отпусков'!$C$16,'График отпусков'!$D$16)),
AND('График отпусков'!$C$17&lt;&gt;"",'График отпусков'!$D$17&lt;&gt;"",R259&gt;=MIN('График отпусков'!$C$17,'График отпусков'!$D$17),R259&lt;=MAX('График отпусков'!$C$17,'График отпусков'!$D$17)),
AND('График отпусков'!$C$18&lt;&gt;"",'График отпусков'!$D$18&lt;&gt;"",R259&gt;=MIN('График отпусков'!$C$18,'График отпусков'!$D$18),R259&lt;=MAX('График отпусков'!$C$18,'График отпусков'!$D$18)),
AND('График отпусков'!$C$19&lt;&gt;"",'График отпусков'!$D$19&lt;&gt;"",R259&gt;=MIN('График отпусков'!$C$19,'График отпусков'!$D$19),R259&lt;=MAX('График отпусков'!$C$19,'График отпусков'!$D$19)),
AND('График отпусков'!$C$20&lt;&gt;"",'График отпусков'!$D$20&lt;&gt;"",R259&gt;=MIN('График отпусков'!$C$20,'График отпусков'!$D$20),R259&lt;=MAX('График отпусков'!$C$20,'График отпусков'!$D$20)),
AND('График отпусков'!$C$21&lt;&gt;"",'График отпусков'!$D$21&lt;&gt;"",R259&gt;=MIN('График отпусков'!$C$21,'График отпусков'!$D$21),R259&lt;=MAX('График отпусков'!$C$21,'График отпусков'!$D$21)),
AND('График отпусков'!$C$22&lt;&gt;"",'График отпусков'!$D$22&lt;&gt;"",R259&gt;=MIN('График отпусков'!$C$22,'График отпусков'!$D$22),R259&lt;=MAX('График отпусков'!$C$22,'График отпусков'!$D$22)),
AND('График отпусков'!$C$23&lt;&gt;"",'График отпусков'!$D$23&lt;&gt;"",R259&gt;=MIN('График отпусков'!$C$23,'График отпусков'!$D$23),R259&lt;=MAX('График отпусков'!$C$23,'График отпусков'!$D$23)),
AND('График отпусков'!$C$24&lt;&gt;"",'График отпусков'!$D$24&lt;&gt;"",R259&gt;=MIN('График отпусков'!$C$24,'График отпусков'!$D$24),R259&lt;=MAX('График отпусков'!$C$24,'График отпусков'!$D$24)),
AND('График отпусков'!$C$25&lt;&gt;"",'График отпусков'!$D$25&lt;&gt;"",R259&gt;=MIN('График отпусков'!$C$25,'График отпусков'!$D$25),R259&lt;=MAX('График отпусков'!$C$25,'График отпусков'!$D$25)),
AND('График отпусков'!$C$26&lt;&gt;"",'График отпусков'!$D$26&lt;&gt;"",R259&gt;=MIN('График отпусков'!$C$26,'График отпусков'!$D$26),R259&lt;=MAX('График отпусков'!$C$26,'График отпусков'!$D$26)),
AND('График отпусков'!$C$27&lt;&gt;"",'График отпусков'!$D$27&lt;&gt;"",R259&gt;=MIN('График отпусков'!$C$27,'График отпусков'!$D$27),R259&lt;=MAX('График отпусков'!$C$27,'График отпусков'!$D$27)),
AND('График отпусков'!$C$28&lt;&gt;"",'График отпусков'!$D$28&lt;&gt;"",R259&gt;=MIN('График отпусков'!$C$28,'График отпусков'!$D$28),R259&lt;=MAX('График отпусков'!$C$28,'График отпусков'!$D$28)),
AND('График отпусков'!$C$29&lt;&gt;"",'График отпусков'!$D$29&lt;&gt;"",R259&gt;=MIN('График отпусков'!$C$29,'График отпусков'!$D$29),R259&lt;=MAX('График отпусков'!$C$29,'График отпусков'!$D$29))
)
)</f>
        <v>0</v>
      </c>
    </row>
    <row r="260" spans="17:19" ht="45" customHeight="1" x14ac:dyDescent="0.25">
      <c r="Q260" s="58" t="s">
        <v>101</v>
      </c>
      <c r="R260" s="59">
        <v>46279</v>
      </c>
      <c r="S260" s="60" t="b">
        <f>AND(
COUNTIF(Расчёт!$O$4:$O$35,R260)=0,
OR(
AND('График отпусков'!$C$15&lt;&gt;"",'График отпусков'!$D$15&lt;&gt;"",R260&gt;=MIN('График отпусков'!$C$15,'График отпусков'!$D$15),R260&lt;=MAX('График отпусков'!$C$15,'График отпусков'!$D$15)),
AND('График отпусков'!$C$16&lt;&gt;"",'График отпусков'!$D$16&lt;&gt;"",R260&gt;=MIN('График отпусков'!$C$16,'График отпусков'!$D$16),R260&lt;=MAX('График отпусков'!$C$16,'График отпусков'!$D$16)),
AND('График отпусков'!$C$17&lt;&gt;"",'График отпусков'!$D$17&lt;&gt;"",R260&gt;=MIN('График отпусков'!$C$17,'График отпусков'!$D$17),R260&lt;=MAX('График отпусков'!$C$17,'График отпусков'!$D$17)),
AND('График отпусков'!$C$18&lt;&gt;"",'График отпусков'!$D$18&lt;&gt;"",R260&gt;=MIN('График отпусков'!$C$18,'График отпусков'!$D$18),R260&lt;=MAX('График отпусков'!$C$18,'График отпусков'!$D$18)),
AND('График отпусков'!$C$19&lt;&gt;"",'График отпусков'!$D$19&lt;&gt;"",R260&gt;=MIN('График отпусков'!$C$19,'График отпусков'!$D$19),R260&lt;=MAX('График отпусков'!$C$19,'График отпусков'!$D$19)),
AND('График отпусков'!$C$20&lt;&gt;"",'График отпусков'!$D$20&lt;&gt;"",R260&gt;=MIN('График отпусков'!$C$20,'График отпусков'!$D$20),R260&lt;=MAX('График отпусков'!$C$20,'График отпусков'!$D$20)),
AND('График отпусков'!$C$21&lt;&gt;"",'График отпусков'!$D$21&lt;&gt;"",R260&gt;=MIN('График отпусков'!$C$21,'График отпусков'!$D$21),R260&lt;=MAX('График отпусков'!$C$21,'График отпусков'!$D$21)),
AND('График отпусков'!$C$22&lt;&gt;"",'График отпусков'!$D$22&lt;&gt;"",R260&gt;=MIN('График отпусков'!$C$22,'График отпусков'!$D$22),R260&lt;=MAX('График отпусков'!$C$22,'График отпусков'!$D$22)),
AND('График отпусков'!$C$23&lt;&gt;"",'График отпусков'!$D$23&lt;&gt;"",R260&gt;=MIN('График отпусков'!$C$23,'График отпусков'!$D$23),R260&lt;=MAX('График отпусков'!$C$23,'График отпусков'!$D$23)),
AND('График отпусков'!$C$24&lt;&gt;"",'График отпусков'!$D$24&lt;&gt;"",R260&gt;=MIN('График отпусков'!$C$24,'График отпусков'!$D$24),R260&lt;=MAX('График отпусков'!$C$24,'График отпусков'!$D$24)),
AND('График отпусков'!$C$25&lt;&gt;"",'График отпусков'!$D$25&lt;&gt;"",R260&gt;=MIN('График отпусков'!$C$25,'График отпусков'!$D$25),R260&lt;=MAX('График отпусков'!$C$25,'График отпусков'!$D$25)),
AND('График отпусков'!$C$26&lt;&gt;"",'График отпусков'!$D$26&lt;&gt;"",R260&gt;=MIN('График отпусков'!$C$26,'График отпусков'!$D$26),R260&lt;=MAX('График отпусков'!$C$26,'График отпусков'!$D$26)),
AND('График отпусков'!$C$27&lt;&gt;"",'График отпусков'!$D$27&lt;&gt;"",R260&gt;=MIN('График отпусков'!$C$27,'График отпусков'!$D$27),R260&lt;=MAX('График отпусков'!$C$27,'График отпусков'!$D$27)),
AND('График отпусков'!$C$28&lt;&gt;"",'График отпусков'!$D$28&lt;&gt;"",R260&gt;=MIN('График отпусков'!$C$28,'График отпусков'!$D$28),R260&lt;=MAX('График отпусков'!$C$28,'График отпусков'!$D$28)),
AND('График отпусков'!$C$29&lt;&gt;"",'График отпусков'!$D$29&lt;&gt;"",R260&gt;=MIN('График отпусков'!$C$29,'График отпусков'!$D$29),R260&lt;=MAX('График отпусков'!$C$29,'График отпусков'!$D$29))
)
)</f>
        <v>0</v>
      </c>
    </row>
    <row r="261" spans="17:19" ht="45" customHeight="1" x14ac:dyDescent="0.25">
      <c r="Q261" s="58" t="s">
        <v>101</v>
      </c>
      <c r="R261" s="59">
        <v>46280</v>
      </c>
      <c r="S261" s="60" t="b">
        <f>AND(
COUNTIF(Расчёт!$O$4:$O$35,R261)=0,
OR(
AND('График отпусков'!$C$15&lt;&gt;"",'График отпусков'!$D$15&lt;&gt;"",R261&gt;=MIN('График отпусков'!$C$15,'График отпусков'!$D$15),R261&lt;=MAX('График отпусков'!$C$15,'График отпусков'!$D$15)),
AND('График отпусков'!$C$16&lt;&gt;"",'График отпусков'!$D$16&lt;&gt;"",R261&gt;=MIN('График отпусков'!$C$16,'График отпусков'!$D$16),R261&lt;=MAX('График отпусков'!$C$16,'График отпусков'!$D$16)),
AND('График отпусков'!$C$17&lt;&gt;"",'График отпусков'!$D$17&lt;&gt;"",R261&gt;=MIN('График отпусков'!$C$17,'График отпусков'!$D$17),R261&lt;=MAX('График отпусков'!$C$17,'График отпусков'!$D$17)),
AND('График отпусков'!$C$18&lt;&gt;"",'График отпусков'!$D$18&lt;&gt;"",R261&gt;=MIN('График отпусков'!$C$18,'График отпусков'!$D$18),R261&lt;=MAX('График отпусков'!$C$18,'График отпусков'!$D$18)),
AND('График отпусков'!$C$19&lt;&gt;"",'График отпусков'!$D$19&lt;&gt;"",R261&gt;=MIN('График отпусков'!$C$19,'График отпусков'!$D$19),R261&lt;=MAX('График отпусков'!$C$19,'График отпусков'!$D$19)),
AND('График отпусков'!$C$20&lt;&gt;"",'График отпусков'!$D$20&lt;&gt;"",R261&gt;=MIN('График отпусков'!$C$20,'График отпусков'!$D$20),R261&lt;=MAX('График отпусков'!$C$20,'График отпусков'!$D$20)),
AND('График отпусков'!$C$21&lt;&gt;"",'График отпусков'!$D$21&lt;&gt;"",R261&gt;=MIN('График отпусков'!$C$21,'График отпусков'!$D$21),R261&lt;=MAX('График отпусков'!$C$21,'График отпусков'!$D$21)),
AND('График отпусков'!$C$22&lt;&gt;"",'График отпусков'!$D$22&lt;&gt;"",R261&gt;=MIN('График отпусков'!$C$22,'График отпусков'!$D$22),R261&lt;=MAX('График отпусков'!$C$22,'График отпусков'!$D$22)),
AND('График отпусков'!$C$23&lt;&gt;"",'График отпусков'!$D$23&lt;&gt;"",R261&gt;=MIN('График отпусков'!$C$23,'График отпусков'!$D$23),R261&lt;=MAX('График отпусков'!$C$23,'График отпусков'!$D$23)),
AND('График отпусков'!$C$24&lt;&gt;"",'График отпусков'!$D$24&lt;&gt;"",R261&gt;=MIN('График отпусков'!$C$24,'График отпусков'!$D$24),R261&lt;=MAX('График отпусков'!$C$24,'График отпусков'!$D$24)),
AND('График отпусков'!$C$25&lt;&gt;"",'График отпусков'!$D$25&lt;&gt;"",R261&gt;=MIN('График отпусков'!$C$25,'График отпусков'!$D$25),R261&lt;=MAX('График отпусков'!$C$25,'График отпусков'!$D$25)),
AND('График отпусков'!$C$26&lt;&gt;"",'График отпусков'!$D$26&lt;&gt;"",R261&gt;=MIN('График отпусков'!$C$26,'График отпусков'!$D$26),R261&lt;=MAX('График отпусков'!$C$26,'График отпусков'!$D$26)),
AND('График отпусков'!$C$27&lt;&gt;"",'График отпусков'!$D$27&lt;&gt;"",R261&gt;=MIN('График отпусков'!$C$27,'График отпусков'!$D$27),R261&lt;=MAX('График отпусков'!$C$27,'График отпусков'!$D$27)),
AND('График отпусков'!$C$28&lt;&gt;"",'График отпусков'!$D$28&lt;&gt;"",R261&gt;=MIN('График отпусков'!$C$28,'График отпусков'!$D$28),R261&lt;=MAX('График отпусков'!$C$28,'График отпусков'!$D$28)),
AND('График отпусков'!$C$29&lt;&gt;"",'График отпусков'!$D$29&lt;&gt;"",R261&gt;=MIN('График отпусков'!$C$29,'График отпусков'!$D$29),R261&lt;=MAX('График отпусков'!$C$29,'График отпусков'!$D$29))
)
)</f>
        <v>0</v>
      </c>
    </row>
    <row r="262" spans="17:19" ht="45" customHeight="1" x14ac:dyDescent="0.25">
      <c r="Q262" s="58" t="s">
        <v>101</v>
      </c>
      <c r="R262" s="59">
        <v>46281</v>
      </c>
      <c r="S262" s="60" t="b">
        <f>AND(
COUNTIF(Расчёт!$O$4:$O$35,R262)=0,
OR(
AND('График отпусков'!$C$15&lt;&gt;"",'График отпусков'!$D$15&lt;&gt;"",R262&gt;=MIN('График отпусков'!$C$15,'График отпусков'!$D$15),R262&lt;=MAX('График отпусков'!$C$15,'График отпусков'!$D$15)),
AND('График отпусков'!$C$16&lt;&gt;"",'График отпусков'!$D$16&lt;&gt;"",R262&gt;=MIN('График отпусков'!$C$16,'График отпусков'!$D$16),R262&lt;=MAX('График отпусков'!$C$16,'График отпусков'!$D$16)),
AND('График отпусков'!$C$17&lt;&gt;"",'График отпусков'!$D$17&lt;&gt;"",R262&gt;=MIN('График отпусков'!$C$17,'График отпусков'!$D$17),R262&lt;=MAX('График отпусков'!$C$17,'График отпусков'!$D$17)),
AND('График отпусков'!$C$18&lt;&gt;"",'График отпусков'!$D$18&lt;&gt;"",R262&gt;=MIN('График отпусков'!$C$18,'График отпусков'!$D$18),R262&lt;=MAX('График отпусков'!$C$18,'График отпусков'!$D$18)),
AND('График отпусков'!$C$19&lt;&gt;"",'График отпусков'!$D$19&lt;&gt;"",R262&gt;=MIN('График отпусков'!$C$19,'График отпусков'!$D$19),R262&lt;=MAX('График отпусков'!$C$19,'График отпусков'!$D$19)),
AND('График отпусков'!$C$20&lt;&gt;"",'График отпусков'!$D$20&lt;&gt;"",R262&gt;=MIN('График отпусков'!$C$20,'График отпусков'!$D$20),R262&lt;=MAX('График отпусков'!$C$20,'График отпусков'!$D$20)),
AND('График отпусков'!$C$21&lt;&gt;"",'График отпусков'!$D$21&lt;&gt;"",R262&gt;=MIN('График отпусков'!$C$21,'График отпусков'!$D$21),R262&lt;=MAX('График отпусков'!$C$21,'График отпусков'!$D$21)),
AND('График отпусков'!$C$22&lt;&gt;"",'График отпусков'!$D$22&lt;&gt;"",R262&gt;=MIN('График отпусков'!$C$22,'График отпусков'!$D$22),R262&lt;=MAX('График отпусков'!$C$22,'График отпусков'!$D$22)),
AND('График отпусков'!$C$23&lt;&gt;"",'График отпусков'!$D$23&lt;&gt;"",R262&gt;=MIN('График отпусков'!$C$23,'График отпусков'!$D$23),R262&lt;=MAX('График отпусков'!$C$23,'График отпусков'!$D$23)),
AND('График отпусков'!$C$24&lt;&gt;"",'График отпусков'!$D$24&lt;&gt;"",R262&gt;=MIN('График отпусков'!$C$24,'График отпусков'!$D$24),R262&lt;=MAX('График отпусков'!$C$24,'График отпусков'!$D$24)),
AND('График отпусков'!$C$25&lt;&gt;"",'График отпусков'!$D$25&lt;&gt;"",R262&gt;=MIN('График отпусков'!$C$25,'График отпусков'!$D$25),R262&lt;=MAX('График отпусков'!$C$25,'График отпусков'!$D$25)),
AND('График отпусков'!$C$26&lt;&gt;"",'График отпусков'!$D$26&lt;&gt;"",R262&gt;=MIN('График отпусков'!$C$26,'График отпусков'!$D$26),R262&lt;=MAX('График отпусков'!$C$26,'График отпусков'!$D$26)),
AND('График отпусков'!$C$27&lt;&gt;"",'График отпусков'!$D$27&lt;&gt;"",R262&gt;=MIN('График отпусков'!$C$27,'График отпусков'!$D$27),R262&lt;=MAX('График отпусков'!$C$27,'График отпусков'!$D$27)),
AND('График отпусков'!$C$28&lt;&gt;"",'График отпусков'!$D$28&lt;&gt;"",R262&gt;=MIN('График отпусков'!$C$28,'График отпусков'!$D$28),R262&lt;=MAX('График отпусков'!$C$28,'График отпусков'!$D$28)),
AND('График отпусков'!$C$29&lt;&gt;"",'График отпусков'!$D$29&lt;&gt;"",R262&gt;=MIN('График отпусков'!$C$29,'График отпусков'!$D$29),R262&lt;=MAX('График отпусков'!$C$29,'График отпусков'!$D$29))
)
)</f>
        <v>0</v>
      </c>
    </row>
    <row r="263" spans="17:19" ht="45" customHeight="1" x14ac:dyDescent="0.25">
      <c r="Q263" s="58" t="s">
        <v>101</v>
      </c>
      <c r="R263" s="59">
        <v>46282</v>
      </c>
      <c r="S263" s="60" t="b">
        <f>AND(
COUNTIF(Расчёт!$O$4:$O$35,R263)=0,
OR(
AND('График отпусков'!$C$15&lt;&gt;"",'График отпусков'!$D$15&lt;&gt;"",R263&gt;=MIN('График отпусков'!$C$15,'График отпусков'!$D$15),R263&lt;=MAX('График отпусков'!$C$15,'График отпусков'!$D$15)),
AND('График отпусков'!$C$16&lt;&gt;"",'График отпусков'!$D$16&lt;&gt;"",R263&gt;=MIN('График отпусков'!$C$16,'График отпусков'!$D$16),R263&lt;=MAX('График отпусков'!$C$16,'График отпусков'!$D$16)),
AND('График отпусков'!$C$17&lt;&gt;"",'График отпусков'!$D$17&lt;&gt;"",R263&gt;=MIN('График отпусков'!$C$17,'График отпусков'!$D$17),R263&lt;=MAX('График отпусков'!$C$17,'График отпусков'!$D$17)),
AND('График отпусков'!$C$18&lt;&gt;"",'График отпусков'!$D$18&lt;&gt;"",R263&gt;=MIN('График отпусков'!$C$18,'График отпусков'!$D$18),R263&lt;=MAX('График отпусков'!$C$18,'График отпусков'!$D$18)),
AND('График отпусков'!$C$19&lt;&gt;"",'График отпусков'!$D$19&lt;&gt;"",R263&gt;=MIN('График отпусков'!$C$19,'График отпусков'!$D$19),R263&lt;=MAX('График отпусков'!$C$19,'График отпусков'!$D$19)),
AND('График отпусков'!$C$20&lt;&gt;"",'График отпусков'!$D$20&lt;&gt;"",R263&gt;=MIN('График отпусков'!$C$20,'График отпусков'!$D$20),R263&lt;=MAX('График отпусков'!$C$20,'График отпусков'!$D$20)),
AND('График отпусков'!$C$21&lt;&gt;"",'График отпусков'!$D$21&lt;&gt;"",R263&gt;=MIN('График отпусков'!$C$21,'График отпусков'!$D$21),R263&lt;=MAX('График отпусков'!$C$21,'График отпусков'!$D$21)),
AND('График отпусков'!$C$22&lt;&gt;"",'График отпусков'!$D$22&lt;&gt;"",R263&gt;=MIN('График отпусков'!$C$22,'График отпусков'!$D$22),R263&lt;=MAX('График отпусков'!$C$22,'График отпусков'!$D$22)),
AND('График отпусков'!$C$23&lt;&gt;"",'График отпусков'!$D$23&lt;&gt;"",R263&gt;=MIN('График отпусков'!$C$23,'График отпусков'!$D$23),R263&lt;=MAX('График отпусков'!$C$23,'График отпусков'!$D$23)),
AND('График отпусков'!$C$24&lt;&gt;"",'График отпусков'!$D$24&lt;&gt;"",R263&gt;=MIN('График отпусков'!$C$24,'График отпусков'!$D$24),R263&lt;=MAX('График отпусков'!$C$24,'График отпусков'!$D$24)),
AND('График отпусков'!$C$25&lt;&gt;"",'График отпусков'!$D$25&lt;&gt;"",R263&gt;=MIN('График отпусков'!$C$25,'График отпусков'!$D$25),R263&lt;=MAX('График отпусков'!$C$25,'График отпусков'!$D$25)),
AND('График отпусков'!$C$26&lt;&gt;"",'График отпусков'!$D$26&lt;&gt;"",R263&gt;=MIN('График отпусков'!$C$26,'График отпусков'!$D$26),R263&lt;=MAX('График отпусков'!$C$26,'График отпусков'!$D$26)),
AND('График отпусков'!$C$27&lt;&gt;"",'График отпусков'!$D$27&lt;&gt;"",R263&gt;=MIN('График отпусков'!$C$27,'График отпусков'!$D$27),R263&lt;=MAX('График отпусков'!$C$27,'График отпусков'!$D$27)),
AND('График отпусков'!$C$28&lt;&gt;"",'График отпусков'!$D$28&lt;&gt;"",R263&gt;=MIN('График отпусков'!$C$28,'График отпусков'!$D$28),R263&lt;=MAX('График отпусков'!$C$28,'График отпусков'!$D$28)),
AND('График отпусков'!$C$29&lt;&gt;"",'График отпусков'!$D$29&lt;&gt;"",R263&gt;=MIN('График отпусков'!$C$29,'График отпусков'!$D$29),R263&lt;=MAX('График отпусков'!$C$29,'График отпусков'!$D$29))
)
)</f>
        <v>0</v>
      </c>
    </row>
    <row r="264" spans="17:19" ht="45" customHeight="1" x14ac:dyDescent="0.25">
      <c r="Q264" s="58" t="s">
        <v>101</v>
      </c>
      <c r="R264" s="59">
        <v>46283</v>
      </c>
      <c r="S264" s="60" t="b">
        <f>AND(
COUNTIF(Расчёт!$O$4:$O$35,R264)=0,
OR(
AND('График отпусков'!$C$15&lt;&gt;"",'График отпусков'!$D$15&lt;&gt;"",R264&gt;=MIN('График отпусков'!$C$15,'График отпусков'!$D$15),R264&lt;=MAX('График отпусков'!$C$15,'График отпусков'!$D$15)),
AND('График отпусков'!$C$16&lt;&gt;"",'График отпусков'!$D$16&lt;&gt;"",R264&gt;=MIN('График отпусков'!$C$16,'График отпусков'!$D$16),R264&lt;=MAX('График отпусков'!$C$16,'График отпусков'!$D$16)),
AND('График отпусков'!$C$17&lt;&gt;"",'График отпусков'!$D$17&lt;&gt;"",R264&gt;=MIN('График отпусков'!$C$17,'График отпусков'!$D$17),R264&lt;=MAX('График отпусков'!$C$17,'График отпусков'!$D$17)),
AND('График отпусков'!$C$18&lt;&gt;"",'График отпусков'!$D$18&lt;&gt;"",R264&gt;=MIN('График отпусков'!$C$18,'График отпусков'!$D$18),R264&lt;=MAX('График отпусков'!$C$18,'График отпусков'!$D$18)),
AND('График отпусков'!$C$19&lt;&gt;"",'График отпусков'!$D$19&lt;&gt;"",R264&gt;=MIN('График отпусков'!$C$19,'График отпусков'!$D$19),R264&lt;=MAX('График отпусков'!$C$19,'График отпусков'!$D$19)),
AND('График отпусков'!$C$20&lt;&gt;"",'График отпусков'!$D$20&lt;&gt;"",R264&gt;=MIN('График отпусков'!$C$20,'График отпусков'!$D$20),R264&lt;=MAX('График отпусков'!$C$20,'График отпусков'!$D$20)),
AND('График отпусков'!$C$21&lt;&gt;"",'График отпусков'!$D$21&lt;&gt;"",R264&gt;=MIN('График отпусков'!$C$21,'График отпусков'!$D$21),R264&lt;=MAX('График отпусков'!$C$21,'График отпусков'!$D$21)),
AND('График отпусков'!$C$22&lt;&gt;"",'График отпусков'!$D$22&lt;&gt;"",R264&gt;=MIN('График отпусков'!$C$22,'График отпусков'!$D$22),R264&lt;=MAX('График отпусков'!$C$22,'График отпусков'!$D$22)),
AND('График отпусков'!$C$23&lt;&gt;"",'График отпусков'!$D$23&lt;&gt;"",R264&gt;=MIN('График отпусков'!$C$23,'График отпусков'!$D$23),R264&lt;=MAX('График отпусков'!$C$23,'График отпусков'!$D$23)),
AND('График отпусков'!$C$24&lt;&gt;"",'График отпусков'!$D$24&lt;&gt;"",R264&gt;=MIN('График отпусков'!$C$24,'График отпусков'!$D$24),R264&lt;=MAX('График отпусков'!$C$24,'График отпусков'!$D$24)),
AND('График отпусков'!$C$25&lt;&gt;"",'График отпусков'!$D$25&lt;&gt;"",R264&gt;=MIN('График отпусков'!$C$25,'График отпусков'!$D$25),R264&lt;=MAX('График отпусков'!$C$25,'График отпусков'!$D$25)),
AND('График отпусков'!$C$26&lt;&gt;"",'График отпусков'!$D$26&lt;&gt;"",R264&gt;=MIN('График отпусков'!$C$26,'График отпусков'!$D$26),R264&lt;=MAX('График отпусков'!$C$26,'График отпусков'!$D$26)),
AND('График отпусков'!$C$27&lt;&gt;"",'График отпусков'!$D$27&lt;&gt;"",R264&gt;=MIN('График отпусков'!$C$27,'График отпусков'!$D$27),R264&lt;=MAX('График отпусков'!$C$27,'График отпусков'!$D$27)),
AND('График отпусков'!$C$28&lt;&gt;"",'График отпусков'!$D$28&lt;&gt;"",R264&gt;=MIN('График отпусков'!$C$28,'График отпусков'!$D$28),R264&lt;=MAX('График отпусков'!$C$28,'График отпусков'!$D$28)),
AND('График отпусков'!$C$29&lt;&gt;"",'График отпусков'!$D$29&lt;&gt;"",R264&gt;=MIN('График отпусков'!$C$29,'График отпусков'!$D$29),R264&lt;=MAX('График отпусков'!$C$29,'График отпусков'!$D$29))
)
)</f>
        <v>0</v>
      </c>
    </row>
    <row r="265" spans="17:19" ht="45" customHeight="1" x14ac:dyDescent="0.25">
      <c r="Q265" s="58" t="s">
        <v>101</v>
      </c>
      <c r="R265" s="59">
        <v>46284</v>
      </c>
      <c r="S265" s="60" t="b">
        <f>AND(
COUNTIF(Расчёт!$O$4:$O$35,R265)=0,
OR(
AND('График отпусков'!$C$15&lt;&gt;"",'График отпусков'!$D$15&lt;&gt;"",R265&gt;=MIN('График отпусков'!$C$15,'График отпусков'!$D$15),R265&lt;=MAX('График отпусков'!$C$15,'График отпусков'!$D$15)),
AND('График отпусков'!$C$16&lt;&gt;"",'График отпусков'!$D$16&lt;&gt;"",R265&gt;=MIN('График отпусков'!$C$16,'График отпусков'!$D$16),R265&lt;=MAX('График отпусков'!$C$16,'График отпусков'!$D$16)),
AND('График отпусков'!$C$17&lt;&gt;"",'График отпусков'!$D$17&lt;&gt;"",R265&gt;=MIN('График отпусков'!$C$17,'График отпусков'!$D$17),R265&lt;=MAX('График отпусков'!$C$17,'График отпусков'!$D$17)),
AND('График отпусков'!$C$18&lt;&gt;"",'График отпусков'!$D$18&lt;&gt;"",R265&gt;=MIN('График отпусков'!$C$18,'График отпусков'!$D$18),R265&lt;=MAX('График отпусков'!$C$18,'График отпусков'!$D$18)),
AND('График отпусков'!$C$19&lt;&gt;"",'График отпусков'!$D$19&lt;&gt;"",R265&gt;=MIN('График отпусков'!$C$19,'График отпусков'!$D$19),R265&lt;=MAX('График отпусков'!$C$19,'График отпусков'!$D$19)),
AND('График отпусков'!$C$20&lt;&gt;"",'График отпусков'!$D$20&lt;&gt;"",R265&gt;=MIN('График отпусков'!$C$20,'График отпусков'!$D$20),R265&lt;=MAX('График отпусков'!$C$20,'График отпусков'!$D$20)),
AND('График отпусков'!$C$21&lt;&gt;"",'График отпусков'!$D$21&lt;&gt;"",R265&gt;=MIN('График отпусков'!$C$21,'График отпусков'!$D$21),R265&lt;=MAX('График отпусков'!$C$21,'График отпусков'!$D$21)),
AND('График отпусков'!$C$22&lt;&gt;"",'График отпусков'!$D$22&lt;&gt;"",R265&gt;=MIN('График отпусков'!$C$22,'График отпусков'!$D$22),R265&lt;=MAX('График отпусков'!$C$22,'График отпусков'!$D$22)),
AND('График отпусков'!$C$23&lt;&gt;"",'График отпусков'!$D$23&lt;&gt;"",R265&gt;=MIN('График отпусков'!$C$23,'График отпусков'!$D$23),R265&lt;=MAX('График отпусков'!$C$23,'График отпусков'!$D$23)),
AND('График отпусков'!$C$24&lt;&gt;"",'График отпусков'!$D$24&lt;&gt;"",R265&gt;=MIN('График отпусков'!$C$24,'График отпусков'!$D$24),R265&lt;=MAX('График отпусков'!$C$24,'График отпусков'!$D$24)),
AND('График отпусков'!$C$25&lt;&gt;"",'График отпусков'!$D$25&lt;&gt;"",R265&gt;=MIN('График отпусков'!$C$25,'График отпусков'!$D$25),R265&lt;=MAX('График отпусков'!$C$25,'График отпусков'!$D$25)),
AND('График отпусков'!$C$26&lt;&gt;"",'График отпусков'!$D$26&lt;&gt;"",R265&gt;=MIN('График отпусков'!$C$26,'График отпусков'!$D$26),R265&lt;=MAX('График отпусков'!$C$26,'График отпусков'!$D$26)),
AND('График отпусков'!$C$27&lt;&gt;"",'График отпусков'!$D$27&lt;&gt;"",R265&gt;=MIN('График отпусков'!$C$27,'График отпусков'!$D$27),R265&lt;=MAX('График отпусков'!$C$27,'График отпусков'!$D$27)),
AND('График отпусков'!$C$28&lt;&gt;"",'График отпусков'!$D$28&lt;&gt;"",R265&gt;=MIN('График отпусков'!$C$28,'График отпусков'!$D$28),R265&lt;=MAX('График отпусков'!$C$28,'График отпусков'!$D$28)),
AND('График отпусков'!$C$29&lt;&gt;"",'График отпусков'!$D$29&lt;&gt;"",R265&gt;=MIN('График отпусков'!$C$29,'График отпусков'!$D$29),R265&lt;=MAX('График отпусков'!$C$29,'График отпусков'!$D$29))
)
)</f>
        <v>0</v>
      </c>
    </row>
    <row r="266" spans="17:19" ht="45" customHeight="1" x14ac:dyDescent="0.25">
      <c r="Q266" s="58" t="s">
        <v>101</v>
      </c>
      <c r="R266" s="59">
        <v>46285</v>
      </c>
      <c r="S266" s="60" t="b">
        <f>AND(
COUNTIF(Расчёт!$O$4:$O$35,R266)=0,
OR(
AND('График отпусков'!$C$15&lt;&gt;"",'График отпусков'!$D$15&lt;&gt;"",R266&gt;=MIN('График отпусков'!$C$15,'График отпусков'!$D$15),R266&lt;=MAX('График отпусков'!$C$15,'График отпусков'!$D$15)),
AND('График отпусков'!$C$16&lt;&gt;"",'График отпусков'!$D$16&lt;&gt;"",R266&gt;=MIN('График отпусков'!$C$16,'График отпусков'!$D$16),R266&lt;=MAX('График отпусков'!$C$16,'График отпусков'!$D$16)),
AND('График отпусков'!$C$17&lt;&gt;"",'График отпусков'!$D$17&lt;&gt;"",R266&gt;=MIN('График отпусков'!$C$17,'График отпусков'!$D$17),R266&lt;=MAX('График отпусков'!$C$17,'График отпусков'!$D$17)),
AND('График отпусков'!$C$18&lt;&gt;"",'График отпусков'!$D$18&lt;&gt;"",R266&gt;=MIN('График отпусков'!$C$18,'График отпусков'!$D$18),R266&lt;=MAX('График отпусков'!$C$18,'График отпусков'!$D$18)),
AND('График отпусков'!$C$19&lt;&gt;"",'График отпусков'!$D$19&lt;&gt;"",R266&gt;=MIN('График отпусков'!$C$19,'График отпусков'!$D$19),R266&lt;=MAX('График отпусков'!$C$19,'График отпусков'!$D$19)),
AND('График отпусков'!$C$20&lt;&gt;"",'График отпусков'!$D$20&lt;&gt;"",R266&gt;=MIN('График отпусков'!$C$20,'График отпусков'!$D$20),R266&lt;=MAX('График отпусков'!$C$20,'График отпусков'!$D$20)),
AND('График отпусков'!$C$21&lt;&gt;"",'График отпусков'!$D$21&lt;&gt;"",R266&gt;=MIN('График отпусков'!$C$21,'График отпусков'!$D$21),R266&lt;=MAX('График отпусков'!$C$21,'График отпусков'!$D$21)),
AND('График отпусков'!$C$22&lt;&gt;"",'График отпусков'!$D$22&lt;&gt;"",R266&gt;=MIN('График отпусков'!$C$22,'График отпусков'!$D$22),R266&lt;=MAX('График отпусков'!$C$22,'График отпусков'!$D$22)),
AND('График отпусков'!$C$23&lt;&gt;"",'График отпусков'!$D$23&lt;&gt;"",R266&gt;=MIN('График отпусков'!$C$23,'График отпусков'!$D$23),R266&lt;=MAX('График отпусков'!$C$23,'График отпусков'!$D$23)),
AND('График отпусков'!$C$24&lt;&gt;"",'График отпусков'!$D$24&lt;&gt;"",R266&gt;=MIN('График отпусков'!$C$24,'График отпусков'!$D$24),R266&lt;=MAX('График отпусков'!$C$24,'График отпусков'!$D$24)),
AND('График отпусков'!$C$25&lt;&gt;"",'График отпусков'!$D$25&lt;&gt;"",R266&gt;=MIN('График отпусков'!$C$25,'График отпусков'!$D$25),R266&lt;=MAX('График отпусков'!$C$25,'График отпусков'!$D$25)),
AND('График отпусков'!$C$26&lt;&gt;"",'График отпусков'!$D$26&lt;&gt;"",R266&gt;=MIN('График отпусков'!$C$26,'График отпусков'!$D$26),R266&lt;=MAX('График отпусков'!$C$26,'График отпусков'!$D$26)),
AND('График отпусков'!$C$27&lt;&gt;"",'График отпусков'!$D$27&lt;&gt;"",R266&gt;=MIN('График отпусков'!$C$27,'График отпусков'!$D$27),R266&lt;=MAX('График отпусков'!$C$27,'График отпусков'!$D$27)),
AND('График отпусков'!$C$28&lt;&gt;"",'График отпусков'!$D$28&lt;&gt;"",R266&gt;=MIN('График отпусков'!$C$28,'График отпусков'!$D$28),R266&lt;=MAX('График отпусков'!$C$28,'График отпусков'!$D$28)),
AND('График отпусков'!$C$29&lt;&gt;"",'График отпусков'!$D$29&lt;&gt;"",R266&gt;=MIN('График отпусков'!$C$29,'График отпусков'!$D$29),R266&lt;=MAX('График отпусков'!$C$29,'График отпусков'!$D$29))
)
)</f>
        <v>0</v>
      </c>
    </row>
    <row r="267" spans="17:19" ht="45" customHeight="1" x14ac:dyDescent="0.25">
      <c r="Q267" s="58" t="s">
        <v>101</v>
      </c>
      <c r="R267" s="59">
        <v>46286</v>
      </c>
      <c r="S267" s="60" t="b">
        <f>AND(
COUNTIF(Расчёт!$O$4:$O$35,R267)=0,
OR(
AND('График отпусков'!$C$15&lt;&gt;"",'График отпусков'!$D$15&lt;&gt;"",R267&gt;=MIN('График отпусков'!$C$15,'График отпусков'!$D$15),R267&lt;=MAX('График отпусков'!$C$15,'График отпусков'!$D$15)),
AND('График отпусков'!$C$16&lt;&gt;"",'График отпусков'!$D$16&lt;&gt;"",R267&gt;=MIN('График отпусков'!$C$16,'График отпусков'!$D$16),R267&lt;=MAX('График отпусков'!$C$16,'График отпусков'!$D$16)),
AND('График отпусков'!$C$17&lt;&gt;"",'График отпусков'!$D$17&lt;&gt;"",R267&gt;=MIN('График отпусков'!$C$17,'График отпусков'!$D$17),R267&lt;=MAX('График отпусков'!$C$17,'График отпусков'!$D$17)),
AND('График отпусков'!$C$18&lt;&gt;"",'График отпусков'!$D$18&lt;&gt;"",R267&gt;=MIN('График отпусков'!$C$18,'График отпусков'!$D$18),R267&lt;=MAX('График отпусков'!$C$18,'График отпусков'!$D$18)),
AND('График отпусков'!$C$19&lt;&gt;"",'График отпусков'!$D$19&lt;&gt;"",R267&gt;=MIN('График отпусков'!$C$19,'График отпусков'!$D$19),R267&lt;=MAX('График отпусков'!$C$19,'График отпусков'!$D$19)),
AND('График отпусков'!$C$20&lt;&gt;"",'График отпусков'!$D$20&lt;&gt;"",R267&gt;=MIN('График отпусков'!$C$20,'График отпусков'!$D$20),R267&lt;=MAX('График отпусков'!$C$20,'График отпусков'!$D$20)),
AND('График отпусков'!$C$21&lt;&gt;"",'График отпусков'!$D$21&lt;&gt;"",R267&gt;=MIN('График отпусков'!$C$21,'График отпусков'!$D$21),R267&lt;=MAX('График отпусков'!$C$21,'График отпусков'!$D$21)),
AND('График отпусков'!$C$22&lt;&gt;"",'График отпусков'!$D$22&lt;&gt;"",R267&gt;=MIN('График отпусков'!$C$22,'График отпусков'!$D$22),R267&lt;=MAX('График отпусков'!$C$22,'График отпусков'!$D$22)),
AND('График отпусков'!$C$23&lt;&gt;"",'График отпусков'!$D$23&lt;&gt;"",R267&gt;=MIN('График отпусков'!$C$23,'График отпусков'!$D$23),R267&lt;=MAX('График отпусков'!$C$23,'График отпусков'!$D$23)),
AND('График отпусков'!$C$24&lt;&gt;"",'График отпусков'!$D$24&lt;&gt;"",R267&gt;=MIN('График отпусков'!$C$24,'График отпусков'!$D$24),R267&lt;=MAX('График отпусков'!$C$24,'График отпусков'!$D$24)),
AND('График отпусков'!$C$25&lt;&gt;"",'График отпусков'!$D$25&lt;&gt;"",R267&gt;=MIN('График отпусков'!$C$25,'График отпусков'!$D$25),R267&lt;=MAX('График отпусков'!$C$25,'График отпусков'!$D$25)),
AND('График отпусков'!$C$26&lt;&gt;"",'График отпусков'!$D$26&lt;&gt;"",R267&gt;=MIN('График отпусков'!$C$26,'График отпусков'!$D$26),R267&lt;=MAX('График отпусков'!$C$26,'График отпусков'!$D$26)),
AND('График отпусков'!$C$27&lt;&gt;"",'График отпусков'!$D$27&lt;&gt;"",R267&gt;=MIN('График отпусков'!$C$27,'График отпусков'!$D$27),R267&lt;=MAX('График отпусков'!$C$27,'График отпусков'!$D$27)),
AND('График отпусков'!$C$28&lt;&gt;"",'График отпусков'!$D$28&lt;&gt;"",R267&gt;=MIN('График отпусков'!$C$28,'График отпусков'!$D$28),R267&lt;=MAX('График отпусков'!$C$28,'График отпусков'!$D$28)),
AND('График отпусков'!$C$29&lt;&gt;"",'График отпусков'!$D$29&lt;&gt;"",R267&gt;=MIN('График отпусков'!$C$29,'График отпусков'!$D$29),R267&lt;=MAX('График отпусков'!$C$29,'График отпусков'!$D$29))
)
)</f>
        <v>0</v>
      </c>
    </row>
    <row r="268" spans="17:19" ht="45" customHeight="1" x14ac:dyDescent="0.25">
      <c r="Q268" s="58" t="s">
        <v>101</v>
      </c>
      <c r="R268" s="59">
        <v>46287</v>
      </c>
      <c r="S268" s="60" t="b">
        <f>AND(
COUNTIF(Расчёт!$O$4:$O$35,R268)=0,
OR(
AND('График отпусков'!$C$15&lt;&gt;"",'График отпусков'!$D$15&lt;&gt;"",R268&gt;=MIN('График отпусков'!$C$15,'График отпусков'!$D$15),R268&lt;=MAX('График отпусков'!$C$15,'График отпусков'!$D$15)),
AND('График отпусков'!$C$16&lt;&gt;"",'График отпусков'!$D$16&lt;&gt;"",R268&gt;=MIN('График отпусков'!$C$16,'График отпусков'!$D$16),R268&lt;=MAX('График отпусков'!$C$16,'График отпусков'!$D$16)),
AND('График отпусков'!$C$17&lt;&gt;"",'График отпусков'!$D$17&lt;&gt;"",R268&gt;=MIN('График отпусков'!$C$17,'График отпусков'!$D$17),R268&lt;=MAX('График отпусков'!$C$17,'График отпусков'!$D$17)),
AND('График отпусков'!$C$18&lt;&gt;"",'График отпусков'!$D$18&lt;&gt;"",R268&gt;=MIN('График отпусков'!$C$18,'График отпусков'!$D$18),R268&lt;=MAX('График отпусков'!$C$18,'График отпусков'!$D$18)),
AND('График отпусков'!$C$19&lt;&gt;"",'График отпусков'!$D$19&lt;&gt;"",R268&gt;=MIN('График отпусков'!$C$19,'График отпусков'!$D$19),R268&lt;=MAX('График отпусков'!$C$19,'График отпусков'!$D$19)),
AND('График отпусков'!$C$20&lt;&gt;"",'График отпусков'!$D$20&lt;&gt;"",R268&gt;=MIN('График отпусков'!$C$20,'График отпусков'!$D$20),R268&lt;=MAX('График отпусков'!$C$20,'График отпусков'!$D$20)),
AND('График отпусков'!$C$21&lt;&gt;"",'График отпусков'!$D$21&lt;&gt;"",R268&gt;=MIN('График отпусков'!$C$21,'График отпусков'!$D$21),R268&lt;=MAX('График отпусков'!$C$21,'График отпусков'!$D$21)),
AND('График отпусков'!$C$22&lt;&gt;"",'График отпусков'!$D$22&lt;&gt;"",R268&gt;=MIN('График отпусков'!$C$22,'График отпусков'!$D$22),R268&lt;=MAX('График отпусков'!$C$22,'График отпусков'!$D$22)),
AND('График отпусков'!$C$23&lt;&gt;"",'График отпусков'!$D$23&lt;&gt;"",R268&gt;=MIN('График отпусков'!$C$23,'График отпусков'!$D$23),R268&lt;=MAX('График отпусков'!$C$23,'График отпусков'!$D$23)),
AND('График отпусков'!$C$24&lt;&gt;"",'График отпусков'!$D$24&lt;&gt;"",R268&gt;=MIN('График отпусков'!$C$24,'График отпусков'!$D$24),R268&lt;=MAX('График отпусков'!$C$24,'График отпусков'!$D$24)),
AND('График отпусков'!$C$25&lt;&gt;"",'График отпусков'!$D$25&lt;&gt;"",R268&gt;=MIN('График отпусков'!$C$25,'График отпусков'!$D$25),R268&lt;=MAX('График отпусков'!$C$25,'График отпусков'!$D$25)),
AND('График отпусков'!$C$26&lt;&gt;"",'График отпусков'!$D$26&lt;&gt;"",R268&gt;=MIN('График отпусков'!$C$26,'График отпусков'!$D$26),R268&lt;=MAX('График отпусков'!$C$26,'График отпусков'!$D$26)),
AND('График отпусков'!$C$27&lt;&gt;"",'График отпусков'!$D$27&lt;&gt;"",R268&gt;=MIN('График отпусков'!$C$27,'График отпусков'!$D$27),R268&lt;=MAX('График отпусков'!$C$27,'График отпусков'!$D$27)),
AND('График отпусков'!$C$28&lt;&gt;"",'График отпусков'!$D$28&lt;&gt;"",R268&gt;=MIN('График отпусков'!$C$28,'График отпусков'!$D$28),R268&lt;=MAX('График отпусков'!$C$28,'График отпусков'!$D$28)),
AND('График отпусков'!$C$29&lt;&gt;"",'График отпусков'!$D$29&lt;&gt;"",R268&gt;=MIN('График отпусков'!$C$29,'График отпусков'!$D$29),R268&lt;=MAX('График отпусков'!$C$29,'График отпусков'!$D$29))
)
)</f>
        <v>0</v>
      </c>
    </row>
    <row r="269" spans="17:19" ht="45" customHeight="1" x14ac:dyDescent="0.25">
      <c r="Q269" s="58" t="s">
        <v>101</v>
      </c>
      <c r="R269" s="59">
        <v>46288</v>
      </c>
      <c r="S269" s="60" t="b">
        <f>AND(
COUNTIF(Расчёт!$O$4:$O$35,R269)=0,
OR(
AND('График отпусков'!$C$15&lt;&gt;"",'График отпусков'!$D$15&lt;&gt;"",R269&gt;=MIN('График отпусков'!$C$15,'График отпусков'!$D$15),R269&lt;=MAX('График отпусков'!$C$15,'График отпусков'!$D$15)),
AND('График отпусков'!$C$16&lt;&gt;"",'График отпусков'!$D$16&lt;&gt;"",R269&gt;=MIN('График отпусков'!$C$16,'График отпусков'!$D$16),R269&lt;=MAX('График отпусков'!$C$16,'График отпусков'!$D$16)),
AND('График отпусков'!$C$17&lt;&gt;"",'График отпусков'!$D$17&lt;&gt;"",R269&gt;=MIN('График отпусков'!$C$17,'График отпусков'!$D$17),R269&lt;=MAX('График отпусков'!$C$17,'График отпусков'!$D$17)),
AND('График отпусков'!$C$18&lt;&gt;"",'График отпусков'!$D$18&lt;&gt;"",R269&gt;=MIN('График отпусков'!$C$18,'График отпусков'!$D$18),R269&lt;=MAX('График отпусков'!$C$18,'График отпусков'!$D$18)),
AND('График отпусков'!$C$19&lt;&gt;"",'График отпусков'!$D$19&lt;&gt;"",R269&gt;=MIN('График отпусков'!$C$19,'График отпусков'!$D$19),R269&lt;=MAX('График отпусков'!$C$19,'График отпусков'!$D$19)),
AND('График отпусков'!$C$20&lt;&gt;"",'График отпусков'!$D$20&lt;&gt;"",R269&gt;=MIN('График отпусков'!$C$20,'График отпусков'!$D$20),R269&lt;=MAX('График отпусков'!$C$20,'График отпусков'!$D$20)),
AND('График отпусков'!$C$21&lt;&gt;"",'График отпусков'!$D$21&lt;&gt;"",R269&gt;=MIN('График отпусков'!$C$21,'График отпусков'!$D$21),R269&lt;=MAX('График отпусков'!$C$21,'График отпусков'!$D$21)),
AND('График отпусков'!$C$22&lt;&gt;"",'График отпусков'!$D$22&lt;&gt;"",R269&gt;=MIN('График отпусков'!$C$22,'График отпусков'!$D$22),R269&lt;=MAX('График отпусков'!$C$22,'График отпусков'!$D$22)),
AND('График отпусков'!$C$23&lt;&gt;"",'График отпусков'!$D$23&lt;&gt;"",R269&gt;=MIN('График отпусков'!$C$23,'График отпусков'!$D$23),R269&lt;=MAX('График отпусков'!$C$23,'График отпусков'!$D$23)),
AND('График отпусков'!$C$24&lt;&gt;"",'График отпусков'!$D$24&lt;&gt;"",R269&gt;=MIN('График отпусков'!$C$24,'График отпусков'!$D$24),R269&lt;=MAX('График отпусков'!$C$24,'График отпусков'!$D$24)),
AND('График отпусков'!$C$25&lt;&gt;"",'График отпусков'!$D$25&lt;&gt;"",R269&gt;=MIN('График отпусков'!$C$25,'График отпусков'!$D$25),R269&lt;=MAX('График отпусков'!$C$25,'График отпусков'!$D$25)),
AND('График отпусков'!$C$26&lt;&gt;"",'График отпусков'!$D$26&lt;&gt;"",R269&gt;=MIN('График отпусков'!$C$26,'График отпусков'!$D$26),R269&lt;=MAX('График отпусков'!$C$26,'График отпусков'!$D$26)),
AND('График отпусков'!$C$27&lt;&gt;"",'График отпусков'!$D$27&lt;&gt;"",R269&gt;=MIN('График отпусков'!$C$27,'График отпусков'!$D$27),R269&lt;=MAX('График отпусков'!$C$27,'График отпусков'!$D$27)),
AND('График отпусков'!$C$28&lt;&gt;"",'График отпусков'!$D$28&lt;&gt;"",R269&gt;=MIN('График отпусков'!$C$28,'График отпусков'!$D$28),R269&lt;=MAX('График отпусков'!$C$28,'График отпусков'!$D$28)),
AND('График отпусков'!$C$29&lt;&gt;"",'График отпусков'!$D$29&lt;&gt;"",R269&gt;=MIN('График отпусков'!$C$29,'График отпусков'!$D$29),R269&lt;=MAX('График отпусков'!$C$29,'График отпусков'!$D$29))
)
)</f>
        <v>0</v>
      </c>
    </row>
    <row r="270" spans="17:19" ht="45" customHeight="1" x14ac:dyDescent="0.25">
      <c r="Q270" s="58" t="s">
        <v>101</v>
      </c>
      <c r="R270" s="59">
        <v>46289</v>
      </c>
      <c r="S270" s="60" t="b">
        <f>AND(
COUNTIF(Расчёт!$O$4:$O$35,R270)=0,
OR(
AND('График отпусков'!$C$15&lt;&gt;"",'График отпусков'!$D$15&lt;&gt;"",R270&gt;=MIN('График отпусков'!$C$15,'График отпусков'!$D$15),R270&lt;=MAX('График отпусков'!$C$15,'График отпусков'!$D$15)),
AND('График отпусков'!$C$16&lt;&gt;"",'График отпусков'!$D$16&lt;&gt;"",R270&gt;=MIN('График отпусков'!$C$16,'График отпусков'!$D$16),R270&lt;=MAX('График отпусков'!$C$16,'График отпусков'!$D$16)),
AND('График отпусков'!$C$17&lt;&gt;"",'График отпусков'!$D$17&lt;&gt;"",R270&gt;=MIN('График отпусков'!$C$17,'График отпусков'!$D$17),R270&lt;=MAX('График отпусков'!$C$17,'График отпусков'!$D$17)),
AND('График отпусков'!$C$18&lt;&gt;"",'График отпусков'!$D$18&lt;&gt;"",R270&gt;=MIN('График отпусков'!$C$18,'График отпусков'!$D$18),R270&lt;=MAX('График отпусков'!$C$18,'График отпусков'!$D$18)),
AND('График отпусков'!$C$19&lt;&gt;"",'График отпусков'!$D$19&lt;&gt;"",R270&gt;=MIN('График отпусков'!$C$19,'График отпусков'!$D$19),R270&lt;=MAX('График отпусков'!$C$19,'График отпусков'!$D$19)),
AND('График отпусков'!$C$20&lt;&gt;"",'График отпусков'!$D$20&lt;&gt;"",R270&gt;=MIN('График отпусков'!$C$20,'График отпусков'!$D$20),R270&lt;=MAX('График отпусков'!$C$20,'График отпусков'!$D$20)),
AND('График отпусков'!$C$21&lt;&gt;"",'График отпусков'!$D$21&lt;&gt;"",R270&gt;=MIN('График отпусков'!$C$21,'График отпусков'!$D$21),R270&lt;=MAX('График отпусков'!$C$21,'График отпусков'!$D$21)),
AND('График отпусков'!$C$22&lt;&gt;"",'График отпусков'!$D$22&lt;&gt;"",R270&gt;=MIN('График отпусков'!$C$22,'График отпусков'!$D$22),R270&lt;=MAX('График отпусков'!$C$22,'График отпусков'!$D$22)),
AND('График отпусков'!$C$23&lt;&gt;"",'График отпусков'!$D$23&lt;&gt;"",R270&gt;=MIN('График отпусков'!$C$23,'График отпусков'!$D$23),R270&lt;=MAX('График отпусков'!$C$23,'График отпусков'!$D$23)),
AND('График отпусков'!$C$24&lt;&gt;"",'График отпусков'!$D$24&lt;&gt;"",R270&gt;=MIN('График отпусков'!$C$24,'График отпусков'!$D$24),R270&lt;=MAX('График отпусков'!$C$24,'График отпусков'!$D$24)),
AND('График отпусков'!$C$25&lt;&gt;"",'График отпусков'!$D$25&lt;&gt;"",R270&gt;=MIN('График отпусков'!$C$25,'График отпусков'!$D$25),R270&lt;=MAX('График отпусков'!$C$25,'График отпусков'!$D$25)),
AND('График отпусков'!$C$26&lt;&gt;"",'График отпусков'!$D$26&lt;&gt;"",R270&gt;=MIN('График отпусков'!$C$26,'График отпусков'!$D$26),R270&lt;=MAX('График отпусков'!$C$26,'График отпусков'!$D$26)),
AND('График отпусков'!$C$27&lt;&gt;"",'График отпусков'!$D$27&lt;&gt;"",R270&gt;=MIN('График отпусков'!$C$27,'График отпусков'!$D$27),R270&lt;=MAX('График отпусков'!$C$27,'График отпусков'!$D$27)),
AND('График отпусков'!$C$28&lt;&gt;"",'График отпусков'!$D$28&lt;&gt;"",R270&gt;=MIN('График отпусков'!$C$28,'График отпусков'!$D$28),R270&lt;=MAX('График отпусков'!$C$28,'График отпусков'!$D$28)),
AND('График отпусков'!$C$29&lt;&gt;"",'График отпусков'!$D$29&lt;&gt;"",R270&gt;=MIN('График отпусков'!$C$29,'График отпусков'!$D$29),R270&lt;=MAX('График отпусков'!$C$29,'График отпусков'!$D$29))
)
)</f>
        <v>0</v>
      </c>
    </row>
    <row r="271" spans="17:19" ht="45" customHeight="1" x14ac:dyDescent="0.25">
      <c r="Q271" s="58" t="s">
        <v>101</v>
      </c>
      <c r="R271" s="59">
        <v>46290</v>
      </c>
      <c r="S271" s="60" t="b">
        <f>AND(
COUNTIF(Расчёт!$O$4:$O$35,R271)=0,
OR(
AND('График отпусков'!$C$15&lt;&gt;"",'График отпусков'!$D$15&lt;&gt;"",R271&gt;=MIN('График отпусков'!$C$15,'График отпусков'!$D$15),R271&lt;=MAX('График отпусков'!$C$15,'График отпусков'!$D$15)),
AND('График отпусков'!$C$16&lt;&gt;"",'График отпусков'!$D$16&lt;&gt;"",R271&gt;=MIN('График отпусков'!$C$16,'График отпусков'!$D$16),R271&lt;=MAX('График отпусков'!$C$16,'График отпусков'!$D$16)),
AND('График отпусков'!$C$17&lt;&gt;"",'График отпусков'!$D$17&lt;&gt;"",R271&gt;=MIN('График отпусков'!$C$17,'График отпусков'!$D$17),R271&lt;=MAX('График отпусков'!$C$17,'График отпусков'!$D$17)),
AND('График отпусков'!$C$18&lt;&gt;"",'График отпусков'!$D$18&lt;&gt;"",R271&gt;=MIN('График отпусков'!$C$18,'График отпусков'!$D$18),R271&lt;=MAX('График отпусков'!$C$18,'График отпусков'!$D$18)),
AND('График отпусков'!$C$19&lt;&gt;"",'График отпусков'!$D$19&lt;&gt;"",R271&gt;=MIN('График отпусков'!$C$19,'График отпусков'!$D$19),R271&lt;=MAX('График отпусков'!$C$19,'График отпусков'!$D$19)),
AND('График отпусков'!$C$20&lt;&gt;"",'График отпусков'!$D$20&lt;&gt;"",R271&gt;=MIN('График отпусков'!$C$20,'График отпусков'!$D$20),R271&lt;=MAX('График отпусков'!$C$20,'График отпусков'!$D$20)),
AND('График отпусков'!$C$21&lt;&gt;"",'График отпусков'!$D$21&lt;&gt;"",R271&gt;=MIN('График отпусков'!$C$21,'График отпусков'!$D$21),R271&lt;=MAX('График отпусков'!$C$21,'График отпусков'!$D$21)),
AND('График отпусков'!$C$22&lt;&gt;"",'График отпусков'!$D$22&lt;&gt;"",R271&gt;=MIN('График отпусков'!$C$22,'График отпусков'!$D$22),R271&lt;=MAX('График отпусков'!$C$22,'График отпусков'!$D$22)),
AND('График отпусков'!$C$23&lt;&gt;"",'График отпусков'!$D$23&lt;&gt;"",R271&gt;=MIN('График отпусков'!$C$23,'График отпусков'!$D$23),R271&lt;=MAX('График отпусков'!$C$23,'График отпусков'!$D$23)),
AND('График отпусков'!$C$24&lt;&gt;"",'График отпусков'!$D$24&lt;&gt;"",R271&gt;=MIN('График отпусков'!$C$24,'График отпусков'!$D$24),R271&lt;=MAX('График отпусков'!$C$24,'График отпусков'!$D$24)),
AND('График отпусков'!$C$25&lt;&gt;"",'График отпусков'!$D$25&lt;&gt;"",R271&gt;=MIN('График отпусков'!$C$25,'График отпусков'!$D$25),R271&lt;=MAX('График отпусков'!$C$25,'График отпусков'!$D$25)),
AND('График отпусков'!$C$26&lt;&gt;"",'График отпусков'!$D$26&lt;&gt;"",R271&gt;=MIN('График отпусков'!$C$26,'График отпусков'!$D$26),R271&lt;=MAX('График отпусков'!$C$26,'График отпусков'!$D$26)),
AND('График отпусков'!$C$27&lt;&gt;"",'График отпусков'!$D$27&lt;&gt;"",R271&gt;=MIN('График отпусков'!$C$27,'График отпусков'!$D$27),R271&lt;=MAX('График отпусков'!$C$27,'График отпусков'!$D$27)),
AND('График отпусков'!$C$28&lt;&gt;"",'График отпусков'!$D$28&lt;&gt;"",R271&gt;=MIN('График отпусков'!$C$28,'График отпусков'!$D$28),R271&lt;=MAX('График отпусков'!$C$28,'График отпусков'!$D$28)),
AND('График отпусков'!$C$29&lt;&gt;"",'График отпусков'!$D$29&lt;&gt;"",R271&gt;=MIN('График отпусков'!$C$29,'График отпусков'!$D$29),R271&lt;=MAX('График отпусков'!$C$29,'График отпусков'!$D$29))
)
)</f>
        <v>0</v>
      </c>
    </row>
    <row r="272" spans="17:19" ht="45" customHeight="1" x14ac:dyDescent="0.25">
      <c r="Q272" s="58" t="s">
        <v>101</v>
      </c>
      <c r="R272" s="59">
        <v>46291</v>
      </c>
      <c r="S272" s="60" t="b">
        <f>AND(
COUNTIF(Расчёт!$O$4:$O$35,R272)=0,
OR(
AND('График отпусков'!$C$15&lt;&gt;"",'График отпусков'!$D$15&lt;&gt;"",R272&gt;=MIN('График отпусков'!$C$15,'График отпусков'!$D$15),R272&lt;=MAX('График отпусков'!$C$15,'График отпусков'!$D$15)),
AND('График отпусков'!$C$16&lt;&gt;"",'График отпусков'!$D$16&lt;&gt;"",R272&gt;=MIN('График отпусков'!$C$16,'График отпусков'!$D$16),R272&lt;=MAX('График отпусков'!$C$16,'График отпусков'!$D$16)),
AND('График отпусков'!$C$17&lt;&gt;"",'График отпусков'!$D$17&lt;&gt;"",R272&gt;=MIN('График отпусков'!$C$17,'График отпусков'!$D$17),R272&lt;=MAX('График отпусков'!$C$17,'График отпусков'!$D$17)),
AND('График отпусков'!$C$18&lt;&gt;"",'График отпусков'!$D$18&lt;&gt;"",R272&gt;=MIN('График отпусков'!$C$18,'График отпусков'!$D$18),R272&lt;=MAX('График отпусков'!$C$18,'График отпусков'!$D$18)),
AND('График отпусков'!$C$19&lt;&gt;"",'График отпусков'!$D$19&lt;&gt;"",R272&gt;=MIN('График отпусков'!$C$19,'График отпусков'!$D$19),R272&lt;=MAX('График отпусков'!$C$19,'График отпусков'!$D$19)),
AND('График отпусков'!$C$20&lt;&gt;"",'График отпусков'!$D$20&lt;&gt;"",R272&gt;=MIN('График отпусков'!$C$20,'График отпусков'!$D$20),R272&lt;=MAX('График отпусков'!$C$20,'График отпусков'!$D$20)),
AND('График отпусков'!$C$21&lt;&gt;"",'График отпусков'!$D$21&lt;&gt;"",R272&gt;=MIN('График отпусков'!$C$21,'График отпусков'!$D$21),R272&lt;=MAX('График отпусков'!$C$21,'График отпусков'!$D$21)),
AND('График отпусков'!$C$22&lt;&gt;"",'График отпусков'!$D$22&lt;&gt;"",R272&gt;=MIN('График отпусков'!$C$22,'График отпусков'!$D$22),R272&lt;=MAX('График отпусков'!$C$22,'График отпусков'!$D$22)),
AND('График отпусков'!$C$23&lt;&gt;"",'График отпусков'!$D$23&lt;&gt;"",R272&gt;=MIN('График отпусков'!$C$23,'График отпусков'!$D$23),R272&lt;=MAX('График отпусков'!$C$23,'График отпусков'!$D$23)),
AND('График отпусков'!$C$24&lt;&gt;"",'График отпусков'!$D$24&lt;&gt;"",R272&gt;=MIN('График отпусков'!$C$24,'График отпусков'!$D$24),R272&lt;=MAX('График отпусков'!$C$24,'График отпусков'!$D$24)),
AND('График отпусков'!$C$25&lt;&gt;"",'График отпусков'!$D$25&lt;&gt;"",R272&gt;=MIN('График отпусков'!$C$25,'График отпусков'!$D$25),R272&lt;=MAX('График отпусков'!$C$25,'График отпусков'!$D$25)),
AND('График отпусков'!$C$26&lt;&gt;"",'График отпусков'!$D$26&lt;&gt;"",R272&gt;=MIN('График отпусков'!$C$26,'График отпусков'!$D$26),R272&lt;=MAX('График отпусков'!$C$26,'График отпусков'!$D$26)),
AND('График отпусков'!$C$27&lt;&gt;"",'График отпусков'!$D$27&lt;&gt;"",R272&gt;=MIN('График отпусков'!$C$27,'График отпусков'!$D$27),R272&lt;=MAX('График отпусков'!$C$27,'График отпусков'!$D$27)),
AND('График отпусков'!$C$28&lt;&gt;"",'График отпусков'!$D$28&lt;&gt;"",R272&gt;=MIN('График отпусков'!$C$28,'График отпусков'!$D$28),R272&lt;=MAX('График отпусков'!$C$28,'График отпусков'!$D$28)),
AND('График отпусков'!$C$29&lt;&gt;"",'График отпусков'!$D$29&lt;&gt;"",R272&gt;=MIN('График отпусков'!$C$29,'График отпусков'!$D$29),R272&lt;=MAX('График отпусков'!$C$29,'График отпусков'!$D$29))
)
)</f>
        <v>0</v>
      </c>
    </row>
    <row r="273" spans="17:19" ht="45" customHeight="1" x14ac:dyDescent="0.25">
      <c r="Q273" s="58" t="s">
        <v>101</v>
      </c>
      <c r="R273" s="59">
        <v>46292</v>
      </c>
      <c r="S273" s="60" t="b">
        <f>AND(
COUNTIF(Расчёт!$O$4:$O$35,R273)=0,
OR(
AND('График отпусков'!$C$15&lt;&gt;"",'График отпусков'!$D$15&lt;&gt;"",R273&gt;=MIN('График отпусков'!$C$15,'График отпусков'!$D$15),R273&lt;=MAX('График отпусков'!$C$15,'График отпусков'!$D$15)),
AND('График отпусков'!$C$16&lt;&gt;"",'График отпусков'!$D$16&lt;&gt;"",R273&gt;=MIN('График отпусков'!$C$16,'График отпусков'!$D$16),R273&lt;=MAX('График отпусков'!$C$16,'График отпусков'!$D$16)),
AND('График отпусков'!$C$17&lt;&gt;"",'График отпусков'!$D$17&lt;&gt;"",R273&gt;=MIN('График отпусков'!$C$17,'График отпусков'!$D$17),R273&lt;=MAX('График отпусков'!$C$17,'График отпусков'!$D$17)),
AND('График отпусков'!$C$18&lt;&gt;"",'График отпусков'!$D$18&lt;&gt;"",R273&gt;=MIN('График отпусков'!$C$18,'График отпусков'!$D$18),R273&lt;=MAX('График отпусков'!$C$18,'График отпусков'!$D$18)),
AND('График отпусков'!$C$19&lt;&gt;"",'График отпусков'!$D$19&lt;&gt;"",R273&gt;=MIN('График отпусков'!$C$19,'График отпусков'!$D$19),R273&lt;=MAX('График отпусков'!$C$19,'График отпусков'!$D$19)),
AND('График отпусков'!$C$20&lt;&gt;"",'График отпусков'!$D$20&lt;&gt;"",R273&gt;=MIN('График отпусков'!$C$20,'График отпусков'!$D$20),R273&lt;=MAX('График отпусков'!$C$20,'График отпусков'!$D$20)),
AND('График отпусков'!$C$21&lt;&gt;"",'График отпусков'!$D$21&lt;&gt;"",R273&gt;=MIN('График отпусков'!$C$21,'График отпусков'!$D$21),R273&lt;=MAX('График отпусков'!$C$21,'График отпусков'!$D$21)),
AND('График отпусков'!$C$22&lt;&gt;"",'График отпусков'!$D$22&lt;&gt;"",R273&gt;=MIN('График отпусков'!$C$22,'График отпусков'!$D$22),R273&lt;=MAX('График отпусков'!$C$22,'График отпусков'!$D$22)),
AND('График отпусков'!$C$23&lt;&gt;"",'График отпусков'!$D$23&lt;&gt;"",R273&gt;=MIN('График отпусков'!$C$23,'График отпусков'!$D$23),R273&lt;=MAX('График отпусков'!$C$23,'График отпусков'!$D$23)),
AND('График отпусков'!$C$24&lt;&gt;"",'График отпусков'!$D$24&lt;&gt;"",R273&gt;=MIN('График отпусков'!$C$24,'График отпусков'!$D$24),R273&lt;=MAX('График отпусков'!$C$24,'График отпусков'!$D$24)),
AND('График отпусков'!$C$25&lt;&gt;"",'График отпусков'!$D$25&lt;&gt;"",R273&gt;=MIN('График отпусков'!$C$25,'График отпусков'!$D$25),R273&lt;=MAX('График отпусков'!$C$25,'График отпусков'!$D$25)),
AND('График отпусков'!$C$26&lt;&gt;"",'График отпусков'!$D$26&lt;&gt;"",R273&gt;=MIN('График отпусков'!$C$26,'График отпусков'!$D$26),R273&lt;=MAX('График отпусков'!$C$26,'График отпусков'!$D$26)),
AND('График отпусков'!$C$27&lt;&gt;"",'График отпусков'!$D$27&lt;&gt;"",R273&gt;=MIN('График отпусков'!$C$27,'График отпусков'!$D$27),R273&lt;=MAX('График отпусков'!$C$27,'График отпусков'!$D$27)),
AND('График отпусков'!$C$28&lt;&gt;"",'График отпусков'!$D$28&lt;&gt;"",R273&gt;=MIN('График отпусков'!$C$28,'График отпусков'!$D$28),R273&lt;=MAX('График отпусков'!$C$28,'График отпусков'!$D$28)),
AND('График отпусков'!$C$29&lt;&gt;"",'График отпусков'!$D$29&lt;&gt;"",R273&gt;=MIN('График отпусков'!$C$29,'График отпусков'!$D$29),R273&lt;=MAX('График отпусков'!$C$29,'График отпусков'!$D$29))
)
)</f>
        <v>0</v>
      </c>
    </row>
    <row r="274" spans="17:19" ht="45" customHeight="1" x14ac:dyDescent="0.25">
      <c r="Q274" s="58" t="s">
        <v>101</v>
      </c>
      <c r="R274" s="59">
        <v>46293</v>
      </c>
      <c r="S274" s="60" t="b">
        <f>AND(
COUNTIF(Расчёт!$O$4:$O$35,R274)=0,
OR(
AND('График отпусков'!$C$15&lt;&gt;"",'График отпусков'!$D$15&lt;&gt;"",R274&gt;=MIN('График отпусков'!$C$15,'График отпусков'!$D$15),R274&lt;=MAX('График отпусков'!$C$15,'График отпусков'!$D$15)),
AND('График отпусков'!$C$16&lt;&gt;"",'График отпусков'!$D$16&lt;&gt;"",R274&gt;=MIN('График отпусков'!$C$16,'График отпусков'!$D$16),R274&lt;=MAX('График отпусков'!$C$16,'График отпусков'!$D$16)),
AND('График отпусков'!$C$17&lt;&gt;"",'График отпусков'!$D$17&lt;&gt;"",R274&gt;=MIN('График отпусков'!$C$17,'График отпусков'!$D$17),R274&lt;=MAX('График отпусков'!$C$17,'График отпусков'!$D$17)),
AND('График отпусков'!$C$18&lt;&gt;"",'График отпусков'!$D$18&lt;&gt;"",R274&gt;=MIN('График отпусков'!$C$18,'График отпусков'!$D$18),R274&lt;=MAX('График отпусков'!$C$18,'График отпусков'!$D$18)),
AND('График отпусков'!$C$19&lt;&gt;"",'График отпусков'!$D$19&lt;&gt;"",R274&gt;=MIN('График отпусков'!$C$19,'График отпусков'!$D$19),R274&lt;=MAX('График отпусков'!$C$19,'График отпусков'!$D$19)),
AND('График отпусков'!$C$20&lt;&gt;"",'График отпусков'!$D$20&lt;&gt;"",R274&gt;=MIN('График отпусков'!$C$20,'График отпусков'!$D$20),R274&lt;=MAX('График отпусков'!$C$20,'График отпусков'!$D$20)),
AND('График отпусков'!$C$21&lt;&gt;"",'График отпусков'!$D$21&lt;&gt;"",R274&gt;=MIN('График отпусков'!$C$21,'График отпусков'!$D$21),R274&lt;=MAX('График отпусков'!$C$21,'График отпусков'!$D$21)),
AND('График отпусков'!$C$22&lt;&gt;"",'График отпусков'!$D$22&lt;&gt;"",R274&gt;=MIN('График отпусков'!$C$22,'График отпусков'!$D$22),R274&lt;=MAX('График отпусков'!$C$22,'График отпусков'!$D$22)),
AND('График отпусков'!$C$23&lt;&gt;"",'График отпусков'!$D$23&lt;&gt;"",R274&gt;=MIN('График отпусков'!$C$23,'График отпусков'!$D$23),R274&lt;=MAX('График отпусков'!$C$23,'График отпусков'!$D$23)),
AND('График отпусков'!$C$24&lt;&gt;"",'График отпусков'!$D$24&lt;&gt;"",R274&gt;=MIN('График отпусков'!$C$24,'График отпусков'!$D$24),R274&lt;=MAX('График отпусков'!$C$24,'График отпусков'!$D$24)),
AND('График отпусков'!$C$25&lt;&gt;"",'График отпусков'!$D$25&lt;&gt;"",R274&gt;=MIN('График отпусков'!$C$25,'График отпусков'!$D$25),R274&lt;=MAX('График отпусков'!$C$25,'График отпусков'!$D$25)),
AND('График отпусков'!$C$26&lt;&gt;"",'График отпусков'!$D$26&lt;&gt;"",R274&gt;=MIN('График отпусков'!$C$26,'График отпусков'!$D$26),R274&lt;=MAX('График отпусков'!$C$26,'График отпусков'!$D$26)),
AND('График отпусков'!$C$27&lt;&gt;"",'График отпусков'!$D$27&lt;&gt;"",R274&gt;=MIN('График отпусков'!$C$27,'График отпусков'!$D$27),R274&lt;=MAX('График отпусков'!$C$27,'График отпусков'!$D$27)),
AND('График отпусков'!$C$28&lt;&gt;"",'График отпусков'!$D$28&lt;&gt;"",R274&gt;=MIN('График отпусков'!$C$28,'График отпусков'!$D$28),R274&lt;=MAX('График отпусков'!$C$28,'График отпусков'!$D$28)),
AND('График отпусков'!$C$29&lt;&gt;"",'График отпусков'!$D$29&lt;&gt;"",R274&gt;=MIN('График отпусков'!$C$29,'График отпусков'!$D$29),R274&lt;=MAX('График отпусков'!$C$29,'График отпусков'!$D$29))
)
)</f>
        <v>0</v>
      </c>
    </row>
    <row r="275" spans="17:19" ht="45" customHeight="1" x14ac:dyDescent="0.25">
      <c r="Q275" s="58" t="s">
        <v>101</v>
      </c>
      <c r="R275" s="59">
        <v>46294</v>
      </c>
      <c r="S275" s="60" t="b">
        <f>AND(
COUNTIF(Расчёт!$O$4:$O$35,R275)=0,
OR(
AND('График отпусков'!$C$15&lt;&gt;"",'График отпусков'!$D$15&lt;&gt;"",R275&gt;=MIN('График отпусков'!$C$15,'График отпусков'!$D$15),R275&lt;=MAX('График отпусков'!$C$15,'График отпусков'!$D$15)),
AND('График отпусков'!$C$16&lt;&gt;"",'График отпусков'!$D$16&lt;&gt;"",R275&gt;=MIN('График отпусков'!$C$16,'График отпусков'!$D$16),R275&lt;=MAX('График отпусков'!$C$16,'График отпусков'!$D$16)),
AND('График отпусков'!$C$17&lt;&gt;"",'График отпусков'!$D$17&lt;&gt;"",R275&gt;=MIN('График отпусков'!$C$17,'График отпусков'!$D$17),R275&lt;=MAX('График отпусков'!$C$17,'График отпусков'!$D$17)),
AND('График отпусков'!$C$18&lt;&gt;"",'График отпусков'!$D$18&lt;&gt;"",R275&gt;=MIN('График отпусков'!$C$18,'График отпусков'!$D$18),R275&lt;=MAX('График отпусков'!$C$18,'График отпусков'!$D$18)),
AND('График отпусков'!$C$19&lt;&gt;"",'График отпусков'!$D$19&lt;&gt;"",R275&gt;=MIN('График отпусков'!$C$19,'График отпусков'!$D$19),R275&lt;=MAX('График отпусков'!$C$19,'График отпусков'!$D$19)),
AND('График отпусков'!$C$20&lt;&gt;"",'График отпусков'!$D$20&lt;&gt;"",R275&gt;=MIN('График отпусков'!$C$20,'График отпусков'!$D$20),R275&lt;=MAX('График отпусков'!$C$20,'График отпусков'!$D$20)),
AND('График отпусков'!$C$21&lt;&gt;"",'График отпусков'!$D$21&lt;&gt;"",R275&gt;=MIN('График отпусков'!$C$21,'График отпусков'!$D$21),R275&lt;=MAX('График отпусков'!$C$21,'График отпусков'!$D$21)),
AND('График отпусков'!$C$22&lt;&gt;"",'График отпусков'!$D$22&lt;&gt;"",R275&gt;=MIN('График отпусков'!$C$22,'График отпусков'!$D$22),R275&lt;=MAX('График отпусков'!$C$22,'График отпусков'!$D$22)),
AND('График отпусков'!$C$23&lt;&gt;"",'График отпусков'!$D$23&lt;&gt;"",R275&gt;=MIN('График отпусков'!$C$23,'График отпусков'!$D$23),R275&lt;=MAX('График отпусков'!$C$23,'График отпусков'!$D$23)),
AND('График отпусков'!$C$24&lt;&gt;"",'График отпусков'!$D$24&lt;&gt;"",R275&gt;=MIN('График отпусков'!$C$24,'График отпусков'!$D$24),R275&lt;=MAX('График отпусков'!$C$24,'График отпусков'!$D$24)),
AND('График отпусков'!$C$25&lt;&gt;"",'График отпусков'!$D$25&lt;&gt;"",R275&gt;=MIN('График отпусков'!$C$25,'График отпусков'!$D$25),R275&lt;=MAX('График отпусков'!$C$25,'График отпусков'!$D$25)),
AND('График отпусков'!$C$26&lt;&gt;"",'График отпусков'!$D$26&lt;&gt;"",R275&gt;=MIN('График отпусков'!$C$26,'График отпусков'!$D$26),R275&lt;=MAX('График отпусков'!$C$26,'График отпусков'!$D$26)),
AND('График отпусков'!$C$27&lt;&gt;"",'График отпусков'!$D$27&lt;&gt;"",R275&gt;=MIN('График отпусков'!$C$27,'График отпусков'!$D$27),R275&lt;=MAX('График отпусков'!$C$27,'График отпусков'!$D$27)),
AND('График отпусков'!$C$28&lt;&gt;"",'График отпусков'!$D$28&lt;&gt;"",R275&gt;=MIN('График отпусков'!$C$28,'График отпусков'!$D$28),R275&lt;=MAX('График отпусков'!$C$28,'График отпусков'!$D$28)),
AND('График отпусков'!$C$29&lt;&gt;"",'График отпусков'!$D$29&lt;&gt;"",R275&gt;=MIN('График отпусков'!$C$29,'График отпусков'!$D$29),R275&lt;=MAX('График отпусков'!$C$29,'График отпусков'!$D$29))
)
)</f>
        <v>0</v>
      </c>
    </row>
    <row r="276" spans="17:19" ht="45" customHeight="1" x14ac:dyDescent="0.25">
      <c r="Q276" s="58" t="s">
        <v>101</v>
      </c>
      <c r="R276" s="59">
        <v>46295</v>
      </c>
      <c r="S276" s="60" t="b">
        <f>AND(
COUNTIF(Расчёт!$O$4:$O$35,R276)=0,
OR(
AND('График отпусков'!$C$15&lt;&gt;"",'График отпусков'!$D$15&lt;&gt;"",R276&gt;=MIN('График отпусков'!$C$15,'График отпусков'!$D$15),R276&lt;=MAX('График отпусков'!$C$15,'График отпусков'!$D$15)),
AND('График отпусков'!$C$16&lt;&gt;"",'График отпусков'!$D$16&lt;&gt;"",R276&gt;=MIN('График отпусков'!$C$16,'График отпусков'!$D$16),R276&lt;=MAX('График отпусков'!$C$16,'График отпусков'!$D$16)),
AND('График отпусков'!$C$17&lt;&gt;"",'График отпусков'!$D$17&lt;&gt;"",R276&gt;=MIN('График отпусков'!$C$17,'График отпусков'!$D$17),R276&lt;=MAX('График отпусков'!$C$17,'График отпусков'!$D$17)),
AND('График отпусков'!$C$18&lt;&gt;"",'График отпусков'!$D$18&lt;&gt;"",R276&gt;=MIN('График отпусков'!$C$18,'График отпусков'!$D$18),R276&lt;=MAX('График отпусков'!$C$18,'График отпусков'!$D$18)),
AND('График отпусков'!$C$19&lt;&gt;"",'График отпусков'!$D$19&lt;&gt;"",R276&gt;=MIN('График отпусков'!$C$19,'График отпусков'!$D$19),R276&lt;=MAX('График отпусков'!$C$19,'График отпусков'!$D$19)),
AND('График отпусков'!$C$20&lt;&gt;"",'График отпусков'!$D$20&lt;&gt;"",R276&gt;=MIN('График отпусков'!$C$20,'График отпусков'!$D$20),R276&lt;=MAX('График отпусков'!$C$20,'График отпусков'!$D$20)),
AND('График отпусков'!$C$21&lt;&gt;"",'График отпусков'!$D$21&lt;&gt;"",R276&gt;=MIN('График отпусков'!$C$21,'График отпусков'!$D$21),R276&lt;=MAX('График отпусков'!$C$21,'График отпусков'!$D$21)),
AND('График отпусков'!$C$22&lt;&gt;"",'График отпусков'!$D$22&lt;&gt;"",R276&gt;=MIN('График отпусков'!$C$22,'График отпусков'!$D$22),R276&lt;=MAX('График отпусков'!$C$22,'График отпусков'!$D$22)),
AND('График отпусков'!$C$23&lt;&gt;"",'График отпусков'!$D$23&lt;&gt;"",R276&gt;=MIN('График отпусков'!$C$23,'График отпусков'!$D$23),R276&lt;=MAX('График отпусков'!$C$23,'График отпусков'!$D$23)),
AND('График отпусков'!$C$24&lt;&gt;"",'График отпусков'!$D$24&lt;&gt;"",R276&gt;=MIN('График отпусков'!$C$24,'График отпусков'!$D$24),R276&lt;=MAX('График отпусков'!$C$24,'График отпусков'!$D$24)),
AND('График отпусков'!$C$25&lt;&gt;"",'График отпусков'!$D$25&lt;&gt;"",R276&gt;=MIN('График отпусков'!$C$25,'График отпусков'!$D$25),R276&lt;=MAX('График отпусков'!$C$25,'График отпусков'!$D$25)),
AND('График отпусков'!$C$26&lt;&gt;"",'График отпусков'!$D$26&lt;&gt;"",R276&gt;=MIN('График отпусков'!$C$26,'График отпусков'!$D$26),R276&lt;=MAX('График отпусков'!$C$26,'График отпусков'!$D$26)),
AND('График отпусков'!$C$27&lt;&gt;"",'График отпусков'!$D$27&lt;&gt;"",R276&gt;=MIN('График отпусков'!$C$27,'График отпусков'!$D$27),R276&lt;=MAX('График отпусков'!$C$27,'График отпусков'!$D$27)),
AND('График отпусков'!$C$28&lt;&gt;"",'График отпусков'!$D$28&lt;&gt;"",R276&gt;=MIN('График отпусков'!$C$28,'График отпусков'!$D$28),R276&lt;=MAX('График отпусков'!$C$28,'График отпусков'!$D$28)),
AND('График отпусков'!$C$29&lt;&gt;"",'График отпусков'!$D$29&lt;&gt;"",R276&gt;=MIN('График отпусков'!$C$29,'График отпусков'!$D$29),R276&lt;=MAX('График отпусков'!$C$29,'График отпусков'!$D$29))
)
)</f>
        <v>0</v>
      </c>
    </row>
    <row r="277" spans="17:19" ht="45" customHeight="1" x14ac:dyDescent="0.25">
      <c r="Q277" s="58" t="s">
        <v>102</v>
      </c>
      <c r="R277" s="59">
        <v>46296</v>
      </c>
      <c r="S277" s="60" t="b">
        <f>AND(
COUNTIF(Расчёт!$O$4:$O$35,R277)=0,
OR(
AND('График отпусков'!$C$15&lt;&gt;"",'График отпусков'!$D$15&lt;&gt;"",R277&gt;=MIN('График отпусков'!$C$15,'График отпусков'!$D$15),R277&lt;=MAX('График отпусков'!$C$15,'График отпусков'!$D$15)),
AND('График отпусков'!$C$16&lt;&gt;"",'График отпусков'!$D$16&lt;&gt;"",R277&gt;=MIN('График отпусков'!$C$16,'График отпусков'!$D$16),R277&lt;=MAX('График отпусков'!$C$16,'График отпусков'!$D$16)),
AND('График отпусков'!$C$17&lt;&gt;"",'График отпусков'!$D$17&lt;&gt;"",R277&gt;=MIN('График отпусков'!$C$17,'График отпусков'!$D$17),R277&lt;=MAX('График отпусков'!$C$17,'График отпусков'!$D$17)),
AND('График отпусков'!$C$18&lt;&gt;"",'График отпусков'!$D$18&lt;&gt;"",R277&gt;=MIN('График отпусков'!$C$18,'График отпусков'!$D$18),R277&lt;=MAX('График отпусков'!$C$18,'График отпусков'!$D$18)),
AND('График отпусков'!$C$19&lt;&gt;"",'График отпусков'!$D$19&lt;&gt;"",R277&gt;=MIN('График отпусков'!$C$19,'График отпусков'!$D$19),R277&lt;=MAX('График отпусков'!$C$19,'График отпусков'!$D$19)),
AND('График отпусков'!$C$20&lt;&gt;"",'График отпусков'!$D$20&lt;&gt;"",R277&gt;=MIN('График отпусков'!$C$20,'График отпусков'!$D$20),R277&lt;=MAX('График отпусков'!$C$20,'График отпусков'!$D$20)),
AND('График отпусков'!$C$21&lt;&gt;"",'График отпусков'!$D$21&lt;&gt;"",R277&gt;=MIN('График отпусков'!$C$21,'График отпусков'!$D$21),R277&lt;=MAX('График отпусков'!$C$21,'График отпусков'!$D$21)),
AND('График отпусков'!$C$22&lt;&gt;"",'График отпусков'!$D$22&lt;&gt;"",R277&gt;=MIN('График отпусков'!$C$22,'График отпусков'!$D$22),R277&lt;=MAX('График отпусков'!$C$22,'График отпусков'!$D$22)),
AND('График отпусков'!$C$23&lt;&gt;"",'График отпусков'!$D$23&lt;&gt;"",R277&gt;=MIN('График отпусков'!$C$23,'График отпусков'!$D$23),R277&lt;=MAX('График отпусков'!$C$23,'График отпусков'!$D$23)),
AND('График отпусков'!$C$24&lt;&gt;"",'График отпусков'!$D$24&lt;&gt;"",R277&gt;=MIN('График отпусков'!$C$24,'График отпусков'!$D$24),R277&lt;=MAX('График отпусков'!$C$24,'График отпусков'!$D$24)),
AND('График отпусков'!$C$25&lt;&gt;"",'График отпусков'!$D$25&lt;&gt;"",R277&gt;=MIN('График отпусков'!$C$25,'График отпусков'!$D$25),R277&lt;=MAX('График отпусков'!$C$25,'График отпусков'!$D$25)),
AND('График отпусков'!$C$26&lt;&gt;"",'График отпусков'!$D$26&lt;&gt;"",R277&gt;=MIN('График отпусков'!$C$26,'График отпусков'!$D$26),R277&lt;=MAX('График отпусков'!$C$26,'График отпусков'!$D$26)),
AND('График отпусков'!$C$27&lt;&gt;"",'График отпусков'!$D$27&lt;&gt;"",R277&gt;=MIN('График отпусков'!$C$27,'График отпусков'!$D$27),R277&lt;=MAX('График отпусков'!$C$27,'График отпусков'!$D$27)),
AND('График отпусков'!$C$28&lt;&gt;"",'График отпусков'!$D$28&lt;&gt;"",R277&gt;=MIN('График отпусков'!$C$28,'График отпусков'!$D$28),R277&lt;=MAX('График отпусков'!$C$28,'График отпусков'!$D$28)),
AND('График отпусков'!$C$29&lt;&gt;"",'График отпусков'!$D$29&lt;&gt;"",R277&gt;=MIN('График отпусков'!$C$29,'График отпусков'!$D$29),R277&lt;=MAX('График отпусков'!$C$29,'График отпусков'!$D$29))
)
)</f>
        <v>0</v>
      </c>
    </row>
    <row r="278" spans="17:19" ht="45" customHeight="1" x14ac:dyDescent="0.25">
      <c r="Q278" s="58" t="s">
        <v>102</v>
      </c>
      <c r="R278" s="59">
        <v>46297</v>
      </c>
      <c r="S278" s="60" t="b">
        <f>AND(
COUNTIF(Расчёт!$O$4:$O$35,R278)=0,
OR(
AND('График отпусков'!$C$15&lt;&gt;"",'График отпусков'!$D$15&lt;&gt;"",R278&gt;=MIN('График отпусков'!$C$15,'График отпусков'!$D$15),R278&lt;=MAX('График отпусков'!$C$15,'График отпусков'!$D$15)),
AND('График отпусков'!$C$16&lt;&gt;"",'График отпусков'!$D$16&lt;&gt;"",R278&gt;=MIN('График отпусков'!$C$16,'График отпусков'!$D$16),R278&lt;=MAX('График отпусков'!$C$16,'График отпусков'!$D$16)),
AND('График отпусков'!$C$17&lt;&gt;"",'График отпусков'!$D$17&lt;&gt;"",R278&gt;=MIN('График отпусков'!$C$17,'График отпусков'!$D$17),R278&lt;=MAX('График отпусков'!$C$17,'График отпусков'!$D$17)),
AND('График отпусков'!$C$18&lt;&gt;"",'График отпусков'!$D$18&lt;&gt;"",R278&gt;=MIN('График отпусков'!$C$18,'График отпусков'!$D$18),R278&lt;=MAX('График отпусков'!$C$18,'График отпусков'!$D$18)),
AND('График отпусков'!$C$19&lt;&gt;"",'График отпусков'!$D$19&lt;&gt;"",R278&gt;=MIN('График отпусков'!$C$19,'График отпусков'!$D$19),R278&lt;=MAX('График отпусков'!$C$19,'График отпусков'!$D$19)),
AND('График отпусков'!$C$20&lt;&gt;"",'График отпусков'!$D$20&lt;&gt;"",R278&gt;=MIN('График отпусков'!$C$20,'График отпусков'!$D$20),R278&lt;=MAX('График отпусков'!$C$20,'График отпусков'!$D$20)),
AND('График отпусков'!$C$21&lt;&gt;"",'График отпусков'!$D$21&lt;&gt;"",R278&gt;=MIN('График отпусков'!$C$21,'График отпусков'!$D$21),R278&lt;=MAX('График отпусков'!$C$21,'График отпусков'!$D$21)),
AND('График отпусков'!$C$22&lt;&gt;"",'График отпусков'!$D$22&lt;&gt;"",R278&gt;=MIN('График отпусков'!$C$22,'График отпусков'!$D$22),R278&lt;=MAX('График отпусков'!$C$22,'График отпусков'!$D$22)),
AND('График отпусков'!$C$23&lt;&gt;"",'График отпусков'!$D$23&lt;&gt;"",R278&gt;=MIN('График отпусков'!$C$23,'График отпусков'!$D$23),R278&lt;=MAX('График отпусков'!$C$23,'График отпусков'!$D$23)),
AND('График отпусков'!$C$24&lt;&gt;"",'График отпусков'!$D$24&lt;&gt;"",R278&gt;=MIN('График отпусков'!$C$24,'График отпусков'!$D$24),R278&lt;=MAX('График отпусков'!$C$24,'График отпусков'!$D$24)),
AND('График отпусков'!$C$25&lt;&gt;"",'График отпусков'!$D$25&lt;&gt;"",R278&gt;=MIN('График отпусков'!$C$25,'График отпусков'!$D$25),R278&lt;=MAX('График отпусков'!$C$25,'График отпусков'!$D$25)),
AND('График отпусков'!$C$26&lt;&gt;"",'График отпусков'!$D$26&lt;&gt;"",R278&gt;=MIN('График отпусков'!$C$26,'График отпусков'!$D$26),R278&lt;=MAX('График отпусков'!$C$26,'График отпусков'!$D$26)),
AND('График отпусков'!$C$27&lt;&gt;"",'График отпусков'!$D$27&lt;&gt;"",R278&gt;=MIN('График отпусков'!$C$27,'График отпусков'!$D$27),R278&lt;=MAX('График отпусков'!$C$27,'График отпусков'!$D$27)),
AND('График отпусков'!$C$28&lt;&gt;"",'График отпусков'!$D$28&lt;&gt;"",R278&gt;=MIN('График отпусков'!$C$28,'График отпусков'!$D$28),R278&lt;=MAX('График отпусков'!$C$28,'График отпусков'!$D$28)),
AND('График отпусков'!$C$29&lt;&gt;"",'График отпусков'!$D$29&lt;&gt;"",R278&gt;=MIN('График отпусков'!$C$29,'График отпусков'!$D$29),R278&lt;=MAX('График отпусков'!$C$29,'График отпусков'!$D$29))
)
)</f>
        <v>0</v>
      </c>
    </row>
    <row r="279" spans="17:19" ht="45" customHeight="1" x14ac:dyDescent="0.25">
      <c r="Q279" s="58" t="s">
        <v>102</v>
      </c>
      <c r="R279" s="59">
        <v>46298</v>
      </c>
      <c r="S279" s="60" t="b">
        <f>AND(
COUNTIF(Расчёт!$O$4:$O$35,R279)=0,
OR(
AND('График отпусков'!$C$15&lt;&gt;"",'График отпусков'!$D$15&lt;&gt;"",R279&gt;=MIN('График отпусков'!$C$15,'График отпусков'!$D$15),R279&lt;=MAX('График отпусков'!$C$15,'График отпусков'!$D$15)),
AND('График отпусков'!$C$16&lt;&gt;"",'График отпусков'!$D$16&lt;&gt;"",R279&gt;=MIN('График отпусков'!$C$16,'График отпусков'!$D$16),R279&lt;=MAX('График отпусков'!$C$16,'График отпусков'!$D$16)),
AND('График отпусков'!$C$17&lt;&gt;"",'График отпусков'!$D$17&lt;&gt;"",R279&gt;=MIN('График отпусков'!$C$17,'График отпусков'!$D$17),R279&lt;=MAX('График отпусков'!$C$17,'График отпусков'!$D$17)),
AND('График отпусков'!$C$18&lt;&gt;"",'График отпусков'!$D$18&lt;&gt;"",R279&gt;=MIN('График отпусков'!$C$18,'График отпусков'!$D$18),R279&lt;=MAX('График отпусков'!$C$18,'График отпусков'!$D$18)),
AND('График отпусков'!$C$19&lt;&gt;"",'График отпусков'!$D$19&lt;&gt;"",R279&gt;=MIN('График отпусков'!$C$19,'График отпусков'!$D$19),R279&lt;=MAX('График отпусков'!$C$19,'График отпусков'!$D$19)),
AND('График отпусков'!$C$20&lt;&gt;"",'График отпусков'!$D$20&lt;&gt;"",R279&gt;=MIN('График отпусков'!$C$20,'График отпусков'!$D$20),R279&lt;=MAX('График отпусков'!$C$20,'График отпусков'!$D$20)),
AND('График отпусков'!$C$21&lt;&gt;"",'График отпусков'!$D$21&lt;&gt;"",R279&gt;=MIN('График отпусков'!$C$21,'График отпусков'!$D$21),R279&lt;=MAX('График отпусков'!$C$21,'График отпусков'!$D$21)),
AND('График отпусков'!$C$22&lt;&gt;"",'График отпусков'!$D$22&lt;&gt;"",R279&gt;=MIN('График отпусков'!$C$22,'График отпусков'!$D$22),R279&lt;=MAX('График отпусков'!$C$22,'График отпусков'!$D$22)),
AND('График отпусков'!$C$23&lt;&gt;"",'График отпусков'!$D$23&lt;&gt;"",R279&gt;=MIN('График отпусков'!$C$23,'График отпусков'!$D$23),R279&lt;=MAX('График отпусков'!$C$23,'График отпусков'!$D$23)),
AND('График отпусков'!$C$24&lt;&gt;"",'График отпусков'!$D$24&lt;&gt;"",R279&gt;=MIN('График отпусков'!$C$24,'График отпусков'!$D$24),R279&lt;=MAX('График отпусков'!$C$24,'График отпусков'!$D$24)),
AND('График отпусков'!$C$25&lt;&gt;"",'График отпусков'!$D$25&lt;&gt;"",R279&gt;=MIN('График отпусков'!$C$25,'График отпусков'!$D$25),R279&lt;=MAX('График отпусков'!$C$25,'График отпусков'!$D$25)),
AND('График отпусков'!$C$26&lt;&gt;"",'График отпусков'!$D$26&lt;&gt;"",R279&gt;=MIN('График отпусков'!$C$26,'График отпусков'!$D$26),R279&lt;=MAX('График отпусков'!$C$26,'График отпусков'!$D$26)),
AND('График отпусков'!$C$27&lt;&gt;"",'График отпусков'!$D$27&lt;&gt;"",R279&gt;=MIN('График отпусков'!$C$27,'График отпусков'!$D$27),R279&lt;=MAX('График отпусков'!$C$27,'График отпусков'!$D$27)),
AND('График отпусков'!$C$28&lt;&gt;"",'График отпусков'!$D$28&lt;&gt;"",R279&gt;=MIN('График отпусков'!$C$28,'График отпусков'!$D$28),R279&lt;=MAX('График отпусков'!$C$28,'График отпусков'!$D$28)),
AND('График отпусков'!$C$29&lt;&gt;"",'График отпусков'!$D$29&lt;&gt;"",R279&gt;=MIN('График отпусков'!$C$29,'График отпусков'!$D$29),R279&lt;=MAX('График отпусков'!$C$29,'График отпусков'!$D$29))
)
)</f>
        <v>0</v>
      </c>
    </row>
    <row r="280" spans="17:19" ht="45" customHeight="1" x14ac:dyDescent="0.25">
      <c r="Q280" s="58" t="s">
        <v>102</v>
      </c>
      <c r="R280" s="59">
        <v>46299</v>
      </c>
      <c r="S280" s="60" t="b">
        <f>AND(
COUNTIF(Расчёт!$O$4:$O$35,R280)=0,
OR(
AND('График отпусков'!$C$15&lt;&gt;"",'График отпусков'!$D$15&lt;&gt;"",R280&gt;=MIN('График отпусков'!$C$15,'График отпусков'!$D$15),R280&lt;=MAX('График отпусков'!$C$15,'График отпусков'!$D$15)),
AND('График отпусков'!$C$16&lt;&gt;"",'График отпусков'!$D$16&lt;&gt;"",R280&gt;=MIN('График отпусков'!$C$16,'График отпусков'!$D$16),R280&lt;=MAX('График отпусков'!$C$16,'График отпусков'!$D$16)),
AND('График отпусков'!$C$17&lt;&gt;"",'График отпусков'!$D$17&lt;&gt;"",R280&gt;=MIN('График отпусков'!$C$17,'График отпусков'!$D$17),R280&lt;=MAX('График отпусков'!$C$17,'График отпусков'!$D$17)),
AND('График отпусков'!$C$18&lt;&gt;"",'График отпусков'!$D$18&lt;&gt;"",R280&gt;=MIN('График отпусков'!$C$18,'График отпусков'!$D$18),R280&lt;=MAX('График отпусков'!$C$18,'График отпусков'!$D$18)),
AND('График отпусков'!$C$19&lt;&gt;"",'График отпусков'!$D$19&lt;&gt;"",R280&gt;=MIN('График отпусков'!$C$19,'График отпусков'!$D$19),R280&lt;=MAX('График отпусков'!$C$19,'График отпусков'!$D$19)),
AND('График отпусков'!$C$20&lt;&gt;"",'График отпусков'!$D$20&lt;&gt;"",R280&gt;=MIN('График отпусков'!$C$20,'График отпусков'!$D$20),R280&lt;=MAX('График отпусков'!$C$20,'График отпусков'!$D$20)),
AND('График отпусков'!$C$21&lt;&gt;"",'График отпусков'!$D$21&lt;&gt;"",R280&gt;=MIN('График отпусков'!$C$21,'График отпусков'!$D$21),R280&lt;=MAX('График отпусков'!$C$21,'График отпусков'!$D$21)),
AND('График отпусков'!$C$22&lt;&gt;"",'График отпусков'!$D$22&lt;&gt;"",R280&gt;=MIN('График отпусков'!$C$22,'График отпусков'!$D$22),R280&lt;=MAX('График отпусков'!$C$22,'График отпусков'!$D$22)),
AND('График отпусков'!$C$23&lt;&gt;"",'График отпусков'!$D$23&lt;&gt;"",R280&gt;=MIN('График отпусков'!$C$23,'График отпусков'!$D$23),R280&lt;=MAX('График отпусков'!$C$23,'График отпусков'!$D$23)),
AND('График отпусков'!$C$24&lt;&gt;"",'График отпусков'!$D$24&lt;&gt;"",R280&gt;=MIN('График отпусков'!$C$24,'График отпусков'!$D$24),R280&lt;=MAX('График отпусков'!$C$24,'График отпусков'!$D$24)),
AND('График отпусков'!$C$25&lt;&gt;"",'График отпусков'!$D$25&lt;&gt;"",R280&gt;=MIN('График отпусков'!$C$25,'График отпусков'!$D$25),R280&lt;=MAX('График отпусков'!$C$25,'График отпусков'!$D$25)),
AND('График отпусков'!$C$26&lt;&gt;"",'График отпусков'!$D$26&lt;&gt;"",R280&gt;=MIN('График отпусков'!$C$26,'График отпусков'!$D$26),R280&lt;=MAX('График отпусков'!$C$26,'График отпусков'!$D$26)),
AND('График отпусков'!$C$27&lt;&gt;"",'График отпусков'!$D$27&lt;&gt;"",R280&gt;=MIN('График отпусков'!$C$27,'График отпусков'!$D$27),R280&lt;=MAX('График отпусков'!$C$27,'График отпусков'!$D$27)),
AND('График отпусков'!$C$28&lt;&gt;"",'График отпусков'!$D$28&lt;&gt;"",R280&gt;=MIN('График отпусков'!$C$28,'График отпусков'!$D$28),R280&lt;=MAX('График отпусков'!$C$28,'График отпусков'!$D$28)),
AND('График отпусков'!$C$29&lt;&gt;"",'График отпусков'!$D$29&lt;&gt;"",R280&gt;=MIN('График отпусков'!$C$29,'График отпусков'!$D$29),R280&lt;=MAX('График отпусков'!$C$29,'График отпусков'!$D$29))
)
)</f>
        <v>0</v>
      </c>
    </row>
    <row r="281" spans="17:19" ht="45" customHeight="1" x14ac:dyDescent="0.25">
      <c r="Q281" s="58" t="s">
        <v>102</v>
      </c>
      <c r="R281" s="59">
        <v>46300</v>
      </c>
      <c r="S281" s="60" t="b">
        <f>AND(
COUNTIF(Расчёт!$O$4:$O$35,R281)=0,
OR(
AND('График отпусков'!$C$15&lt;&gt;"",'График отпусков'!$D$15&lt;&gt;"",R281&gt;=MIN('График отпусков'!$C$15,'График отпусков'!$D$15),R281&lt;=MAX('График отпусков'!$C$15,'График отпусков'!$D$15)),
AND('График отпусков'!$C$16&lt;&gt;"",'График отпусков'!$D$16&lt;&gt;"",R281&gt;=MIN('График отпусков'!$C$16,'График отпусков'!$D$16),R281&lt;=MAX('График отпусков'!$C$16,'График отпусков'!$D$16)),
AND('График отпусков'!$C$17&lt;&gt;"",'График отпусков'!$D$17&lt;&gt;"",R281&gt;=MIN('График отпусков'!$C$17,'График отпусков'!$D$17),R281&lt;=MAX('График отпусков'!$C$17,'График отпусков'!$D$17)),
AND('График отпусков'!$C$18&lt;&gt;"",'График отпусков'!$D$18&lt;&gt;"",R281&gt;=MIN('График отпусков'!$C$18,'График отпусков'!$D$18),R281&lt;=MAX('График отпусков'!$C$18,'График отпусков'!$D$18)),
AND('График отпусков'!$C$19&lt;&gt;"",'График отпусков'!$D$19&lt;&gt;"",R281&gt;=MIN('График отпусков'!$C$19,'График отпусков'!$D$19),R281&lt;=MAX('График отпусков'!$C$19,'График отпусков'!$D$19)),
AND('График отпусков'!$C$20&lt;&gt;"",'График отпусков'!$D$20&lt;&gt;"",R281&gt;=MIN('График отпусков'!$C$20,'График отпусков'!$D$20),R281&lt;=MAX('График отпусков'!$C$20,'График отпусков'!$D$20)),
AND('График отпусков'!$C$21&lt;&gt;"",'График отпусков'!$D$21&lt;&gt;"",R281&gt;=MIN('График отпусков'!$C$21,'График отпусков'!$D$21),R281&lt;=MAX('График отпусков'!$C$21,'График отпусков'!$D$21)),
AND('График отпусков'!$C$22&lt;&gt;"",'График отпусков'!$D$22&lt;&gt;"",R281&gt;=MIN('График отпусков'!$C$22,'График отпусков'!$D$22),R281&lt;=MAX('График отпусков'!$C$22,'График отпусков'!$D$22)),
AND('График отпусков'!$C$23&lt;&gt;"",'График отпусков'!$D$23&lt;&gt;"",R281&gt;=MIN('График отпусков'!$C$23,'График отпусков'!$D$23),R281&lt;=MAX('График отпусков'!$C$23,'График отпусков'!$D$23)),
AND('График отпусков'!$C$24&lt;&gt;"",'График отпусков'!$D$24&lt;&gt;"",R281&gt;=MIN('График отпусков'!$C$24,'График отпусков'!$D$24),R281&lt;=MAX('График отпусков'!$C$24,'График отпусков'!$D$24)),
AND('График отпусков'!$C$25&lt;&gt;"",'График отпусков'!$D$25&lt;&gt;"",R281&gt;=MIN('График отпусков'!$C$25,'График отпусков'!$D$25),R281&lt;=MAX('График отпусков'!$C$25,'График отпусков'!$D$25)),
AND('График отпусков'!$C$26&lt;&gt;"",'График отпусков'!$D$26&lt;&gt;"",R281&gt;=MIN('График отпусков'!$C$26,'График отпусков'!$D$26),R281&lt;=MAX('График отпусков'!$C$26,'График отпусков'!$D$26)),
AND('График отпусков'!$C$27&lt;&gt;"",'График отпусков'!$D$27&lt;&gt;"",R281&gt;=MIN('График отпусков'!$C$27,'График отпусков'!$D$27),R281&lt;=MAX('График отпусков'!$C$27,'График отпусков'!$D$27)),
AND('График отпусков'!$C$28&lt;&gt;"",'График отпусков'!$D$28&lt;&gt;"",R281&gt;=MIN('График отпусков'!$C$28,'График отпусков'!$D$28),R281&lt;=MAX('График отпусков'!$C$28,'График отпусков'!$D$28)),
AND('График отпусков'!$C$29&lt;&gt;"",'График отпусков'!$D$29&lt;&gt;"",R281&gt;=MIN('График отпусков'!$C$29,'График отпусков'!$D$29),R281&lt;=MAX('График отпусков'!$C$29,'График отпусков'!$D$29))
)
)</f>
        <v>0</v>
      </c>
    </row>
    <row r="282" spans="17:19" ht="45" customHeight="1" x14ac:dyDescent="0.25">
      <c r="Q282" s="58" t="s">
        <v>102</v>
      </c>
      <c r="R282" s="59">
        <v>46301</v>
      </c>
      <c r="S282" s="60" t="b">
        <f>AND(
COUNTIF(Расчёт!$O$4:$O$35,R282)=0,
OR(
AND('График отпусков'!$C$15&lt;&gt;"",'График отпусков'!$D$15&lt;&gt;"",R282&gt;=MIN('График отпусков'!$C$15,'График отпусков'!$D$15),R282&lt;=MAX('График отпусков'!$C$15,'График отпусков'!$D$15)),
AND('График отпусков'!$C$16&lt;&gt;"",'График отпусков'!$D$16&lt;&gt;"",R282&gt;=MIN('График отпусков'!$C$16,'График отпусков'!$D$16),R282&lt;=MAX('График отпусков'!$C$16,'График отпусков'!$D$16)),
AND('График отпусков'!$C$17&lt;&gt;"",'График отпусков'!$D$17&lt;&gt;"",R282&gt;=MIN('График отпусков'!$C$17,'График отпусков'!$D$17),R282&lt;=MAX('График отпусков'!$C$17,'График отпусков'!$D$17)),
AND('График отпусков'!$C$18&lt;&gt;"",'График отпусков'!$D$18&lt;&gt;"",R282&gt;=MIN('График отпусков'!$C$18,'График отпусков'!$D$18),R282&lt;=MAX('График отпусков'!$C$18,'График отпусков'!$D$18)),
AND('График отпусков'!$C$19&lt;&gt;"",'График отпусков'!$D$19&lt;&gt;"",R282&gt;=MIN('График отпусков'!$C$19,'График отпусков'!$D$19),R282&lt;=MAX('График отпусков'!$C$19,'График отпусков'!$D$19)),
AND('График отпусков'!$C$20&lt;&gt;"",'График отпусков'!$D$20&lt;&gt;"",R282&gt;=MIN('График отпусков'!$C$20,'График отпусков'!$D$20),R282&lt;=MAX('График отпусков'!$C$20,'График отпусков'!$D$20)),
AND('График отпусков'!$C$21&lt;&gt;"",'График отпусков'!$D$21&lt;&gt;"",R282&gt;=MIN('График отпусков'!$C$21,'График отпусков'!$D$21),R282&lt;=MAX('График отпусков'!$C$21,'График отпусков'!$D$21)),
AND('График отпусков'!$C$22&lt;&gt;"",'График отпусков'!$D$22&lt;&gt;"",R282&gt;=MIN('График отпусков'!$C$22,'График отпусков'!$D$22),R282&lt;=MAX('График отпусков'!$C$22,'График отпусков'!$D$22)),
AND('График отпусков'!$C$23&lt;&gt;"",'График отпусков'!$D$23&lt;&gt;"",R282&gt;=MIN('График отпусков'!$C$23,'График отпусков'!$D$23),R282&lt;=MAX('График отпусков'!$C$23,'График отпусков'!$D$23)),
AND('График отпусков'!$C$24&lt;&gt;"",'График отпусков'!$D$24&lt;&gt;"",R282&gt;=MIN('График отпусков'!$C$24,'График отпусков'!$D$24),R282&lt;=MAX('График отпусков'!$C$24,'График отпусков'!$D$24)),
AND('График отпусков'!$C$25&lt;&gt;"",'График отпусков'!$D$25&lt;&gt;"",R282&gt;=MIN('График отпусков'!$C$25,'График отпусков'!$D$25),R282&lt;=MAX('График отпусков'!$C$25,'График отпусков'!$D$25)),
AND('График отпусков'!$C$26&lt;&gt;"",'График отпусков'!$D$26&lt;&gt;"",R282&gt;=MIN('График отпусков'!$C$26,'График отпусков'!$D$26),R282&lt;=MAX('График отпусков'!$C$26,'График отпусков'!$D$26)),
AND('График отпусков'!$C$27&lt;&gt;"",'График отпусков'!$D$27&lt;&gt;"",R282&gt;=MIN('График отпусков'!$C$27,'График отпусков'!$D$27),R282&lt;=MAX('График отпусков'!$C$27,'График отпусков'!$D$27)),
AND('График отпусков'!$C$28&lt;&gt;"",'График отпусков'!$D$28&lt;&gt;"",R282&gt;=MIN('График отпусков'!$C$28,'График отпусков'!$D$28),R282&lt;=MAX('График отпусков'!$C$28,'График отпусков'!$D$28)),
AND('График отпусков'!$C$29&lt;&gt;"",'График отпусков'!$D$29&lt;&gt;"",R282&gt;=MIN('График отпусков'!$C$29,'График отпусков'!$D$29),R282&lt;=MAX('График отпусков'!$C$29,'График отпусков'!$D$29))
)
)</f>
        <v>0</v>
      </c>
    </row>
    <row r="283" spans="17:19" ht="45" customHeight="1" x14ac:dyDescent="0.25">
      <c r="Q283" s="58" t="s">
        <v>102</v>
      </c>
      <c r="R283" s="59">
        <v>46302</v>
      </c>
      <c r="S283" s="60" t="b">
        <f>AND(
COUNTIF(Расчёт!$O$4:$O$35,R283)=0,
OR(
AND('График отпусков'!$C$15&lt;&gt;"",'График отпусков'!$D$15&lt;&gt;"",R283&gt;=MIN('График отпусков'!$C$15,'График отпусков'!$D$15),R283&lt;=MAX('График отпусков'!$C$15,'График отпусков'!$D$15)),
AND('График отпусков'!$C$16&lt;&gt;"",'График отпусков'!$D$16&lt;&gt;"",R283&gt;=MIN('График отпусков'!$C$16,'График отпусков'!$D$16),R283&lt;=MAX('График отпусков'!$C$16,'График отпусков'!$D$16)),
AND('График отпусков'!$C$17&lt;&gt;"",'График отпусков'!$D$17&lt;&gt;"",R283&gt;=MIN('График отпусков'!$C$17,'График отпусков'!$D$17),R283&lt;=MAX('График отпусков'!$C$17,'График отпусков'!$D$17)),
AND('График отпусков'!$C$18&lt;&gt;"",'График отпусков'!$D$18&lt;&gt;"",R283&gt;=MIN('График отпусков'!$C$18,'График отпусков'!$D$18),R283&lt;=MAX('График отпусков'!$C$18,'График отпусков'!$D$18)),
AND('График отпусков'!$C$19&lt;&gt;"",'График отпусков'!$D$19&lt;&gt;"",R283&gt;=MIN('График отпусков'!$C$19,'График отпусков'!$D$19),R283&lt;=MAX('График отпусков'!$C$19,'График отпусков'!$D$19)),
AND('График отпусков'!$C$20&lt;&gt;"",'График отпусков'!$D$20&lt;&gt;"",R283&gt;=MIN('График отпусков'!$C$20,'График отпусков'!$D$20),R283&lt;=MAX('График отпусков'!$C$20,'График отпусков'!$D$20)),
AND('График отпусков'!$C$21&lt;&gt;"",'График отпусков'!$D$21&lt;&gt;"",R283&gt;=MIN('График отпусков'!$C$21,'График отпусков'!$D$21),R283&lt;=MAX('График отпусков'!$C$21,'График отпусков'!$D$21)),
AND('График отпусков'!$C$22&lt;&gt;"",'График отпусков'!$D$22&lt;&gt;"",R283&gt;=MIN('График отпусков'!$C$22,'График отпусков'!$D$22),R283&lt;=MAX('График отпусков'!$C$22,'График отпусков'!$D$22)),
AND('График отпусков'!$C$23&lt;&gt;"",'График отпусков'!$D$23&lt;&gt;"",R283&gt;=MIN('График отпусков'!$C$23,'График отпусков'!$D$23),R283&lt;=MAX('График отпусков'!$C$23,'График отпусков'!$D$23)),
AND('График отпусков'!$C$24&lt;&gt;"",'График отпусков'!$D$24&lt;&gt;"",R283&gt;=MIN('График отпусков'!$C$24,'График отпусков'!$D$24),R283&lt;=MAX('График отпусков'!$C$24,'График отпусков'!$D$24)),
AND('График отпусков'!$C$25&lt;&gt;"",'График отпусков'!$D$25&lt;&gt;"",R283&gt;=MIN('График отпусков'!$C$25,'График отпусков'!$D$25),R283&lt;=MAX('График отпусков'!$C$25,'График отпусков'!$D$25)),
AND('График отпусков'!$C$26&lt;&gt;"",'График отпусков'!$D$26&lt;&gt;"",R283&gt;=MIN('График отпусков'!$C$26,'График отпусков'!$D$26),R283&lt;=MAX('График отпусков'!$C$26,'График отпусков'!$D$26)),
AND('График отпусков'!$C$27&lt;&gt;"",'График отпусков'!$D$27&lt;&gt;"",R283&gt;=MIN('График отпусков'!$C$27,'График отпусков'!$D$27),R283&lt;=MAX('График отпусков'!$C$27,'График отпусков'!$D$27)),
AND('График отпусков'!$C$28&lt;&gt;"",'График отпусков'!$D$28&lt;&gt;"",R283&gt;=MIN('График отпусков'!$C$28,'График отпусков'!$D$28),R283&lt;=MAX('График отпусков'!$C$28,'График отпусков'!$D$28)),
AND('График отпусков'!$C$29&lt;&gt;"",'График отпусков'!$D$29&lt;&gt;"",R283&gt;=MIN('График отпусков'!$C$29,'График отпусков'!$D$29),R283&lt;=MAX('График отпусков'!$C$29,'График отпусков'!$D$29))
)
)</f>
        <v>0</v>
      </c>
    </row>
    <row r="284" spans="17:19" ht="45" customHeight="1" x14ac:dyDescent="0.25">
      <c r="Q284" s="58" t="s">
        <v>102</v>
      </c>
      <c r="R284" s="59">
        <v>46303</v>
      </c>
      <c r="S284" s="60" t="b">
        <f>AND(
COUNTIF(Расчёт!$O$4:$O$35,R284)=0,
OR(
AND('График отпусков'!$C$15&lt;&gt;"",'График отпусков'!$D$15&lt;&gt;"",R284&gt;=MIN('График отпусков'!$C$15,'График отпусков'!$D$15),R284&lt;=MAX('График отпусков'!$C$15,'График отпусков'!$D$15)),
AND('График отпусков'!$C$16&lt;&gt;"",'График отпусков'!$D$16&lt;&gt;"",R284&gt;=MIN('График отпусков'!$C$16,'График отпусков'!$D$16),R284&lt;=MAX('График отпусков'!$C$16,'График отпусков'!$D$16)),
AND('График отпусков'!$C$17&lt;&gt;"",'График отпусков'!$D$17&lt;&gt;"",R284&gt;=MIN('График отпусков'!$C$17,'График отпусков'!$D$17),R284&lt;=MAX('График отпусков'!$C$17,'График отпусков'!$D$17)),
AND('График отпусков'!$C$18&lt;&gt;"",'График отпусков'!$D$18&lt;&gt;"",R284&gt;=MIN('График отпусков'!$C$18,'График отпусков'!$D$18),R284&lt;=MAX('График отпусков'!$C$18,'График отпусков'!$D$18)),
AND('График отпусков'!$C$19&lt;&gt;"",'График отпусков'!$D$19&lt;&gt;"",R284&gt;=MIN('График отпусков'!$C$19,'График отпусков'!$D$19),R284&lt;=MAX('График отпусков'!$C$19,'График отпусков'!$D$19)),
AND('График отпусков'!$C$20&lt;&gt;"",'График отпусков'!$D$20&lt;&gt;"",R284&gt;=MIN('График отпусков'!$C$20,'График отпусков'!$D$20),R284&lt;=MAX('График отпусков'!$C$20,'График отпусков'!$D$20)),
AND('График отпусков'!$C$21&lt;&gt;"",'График отпусков'!$D$21&lt;&gt;"",R284&gt;=MIN('График отпусков'!$C$21,'График отпусков'!$D$21),R284&lt;=MAX('График отпусков'!$C$21,'График отпусков'!$D$21)),
AND('График отпусков'!$C$22&lt;&gt;"",'График отпусков'!$D$22&lt;&gt;"",R284&gt;=MIN('График отпусков'!$C$22,'График отпусков'!$D$22),R284&lt;=MAX('График отпусков'!$C$22,'График отпусков'!$D$22)),
AND('График отпусков'!$C$23&lt;&gt;"",'График отпусков'!$D$23&lt;&gt;"",R284&gt;=MIN('График отпусков'!$C$23,'График отпусков'!$D$23),R284&lt;=MAX('График отпусков'!$C$23,'График отпусков'!$D$23)),
AND('График отпусков'!$C$24&lt;&gt;"",'График отпусков'!$D$24&lt;&gt;"",R284&gt;=MIN('График отпусков'!$C$24,'График отпусков'!$D$24),R284&lt;=MAX('График отпусков'!$C$24,'График отпусков'!$D$24)),
AND('График отпусков'!$C$25&lt;&gt;"",'График отпусков'!$D$25&lt;&gt;"",R284&gt;=MIN('График отпусков'!$C$25,'График отпусков'!$D$25),R284&lt;=MAX('График отпусков'!$C$25,'График отпусков'!$D$25)),
AND('График отпусков'!$C$26&lt;&gt;"",'График отпусков'!$D$26&lt;&gt;"",R284&gt;=MIN('График отпусков'!$C$26,'График отпусков'!$D$26),R284&lt;=MAX('График отпусков'!$C$26,'График отпусков'!$D$26)),
AND('График отпусков'!$C$27&lt;&gt;"",'График отпусков'!$D$27&lt;&gt;"",R284&gt;=MIN('График отпусков'!$C$27,'График отпусков'!$D$27),R284&lt;=MAX('График отпусков'!$C$27,'График отпусков'!$D$27)),
AND('График отпусков'!$C$28&lt;&gt;"",'График отпусков'!$D$28&lt;&gt;"",R284&gt;=MIN('График отпусков'!$C$28,'График отпусков'!$D$28),R284&lt;=MAX('График отпусков'!$C$28,'График отпусков'!$D$28)),
AND('График отпусков'!$C$29&lt;&gt;"",'График отпусков'!$D$29&lt;&gt;"",R284&gt;=MIN('График отпусков'!$C$29,'График отпусков'!$D$29),R284&lt;=MAX('График отпусков'!$C$29,'График отпусков'!$D$29))
)
)</f>
        <v>0</v>
      </c>
    </row>
    <row r="285" spans="17:19" ht="45" customHeight="1" x14ac:dyDescent="0.25">
      <c r="Q285" s="58" t="s">
        <v>102</v>
      </c>
      <c r="R285" s="59">
        <v>46304</v>
      </c>
      <c r="S285" s="60" t="b">
        <f>AND(
COUNTIF(Расчёт!$O$4:$O$35,R285)=0,
OR(
AND('График отпусков'!$C$15&lt;&gt;"",'График отпусков'!$D$15&lt;&gt;"",R285&gt;=MIN('График отпусков'!$C$15,'График отпусков'!$D$15),R285&lt;=MAX('График отпусков'!$C$15,'График отпусков'!$D$15)),
AND('График отпусков'!$C$16&lt;&gt;"",'График отпусков'!$D$16&lt;&gt;"",R285&gt;=MIN('График отпусков'!$C$16,'График отпусков'!$D$16),R285&lt;=MAX('График отпусков'!$C$16,'График отпусков'!$D$16)),
AND('График отпусков'!$C$17&lt;&gt;"",'График отпусков'!$D$17&lt;&gt;"",R285&gt;=MIN('График отпусков'!$C$17,'График отпусков'!$D$17),R285&lt;=MAX('График отпусков'!$C$17,'График отпусков'!$D$17)),
AND('График отпусков'!$C$18&lt;&gt;"",'График отпусков'!$D$18&lt;&gt;"",R285&gt;=MIN('График отпусков'!$C$18,'График отпусков'!$D$18),R285&lt;=MAX('График отпусков'!$C$18,'График отпусков'!$D$18)),
AND('График отпусков'!$C$19&lt;&gt;"",'График отпусков'!$D$19&lt;&gt;"",R285&gt;=MIN('График отпусков'!$C$19,'График отпусков'!$D$19),R285&lt;=MAX('График отпусков'!$C$19,'График отпусков'!$D$19)),
AND('График отпусков'!$C$20&lt;&gt;"",'График отпусков'!$D$20&lt;&gt;"",R285&gt;=MIN('График отпусков'!$C$20,'График отпусков'!$D$20),R285&lt;=MAX('График отпусков'!$C$20,'График отпусков'!$D$20)),
AND('График отпусков'!$C$21&lt;&gt;"",'График отпусков'!$D$21&lt;&gt;"",R285&gt;=MIN('График отпусков'!$C$21,'График отпусков'!$D$21),R285&lt;=MAX('График отпусков'!$C$21,'График отпусков'!$D$21)),
AND('График отпусков'!$C$22&lt;&gt;"",'График отпусков'!$D$22&lt;&gt;"",R285&gt;=MIN('График отпусков'!$C$22,'График отпусков'!$D$22),R285&lt;=MAX('График отпусков'!$C$22,'График отпусков'!$D$22)),
AND('График отпусков'!$C$23&lt;&gt;"",'График отпусков'!$D$23&lt;&gt;"",R285&gt;=MIN('График отпусков'!$C$23,'График отпусков'!$D$23),R285&lt;=MAX('График отпусков'!$C$23,'График отпусков'!$D$23)),
AND('График отпусков'!$C$24&lt;&gt;"",'График отпусков'!$D$24&lt;&gt;"",R285&gt;=MIN('График отпусков'!$C$24,'График отпусков'!$D$24),R285&lt;=MAX('График отпусков'!$C$24,'График отпусков'!$D$24)),
AND('График отпусков'!$C$25&lt;&gt;"",'График отпусков'!$D$25&lt;&gt;"",R285&gt;=MIN('График отпусков'!$C$25,'График отпусков'!$D$25),R285&lt;=MAX('График отпусков'!$C$25,'График отпусков'!$D$25)),
AND('График отпусков'!$C$26&lt;&gt;"",'График отпусков'!$D$26&lt;&gt;"",R285&gt;=MIN('График отпусков'!$C$26,'График отпусков'!$D$26),R285&lt;=MAX('График отпусков'!$C$26,'График отпусков'!$D$26)),
AND('График отпусков'!$C$27&lt;&gt;"",'График отпусков'!$D$27&lt;&gt;"",R285&gt;=MIN('График отпусков'!$C$27,'График отпусков'!$D$27),R285&lt;=MAX('График отпусков'!$C$27,'График отпусков'!$D$27)),
AND('График отпусков'!$C$28&lt;&gt;"",'График отпусков'!$D$28&lt;&gt;"",R285&gt;=MIN('График отпусков'!$C$28,'График отпусков'!$D$28),R285&lt;=MAX('График отпусков'!$C$28,'График отпусков'!$D$28)),
AND('График отпусков'!$C$29&lt;&gt;"",'График отпусков'!$D$29&lt;&gt;"",R285&gt;=MIN('График отпусков'!$C$29,'График отпусков'!$D$29),R285&lt;=MAX('График отпусков'!$C$29,'График отпусков'!$D$29))
)
)</f>
        <v>0</v>
      </c>
    </row>
    <row r="286" spans="17:19" ht="45" customHeight="1" x14ac:dyDescent="0.25">
      <c r="Q286" s="58" t="s">
        <v>102</v>
      </c>
      <c r="R286" s="59">
        <v>46305</v>
      </c>
      <c r="S286" s="60" t="b">
        <f>AND(
COUNTIF(Расчёт!$O$4:$O$35,R286)=0,
OR(
AND('График отпусков'!$C$15&lt;&gt;"",'График отпусков'!$D$15&lt;&gt;"",R286&gt;=MIN('График отпусков'!$C$15,'График отпусков'!$D$15),R286&lt;=MAX('График отпусков'!$C$15,'График отпусков'!$D$15)),
AND('График отпусков'!$C$16&lt;&gt;"",'График отпусков'!$D$16&lt;&gt;"",R286&gt;=MIN('График отпусков'!$C$16,'График отпусков'!$D$16),R286&lt;=MAX('График отпусков'!$C$16,'График отпусков'!$D$16)),
AND('График отпусков'!$C$17&lt;&gt;"",'График отпусков'!$D$17&lt;&gt;"",R286&gt;=MIN('График отпусков'!$C$17,'График отпусков'!$D$17),R286&lt;=MAX('График отпусков'!$C$17,'График отпусков'!$D$17)),
AND('График отпусков'!$C$18&lt;&gt;"",'График отпусков'!$D$18&lt;&gt;"",R286&gt;=MIN('График отпусков'!$C$18,'График отпусков'!$D$18),R286&lt;=MAX('График отпусков'!$C$18,'График отпусков'!$D$18)),
AND('График отпусков'!$C$19&lt;&gt;"",'График отпусков'!$D$19&lt;&gt;"",R286&gt;=MIN('График отпусков'!$C$19,'График отпусков'!$D$19),R286&lt;=MAX('График отпусков'!$C$19,'График отпусков'!$D$19)),
AND('График отпусков'!$C$20&lt;&gt;"",'График отпусков'!$D$20&lt;&gt;"",R286&gt;=MIN('График отпусков'!$C$20,'График отпусков'!$D$20),R286&lt;=MAX('График отпусков'!$C$20,'График отпусков'!$D$20)),
AND('График отпусков'!$C$21&lt;&gt;"",'График отпусков'!$D$21&lt;&gt;"",R286&gt;=MIN('График отпусков'!$C$21,'График отпусков'!$D$21),R286&lt;=MAX('График отпусков'!$C$21,'График отпусков'!$D$21)),
AND('График отпусков'!$C$22&lt;&gt;"",'График отпусков'!$D$22&lt;&gt;"",R286&gt;=MIN('График отпусков'!$C$22,'График отпусков'!$D$22),R286&lt;=MAX('График отпусков'!$C$22,'График отпусков'!$D$22)),
AND('График отпусков'!$C$23&lt;&gt;"",'График отпусков'!$D$23&lt;&gt;"",R286&gt;=MIN('График отпусков'!$C$23,'График отпусков'!$D$23),R286&lt;=MAX('График отпусков'!$C$23,'График отпусков'!$D$23)),
AND('График отпусков'!$C$24&lt;&gt;"",'График отпусков'!$D$24&lt;&gt;"",R286&gt;=MIN('График отпусков'!$C$24,'График отпусков'!$D$24),R286&lt;=MAX('График отпусков'!$C$24,'График отпусков'!$D$24)),
AND('График отпусков'!$C$25&lt;&gt;"",'График отпусков'!$D$25&lt;&gt;"",R286&gt;=MIN('График отпусков'!$C$25,'График отпусков'!$D$25),R286&lt;=MAX('График отпусков'!$C$25,'График отпусков'!$D$25)),
AND('График отпусков'!$C$26&lt;&gt;"",'График отпусков'!$D$26&lt;&gt;"",R286&gt;=MIN('График отпусков'!$C$26,'График отпусков'!$D$26),R286&lt;=MAX('График отпусков'!$C$26,'График отпусков'!$D$26)),
AND('График отпусков'!$C$27&lt;&gt;"",'График отпусков'!$D$27&lt;&gt;"",R286&gt;=MIN('График отпусков'!$C$27,'График отпусков'!$D$27),R286&lt;=MAX('График отпусков'!$C$27,'График отпусков'!$D$27)),
AND('График отпусков'!$C$28&lt;&gt;"",'График отпусков'!$D$28&lt;&gt;"",R286&gt;=MIN('График отпусков'!$C$28,'График отпусков'!$D$28),R286&lt;=MAX('График отпусков'!$C$28,'График отпусков'!$D$28)),
AND('График отпусков'!$C$29&lt;&gt;"",'График отпусков'!$D$29&lt;&gt;"",R286&gt;=MIN('График отпусков'!$C$29,'График отпусков'!$D$29),R286&lt;=MAX('График отпусков'!$C$29,'График отпусков'!$D$29))
)
)</f>
        <v>0</v>
      </c>
    </row>
    <row r="287" spans="17:19" ht="45" customHeight="1" x14ac:dyDescent="0.25">
      <c r="Q287" s="58" t="s">
        <v>102</v>
      </c>
      <c r="R287" s="59">
        <v>46306</v>
      </c>
      <c r="S287" s="60" t="b">
        <f>AND(
COUNTIF(Расчёт!$O$4:$O$35,R287)=0,
OR(
AND('График отпусков'!$C$15&lt;&gt;"",'График отпусков'!$D$15&lt;&gt;"",R287&gt;=MIN('График отпусков'!$C$15,'График отпусков'!$D$15),R287&lt;=MAX('График отпусков'!$C$15,'График отпусков'!$D$15)),
AND('График отпусков'!$C$16&lt;&gt;"",'График отпусков'!$D$16&lt;&gt;"",R287&gt;=MIN('График отпусков'!$C$16,'График отпусков'!$D$16),R287&lt;=MAX('График отпусков'!$C$16,'График отпусков'!$D$16)),
AND('График отпусков'!$C$17&lt;&gt;"",'График отпусков'!$D$17&lt;&gt;"",R287&gt;=MIN('График отпусков'!$C$17,'График отпусков'!$D$17),R287&lt;=MAX('График отпусков'!$C$17,'График отпусков'!$D$17)),
AND('График отпусков'!$C$18&lt;&gt;"",'График отпусков'!$D$18&lt;&gt;"",R287&gt;=MIN('График отпусков'!$C$18,'График отпусков'!$D$18),R287&lt;=MAX('График отпусков'!$C$18,'График отпусков'!$D$18)),
AND('График отпусков'!$C$19&lt;&gt;"",'График отпусков'!$D$19&lt;&gt;"",R287&gt;=MIN('График отпусков'!$C$19,'График отпусков'!$D$19),R287&lt;=MAX('График отпусков'!$C$19,'График отпусков'!$D$19)),
AND('График отпусков'!$C$20&lt;&gt;"",'График отпусков'!$D$20&lt;&gt;"",R287&gt;=MIN('График отпусков'!$C$20,'График отпусков'!$D$20),R287&lt;=MAX('График отпусков'!$C$20,'График отпусков'!$D$20)),
AND('График отпусков'!$C$21&lt;&gt;"",'График отпусков'!$D$21&lt;&gt;"",R287&gt;=MIN('График отпусков'!$C$21,'График отпусков'!$D$21),R287&lt;=MAX('График отпусков'!$C$21,'График отпусков'!$D$21)),
AND('График отпусков'!$C$22&lt;&gt;"",'График отпусков'!$D$22&lt;&gt;"",R287&gt;=MIN('График отпусков'!$C$22,'График отпусков'!$D$22),R287&lt;=MAX('График отпусков'!$C$22,'График отпусков'!$D$22)),
AND('График отпусков'!$C$23&lt;&gt;"",'График отпусков'!$D$23&lt;&gt;"",R287&gt;=MIN('График отпусков'!$C$23,'График отпусков'!$D$23),R287&lt;=MAX('График отпусков'!$C$23,'График отпусков'!$D$23)),
AND('График отпусков'!$C$24&lt;&gt;"",'График отпусков'!$D$24&lt;&gt;"",R287&gt;=MIN('График отпусков'!$C$24,'График отпусков'!$D$24),R287&lt;=MAX('График отпусков'!$C$24,'График отпусков'!$D$24)),
AND('График отпусков'!$C$25&lt;&gt;"",'График отпусков'!$D$25&lt;&gt;"",R287&gt;=MIN('График отпусков'!$C$25,'График отпусков'!$D$25),R287&lt;=MAX('График отпусков'!$C$25,'График отпусков'!$D$25)),
AND('График отпусков'!$C$26&lt;&gt;"",'График отпусков'!$D$26&lt;&gt;"",R287&gt;=MIN('График отпусков'!$C$26,'График отпусков'!$D$26),R287&lt;=MAX('График отпусков'!$C$26,'График отпусков'!$D$26)),
AND('График отпусков'!$C$27&lt;&gt;"",'График отпусков'!$D$27&lt;&gt;"",R287&gt;=MIN('График отпусков'!$C$27,'График отпусков'!$D$27),R287&lt;=MAX('График отпусков'!$C$27,'График отпусков'!$D$27)),
AND('График отпусков'!$C$28&lt;&gt;"",'График отпусков'!$D$28&lt;&gt;"",R287&gt;=MIN('График отпусков'!$C$28,'График отпусков'!$D$28),R287&lt;=MAX('График отпусков'!$C$28,'График отпусков'!$D$28)),
AND('График отпусков'!$C$29&lt;&gt;"",'График отпусков'!$D$29&lt;&gt;"",R287&gt;=MIN('График отпусков'!$C$29,'График отпусков'!$D$29),R287&lt;=MAX('График отпусков'!$C$29,'График отпусков'!$D$29))
)
)</f>
        <v>0</v>
      </c>
    </row>
    <row r="288" spans="17:19" ht="45" customHeight="1" x14ac:dyDescent="0.25">
      <c r="Q288" s="58" t="s">
        <v>102</v>
      </c>
      <c r="R288" s="59">
        <v>46307</v>
      </c>
      <c r="S288" s="60" t="b">
        <f>AND(
COUNTIF(Расчёт!$O$4:$O$35,R288)=0,
OR(
AND('График отпусков'!$C$15&lt;&gt;"",'График отпусков'!$D$15&lt;&gt;"",R288&gt;=MIN('График отпусков'!$C$15,'График отпусков'!$D$15),R288&lt;=MAX('График отпусков'!$C$15,'График отпусков'!$D$15)),
AND('График отпусков'!$C$16&lt;&gt;"",'График отпусков'!$D$16&lt;&gt;"",R288&gt;=MIN('График отпусков'!$C$16,'График отпусков'!$D$16),R288&lt;=MAX('График отпусков'!$C$16,'График отпусков'!$D$16)),
AND('График отпусков'!$C$17&lt;&gt;"",'График отпусков'!$D$17&lt;&gt;"",R288&gt;=MIN('График отпусков'!$C$17,'График отпусков'!$D$17),R288&lt;=MAX('График отпусков'!$C$17,'График отпусков'!$D$17)),
AND('График отпусков'!$C$18&lt;&gt;"",'График отпусков'!$D$18&lt;&gt;"",R288&gt;=MIN('График отпусков'!$C$18,'График отпусков'!$D$18),R288&lt;=MAX('График отпусков'!$C$18,'График отпусков'!$D$18)),
AND('График отпусков'!$C$19&lt;&gt;"",'График отпусков'!$D$19&lt;&gt;"",R288&gt;=MIN('График отпусков'!$C$19,'График отпусков'!$D$19),R288&lt;=MAX('График отпусков'!$C$19,'График отпусков'!$D$19)),
AND('График отпусков'!$C$20&lt;&gt;"",'График отпусков'!$D$20&lt;&gt;"",R288&gt;=MIN('График отпусков'!$C$20,'График отпусков'!$D$20),R288&lt;=MAX('График отпусков'!$C$20,'График отпусков'!$D$20)),
AND('График отпусков'!$C$21&lt;&gt;"",'График отпусков'!$D$21&lt;&gt;"",R288&gt;=MIN('График отпусков'!$C$21,'График отпусков'!$D$21),R288&lt;=MAX('График отпусков'!$C$21,'График отпусков'!$D$21)),
AND('График отпусков'!$C$22&lt;&gt;"",'График отпусков'!$D$22&lt;&gt;"",R288&gt;=MIN('График отпусков'!$C$22,'График отпусков'!$D$22),R288&lt;=MAX('График отпусков'!$C$22,'График отпусков'!$D$22)),
AND('График отпусков'!$C$23&lt;&gt;"",'График отпусков'!$D$23&lt;&gt;"",R288&gt;=MIN('График отпусков'!$C$23,'График отпусков'!$D$23),R288&lt;=MAX('График отпусков'!$C$23,'График отпусков'!$D$23)),
AND('График отпусков'!$C$24&lt;&gt;"",'График отпусков'!$D$24&lt;&gt;"",R288&gt;=MIN('График отпусков'!$C$24,'График отпусков'!$D$24),R288&lt;=MAX('График отпусков'!$C$24,'График отпусков'!$D$24)),
AND('График отпусков'!$C$25&lt;&gt;"",'График отпусков'!$D$25&lt;&gt;"",R288&gt;=MIN('График отпусков'!$C$25,'График отпусков'!$D$25),R288&lt;=MAX('График отпусков'!$C$25,'График отпусков'!$D$25)),
AND('График отпусков'!$C$26&lt;&gt;"",'График отпусков'!$D$26&lt;&gt;"",R288&gt;=MIN('График отпусков'!$C$26,'График отпусков'!$D$26),R288&lt;=MAX('График отпусков'!$C$26,'График отпусков'!$D$26)),
AND('График отпусков'!$C$27&lt;&gt;"",'График отпусков'!$D$27&lt;&gt;"",R288&gt;=MIN('График отпусков'!$C$27,'График отпусков'!$D$27),R288&lt;=MAX('График отпусков'!$C$27,'График отпусков'!$D$27)),
AND('График отпусков'!$C$28&lt;&gt;"",'График отпусков'!$D$28&lt;&gt;"",R288&gt;=MIN('График отпусков'!$C$28,'График отпусков'!$D$28),R288&lt;=MAX('График отпусков'!$C$28,'График отпусков'!$D$28)),
AND('График отпусков'!$C$29&lt;&gt;"",'График отпусков'!$D$29&lt;&gt;"",R288&gt;=MIN('График отпусков'!$C$29,'График отпусков'!$D$29),R288&lt;=MAX('График отпусков'!$C$29,'График отпусков'!$D$29))
)
)</f>
        <v>0</v>
      </c>
    </row>
    <row r="289" spans="17:19" ht="45" customHeight="1" x14ac:dyDescent="0.25">
      <c r="Q289" s="58" t="s">
        <v>102</v>
      </c>
      <c r="R289" s="59">
        <v>46308</v>
      </c>
      <c r="S289" s="60" t="b">
        <f>AND(
COUNTIF(Расчёт!$O$4:$O$35,R289)=0,
OR(
AND('График отпусков'!$C$15&lt;&gt;"",'График отпусков'!$D$15&lt;&gt;"",R289&gt;=MIN('График отпусков'!$C$15,'График отпусков'!$D$15),R289&lt;=MAX('График отпусков'!$C$15,'График отпусков'!$D$15)),
AND('График отпусков'!$C$16&lt;&gt;"",'График отпусков'!$D$16&lt;&gt;"",R289&gt;=MIN('График отпусков'!$C$16,'График отпусков'!$D$16),R289&lt;=MAX('График отпусков'!$C$16,'График отпусков'!$D$16)),
AND('График отпусков'!$C$17&lt;&gt;"",'График отпусков'!$D$17&lt;&gt;"",R289&gt;=MIN('График отпусков'!$C$17,'График отпусков'!$D$17),R289&lt;=MAX('График отпусков'!$C$17,'График отпусков'!$D$17)),
AND('График отпусков'!$C$18&lt;&gt;"",'График отпусков'!$D$18&lt;&gt;"",R289&gt;=MIN('График отпусков'!$C$18,'График отпусков'!$D$18),R289&lt;=MAX('График отпусков'!$C$18,'График отпусков'!$D$18)),
AND('График отпусков'!$C$19&lt;&gt;"",'График отпусков'!$D$19&lt;&gt;"",R289&gt;=MIN('График отпусков'!$C$19,'График отпусков'!$D$19),R289&lt;=MAX('График отпусков'!$C$19,'График отпусков'!$D$19)),
AND('График отпусков'!$C$20&lt;&gt;"",'График отпусков'!$D$20&lt;&gt;"",R289&gt;=MIN('График отпусков'!$C$20,'График отпусков'!$D$20),R289&lt;=MAX('График отпусков'!$C$20,'График отпусков'!$D$20)),
AND('График отпусков'!$C$21&lt;&gt;"",'График отпусков'!$D$21&lt;&gt;"",R289&gt;=MIN('График отпусков'!$C$21,'График отпусков'!$D$21),R289&lt;=MAX('График отпусков'!$C$21,'График отпусков'!$D$21)),
AND('График отпусков'!$C$22&lt;&gt;"",'График отпусков'!$D$22&lt;&gt;"",R289&gt;=MIN('График отпусков'!$C$22,'График отпусков'!$D$22),R289&lt;=MAX('График отпусков'!$C$22,'График отпусков'!$D$22)),
AND('График отпусков'!$C$23&lt;&gt;"",'График отпусков'!$D$23&lt;&gt;"",R289&gt;=MIN('График отпусков'!$C$23,'График отпусков'!$D$23),R289&lt;=MAX('График отпусков'!$C$23,'График отпусков'!$D$23)),
AND('График отпусков'!$C$24&lt;&gt;"",'График отпусков'!$D$24&lt;&gt;"",R289&gt;=MIN('График отпусков'!$C$24,'График отпусков'!$D$24),R289&lt;=MAX('График отпусков'!$C$24,'График отпусков'!$D$24)),
AND('График отпусков'!$C$25&lt;&gt;"",'График отпусков'!$D$25&lt;&gt;"",R289&gt;=MIN('График отпусков'!$C$25,'График отпусков'!$D$25),R289&lt;=MAX('График отпусков'!$C$25,'График отпусков'!$D$25)),
AND('График отпусков'!$C$26&lt;&gt;"",'График отпусков'!$D$26&lt;&gt;"",R289&gt;=MIN('График отпусков'!$C$26,'График отпусков'!$D$26),R289&lt;=MAX('График отпусков'!$C$26,'График отпусков'!$D$26)),
AND('График отпусков'!$C$27&lt;&gt;"",'График отпусков'!$D$27&lt;&gt;"",R289&gt;=MIN('График отпусков'!$C$27,'График отпусков'!$D$27),R289&lt;=MAX('График отпусков'!$C$27,'График отпусков'!$D$27)),
AND('График отпусков'!$C$28&lt;&gt;"",'График отпусков'!$D$28&lt;&gt;"",R289&gt;=MIN('График отпусков'!$C$28,'График отпусков'!$D$28),R289&lt;=MAX('График отпусков'!$C$28,'График отпусков'!$D$28)),
AND('График отпусков'!$C$29&lt;&gt;"",'График отпусков'!$D$29&lt;&gt;"",R289&gt;=MIN('График отпусков'!$C$29,'График отпусков'!$D$29),R289&lt;=MAX('График отпусков'!$C$29,'График отпусков'!$D$29))
)
)</f>
        <v>0</v>
      </c>
    </row>
    <row r="290" spans="17:19" ht="45" customHeight="1" x14ac:dyDescent="0.25">
      <c r="Q290" s="58" t="s">
        <v>102</v>
      </c>
      <c r="R290" s="59">
        <v>46309</v>
      </c>
      <c r="S290" s="60" t="b">
        <f>AND(
COUNTIF(Расчёт!$O$4:$O$35,R290)=0,
OR(
AND('График отпусков'!$C$15&lt;&gt;"",'График отпусков'!$D$15&lt;&gt;"",R290&gt;=MIN('График отпусков'!$C$15,'График отпусков'!$D$15),R290&lt;=MAX('График отпусков'!$C$15,'График отпусков'!$D$15)),
AND('График отпусков'!$C$16&lt;&gt;"",'График отпусков'!$D$16&lt;&gt;"",R290&gt;=MIN('График отпусков'!$C$16,'График отпусков'!$D$16),R290&lt;=MAX('График отпусков'!$C$16,'График отпусков'!$D$16)),
AND('График отпусков'!$C$17&lt;&gt;"",'График отпусков'!$D$17&lt;&gt;"",R290&gt;=MIN('График отпусков'!$C$17,'График отпусков'!$D$17),R290&lt;=MAX('График отпусков'!$C$17,'График отпусков'!$D$17)),
AND('График отпусков'!$C$18&lt;&gt;"",'График отпусков'!$D$18&lt;&gt;"",R290&gt;=MIN('График отпусков'!$C$18,'График отпусков'!$D$18),R290&lt;=MAX('График отпусков'!$C$18,'График отпусков'!$D$18)),
AND('График отпусков'!$C$19&lt;&gt;"",'График отпусков'!$D$19&lt;&gt;"",R290&gt;=MIN('График отпусков'!$C$19,'График отпусков'!$D$19),R290&lt;=MAX('График отпусков'!$C$19,'График отпусков'!$D$19)),
AND('График отпусков'!$C$20&lt;&gt;"",'График отпусков'!$D$20&lt;&gt;"",R290&gt;=MIN('График отпусков'!$C$20,'График отпусков'!$D$20),R290&lt;=MAX('График отпусков'!$C$20,'График отпусков'!$D$20)),
AND('График отпусков'!$C$21&lt;&gt;"",'График отпусков'!$D$21&lt;&gt;"",R290&gt;=MIN('График отпусков'!$C$21,'График отпусков'!$D$21),R290&lt;=MAX('График отпусков'!$C$21,'График отпусков'!$D$21)),
AND('График отпусков'!$C$22&lt;&gt;"",'График отпусков'!$D$22&lt;&gt;"",R290&gt;=MIN('График отпусков'!$C$22,'График отпусков'!$D$22),R290&lt;=MAX('График отпусков'!$C$22,'График отпусков'!$D$22)),
AND('График отпусков'!$C$23&lt;&gt;"",'График отпусков'!$D$23&lt;&gt;"",R290&gt;=MIN('График отпусков'!$C$23,'График отпусков'!$D$23),R290&lt;=MAX('График отпусков'!$C$23,'График отпусков'!$D$23)),
AND('График отпусков'!$C$24&lt;&gt;"",'График отпусков'!$D$24&lt;&gt;"",R290&gt;=MIN('График отпусков'!$C$24,'График отпусков'!$D$24),R290&lt;=MAX('График отпусков'!$C$24,'График отпусков'!$D$24)),
AND('График отпусков'!$C$25&lt;&gt;"",'График отпусков'!$D$25&lt;&gt;"",R290&gt;=MIN('График отпусков'!$C$25,'График отпусков'!$D$25),R290&lt;=MAX('График отпусков'!$C$25,'График отпусков'!$D$25)),
AND('График отпусков'!$C$26&lt;&gt;"",'График отпусков'!$D$26&lt;&gt;"",R290&gt;=MIN('График отпусков'!$C$26,'График отпусков'!$D$26),R290&lt;=MAX('График отпусков'!$C$26,'График отпусков'!$D$26)),
AND('График отпусков'!$C$27&lt;&gt;"",'График отпусков'!$D$27&lt;&gt;"",R290&gt;=MIN('График отпусков'!$C$27,'График отпусков'!$D$27),R290&lt;=MAX('График отпусков'!$C$27,'График отпусков'!$D$27)),
AND('График отпусков'!$C$28&lt;&gt;"",'График отпусков'!$D$28&lt;&gt;"",R290&gt;=MIN('График отпусков'!$C$28,'График отпусков'!$D$28),R290&lt;=MAX('График отпусков'!$C$28,'График отпусков'!$D$28)),
AND('График отпусков'!$C$29&lt;&gt;"",'График отпусков'!$D$29&lt;&gt;"",R290&gt;=MIN('График отпусков'!$C$29,'График отпусков'!$D$29),R290&lt;=MAX('График отпусков'!$C$29,'График отпусков'!$D$29))
)
)</f>
        <v>0</v>
      </c>
    </row>
    <row r="291" spans="17:19" ht="45" customHeight="1" x14ac:dyDescent="0.25">
      <c r="Q291" s="58" t="s">
        <v>102</v>
      </c>
      <c r="R291" s="59">
        <v>46310</v>
      </c>
      <c r="S291" s="60" t="b">
        <f>AND(
COUNTIF(Расчёт!$O$4:$O$35,R291)=0,
OR(
AND('График отпусков'!$C$15&lt;&gt;"",'График отпусков'!$D$15&lt;&gt;"",R291&gt;=MIN('График отпусков'!$C$15,'График отпусков'!$D$15),R291&lt;=MAX('График отпусков'!$C$15,'График отпусков'!$D$15)),
AND('График отпусков'!$C$16&lt;&gt;"",'График отпусков'!$D$16&lt;&gt;"",R291&gt;=MIN('График отпусков'!$C$16,'График отпусков'!$D$16),R291&lt;=MAX('График отпусков'!$C$16,'График отпусков'!$D$16)),
AND('График отпусков'!$C$17&lt;&gt;"",'График отпусков'!$D$17&lt;&gt;"",R291&gt;=MIN('График отпусков'!$C$17,'График отпусков'!$D$17),R291&lt;=MAX('График отпусков'!$C$17,'График отпусков'!$D$17)),
AND('График отпусков'!$C$18&lt;&gt;"",'График отпусков'!$D$18&lt;&gt;"",R291&gt;=MIN('График отпусков'!$C$18,'График отпусков'!$D$18),R291&lt;=MAX('График отпусков'!$C$18,'График отпусков'!$D$18)),
AND('График отпусков'!$C$19&lt;&gt;"",'График отпусков'!$D$19&lt;&gt;"",R291&gt;=MIN('График отпусков'!$C$19,'График отпусков'!$D$19),R291&lt;=MAX('График отпусков'!$C$19,'График отпусков'!$D$19)),
AND('График отпусков'!$C$20&lt;&gt;"",'График отпусков'!$D$20&lt;&gt;"",R291&gt;=MIN('График отпусков'!$C$20,'График отпусков'!$D$20),R291&lt;=MAX('График отпусков'!$C$20,'График отпусков'!$D$20)),
AND('График отпусков'!$C$21&lt;&gt;"",'График отпусков'!$D$21&lt;&gt;"",R291&gt;=MIN('График отпусков'!$C$21,'График отпусков'!$D$21),R291&lt;=MAX('График отпусков'!$C$21,'График отпусков'!$D$21)),
AND('График отпусков'!$C$22&lt;&gt;"",'График отпусков'!$D$22&lt;&gt;"",R291&gt;=MIN('График отпусков'!$C$22,'График отпусков'!$D$22),R291&lt;=MAX('График отпусков'!$C$22,'График отпусков'!$D$22)),
AND('График отпусков'!$C$23&lt;&gt;"",'График отпусков'!$D$23&lt;&gt;"",R291&gt;=MIN('График отпусков'!$C$23,'График отпусков'!$D$23),R291&lt;=MAX('График отпусков'!$C$23,'График отпусков'!$D$23)),
AND('График отпусков'!$C$24&lt;&gt;"",'График отпусков'!$D$24&lt;&gt;"",R291&gt;=MIN('График отпусков'!$C$24,'График отпусков'!$D$24),R291&lt;=MAX('График отпусков'!$C$24,'График отпусков'!$D$24)),
AND('График отпусков'!$C$25&lt;&gt;"",'График отпусков'!$D$25&lt;&gt;"",R291&gt;=MIN('График отпусков'!$C$25,'График отпусков'!$D$25),R291&lt;=MAX('График отпусков'!$C$25,'График отпусков'!$D$25)),
AND('График отпусков'!$C$26&lt;&gt;"",'График отпусков'!$D$26&lt;&gt;"",R291&gt;=MIN('График отпусков'!$C$26,'График отпусков'!$D$26),R291&lt;=MAX('График отпусков'!$C$26,'График отпусков'!$D$26)),
AND('График отпусков'!$C$27&lt;&gt;"",'График отпусков'!$D$27&lt;&gt;"",R291&gt;=MIN('График отпусков'!$C$27,'График отпусков'!$D$27),R291&lt;=MAX('График отпусков'!$C$27,'График отпусков'!$D$27)),
AND('График отпусков'!$C$28&lt;&gt;"",'График отпусков'!$D$28&lt;&gt;"",R291&gt;=MIN('График отпусков'!$C$28,'График отпусков'!$D$28),R291&lt;=MAX('График отпусков'!$C$28,'График отпусков'!$D$28)),
AND('График отпусков'!$C$29&lt;&gt;"",'График отпусков'!$D$29&lt;&gt;"",R291&gt;=MIN('График отпусков'!$C$29,'График отпусков'!$D$29),R291&lt;=MAX('График отпусков'!$C$29,'График отпусков'!$D$29))
)
)</f>
        <v>0</v>
      </c>
    </row>
    <row r="292" spans="17:19" ht="45" customHeight="1" x14ac:dyDescent="0.25">
      <c r="Q292" s="58" t="s">
        <v>102</v>
      </c>
      <c r="R292" s="59">
        <v>46311</v>
      </c>
      <c r="S292" s="60" t="b">
        <f>AND(
COUNTIF(Расчёт!$O$4:$O$35,R292)=0,
OR(
AND('График отпусков'!$C$15&lt;&gt;"",'График отпусков'!$D$15&lt;&gt;"",R292&gt;=MIN('График отпусков'!$C$15,'График отпусков'!$D$15),R292&lt;=MAX('График отпусков'!$C$15,'График отпусков'!$D$15)),
AND('График отпусков'!$C$16&lt;&gt;"",'График отпусков'!$D$16&lt;&gt;"",R292&gt;=MIN('График отпусков'!$C$16,'График отпусков'!$D$16),R292&lt;=MAX('График отпусков'!$C$16,'График отпусков'!$D$16)),
AND('График отпусков'!$C$17&lt;&gt;"",'График отпусков'!$D$17&lt;&gt;"",R292&gt;=MIN('График отпусков'!$C$17,'График отпусков'!$D$17),R292&lt;=MAX('График отпусков'!$C$17,'График отпусков'!$D$17)),
AND('График отпусков'!$C$18&lt;&gt;"",'График отпусков'!$D$18&lt;&gt;"",R292&gt;=MIN('График отпусков'!$C$18,'График отпусков'!$D$18),R292&lt;=MAX('График отпусков'!$C$18,'График отпусков'!$D$18)),
AND('График отпусков'!$C$19&lt;&gt;"",'График отпусков'!$D$19&lt;&gt;"",R292&gt;=MIN('График отпусков'!$C$19,'График отпусков'!$D$19),R292&lt;=MAX('График отпусков'!$C$19,'График отпусков'!$D$19)),
AND('График отпусков'!$C$20&lt;&gt;"",'График отпусков'!$D$20&lt;&gt;"",R292&gt;=MIN('График отпусков'!$C$20,'График отпусков'!$D$20),R292&lt;=MAX('График отпусков'!$C$20,'График отпусков'!$D$20)),
AND('График отпусков'!$C$21&lt;&gt;"",'График отпусков'!$D$21&lt;&gt;"",R292&gt;=MIN('График отпусков'!$C$21,'График отпусков'!$D$21),R292&lt;=MAX('График отпусков'!$C$21,'График отпусков'!$D$21)),
AND('График отпусков'!$C$22&lt;&gt;"",'График отпусков'!$D$22&lt;&gt;"",R292&gt;=MIN('График отпусков'!$C$22,'График отпусков'!$D$22),R292&lt;=MAX('График отпусков'!$C$22,'График отпусков'!$D$22)),
AND('График отпусков'!$C$23&lt;&gt;"",'График отпусков'!$D$23&lt;&gt;"",R292&gt;=MIN('График отпусков'!$C$23,'График отпусков'!$D$23),R292&lt;=MAX('График отпусков'!$C$23,'График отпусков'!$D$23)),
AND('График отпусков'!$C$24&lt;&gt;"",'График отпусков'!$D$24&lt;&gt;"",R292&gt;=MIN('График отпусков'!$C$24,'График отпусков'!$D$24),R292&lt;=MAX('График отпусков'!$C$24,'График отпусков'!$D$24)),
AND('График отпусков'!$C$25&lt;&gt;"",'График отпусков'!$D$25&lt;&gt;"",R292&gt;=MIN('График отпусков'!$C$25,'График отпусков'!$D$25),R292&lt;=MAX('График отпусков'!$C$25,'График отпусков'!$D$25)),
AND('График отпусков'!$C$26&lt;&gt;"",'График отпусков'!$D$26&lt;&gt;"",R292&gt;=MIN('График отпусков'!$C$26,'График отпусков'!$D$26),R292&lt;=MAX('График отпусков'!$C$26,'График отпусков'!$D$26)),
AND('График отпусков'!$C$27&lt;&gt;"",'График отпусков'!$D$27&lt;&gt;"",R292&gt;=MIN('График отпусков'!$C$27,'График отпусков'!$D$27),R292&lt;=MAX('График отпусков'!$C$27,'График отпусков'!$D$27)),
AND('График отпусков'!$C$28&lt;&gt;"",'График отпусков'!$D$28&lt;&gt;"",R292&gt;=MIN('График отпусков'!$C$28,'График отпусков'!$D$28),R292&lt;=MAX('График отпусков'!$C$28,'График отпусков'!$D$28)),
AND('График отпусков'!$C$29&lt;&gt;"",'График отпусков'!$D$29&lt;&gt;"",R292&gt;=MIN('График отпусков'!$C$29,'График отпусков'!$D$29),R292&lt;=MAX('График отпусков'!$C$29,'График отпусков'!$D$29))
)
)</f>
        <v>0</v>
      </c>
    </row>
    <row r="293" spans="17:19" ht="45" customHeight="1" x14ac:dyDescent="0.25">
      <c r="Q293" s="58" t="s">
        <v>102</v>
      </c>
      <c r="R293" s="59">
        <v>46312</v>
      </c>
      <c r="S293" s="60" t="b">
        <f>AND(
COUNTIF(Расчёт!$O$4:$O$35,R293)=0,
OR(
AND('График отпусков'!$C$15&lt;&gt;"",'График отпусков'!$D$15&lt;&gt;"",R293&gt;=MIN('График отпусков'!$C$15,'График отпусков'!$D$15),R293&lt;=MAX('График отпусков'!$C$15,'График отпусков'!$D$15)),
AND('График отпусков'!$C$16&lt;&gt;"",'График отпусков'!$D$16&lt;&gt;"",R293&gt;=MIN('График отпусков'!$C$16,'График отпусков'!$D$16),R293&lt;=MAX('График отпусков'!$C$16,'График отпусков'!$D$16)),
AND('График отпусков'!$C$17&lt;&gt;"",'График отпусков'!$D$17&lt;&gt;"",R293&gt;=MIN('График отпусков'!$C$17,'График отпусков'!$D$17),R293&lt;=MAX('График отпусков'!$C$17,'График отпусков'!$D$17)),
AND('График отпусков'!$C$18&lt;&gt;"",'График отпусков'!$D$18&lt;&gt;"",R293&gt;=MIN('График отпусков'!$C$18,'График отпусков'!$D$18),R293&lt;=MAX('График отпусков'!$C$18,'График отпусков'!$D$18)),
AND('График отпусков'!$C$19&lt;&gt;"",'График отпусков'!$D$19&lt;&gt;"",R293&gt;=MIN('График отпусков'!$C$19,'График отпусков'!$D$19),R293&lt;=MAX('График отпусков'!$C$19,'График отпусков'!$D$19)),
AND('График отпусков'!$C$20&lt;&gt;"",'График отпусков'!$D$20&lt;&gt;"",R293&gt;=MIN('График отпусков'!$C$20,'График отпусков'!$D$20),R293&lt;=MAX('График отпусков'!$C$20,'График отпусков'!$D$20)),
AND('График отпусков'!$C$21&lt;&gt;"",'График отпусков'!$D$21&lt;&gt;"",R293&gt;=MIN('График отпусков'!$C$21,'График отпусков'!$D$21),R293&lt;=MAX('График отпусков'!$C$21,'График отпусков'!$D$21)),
AND('График отпусков'!$C$22&lt;&gt;"",'График отпусков'!$D$22&lt;&gt;"",R293&gt;=MIN('График отпусков'!$C$22,'График отпусков'!$D$22),R293&lt;=MAX('График отпусков'!$C$22,'График отпусков'!$D$22)),
AND('График отпусков'!$C$23&lt;&gt;"",'График отпусков'!$D$23&lt;&gt;"",R293&gt;=MIN('График отпусков'!$C$23,'График отпусков'!$D$23),R293&lt;=MAX('График отпусков'!$C$23,'График отпусков'!$D$23)),
AND('График отпусков'!$C$24&lt;&gt;"",'График отпусков'!$D$24&lt;&gt;"",R293&gt;=MIN('График отпусков'!$C$24,'График отпусков'!$D$24),R293&lt;=MAX('График отпусков'!$C$24,'График отпусков'!$D$24)),
AND('График отпусков'!$C$25&lt;&gt;"",'График отпусков'!$D$25&lt;&gt;"",R293&gt;=MIN('График отпусков'!$C$25,'График отпусков'!$D$25),R293&lt;=MAX('График отпусков'!$C$25,'График отпусков'!$D$25)),
AND('График отпусков'!$C$26&lt;&gt;"",'График отпусков'!$D$26&lt;&gt;"",R293&gt;=MIN('График отпусков'!$C$26,'График отпусков'!$D$26),R293&lt;=MAX('График отпусков'!$C$26,'График отпусков'!$D$26)),
AND('График отпусков'!$C$27&lt;&gt;"",'График отпусков'!$D$27&lt;&gt;"",R293&gt;=MIN('График отпусков'!$C$27,'График отпусков'!$D$27),R293&lt;=MAX('График отпусков'!$C$27,'График отпусков'!$D$27)),
AND('График отпусков'!$C$28&lt;&gt;"",'График отпусков'!$D$28&lt;&gt;"",R293&gt;=MIN('График отпусков'!$C$28,'График отпусков'!$D$28),R293&lt;=MAX('График отпусков'!$C$28,'График отпусков'!$D$28)),
AND('График отпусков'!$C$29&lt;&gt;"",'График отпусков'!$D$29&lt;&gt;"",R293&gt;=MIN('График отпусков'!$C$29,'График отпусков'!$D$29),R293&lt;=MAX('График отпусков'!$C$29,'График отпусков'!$D$29))
)
)</f>
        <v>0</v>
      </c>
    </row>
    <row r="294" spans="17:19" ht="45" customHeight="1" x14ac:dyDescent="0.25">
      <c r="Q294" s="58" t="s">
        <v>102</v>
      </c>
      <c r="R294" s="59">
        <v>46313</v>
      </c>
      <c r="S294" s="60" t="b">
        <f>AND(
COUNTIF(Расчёт!$O$4:$O$35,R294)=0,
OR(
AND('График отпусков'!$C$15&lt;&gt;"",'График отпусков'!$D$15&lt;&gt;"",R294&gt;=MIN('График отпусков'!$C$15,'График отпусков'!$D$15),R294&lt;=MAX('График отпусков'!$C$15,'График отпусков'!$D$15)),
AND('График отпусков'!$C$16&lt;&gt;"",'График отпусков'!$D$16&lt;&gt;"",R294&gt;=MIN('График отпусков'!$C$16,'График отпусков'!$D$16),R294&lt;=MAX('График отпусков'!$C$16,'График отпусков'!$D$16)),
AND('График отпусков'!$C$17&lt;&gt;"",'График отпусков'!$D$17&lt;&gt;"",R294&gt;=MIN('График отпусков'!$C$17,'График отпусков'!$D$17),R294&lt;=MAX('График отпусков'!$C$17,'График отпусков'!$D$17)),
AND('График отпусков'!$C$18&lt;&gt;"",'График отпусков'!$D$18&lt;&gt;"",R294&gt;=MIN('График отпусков'!$C$18,'График отпусков'!$D$18),R294&lt;=MAX('График отпусков'!$C$18,'График отпусков'!$D$18)),
AND('График отпусков'!$C$19&lt;&gt;"",'График отпусков'!$D$19&lt;&gt;"",R294&gt;=MIN('График отпусков'!$C$19,'График отпусков'!$D$19),R294&lt;=MAX('График отпусков'!$C$19,'График отпусков'!$D$19)),
AND('График отпусков'!$C$20&lt;&gt;"",'График отпусков'!$D$20&lt;&gt;"",R294&gt;=MIN('График отпусков'!$C$20,'График отпусков'!$D$20),R294&lt;=MAX('График отпусков'!$C$20,'График отпусков'!$D$20)),
AND('График отпусков'!$C$21&lt;&gt;"",'График отпусков'!$D$21&lt;&gt;"",R294&gt;=MIN('График отпусков'!$C$21,'График отпусков'!$D$21),R294&lt;=MAX('График отпусков'!$C$21,'График отпусков'!$D$21)),
AND('График отпусков'!$C$22&lt;&gt;"",'График отпусков'!$D$22&lt;&gt;"",R294&gt;=MIN('График отпусков'!$C$22,'График отпусков'!$D$22),R294&lt;=MAX('График отпусков'!$C$22,'График отпусков'!$D$22)),
AND('График отпусков'!$C$23&lt;&gt;"",'График отпусков'!$D$23&lt;&gt;"",R294&gt;=MIN('График отпусков'!$C$23,'График отпусков'!$D$23),R294&lt;=MAX('График отпусков'!$C$23,'График отпусков'!$D$23)),
AND('График отпусков'!$C$24&lt;&gt;"",'График отпусков'!$D$24&lt;&gt;"",R294&gt;=MIN('График отпусков'!$C$24,'График отпусков'!$D$24),R294&lt;=MAX('График отпусков'!$C$24,'График отпусков'!$D$24)),
AND('График отпусков'!$C$25&lt;&gt;"",'График отпусков'!$D$25&lt;&gt;"",R294&gt;=MIN('График отпусков'!$C$25,'График отпусков'!$D$25),R294&lt;=MAX('График отпусков'!$C$25,'График отпусков'!$D$25)),
AND('График отпусков'!$C$26&lt;&gt;"",'График отпусков'!$D$26&lt;&gt;"",R294&gt;=MIN('График отпусков'!$C$26,'График отпусков'!$D$26),R294&lt;=MAX('График отпусков'!$C$26,'График отпусков'!$D$26)),
AND('График отпусков'!$C$27&lt;&gt;"",'График отпусков'!$D$27&lt;&gt;"",R294&gt;=MIN('График отпусков'!$C$27,'График отпусков'!$D$27),R294&lt;=MAX('График отпусков'!$C$27,'График отпусков'!$D$27)),
AND('График отпусков'!$C$28&lt;&gt;"",'График отпусков'!$D$28&lt;&gt;"",R294&gt;=MIN('График отпусков'!$C$28,'График отпусков'!$D$28),R294&lt;=MAX('График отпусков'!$C$28,'График отпусков'!$D$28)),
AND('График отпусков'!$C$29&lt;&gt;"",'График отпусков'!$D$29&lt;&gt;"",R294&gt;=MIN('График отпусков'!$C$29,'График отпусков'!$D$29),R294&lt;=MAX('График отпусков'!$C$29,'График отпусков'!$D$29))
)
)</f>
        <v>0</v>
      </c>
    </row>
    <row r="295" spans="17:19" ht="45" customHeight="1" x14ac:dyDescent="0.25">
      <c r="Q295" s="58" t="s">
        <v>102</v>
      </c>
      <c r="R295" s="59">
        <v>46314</v>
      </c>
      <c r="S295" s="60" t="b">
        <f>AND(
COUNTIF(Расчёт!$O$4:$O$35,R295)=0,
OR(
AND('График отпусков'!$C$15&lt;&gt;"",'График отпусков'!$D$15&lt;&gt;"",R295&gt;=MIN('График отпусков'!$C$15,'График отпусков'!$D$15),R295&lt;=MAX('График отпусков'!$C$15,'График отпусков'!$D$15)),
AND('График отпусков'!$C$16&lt;&gt;"",'График отпусков'!$D$16&lt;&gt;"",R295&gt;=MIN('График отпусков'!$C$16,'График отпусков'!$D$16),R295&lt;=MAX('График отпусков'!$C$16,'График отпусков'!$D$16)),
AND('График отпусков'!$C$17&lt;&gt;"",'График отпусков'!$D$17&lt;&gt;"",R295&gt;=MIN('График отпусков'!$C$17,'График отпусков'!$D$17),R295&lt;=MAX('График отпусков'!$C$17,'График отпусков'!$D$17)),
AND('График отпусков'!$C$18&lt;&gt;"",'График отпусков'!$D$18&lt;&gt;"",R295&gt;=MIN('График отпусков'!$C$18,'График отпусков'!$D$18),R295&lt;=MAX('График отпусков'!$C$18,'График отпусков'!$D$18)),
AND('График отпусков'!$C$19&lt;&gt;"",'График отпусков'!$D$19&lt;&gt;"",R295&gt;=MIN('График отпусков'!$C$19,'График отпусков'!$D$19),R295&lt;=MAX('График отпусков'!$C$19,'График отпусков'!$D$19)),
AND('График отпусков'!$C$20&lt;&gt;"",'График отпусков'!$D$20&lt;&gt;"",R295&gt;=MIN('График отпусков'!$C$20,'График отпусков'!$D$20),R295&lt;=MAX('График отпусков'!$C$20,'График отпусков'!$D$20)),
AND('График отпусков'!$C$21&lt;&gt;"",'График отпусков'!$D$21&lt;&gt;"",R295&gt;=MIN('График отпусков'!$C$21,'График отпусков'!$D$21),R295&lt;=MAX('График отпусков'!$C$21,'График отпусков'!$D$21)),
AND('График отпусков'!$C$22&lt;&gt;"",'График отпусков'!$D$22&lt;&gt;"",R295&gt;=MIN('График отпусков'!$C$22,'График отпусков'!$D$22),R295&lt;=MAX('График отпусков'!$C$22,'График отпусков'!$D$22)),
AND('График отпусков'!$C$23&lt;&gt;"",'График отпусков'!$D$23&lt;&gt;"",R295&gt;=MIN('График отпусков'!$C$23,'График отпусков'!$D$23),R295&lt;=MAX('График отпусков'!$C$23,'График отпусков'!$D$23)),
AND('График отпусков'!$C$24&lt;&gt;"",'График отпусков'!$D$24&lt;&gt;"",R295&gt;=MIN('График отпусков'!$C$24,'График отпусков'!$D$24),R295&lt;=MAX('График отпусков'!$C$24,'График отпусков'!$D$24)),
AND('График отпусков'!$C$25&lt;&gt;"",'График отпусков'!$D$25&lt;&gt;"",R295&gt;=MIN('График отпусков'!$C$25,'График отпусков'!$D$25),R295&lt;=MAX('График отпусков'!$C$25,'График отпусков'!$D$25)),
AND('График отпусков'!$C$26&lt;&gt;"",'График отпусков'!$D$26&lt;&gt;"",R295&gt;=MIN('График отпусков'!$C$26,'График отпусков'!$D$26),R295&lt;=MAX('График отпусков'!$C$26,'График отпусков'!$D$26)),
AND('График отпусков'!$C$27&lt;&gt;"",'График отпусков'!$D$27&lt;&gt;"",R295&gt;=MIN('График отпусков'!$C$27,'График отпусков'!$D$27),R295&lt;=MAX('График отпусков'!$C$27,'График отпусков'!$D$27)),
AND('График отпусков'!$C$28&lt;&gt;"",'График отпусков'!$D$28&lt;&gt;"",R295&gt;=MIN('График отпусков'!$C$28,'График отпусков'!$D$28),R295&lt;=MAX('График отпусков'!$C$28,'График отпусков'!$D$28)),
AND('График отпусков'!$C$29&lt;&gt;"",'График отпусков'!$D$29&lt;&gt;"",R295&gt;=MIN('График отпусков'!$C$29,'График отпусков'!$D$29),R295&lt;=MAX('График отпусков'!$C$29,'График отпусков'!$D$29))
)
)</f>
        <v>0</v>
      </c>
    </row>
    <row r="296" spans="17:19" ht="45" customHeight="1" x14ac:dyDescent="0.25">
      <c r="Q296" s="58" t="s">
        <v>102</v>
      </c>
      <c r="R296" s="59">
        <v>46315</v>
      </c>
      <c r="S296" s="60" t="b">
        <f>AND(
COUNTIF(Расчёт!$O$4:$O$35,R296)=0,
OR(
AND('График отпусков'!$C$15&lt;&gt;"",'График отпусков'!$D$15&lt;&gt;"",R296&gt;=MIN('График отпусков'!$C$15,'График отпусков'!$D$15),R296&lt;=MAX('График отпусков'!$C$15,'График отпусков'!$D$15)),
AND('График отпусков'!$C$16&lt;&gt;"",'График отпусков'!$D$16&lt;&gt;"",R296&gt;=MIN('График отпусков'!$C$16,'График отпусков'!$D$16),R296&lt;=MAX('График отпусков'!$C$16,'График отпусков'!$D$16)),
AND('График отпусков'!$C$17&lt;&gt;"",'График отпусков'!$D$17&lt;&gt;"",R296&gt;=MIN('График отпусков'!$C$17,'График отпусков'!$D$17),R296&lt;=MAX('График отпусков'!$C$17,'График отпусков'!$D$17)),
AND('График отпусков'!$C$18&lt;&gt;"",'График отпусков'!$D$18&lt;&gt;"",R296&gt;=MIN('График отпусков'!$C$18,'График отпусков'!$D$18),R296&lt;=MAX('График отпусков'!$C$18,'График отпусков'!$D$18)),
AND('График отпусков'!$C$19&lt;&gt;"",'График отпусков'!$D$19&lt;&gt;"",R296&gt;=MIN('График отпусков'!$C$19,'График отпусков'!$D$19),R296&lt;=MAX('График отпусков'!$C$19,'График отпусков'!$D$19)),
AND('График отпусков'!$C$20&lt;&gt;"",'График отпусков'!$D$20&lt;&gt;"",R296&gt;=MIN('График отпусков'!$C$20,'График отпусков'!$D$20),R296&lt;=MAX('График отпусков'!$C$20,'График отпусков'!$D$20)),
AND('График отпусков'!$C$21&lt;&gt;"",'График отпусков'!$D$21&lt;&gt;"",R296&gt;=MIN('График отпусков'!$C$21,'График отпусков'!$D$21),R296&lt;=MAX('График отпусков'!$C$21,'График отпусков'!$D$21)),
AND('График отпусков'!$C$22&lt;&gt;"",'График отпусков'!$D$22&lt;&gt;"",R296&gt;=MIN('График отпусков'!$C$22,'График отпусков'!$D$22),R296&lt;=MAX('График отпусков'!$C$22,'График отпусков'!$D$22)),
AND('График отпусков'!$C$23&lt;&gt;"",'График отпусков'!$D$23&lt;&gt;"",R296&gt;=MIN('График отпусков'!$C$23,'График отпусков'!$D$23),R296&lt;=MAX('График отпусков'!$C$23,'График отпусков'!$D$23)),
AND('График отпусков'!$C$24&lt;&gt;"",'График отпусков'!$D$24&lt;&gt;"",R296&gt;=MIN('График отпусков'!$C$24,'График отпусков'!$D$24),R296&lt;=MAX('График отпусков'!$C$24,'График отпусков'!$D$24)),
AND('График отпусков'!$C$25&lt;&gt;"",'График отпусков'!$D$25&lt;&gt;"",R296&gt;=MIN('График отпусков'!$C$25,'График отпусков'!$D$25),R296&lt;=MAX('График отпусков'!$C$25,'График отпусков'!$D$25)),
AND('График отпусков'!$C$26&lt;&gt;"",'График отпусков'!$D$26&lt;&gt;"",R296&gt;=MIN('График отпусков'!$C$26,'График отпусков'!$D$26),R296&lt;=MAX('График отпусков'!$C$26,'График отпусков'!$D$26)),
AND('График отпусков'!$C$27&lt;&gt;"",'График отпусков'!$D$27&lt;&gt;"",R296&gt;=MIN('График отпусков'!$C$27,'График отпусков'!$D$27),R296&lt;=MAX('График отпусков'!$C$27,'График отпусков'!$D$27)),
AND('График отпусков'!$C$28&lt;&gt;"",'График отпусков'!$D$28&lt;&gt;"",R296&gt;=MIN('График отпусков'!$C$28,'График отпусков'!$D$28),R296&lt;=MAX('График отпусков'!$C$28,'График отпусков'!$D$28)),
AND('График отпусков'!$C$29&lt;&gt;"",'График отпусков'!$D$29&lt;&gt;"",R296&gt;=MIN('График отпусков'!$C$29,'График отпусков'!$D$29),R296&lt;=MAX('График отпусков'!$C$29,'График отпусков'!$D$29))
)
)</f>
        <v>0</v>
      </c>
    </row>
    <row r="297" spans="17:19" ht="45" customHeight="1" x14ac:dyDescent="0.25">
      <c r="Q297" s="58" t="s">
        <v>102</v>
      </c>
      <c r="R297" s="59">
        <v>46316</v>
      </c>
      <c r="S297" s="60" t="b">
        <f>AND(
COUNTIF(Расчёт!$O$4:$O$35,R297)=0,
OR(
AND('График отпусков'!$C$15&lt;&gt;"",'График отпусков'!$D$15&lt;&gt;"",R297&gt;=MIN('График отпусков'!$C$15,'График отпусков'!$D$15),R297&lt;=MAX('График отпусков'!$C$15,'График отпусков'!$D$15)),
AND('График отпусков'!$C$16&lt;&gt;"",'График отпусков'!$D$16&lt;&gt;"",R297&gt;=MIN('График отпусков'!$C$16,'График отпусков'!$D$16),R297&lt;=MAX('График отпусков'!$C$16,'График отпусков'!$D$16)),
AND('График отпусков'!$C$17&lt;&gt;"",'График отпусков'!$D$17&lt;&gt;"",R297&gt;=MIN('График отпусков'!$C$17,'График отпусков'!$D$17),R297&lt;=MAX('График отпусков'!$C$17,'График отпусков'!$D$17)),
AND('График отпусков'!$C$18&lt;&gt;"",'График отпусков'!$D$18&lt;&gt;"",R297&gt;=MIN('График отпусков'!$C$18,'График отпусков'!$D$18),R297&lt;=MAX('График отпусков'!$C$18,'График отпусков'!$D$18)),
AND('График отпусков'!$C$19&lt;&gt;"",'График отпусков'!$D$19&lt;&gt;"",R297&gt;=MIN('График отпусков'!$C$19,'График отпусков'!$D$19),R297&lt;=MAX('График отпусков'!$C$19,'График отпусков'!$D$19)),
AND('График отпусков'!$C$20&lt;&gt;"",'График отпусков'!$D$20&lt;&gt;"",R297&gt;=MIN('График отпусков'!$C$20,'График отпусков'!$D$20),R297&lt;=MAX('График отпусков'!$C$20,'График отпусков'!$D$20)),
AND('График отпусков'!$C$21&lt;&gt;"",'График отпусков'!$D$21&lt;&gt;"",R297&gt;=MIN('График отпусков'!$C$21,'График отпусков'!$D$21),R297&lt;=MAX('График отпусков'!$C$21,'График отпусков'!$D$21)),
AND('График отпусков'!$C$22&lt;&gt;"",'График отпусков'!$D$22&lt;&gt;"",R297&gt;=MIN('График отпусков'!$C$22,'График отпусков'!$D$22),R297&lt;=MAX('График отпусков'!$C$22,'График отпусков'!$D$22)),
AND('График отпусков'!$C$23&lt;&gt;"",'График отпусков'!$D$23&lt;&gt;"",R297&gt;=MIN('График отпусков'!$C$23,'График отпусков'!$D$23),R297&lt;=MAX('График отпусков'!$C$23,'График отпусков'!$D$23)),
AND('График отпусков'!$C$24&lt;&gt;"",'График отпусков'!$D$24&lt;&gt;"",R297&gt;=MIN('График отпусков'!$C$24,'График отпусков'!$D$24),R297&lt;=MAX('График отпусков'!$C$24,'График отпусков'!$D$24)),
AND('График отпусков'!$C$25&lt;&gt;"",'График отпусков'!$D$25&lt;&gt;"",R297&gt;=MIN('График отпусков'!$C$25,'График отпусков'!$D$25),R297&lt;=MAX('График отпусков'!$C$25,'График отпусков'!$D$25)),
AND('График отпусков'!$C$26&lt;&gt;"",'График отпусков'!$D$26&lt;&gt;"",R297&gt;=MIN('График отпусков'!$C$26,'График отпусков'!$D$26),R297&lt;=MAX('График отпусков'!$C$26,'График отпусков'!$D$26)),
AND('График отпусков'!$C$27&lt;&gt;"",'График отпусков'!$D$27&lt;&gt;"",R297&gt;=MIN('График отпусков'!$C$27,'График отпусков'!$D$27),R297&lt;=MAX('График отпусков'!$C$27,'График отпусков'!$D$27)),
AND('График отпусков'!$C$28&lt;&gt;"",'График отпусков'!$D$28&lt;&gt;"",R297&gt;=MIN('График отпусков'!$C$28,'График отпусков'!$D$28),R297&lt;=MAX('График отпусков'!$C$28,'График отпусков'!$D$28)),
AND('График отпусков'!$C$29&lt;&gt;"",'График отпусков'!$D$29&lt;&gt;"",R297&gt;=MIN('График отпусков'!$C$29,'График отпусков'!$D$29),R297&lt;=MAX('График отпусков'!$C$29,'График отпусков'!$D$29))
)
)</f>
        <v>0</v>
      </c>
    </row>
    <row r="298" spans="17:19" ht="45" customHeight="1" x14ac:dyDescent="0.25">
      <c r="Q298" s="58" t="s">
        <v>102</v>
      </c>
      <c r="R298" s="59">
        <v>46317</v>
      </c>
      <c r="S298" s="60" t="b">
        <f>AND(
COUNTIF(Расчёт!$O$4:$O$35,R298)=0,
OR(
AND('График отпусков'!$C$15&lt;&gt;"",'График отпусков'!$D$15&lt;&gt;"",R298&gt;=MIN('График отпусков'!$C$15,'График отпусков'!$D$15),R298&lt;=MAX('График отпусков'!$C$15,'График отпусков'!$D$15)),
AND('График отпусков'!$C$16&lt;&gt;"",'График отпусков'!$D$16&lt;&gt;"",R298&gt;=MIN('График отпусков'!$C$16,'График отпусков'!$D$16),R298&lt;=MAX('График отпусков'!$C$16,'График отпусков'!$D$16)),
AND('График отпусков'!$C$17&lt;&gt;"",'График отпусков'!$D$17&lt;&gt;"",R298&gt;=MIN('График отпусков'!$C$17,'График отпусков'!$D$17),R298&lt;=MAX('График отпусков'!$C$17,'График отпусков'!$D$17)),
AND('График отпусков'!$C$18&lt;&gt;"",'График отпусков'!$D$18&lt;&gt;"",R298&gt;=MIN('График отпусков'!$C$18,'График отпусков'!$D$18),R298&lt;=MAX('График отпусков'!$C$18,'График отпусков'!$D$18)),
AND('График отпусков'!$C$19&lt;&gt;"",'График отпусков'!$D$19&lt;&gt;"",R298&gt;=MIN('График отпусков'!$C$19,'График отпусков'!$D$19),R298&lt;=MAX('График отпусков'!$C$19,'График отпусков'!$D$19)),
AND('График отпусков'!$C$20&lt;&gt;"",'График отпусков'!$D$20&lt;&gt;"",R298&gt;=MIN('График отпусков'!$C$20,'График отпусков'!$D$20),R298&lt;=MAX('График отпусков'!$C$20,'График отпусков'!$D$20)),
AND('График отпусков'!$C$21&lt;&gt;"",'График отпусков'!$D$21&lt;&gt;"",R298&gt;=MIN('График отпусков'!$C$21,'График отпусков'!$D$21),R298&lt;=MAX('График отпусков'!$C$21,'График отпусков'!$D$21)),
AND('График отпусков'!$C$22&lt;&gt;"",'График отпусков'!$D$22&lt;&gt;"",R298&gt;=MIN('График отпусков'!$C$22,'График отпусков'!$D$22),R298&lt;=MAX('График отпусков'!$C$22,'График отпусков'!$D$22)),
AND('График отпусков'!$C$23&lt;&gt;"",'График отпусков'!$D$23&lt;&gt;"",R298&gt;=MIN('График отпусков'!$C$23,'График отпусков'!$D$23),R298&lt;=MAX('График отпусков'!$C$23,'График отпусков'!$D$23)),
AND('График отпусков'!$C$24&lt;&gt;"",'График отпусков'!$D$24&lt;&gt;"",R298&gt;=MIN('График отпусков'!$C$24,'График отпусков'!$D$24),R298&lt;=MAX('График отпусков'!$C$24,'График отпусков'!$D$24)),
AND('График отпусков'!$C$25&lt;&gt;"",'График отпусков'!$D$25&lt;&gt;"",R298&gt;=MIN('График отпусков'!$C$25,'График отпусков'!$D$25),R298&lt;=MAX('График отпусков'!$C$25,'График отпусков'!$D$25)),
AND('График отпусков'!$C$26&lt;&gt;"",'График отпусков'!$D$26&lt;&gt;"",R298&gt;=MIN('График отпусков'!$C$26,'График отпусков'!$D$26),R298&lt;=MAX('График отпусков'!$C$26,'График отпусков'!$D$26)),
AND('График отпусков'!$C$27&lt;&gt;"",'График отпусков'!$D$27&lt;&gt;"",R298&gt;=MIN('График отпусков'!$C$27,'График отпусков'!$D$27),R298&lt;=MAX('График отпусков'!$C$27,'График отпусков'!$D$27)),
AND('График отпусков'!$C$28&lt;&gt;"",'График отпусков'!$D$28&lt;&gt;"",R298&gt;=MIN('График отпусков'!$C$28,'График отпусков'!$D$28),R298&lt;=MAX('График отпусков'!$C$28,'График отпусков'!$D$28)),
AND('График отпусков'!$C$29&lt;&gt;"",'График отпусков'!$D$29&lt;&gt;"",R298&gt;=MIN('График отпусков'!$C$29,'График отпусков'!$D$29),R298&lt;=MAX('График отпусков'!$C$29,'График отпусков'!$D$29))
)
)</f>
        <v>0</v>
      </c>
    </row>
    <row r="299" spans="17:19" ht="45" customHeight="1" x14ac:dyDescent="0.25">
      <c r="Q299" s="58" t="s">
        <v>102</v>
      </c>
      <c r="R299" s="59">
        <v>46318</v>
      </c>
      <c r="S299" s="60" t="b">
        <f>AND(
COUNTIF(Расчёт!$O$4:$O$35,R299)=0,
OR(
AND('График отпусков'!$C$15&lt;&gt;"",'График отпусков'!$D$15&lt;&gt;"",R299&gt;=MIN('График отпусков'!$C$15,'График отпусков'!$D$15),R299&lt;=MAX('График отпусков'!$C$15,'График отпусков'!$D$15)),
AND('График отпусков'!$C$16&lt;&gt;"",'График отпусков'!$D$16&lt;&gt;"",R299&gt;=MIN('График отпусков'!$C$16,'График отпусков'!$D$16),R299&lt;=MAX('График отпусков'!$C$16,'График отпусков'!$D$16)),
AND('График отпусков'!$C$17&lt;&gt;"",'График отпусков'!$D$17&lt;&gt;"",R299&gt;=MIN('График отпусков'!$C$17,'График отпусков'!$D$17),R299&lt;=MAX('График отпусков'!$C$17,'График отпусков'!$D$17)),
AND('График отпусков'!$C$18&lt;&gt;"",'График отпусков'!$D$18&lt;&gt;"",R299&gt;=MIN('График отпусков'!$C$18,'График отпусков'!$D$18),R299&lt;=MAX('График отпусков'!$C$18,'График отпусков'!$D$18)),
AND('График отпусков'!$C$19&lt;&gt;"",'График отпусков'!$D$19&lt;&gt;"",R299&gt;=MIN('График отпусков'!$C$19,'График отпусков'!$D$19),R299&lt;=MAX('График отпусков'!$C$19,'График отпусков'!$D$19)),
AND('График отпусков'!$C$20&lt;&gt;"",'График отпусков'!$D$20&lt;&gt;"",R299&gt;=MIN('График отпусков'!$C$20,'График отпусков'!$D$20),R299&lt;=MAX('График отпусков'!$C$20,'График отпусков'!$D$20)),
AND('График отпусков'!$C$21&lt;&gt;"",'График отпусков'!$D$21&lt;&gt;"",R299&gt;=MIN('График отпусков'!$C$21,'График отпусков'!$D$21),R299&lt;=MAX('График отпусков'!$C$21,'График отпусков'!$D$21)),
AND('График отпусков'!$C$22&lt;&gt;"",'График отпусков'!$D$22&lt;&gt;"",R299&gt;=MIN('График отпусков'!$C$22,'График отпусков'!$D$22),R299&lt;=MAX('График отпусков'!$C$22,'График отпусков'!$D$22)),
AND('График отпусков'!$C$23&lt;&gt;"",'График отпусков'!$D$23&lt;&gt;"",R299&gt;=MIN('График отпусков'!$C$23,'График отпусков'!$D$23),R299&lt;=MAX('График отпусков'!$C$23,'График отпусков'!$D$23)),
AND('График отпусков'!$C$24&lt;&gt;"",'График отпусков'!$D$24&lt;&gt;"",R299&gt;=MIN('График отпусков'!$C$24,'График отпусков'!$D$24),R299&lt;=MAX('График отпусков'!$C$24,'График отпусков'!$D$24)),
AND('График отпусков'!$C$25&lt;&gt;"",'График отпусков'!$D$25&lt;&gt;"",R299&gt;=MIN('График отпусков'!$C$25,'График отпусков'!$D$25),R299&lt;=MAX('График отпусков'!$C$25,'График отпусков'!$D$25)),
AND('График отпусков'!$C$26&lt;&gt;"",'График отпусков'!$D$26&lt;&gt;"",R299&gt;=MIN('График отпусков'!$C$26,'График отпусков'!$D$26),R299&lt;=MAX('График отпусков'!$C$26,'График отпусков'!$D$26)),
AND('График отпусков'!$C$27&lt;&gt;"",'График отпусков'!$D$27&lt;&gt;"",R299&gt;=MIN('График отпусков'!$C$27,'График отпусков'!$D$27),R299&lt;=MAX('График отпусков'!$C$27,'График отпусков'!$D$27)),
AND('График отпусков'!$C$28&lt;&gt;"",'График отпусков'!$D$28&lt;&gt;"",R299&gt;=MIN('График отпусков'!$C$28,'График отпусков'!$D$28),R299&lt;=MAX('График отпусков'!$C$28,'График отпусков'!$D$28)),
AND('График отпусков'!$C$29&lt;&gt;"",'График отпусков'!$D$29&lt;&gt;"",R299&gt;=MIN('График отпусков'!$C$29,'График отпусков'!$D$29),R299&lt;=MAX('График отпусков'!$C$29,'График отпусков'!$D$29))
)
)</f>
        <v>0</v>
      </c>
    </row>
    <row r="300" spans="17:19" ht="45" customHeight="1" x14ac:dyDescent="0.25">
      <c r="Q300" s="58" t="s">
        <v>102</v>
      </c>
      <c r="R300" s="59">
        <v>46319</v>
      </c>
      <c r="S300" s="60" t="b">
        <f>AND(
COUNTIF(Расчёт!$O$4:$O$35,R300)=0,
OR(
AND('График отпусков'!$C$15&lt;&gt;"",'График отпусков'!$D$15&lt;&gt;"",R300&gt;=MIN('График отпусков'!$C$15,'График отпусков'!$D$15),R300&lt;=MAX('График отпусков'!$C$15,'График отпусков'!$D$15)),
AND('График отпусков'!$C$16&lt;&gt;"",'График отпусков'!$D$16&lt;&gt;"",R300&gt;=MIN('График отпусков'!$C$16,'График отпусков'!$D$16),R300&lt;=MAX('График отпусков'!$C$16,'График отпусков'!$D$16)),
AND('График отпусков'!$C$17&lt;&gt;"",'График отпусков'!$D$17&lt;&gt;"",R300&gt;=MIN('График отпусков'!$C$17,'График отпусков'!$D$17),R300&lt;=MAX('График отпусков'!$C$17,'График отпусков'!$D$17)),
AND('График отпусков'!$C$18&lt;&gt;"",'График отпусков'!$D$18&lt;&gt;"",R300&gt;=MIN('График отпусков'!$C$18,'График отпусков'!$D$18),R300&lt;=MAX('График отпусков'!$C$18,'График отпусков'!$D$18)),
AND('График отпусков'!$C$19&lt;&gt;"",'График отпусков'!$D$19&lt;&gt;"",R300&gt;=MIN('График отпусков'!$C$19,'График отпусков'!$D$19),R300&lt;=MAX('График отпусков'!$C$19,'График отпусков'!$D$19)),
AND('График отпусков'!$C$20&lt;&gt;"",'График отпусков'!$D$20&lt;&gt;"",R300&gt;=MIN('График отпусков'!$C$20,'График отпусков'!$D$20),R300&lt;=MAX('График отпусков'!$C$20,'График отпусков'!$D$20)),
AND('График отпусков'!$C$21&lt;&gt;"",'График отпусков'!$D$21&lt;&gt;"",R300&gt;=MIN('График отпусков'!$C$21,'График отпусков'!$D$21),R300&lt;=MAX('График отпусков'!$C$21,'График отпусков'!$D$21)),
AND('График отпусков'!$C$22&lt;&gt;"",'График отпусков'!$D$22&lt;&gt;"",R300&gt;=MIN('График отпусков'!$C$22,'График отпусков'!$D$22),R300&lt;=MAX('График отпусков'!$C$22,'График отпусков'!$D$22)),
AND('График отпусков'!$C$23&lt;&gt;"",'График отпусков'!$D$23&lt;&gt;"",R300&gt;=MIN('График отпусков'!$C$23,'График отпусков'!$D$23),R300&lt;=MAX('График отпусков'!$C$23,'График отпусков'!$D$23)),
AND('График отпусков'!$C$24&lt;&gt;"",'График отпусков'!$D$24&lt;&gt;"",R300&gt;=MIN('График отпусков'!$C$24,'График отпусков'!$D$24),R300&lt;=MAX('График отпусков'!$C$24,'График отпусков'!$D$24)),
AND('График отпусков'!$C$25&lt;&gt;"",'График отпусков'!$D$25&lt;&gt;"",R300&gt;=MIN('График отпусков'!$C$25,'График отпусков'!$D$25),R300&lt;=MAX('График отпусков'!$C$25,'График отпусков'!$D$25)),
AND('График отпусков'!$C$26&lt;&gt;"",'График отпусков'!$D$26&lt;&gt;"",R300&gt;=MIN('График отпусков'!$C$26,'График отпусков'!$D$26),R300&lt;=MAX('График отпусков'!$C$26,'График отпусков'!$D$26)),
AND('График отпусков'!$C$27&lt;&gt;"",'График отпусков'!$D$27&lt;&gt;"",R300&gt;=MIN('График отпусков'!$C$27,'График отпусков'!$D$27),R300&lt;=MAX('График отпусков'!$C$27,'График отпусков'!$D$27)),
AND('График отпусков'!$C$28&lt;&gt;"",'График отпусков'!$D$28&lt;&gt;"",R300&gt;=MIN('График отпусков'!$C$28,'График отпусков'!$D$28),R300&lt;=MAX('График отпусков'!$C$28,'График отпусков'!$D$28)),
AND('График отпусков'!$C$29&lt;&gt;"",'График отпусков'!$D$29&lt;&gt;"",R300&gt;=MIN('График отпусков'!$C$29,'График отпусков'!$D$29),R300&lt;=MAX('График отпусков'!$C$29,'График отпусков'!$D$29))
)
)</f>
        <v>0</v>
      </c>
    </row>
    <row r="301" spans="17:19" ht="45" customHeight="1" x14ac:dyDescent="0.25">
      <c r="Q301" s="58" t="s">
        <v>102</v>
      </c>
      <c r="R301" s="59">
        <v>46320</v>
      </c>
      <c r="S301" s="60" t="b">
        <f>AND(
COUNTIF(Расчёт!$O$4:$O$35,R301)=0,
OR(
AND('График отпусков'!$C$15&lt;&gt;"",'График отпусков'!$D$15&lt;&gt;"",R301&gt;=MIN('График отпусков'!$C$15,'График отпусков'!$D$15),R301&lt;=MAX('График отпусков'!$C$15,'График отпусков'!$D$15)),
AND('График отпусков'!$C$16&lt;&gt;"",'График отпусков'!$D$16&lt;&gt;"",R301&gt;=MIN('График отпусков'!$C$16,'График отпусков'!$D$16),R301&lt;=MAX('График отпусков'!$C$16,'График отпусков'!$D$16)),
AND('График отпусков'!$C$17&lt;&gt;"",'График отпусков'!$D$17&lt;&gt;"",R301&gt;=MIN('График отпусков'!$C$17,'График отпусков'!$D$17),R301&lt;=MAX('График отпусков'!$C$17,'График отпусков'!$D$17)),
AND('График отпусков'!$C$18&lt;&gt;"",'График отпусков'!$D$18&lt;&gt;"",R301&gt;=MIN('График отпусков'!$C$18,'График отпусков'!$D$18),R301&lt;=MAX('График отпусков'!$C$18,'График отпусков'!$D$18)),
AND('График отпусков'!$C$19&lt;&gt;"",'График отпусков'!$D$19&lt;&gt;"",R301&gt;=MIN('График отпусков'!$C$19,'График отпусков'!$D$19),R301&lt;=MAX('График отпусков'!$C$19,'График отпусков'!$D$19)),
AND('График отпусков'!$C$20&lt;&gt;"",'График отпусков'!$D$20&lt;&gt;"",R301&gt;=MIN('График отпусков'!$C$20,'График отпусков'!$D$20),R301&lt;=MAX('График отпусков'!$C$20,'График отпусков'!$D$20)),
AND('График отпусков'!$C$21&lt;&gt;"",'График отпусков'!$D$21&lt;&gt;"",R301&gt;=MIN('График отпусков'!$C$21,'График отпусков'!$D$21),R301&lt;=MAX('График отпусков'!$C$21,'График отпусков'!$D$21)),
AND('График отпусков'!$C$22&lt;&gt;"",'График отпусков'!$D$22&lt;&gt;"",R301&gt;=MIN('График отпусков'!$C$22,'График отпусков'!$D$22),R301&lt;=MAX('График отпусков'!$C$22,'График отпусков'!$D$22)),
AND('График отпусков'!$C$23&lt;&gt;"",'График отпусков'!$D$23&lt;&gt;"",R301&gt;=MIN('График отпусков'!$C$23,'График отпусков'!$D$23),R301&lt;=MAX('График отпусков'!$C$23,'График отпусков'!$D$23)),
AND('График отпусков'!$C$24&lt;&gt;"",'График отпусков'!$D$24&lt;&gt;"",R301&gt;=MIN('График отпусков'!$C$24,'График отпусков'!$D$24),R301&lt;=MAX('График отпусков'!$C$24,'График отпусков'!$D$24)),
AND('График отпусков'!$C$25&lt;&gt;"",'График отпусков'!$D$25&lt;&gt;"",R301&gt;=MIN('График отпусков'!$C$25,'График отпусков'!$D$25),R301&lt;=MAX('График отпусков'!$C$25,'График отпусков'!$D$25)),
AND('График отпусков'!$C$26&lt;&gt;"",'График отпусков'!$D$26&lt;&gt;"",R301&gt;=MIN('График отпусков'!$C$26,'График отпусков'!$D$26),R301&lt;=MAX('График отпусков'!$C$26,'График отпусков'!$D$26)),
AND('График отпусков'!$C$27&lt;&gt;"",'График отпусков'!$D$27&lt;&gt;"",R301&gt;=MIN('График отпусков'!$C$27,'График отпусков'!$D$27),R301&lt;=MAX('График отпусков'!$C$27,'График отпусков'!$D$27)),
AND('График отпусков'!$C$28&lt;&gt;"",'График отпусков'!$D$28&lt;&gt;"",R301&gt;=MIN('График отпусков'!$C$28,'График отпусков'!$D$28),R301&lt;=MAX('График отпусков'!$C$28,'График отпусков'!$D$28)),
AND('График отпусков'!$C$29&lt;&gt;"",'График отпусков'!$D$29&lt;&gt;"",R301&gt;=MIN('График отпусков'!$C$29,'График отпусков'!$D$29),R301&lt;=MAX('График отпусков'!$C$29,'График отпусков'!$D$29))
)
)</f>
        <v>0</v>
      </c>
    </row>
    <row r="302" spans="17:19" ht="45" customHeight="1" x14ac:dyDescent="0.25">
      <c r="Q302" s="58" t="s">
        <v>102</v>
      </c>
      <c r="R302" s="59">
        <v>46321</v>
      </c>
      <c r="S302" s="60" t="b">
        <f>AND(
COUNTIF(Расчёт!$O$4:$O$35,R302)=0,
OR(
AND('График отпусков'!$C$15&lt;&gt;"",'График отпусков'!$D$15&lt;&gt;"",R302&gt;=MIN('График отпусков'!$C$15,'График отпусков'!$D$15),R302&lt;=MAX('График отпусков'!$C$15,'График отпусков'!$D$15)),
AND('График отпусков'!$C$16&lt;&gt;"",'График отпусков'!$D$16&lt;&gt;"",R302&gt;=MIN('График отпусков'!$C$16,'График отпусков'!$D$16),R302&lt;=MAX('График отпусков'!$C$16,'График отпусков'!$D$16)),
AND('График отпусков'!$C$17&lt;&gt;"",'График отпусков'!$D$17&lt;&gt;"",R302&gt;=MIN('График отпусков'!$C$17,'График отпусков'!$D$17),R302&lt;=MAX('График отпусков'!$C$17,'График отпусков'!$D$17)),
AND('График отпусков'!$C$18&lt;&gt;"",'График отпусков'!$D$18&lt;&gt;"",R302&gt;=MIN('График отпусков'!$C$18,'График отпусков'!$D$18),R302&lt;=MAX('График отпусков'!$C$18,'График отпусков'!$D$18)),
AND('График отпусков'!$C$19&lt;&gt;"",'График отпусков'!$D$19&lt;&gt;"",R302&gt;=MIN('График отпусков'!$C$19,'График отпусков'!$D$19),R302&lt;=MAX('График отпусков'!$C$19,'График отпусков'!$D$19)),
AND('График отпусков'!$C$20&lt;&gt;"",'График отпусков'!$D$20&lt;&gt;"",R302&gt;=MIN('График отпусков'!$C$20,'График отпусков'!$D$20),R302&lt;=MAX('График отпусков'!$C$20,'График отпусков'!$D$20)),
AND('График отпусков'!$C$21&lt;&gt;"",'График отпусков'!$D$21&lt;&gt;"",R302&gt;=MIN('График отпусков'!$C$21,'График отпусков'!$D$21),R302&lt;=MAX('График отпусков'!$C$21,'График отпусков'!$D$21)),
AND('График отпусков'!$C$22&lt;&gt;"",'График отпусков'!$D$22&lt;&gt;"",R302&gt;=MIN('График отпусков'!$C$22,'График отпусков'!$D$22),R302&lt;=MAX('График отпусков'!$C$22,'График отпусков'!$D$22)),
AND('График отпусков'!$C$23&lt;&gt;"",'График отпусков'!$D$23&lt;&gt;"",R302&gt;=MIN('График отпусков'!$C$23,'График отпусков'!$D$23),R302&lt;=MAX('График отпусков'!$C$23,'График отпусков'!$D$23)),
AND('График отпусков'!$C$24&lt;&gt;"",'График отпусков'!$D$24&lt;&gt;"",R302&gt;=MIN('График отпусков'!$C$24,'График отпусков'!$D$24),R302&lt;=MAX('График отпусков'!$C$24,'График отпусков'!$D$24)),
AND('График отпусков'!$C$25&lt;&gt;"",'График отпусков'!$D$25&lt;&gt;"",R302&gt;=MIN('График отпусков'!$C$25,'График отпусков'!$D$25),R302&lt;=MAX('График отпусков'!$C$25,'График отпусков'!$D$25)),
AND('График отпусков'!$C$26&lt;&gt;"",'График отпусков'!$D$26&lt;&gt;"",R302&gt;=MIN('График отпусков'!$C$26,'График отпусков'!$D$26),R302&lt;=MAX('График отпусков'!$C$26,'График отпусков'!$D$26)),
AND('График отпусков'!$C$27&lt;&gt;"",'График отпусков'!$D$27&lt;&gt;"",R302&gt;=MIN('График отпусков'!$C$27,'График отпусков'!$D$27),R302&lt;=MAX('График отпусков'!$C$27,'График отпусков'!$D$27)),
AND('График отпусков'!$C$28&lt;&gt;"",'График отпусков'!$D$28&lt;&gt;"",R302&gt;=MIN('График отпусков'!$C$28,'График отпусков'!$D$28),R302&lt;=MAX('График отпусков'!$C$28,'График отпусков'!$D$28)),
AND('График отпусков'!$C$29&lt;&gt;"",'График отпусков'!$D$29&lt;&gt;"",R302&gt;=MIN('График отпусков'!$C$29,'График отпусков'!$D$29),R302&lt;=MAX('График отпусков'!$C$29,'График отпусков'!$D$29))
)
)</f>
        <v>0</v>
      </c>
    </row>
    <row r="303" spans="17:19" ht="45" customHeight="1" x14ac:dyDescent="0.25">
      <c r="Q303" s="58" t="s">
        <v>102</v>
      </c>
      <c r="R303" s="59">
        <v>46322</v>
      </c>
      <c r="S303" s="60" t="b">
        <f>AND(
COUNTIF(Расчёт!$O$4:$O$35,R303)=0,
OR(
AND('График отпусков'!$C$15&lt;&gt;"",'График отпусков'!$D$15&lt;&gt;"",R303&gt;=MIN('График отпусков'!$C$15,'График отпусков'!$D$15),R303&lt;=MAX('График отпусков'!$C$15,'График отпусков'!$D$15)),
AND('График отпусков'!$C$16&lt;&gt;"",'График отпусков'!$D$16&lt;&gt;"",R303&gt;=MIN('График отпусков'!$C$16,'График отпусков'!$D$16),R303&lt;=MAX('График отпусков'!$C$16,'График отпусков'!$D$16)),
AND('График отпусков'!$C$17&lt;&gt;"",'График отпусков'!$D$17&lt;&gt;"",R303&gt;=MIN('График отпусков'!$C$17,'График отпусков'!$D$17),R303&lt;=MAX('График отпусков'!$C$17,'График отпусков'!$D$17)),
AND('График отпусков'!$C$18&lt;&gt;"",'График отпусков'!$D$18&lt;&gt;"",R303&gt;=MIN('График отпусков'!$C$18,'График отпусков'!$D$18),R303&lt;=MAX('График отпусков'!$C$18,'График отпусков'!$D$18)),
AND('График отпусков'!$C$19&lt;&gt;"",'График отпусков'!$D$19&lt;&gt;"",R303&gt;=MIN('График отпусков'!$C$19,'График отпусков'!$D$19),R303&lt;=MAX('График отпусков'!$C$19,'График отпусков'!$D$19)),
AND('График отпусков'!$C$20&lt;&gt;"",'График отпусков'!$D$20&lt;&gt;"",R303&gt;=MIN('График отпусков'!$C$20,'График отпусков'!$D$20),R303&lt;=MAX('График отпусков'!$C$20,'График отпусков'!$D$20)),
AND('График отпусков'!$C$21&lt;&gt;"",'График отпусков'!$D$21&lt;&gt;"",R303&gt;=MIN('График отпусков'!$C$21,'График отпусков'!$D$21),R303&lt;=MAX('График отпусков'!$C$21,'График отпусков'!$D$21)),
AND('График отпусков'!$C$22&lt;&gt;"",'График отпусков'!$D$22&lt;&gt;"",R303&gt;=MIN('График отпусков'!$C$22,'График отпусков'!$D$22),R303&lt;=MAX('График отпусков'!$C$22,'График отпусков'!$D$22)),
AND('График отпусков'!$C$23&lt;&gt;"",'График отпусков'!$D$23&lt;&gt;"",R303&gt;=MIN('График отпусков'!$C$23,'График отпусков'!$D$23),R303&lt;=MAX('График отпусков'!$C$23,'График отпусков'!$D$23)),
AND('График отпусков'!$C$24&lt;&gt;"",'График отпусков'!$D$24&lt;&gt;"",R303&gt;=MIN('График отпусков'!$C$24,'График отпусков'!$D$24),R303&lt;=MAX('График отпусков'!$C$24,'График отпусков'!$D$24)),
AND('График отпусков'!$C$25&lt;&gt;"",'График отпусков'!$D$25&lt;&gt;"",R303&gt;=MIN('График отпусков'!$C$25,'График отпусков'!$D$25),R303&lt;=MAX('График отпусков'!$C$25,'График отпусков'!$D$25)),
AND('График отпусков'!$C$26&lt;&gt;"",'График отпусков'!$D$26&lt;&gt;"",R303&gt;=MIN('График отпусков'!$C$26,'График отпусков'!$D$26),R303&lt;=MAX('График отпусков'!$C$26,'График отпусков'!$D$26)),
AND('График отпусков'!$C$27&lt;&gt;"",'График отпусков'!$D$27&lt;&gt;"",R303&gt;=MIN('График отпусков'!$C$27,'График отпусков'!$D$27),R303&lt;=MAX('График отпусков'!$C$27,'График отпусков'!$D$27)),
AND('График отпусков'!$C$28&lt;&gt;"",'График отпусков'!$D$28&lt;&gt;"",R303&gt;=MIN('График отпусков'!$C$28,'График отпусков'!$D$28),R303&lt;=MAX('График отпусков'!$C$28,'График отпусков'!$D$28)),
AND('График отпусков'!$C$29&lt;&gt;"",'График отпусков'!$D$29&lt;&gt;"",R303&gt;=MIN('График отпусков'!$C$29,'График отпусков'!$D$29),R303&lt;=MAX('График отпусков'!$C$29,'График отпусков'!$D$29))
)
)</f>
        <v>0</v>
      </c>
    </row>
    <row r="304" spans="17:19" ht="45" customHeight="1" x14ac:dyDescent="0.25">
      <c r="Q304" s="58" t="s">
        <v>102</v>
      </c>
      <c r="R304" s="59">
        <v>46323</v>
      </c>
      <c r="S304" s="60" t="b">
        <f>AND(
COUNTIF(Расчёт!$O$4:$O$35,R304)=0,
OR(
AND('График отпусков'!$C$15&lt;&gt;"",'График отпусков'!$D$15&lt;&gt;"",R304&gt;=MIN('График отпусков'!$C$15,'График отпусков'!$D$15),R304&lt;=MAX('График отпусков'!$C$15,'График отпусков'!$D$15)),
AND('График отпусков'!$C$16&lt;&gt;"",'График отпусков'!$D$16&lt;&gt;"",R304&gt;=MIN('График отпусков'!$C$16,'График отпусков'!$D$16),R304&lt;=MAX('График отпусков'!$C$16,'График отпусков'!$D$16)),
AND('График отпусков'!$C$17&lt;&gt;"",'График отпусков'!$D$17&lt;&gt;"",R304&gt;=MIN('График отпусков'!$C$17,'График отпусков'!$D$17),R304&lt;=MAX('График отпусков'!$C$17,'График отпусков'!$D$17)),
AND('График отпусков'!$C$18&lt;&gt;"",'График отпусков'!$D$18&lt;&gt;"",R304&gt;=MIN('График отпусков'!$C$18,'График отпусков'!$D$18),R304&lt;=MAX('График отпусков'!$C$18,'График отпусков'!$D$18)),
AND('График отпусков'!$C$19&lt;&gt;"",'График отпусков'!$D$19&lt;&gt;"",R304&gt;=MIN('График отпусков'!$C$19,'График отпусков'!$D$19),R304&lt;=MAX('График отпусков'!$C$19,'График отпусков'!$D$19)),
AND('График отпусков'!$C$20&lt;&gt;"",'График отпусков'!$D$20&lt;&gt;"",R304&gt;=MIN('График отпусков'!$C$20,'График отпусков'!$D$20),R304&lt;=MAX('График отпусков'!$C$20,'График отпусков'!$D$20)),
AND('График отпусков'!$C$21&lt;&gt;"",'График отпусков'!$D$21&lt;&gt;"",R304&gt;=MIN('График отпусков'!$C$21,'График отпусков'!$D$21),R304&lt;=MAX('График отпусков'!$C$21,'График отпусков'!$D$21)),
AND('График отпусков'!$C$22&lt;&gt;"",'График отпусков'!$D$22&lt;&gt;"",R304&gt;=MIN('График отпусков'!$C$22,'График отпусков'!$D$22),R304&lt;=MAX('График отпусков'!$C$22,'График отпусков'!$D$22)),
AND('График отпусков'!$C$23&lt;&gt;"",'График отпусков'!$D$23&lt;&gt;"",R304&gt;=MIN('График отпусков'!$C$23,'График отпусков'!$D$23),R304&lt;=MAX('График отпусков'!$C$23,'График отпусков'!$D$23)),
AND('График отпусков'!$C$24&lt;&gt;"",'График отпусков'!$D$24&lt;&gt;"",R304&gt;=MIN('График отпусков'!$C$24,'График отпусков'!$D$24),R304&lt;=MAX('График отпусков'!$C$24,'График отпусков'!$D$24)),
AND('График отпусков'!$C$25&lt;&gt;"",'График отпусков'!$D$25&lt;&gt;"",R304&gt;=MIN('График отпусков'!$C$25,'График отпусков'!$D$25),R304&lt;=MAX('График отпусков'!$C$25,'График отпусков'!$D$25)),
AND('График отпусков'!$C$26&lt;&gt;"",'График отпусков'!$D$26&lt;&gt;"",R304&gt;=MIN('График отпусков'!$C$26,'График отпусков'!$D$26),R304&lt;=MAX('График отпусков'!$C$26,'График отпусков'!$D$26)),
AND('График отпусков'!$C$27&lt;&gt;"",'График отпусков'!$D$27&lt;&gt;"",R304&gt;=MIN('График отпусков'!$C$27,'График отпусков'!$D$27),R304&lt;=MAX('График отпусков'!$C$27,'График отпусков'!$D$27)),
AND('График отпусков'!$C$28&lt;&gt;"",'График отпусков'!$D$28&lt;&gt;"",R304&gt;=MIN('График отпусков'!$C$28,'График отпусков'!$D$28),R304&lt;=MAX('График отпусков'!$C$28,'График отпусков'!$D$28)),
AND('График отпусков'!$C$29&lt;&gt;"",'График отпусков'!$D$29&lt;&gt;"",R304&gt;=MIN('График отпусков'!$C$29,'График отпусков'!$D$29),R304&lt;=MAX('График отпусков'!$C$29,'График отпусков'!$D$29))
)
)</f>
        <v>0</v>
      </c>
    </row>
    <row r="305" spans="17:19" ht="45" customHeight="1" x14ac:dyDescent="0.25">
      <c r="Q305" s="58" t="s">
        <v>102</v>
      </c>
      <c r="R305" s="59">
        <v>46324</v>
      </c>
      <c r="S305" s="60" t="b">
        <f>AND(
COUNTIF(Расчёт!$O$4:$O$35,R305)=0,
OR(
AND('График отпусков'!$C$15&lt;&gt;"",'График отпусков'!$D$15&lt;&gt;"",R305&gt;=MIN('График отпусков'!$C$15,'График отпусков'!$D$15),R305&lt;=MAX('График отпусков'!$C$15,'График отпусков'!$D$15)),
AND('График отпусков'!$C$16&lt;&gt;"",'График отпусков'!$D$16&lt;&gt;"",R305&gt;=MIN('График отпусков'!$C$16,'График отпусков'!$D$16),R305&lt;=MAX('График отпусков'!$C$16,'График отпусков'!$D$16)),
AND('График отпусков'!$C$17&lt;&gt;"",'График отпусков'!$D$17&lt;&gt;"",R305&gt;=MIN('График отпусков'!$C$17,'График отпусков'!$D$17),R305&lt;=MAX('График отпусков'!$C$17,'График отпусков'!$D$17)),
AND('График отпусков'!$C$18&lt;&gt;"",'График отпусков'!$D$18&lt;&gt;"",R305&gt;=MIN('График отпусков'!$C$18,'График отпусков'!$D$18),R305&lt;=MAX('График отпусков'!$C$18,'График отпусков'!$D$18)),
AND('График отпусков'!$C$19&lt;&gt;"",'График отпусков'!$D$19&lt;&gt;"",R305&gt;=MIN('График отпусков'!$C$19,'График отпусков'!$D$19),R305&lt;=MAX('График отпусков'!$C$19,'График отпусков'!$D$19)),
AND('График отпусков'!$C$20&lt;&gt;"",'График отпусков'!$D$20&lt;&gt;"",R305&gt;=MIN('График отпусков'!$C$20,'График отпусков'!$D$20),R305&lt;=MAX('График отпусков'!$C$20,'График отпусков'!$D$20)),
AND('График отпусков'!$C$21&lt;&gt;"",'График отпусков'!$D$21&lt;&gt;"",R305&gt;=MIN('График отпусков'!$C$21,'График отпусков'!$D$21),R305&lt;=MAX('График отпусков'!$C$21,'График отпусков'!$D$21)),
AND('График отпусков'!$C$22&lt;&gt;"",'График отпусков'!$D$22&lt;&gt;"",R305&gt;=MIN('График отпусков'!$C$22,'График отпусков'!$D$22),R305&lt;=MAX('График отпусков'!$C$22,'График отпусков'!$D$22)),
AND('График отпусков'!$C$23&lt;&gt;"",'График отпусков'!$D$23&lt;&gt;"",R305&gt;=MIN('График отпусков'!$C$23,'График отпусков'!$D$23),R305&lt;=MAX('График отпусков'!$C$23,'График отпусков'!$D$23)),
AND('График отпусков'!$C$24&lt;&gt;"",'График отпусков'!$D$24&lt;&gt;"",R305&gt;=MIN('График отпусков'!$C$24,'График отпусков'!$D$24),R305&lt;=MAX('График отпусков'!$C$24,'График отпусков'!$D$24)),
AND('График отпусков'!$C$25&lt;&gt;"",'График отпусков'!$D$25&lt;&gt;"",R305&gt;=MIN('График отпусков'!$C$25,'График отпусков'!$D$25),R305&lt;=MAX('График отпусков'!$C$25,'График отпусков'!$D$25)),
AND('График отпусков'!$C$26&lt;&gt;"",'График отпусков'!$D$26&lt;&gt;"",R305&gt;=MIN('График отпусков'!$C$26,'График отпусков'!$D$26),R305&lt;=MAX('График отпусков'!$C$26,'График отпусков'!$D$26)),
AND('График отпусков'!$C$27&lt;&gt;"",'График отпусков'!$D$27&lt;&gt;"",R305&gt;=MIN('График отпусков'!$C$27,'График отпусков'!$D$27),R305&lt;=MAX('График отпусков'!$C$27,'График отпусков'!$D$27)),
AND('График отпусков'!$C$28&lt;&gt;"",'График отпусков'!$D$28&lt;&gt;"",R305&gt;=MIN('График отпусков'!$C$28,'График отпусков'!$D$28),R305&lt;=MAX('График отпусков'!$C$28,'График отпусков'!$D$28)),
AND('График отпусков'!$C$29&lt;&gt;"",'График отпусков'!$D$29&lt;&gt;"",R305&gt;=MIN('График отпусков'!$C$29,'График отпусков'!$D$29),R305&lt;=MAX('График отпусков'!$C$29,'График отпусков'!$D$29))
)
)</f>
        <v>0</v>
      </c>
    </row>
    <row r="306" spans="17:19" ht="45" customHeight="1" x14ac:dyDescent="0.25">
      <c r="Q306" s="58" t="s">
        <v>102</v>
      </c>
      <c r="R306" s="59">
        <v>46325</v>
      </c>
      <c r="S306" s="60" t="b">
        <f>AND(
COUNTIF(Расчёт!$O$4:$O$35,R306)=0,
OR(
AND('График отпусков'!$C$15&lt;&gt;"",'График отпусков'!$D$15&lt;&gt;"",R306&gt;=MIN('График отпусков'!$C$15,'График отпусков'!$D$15),R306&lt;=MAX('График отпусков'!$C$15,'График отпусков'!$D$15)),
AND('График отпусков'!$C$16&lt;&gt;"",'График отпусков'!$D$16&lt;&gt;"",R306&gt;=MIN('График отпусков'!$C$16,'График отпусков'!$D$16),R306&lt;=MAX('График отпусков'!$C$16,'График отпусков'!$D$16)),
AND('График отпусков'!$C$17&lt;&gt;"",'График отпусков'!$D$17&lt;&gt;"",R306&gt;=MIN('График отпусков'!$C$17,'График отпусков'!$D$17),R306&lt;=MAX('График отпусков'!$C$17,'График отпусков'!$D$17)),
AND('График отпусков'!$C$18&lt;&gt;"",'График отпусков'!$D$18&lt;&gt;"",R306&gt;=MIN('График отпусков'!$C$18,'График отпусков'!$D$18),R306&lt;=MAX('График отпусков'!$C$18,'График отпусков'!$D$18)),
AND('График отпусков'!$C$19&lt;&gt;"",'График отпусков'!$D$19&lt;&gt;"",R306&gt;=MIN('График отпусков'!$C$19,'График отпусков'!$D$19),R306&lt;=MAX('График отпусков'!$C$19,'График отпусков'!$D$19)),
AND('График отпусков'!$C$20&lt;&gt;"",'График отпусков'!$D$20&lt;&gt;"",R306&gt;=MIN('График отпусков'!$C$20,'График отпусков'!$D$20),R306&lt;=MAX('График отпусков'!$C$20,'График отпусков'!$D$20)),
AND('График отпусков'!$C$21&lt;&gt;"",'График отпусков'!$D$21&lt;&gt;"",R306&gt;=MIN('График отпусков'!$C$21,'График отпусков'!$D$21),R306&lt;=MAX('График отпусков'!$C$21,'График отпусков'!$D$21)),
AND('График отпусков'!$C$22&lt;&gt;"",'График отпусков'!$D$22&lt;&gt;"",R306&gt;=MIN('График отпусков'!$C$22,'График отпусков'!$D$22),R306&lt;=MAX('График отпусков'!$C$22,'График отпусков'!$D$22)),
AND('График отпусков'!$C$23&lt;&gt;"",'График отпусков'!$D$23&lt;&gt;"",R306&gt;=MIN('График отпусков'!$C$23,'График отпусков'!$D$23),R306&lt;=MAX('График отпусков'!$C$23,'График отпусков'!$D$23)),
AND('График отпусков'!$C$24&lt;&gt;"",'График отпусков'!$D$24&lt;&gt;"",R306&gt;=MIN('График отпусков'!$C$24,'График отпусков'!$D$24),R306&lt;=MAX('График отпусков'!$C$24,'График отпусков'!$D$24)),
AND('График отпусков'!$C$25&lt;&gt;"",'График отпусков'!$D$25&lt;&gt;"",R306&gt;=MIN('График отпусков'!$C$25,'График отпусков'!$D$25),R306&lt;=MAX('График отпусков'!$C$25,'График отпусков'!$D$25)),
AND('График отпусков'!$C$26&lt;&gt;"",'График отпусков'!$D$26&lt;&gt;"",R306&gt;=MIN('График отпусков'!$C$26,'График отпусков'!$D$26),R306&lt;=MAX('График отпусков'!$C$26,'График отпусков'!$D$26)),
AND('График отпусков'!$C$27&lt;&gt;"",'График отпусков'!$D$27&lt;&gt;"",R306&gt;=MIN('График отпусков'!$C$27,'График отпусков'!$D$27),R306&lt;=MAX('График отпусков'!$C$27,'График отпусков'!$D$27)),
AND('График отпусков'!$C$28&lt;&gt;"",'График отпусков'!$D$28&lt;&gt;"",R306&gt;=MIN('График отпусков'!$C$28,'График отпусков'!$D$28),R306&lt;=MAX('График отпусков'!$C$28,'График отпусков'!$D$28)),
AND('График отпусков'!$C$29&lt;&gt;"",'График отпусков'!$D$29&lt;&gt;"",R306&gt;=MIN('График отпусков'!$C$29,'График отпусков'!$D$29),R306&lt;=MAX('График отпусков'!$C$29,'График отпусков'!$D$29))
)
)</f>
        <v>0</v>
      </c>
    </row>
    <row r="307" spans="17:19" ht="45" customHeight="1" x14ac:dyDescent="0.25">
      <c r="Q307" s="58" t="s">
        <v>102</v>
      </c>
      <c r="R307" s="59">
        <v>46326</v>
      </c>
      <c r="S307" s="60" t="b">
        <f>AND(
COUNTIF(Расчёт!$O$4:$O$35,R307)=0,
OR(
AND('График отпусков'!$C$15&lt;&gt;"",'График отпусков'!$D$15&lt;&gt;"",R307&gt;=MIN('График отпусков'!$C$15,'График отпусков'!$D$15),R307&lt;=MAX('График отпусков'!$C$15,'График отпусков'!$D$15)),
AND('График отпусков'!$C$16&lt;&gt;"",'График отпусков'!$D$16&lt;&gt;"",R307&gt;=MIN('График отпусков'!$C$16,'График отпусков'!$D$16),R307&lt;=MAX('График отпусков'!$C$16,'График отпусков'!$D$16)),
AND('График отпусков'!$C$17&lt;&gt;"",'График отпусков'!$D$17&lt;&gt;"",R307&gt;=MIN('График отпусков'!$C$17,'График отпусков'!$D$17),R307&lt;=MAX('График отпусков'!$C$17,'График отпусков'!$D$17)),
AND('График отпусков'!$C$18&lt;&gt;"",'График отпусков'!$D$18&lt;&gt;"",R307&gt;=MIN('График отпусков'!$C$18,'График отпусков'!$D$18),R307&lt;=MAX('График отпусков'!$C$18,'График отпусков'!$D$18)),
AND('График отпусков'!$C$19&lt;&gt;"",'График отпусков'!$D$19&lt;&gt;"",R307&gt;=MIN('График отпусков'!$C$19,'График отпусков'!$D$19),R307&lt;=MAX('График отпусков'!$C$19,'График отпусков'!$D$19)),
AND('График отпусков'!$C$20&lt;&gt;"",'График отпусков'!$D$20&lt;&gt;"",R307&gt;=MIN('График отпусков'!$C$20,'График отпусков'!$D$20),R307&lt;=MAX('График отпусков'!$C$20,'График отпусков'!$D$20)),
AND('График отпусков'!$C$21&lt;&gt;"",'График отпусков'!$D$21&lt;&gt;"",R307&gt;=MIN('График отпусков'!$C$21,'График отпусков'!$D$21),R307&lt;=MAX('График отпусков'!$C$21,'График отпусков'!$D$21)),
AND('График отпусков'!$C$22&lt;&gt;"",'График отпусков'!$D$22&lt;&gt;"",R307&gt;=MIN('График отпусков'!$C$22,'График отпусков'!$D$22),R307&lt;=MAX('График отпусков'!$C$22,'График отпусков'!$D$22)),
AND('График отпусков'!$C$23&lt;&gt;"",'График отпусков'!$D$23&lt;&gt;"",R307&gt;=MIN('График отпусков'!$C$23,'График отпусков'!$D$23),R307&lt;=MAX('График отпусков'!$C$23,'График отпусков'!$D$23)),
AND('График отпусков'!$C$24&lt;&gt;"",'График отпусков'!$D$24&lt;&gt;"",R307&gt;=MIN('График отпусков'!$C$24,'График отпусков'!$D$24),R307&lt;=MAX('График отпусков'!$C$24,'График отпусков'!$D$24)),
AND('График отпусков'!$C$25&lt;&gt;"",'График отпусков'!$D$25&lt;&gt;"",R307&gt;=MIN('График отпусков'!$C$25,'График отпусков'!$D$25),R307&lt;=MAX('График отпусков'!$C$25,'График отпусков'!$D$25)),
AND('График отпусков'!$C$26&lt;&gt;"",'График отпусков'!$D$26&lt;&gt;"",R307&gt;=MIN('График отпусков'!$C$26,'График отпусков'!$D$26),R307&lt;=MAX('График отпусков'!$C$26,'График отпусков'!$D$26)),
AND('График отпусков'!$C$27&lt;&gt;"",'График отпусков'!$D$27&lt;&gt;"",R307&gt;=MIN('График отпусков'!$C$27,'График отпусков'!$D$27),R307&lt;=MAX('График отпусков'!$C$27,'График отпусков'!$D$27)),
AND('График отпусков'!$C$28&lt;&gt;"",'График отпусков'!$D$28&lt;&gt;"",R307&gt;=MIN('График отпусков'!$C$28,'График отпусков'!$D$28),R307&lt;=MAX('График отпусков'!$C$28,'График отпусков'!$D$28)),
AND('График отпусков'!$C$29&lt;&gt;"",'График отпусков'!$D$29&lt;&gt;"",R307&gt;=MIN('График отпусков'!$C$29,'График отпусков'!$D$29),R307&lt;=MAX('График отпусков'!$C$29,'График отпусков'!$D$29))
)
)</f>
        <v>0</v>
      </c>
    </row>
    <row r="308" spans="17:19" ht="45" customHeight="1" x14ac:dyDescent="0.25">
      <c r="Q308" s="58" t="s">
        <v>103</v>
      </c>
      <c r="R308" s="59">
        <v>46327</v>
      </c>
      <c r="S308" s="60" t="b">
        <f>AND(
COUNTIF(Расчёт!$O$4:$O$35,R308)=0,
OR(
AND('График отпусков'!$C$15&lt;&gt;"",'График отпусков'!$D$15&lt;&gt;"",R308&gt;=MIN('График отпусков'!$C$15,'График отпусков'!$D$15),R308&lt;=MAX('График отпусков'!$C$15,'График отпусков'!$D$15)),
AND('График отпусков'!$C$16&lt;&gt;"",'График отпусков'!$D$16&lt;&gt;"",R308&gt;=MIN('График отпусков'!$C$16,'График отпусков'!$D$16),R308&lt;=MAX('График отпусков'!$C$16,'График отпусков'!$D$16)),
AND('График отпусков'!$C$17&lt;&gt;"",'График отпусков'!$D$17&lt;&gt;"",R308&gt;=MIN('График отпусков'!$C$17,'График отпусков'!$D$17),R308&lt;=MAX('График отпусков'!$C$17,'График отпусков'!$D$17)),
AND('График отпусков'!$C$18&lt;&gt;"",'График отпусков'!$D$18&lt;&gt;"",R308&gt;=MIN('График отпусков'!$C$18,'График отпусков'!$D$18),R308&lt;=MAX('График отпусков'!$C$18,'График отпусков'!$D$18)),
AND('График отпусков'!$C$19&lt;&gt;"",'График отпусков'!$D$19&lt;&gt;"",R308&gt;=MIN('График отпусков'!$C$19,'График отпусков'!$D$19),R308&lt;=MAX('График отпусков'!$C$19,'График отпусков'!$D$19)),
AND('График отпусков'!$C$20&lt;&gt;"",'График отпусков'!$D$20&lt;&gt;"",R308&gt;=MIN('График отпусков'!$C$20,'График отпусков'!$D$20),R308&lt;=MAX('График отпусков'!$C$20,'График отпусков'!$D$20)),
AND('График отпусков'!$C$21&lt;&gt;"",'График отпусков'!$D$21&lt;&gt;"",R308&gt;=MIN('График отпусков'!$C$21,'График отпусков'!$D$21),R308&lt;=MAX('График отпусков'!$C$21,'График отпусков'!$D$21)),
AND('График отпусков'!$C$22&lt;&gt;"",'График отпусков'!$D$22&lt;&gt;"",R308&gt;=MIN('График отпусков'!$C$22,'График отпусков'!$D$22),R308&lt;=MAX('График отпусков'!$C$22,'График отпусков'!$D$22)),
AND('График отпусков'!$C$23&lt;&gt;"",'График отпусков'!$D$23&lt;&gt;"",R308&gt;=MIN('График отпусков'!$C$23,'График отпусков'!$D$23),R308&lt;=MAX('График отпусков'!$C$23,'График отпусков'!$D$23)),
AND('График отпусков'!$C$24&lt;&gt;"",'График отпусков'!$D$24&lt;&gt;"",R308&gt;=MIN('График отпусков'!$C$24,'График отпусков'!$D$24),R308&lt;=MAX('График отпусков'!$C$24,'График отпусков'!$D$24)),
AND('График отпусков'!$C$25&lt;&gt;"",'График отпусков'!$D$25&lt;&gt;"",R308&gt;=MIN('График отпусков'!$C$25,'График отпусков'!$D$25),R308&lt;=MAX('График отпусков'!$C$25,'График отпусков'!$D$25)),
AND('График отпусков'!$C$26&lt;&gt;"",'График отпусков'!$D$26&lt;&gt;"",R308&gt;=MIN('График отпусков'!$C$26,'График отпусков'!$D$26),R308&lt;=MAX('График отпусков'!$C$26,'График отпусков'!$D$26)),
AND('График отпусков'!$C$27&lt;&gt;"",'График отпусков'!$D$27&lt;&gt;"",R308&gt;=MIN('График отпусков'!$C$27,'График отпусков'!$D$27),R308&lt;=MAX('График отпусков'!$C$27,'График отпусков'!$D$27)),
AND('График отпусков'!$C$28&lt;&gt;"",'График отпусков'!$D$28&lt;&gt;"",R308&gt;=MIN('График отпусков'!$C$28,'График отпусков'!$D$28),R308&lt;=MAX('График отпусков'!$C$28,'График отпусков'!$D$28)),
AND('График отпусков'!$C$29&lt;&gt;"",'График отпусков'!$D$29&lt;&gt;"",R308&gt;=MIN('График отпусков'!$C$29,'График отпусков'!$D$29),R308&lt;=MAX('График отпусков'!$C$29,'График отпусков'!$D$29))
)
)</f>
        <v>0</v>
      </c>
    </row>
    <row r="309" spans="17:19" ht="45" customHeight="1" x14ac:dyDescent="0.25">
      <c r="Q309" s="58" t="s">
        <v>103</v>
      </c>
      <c r="R309" s="59">
        <v>46328</v>
      </c>
      <c r="S309" s="60" t="b">
        <f>AND(
COUNTIF(Расчёт!$O$4:$O$35,R309)=0,
OR(
AND('График отпусков'!$C$15&lt;&gt;"",'График отпусков'!$D$15&lt;&gt;"",R309&gt;=MIN('График отпусков'!$C$15,'График отпусков'!$D$15),R309&lt;=MAX('График отпусков'!$C$15,'График отпусков'!$D$15)),
AND('График отпусков'!$C$16&lt;&gt;"",'График отпусков'!$D$16&lt;&gt;"",R309&gt;=MIN('График отпусков'!$C$16,'График отпусков'!$D$16),R309&lt;=MAX('График отпусков'!$C$16,'График отпусков'!$D$16)),
AND('График отпусков'!$C$17&lt;&gt;"",'График отпусков'!$D$17&lt;&gt;"",R309&gt;=MIN('График отпусков'!$C$17,'График отпусков'!$D$17),R309&lt;=MAX('График отпусков'!$C$17,'График отпусков'!$D$17)),
AND('График отпусков'!$C$18&lt;&gt;"",'График отпусков'!$D$18&lt;&gt;"",R309&gt;=MIN('График отпусков'!$C$18,'График отпусков'!$D$18),R309&lt;=MAX('График отпусков'!$C$18,'График отпусков'!$D$18)),
AND('График отпусков'!$C$19&lt;&gt;"",'График отпусков'!$D$19&lt;&gt;"",R309&gt;=MIN('График отпусков'!$C$19,'График отпусков'!$D$19),R309&lt;=MAX('График отпусков'!$C$19,'График отпусков'!$D$19)),
AND('График отпусков'!$C$20&lt;&gt;"",'График отпусков'!$D$20&lt;&gt;"",R309&gt;=MIN('График отпусков'!$C$20,'График отпусков'!$D$20),R309&lt;=MAX('График отпусков'!$C$20,'График отпусков'!$D$20)),
AND('График отпусков'!$C$21&lt;&gt;"",'График отпусков'!$D$21&lt;&gt;"",R309&gt;=MIN('График отпусков'!$C$21,'График отпусков'!$D$21),R309&lt;=MAX('График отпусков'!$C$21,'График отпусков'!$D$21)),
AND('График отпусков'!$C$22&lt;&gt;"",'График отпусков'!$D$22&lt;&gt;"",R309&gt;=MIN('График отпусков'!$C$22,'График отпусков'!$D$22),R309&lt;=MAX('График отпусков'!$C$22,'График отпусков'!$D$22)),
AND('График отпусков'!$C$23&lt;&gt;"",'График отпусков'!$D$23&lt;&gt;"",R309&gt;=MIN('График отпусков'!$C$23,'График отпусков'!$D$23),R309&lt;=MAX('График отпусков'!$C$23,'График отпусков'!$D$23)),
AND('График отпусков'!$C$24&lt;&gt;"",'График отпусков'!$D$24&lt;&gt;"",R309&gt;=MIN('График отпусков'!$C$24,'График отпусков'!$D$24),R309&lt;=MAX('График отпусков'!$C$24,'График отпусков'!$D$24)),
AND('График отпусков'!$C$25&lt;&gt;"",'График отпусков'!$D$25&lt;&gt;"",R309&gt;=MIN('График отпусков'!$C$25,'График отпусков'!$D$25),R309&lt;=MAX('График отпусков'!$C$25,'График отпусков'!$D$25)),
AND('График отпусков'!$C$26&lt;&gt;"",'График отпусков'!$D$26&lt;&gt;"",R309&gt;=MIN('График отпусков'!$C$26,'График отпусков'!$D$26),R309&lt;=MAX('График отпусков'!$C$26,'График отпусков'!$D$26)),
AND('График отпусков'!$C$27&lt;&gt;"",'График отпусков'!$D$27&lt;&gt;"",R309&gt;=MIN('График отпусков'!$C$27,'График отпусков'!$D$27),R309&lt;=MAX('График отпусков'!$C$27,'График отпусков'!$D$27)),
AND('График отпусков'!$C$28&lt;&gt;"",'График отпусков'!$D$28&lt;&gt;"",R309&gt;=MIN('График отпусков'!$C$28,'График отпусков'!$D$28),R309&lt;=MAX('График отпусков'!$C$28,'График отпусков'!$D$28)),
AND('График отпусков'!$C$29&lt;&gt;"",'График отпусков'!$D$29&lt;&gt;"",R309&gt;=MIN('График отпусков'!$C$29,'График отпусков'!$D$29),R309&lt;=MAX('График отпусков'!$C$29,'График отпусков'!$D$29))
)
)</f>
        <v>0</v>
      </c>
    </row>
    <row r="310" spans="17:19" ht="45" customHeight="1" x14ac:dyDescent="0.25">
      <c r="Q310" s="58" t="s">
        <v>103</v>
      </c>
      <c r="R310" s="59">
        <v>46329</v>
      </c>
      <c r="S310" s="60" t="b">
        <f>AND(
COUNTIF(Расчёт!$O$4:$O$35,R310)=0,
OR(
AND('График отпусков'!$C$15&lt;&gt;"",'График отпусков'!$D$15&lt;&gt;"",R310&gt;=MIN('График отпусков'!$C$15,'График отпусков'!$D$15),R310&lt;=MAX('График отпусков'!$C$15,'График отпусков'!$D$15)),
AND('График отпусков'!$C$16&lt;&gt;"",'График отпусков'!$D$16&lt;&gt;"",R310&gt;=MIN('График отпусков'!$C$16,'График отпусков'!$D$16),R310&lt;=MAX('График отпусков'!$C$16,'График отпусков'!$D$16)),
AND('График отпусков'!$C$17&lt;&gt;"",'График отпусков'!$D$17&lt;&gt;"",R310&gt;=MIN('График отпусков'!$C$17,'График отпусков'!$D$17),R310&lt;=MAX('График отпусков'!$C$17,'График отпусков'!$D$17)),
AND('График отпусков'!$C$18&lt;&gt;"",'График отпусков'!$D$18&lt;&gt;"",R310&gt;=MIN('График отпусков'!$C$18,'График отпусков'!$D$18),R310&lt;=MAX('График отпусков'!$C$18,'График отпусков'!$D$18)),
AND('График отпусков'!$C$19&lt;&gt;"",'График отпусков'!$D$19&lt;&gt;"",R310&gt;=MIN('График отпусков'!$C$19,'График отпусков'!$D$19),R310&lt;=MAX('График отпусков'!$C$19,'График отпусков'!$D$19)),
AND('График отпусков'!$C$20&lt;&gt;"",'График отпусков'!$D$20&lt;&gt;"",R310&gt;=MIN('График отпусков'!$C$20,'График отпусков'!$D$20),R310&lt;=MAX('График отпусков'!$C$20,'График отпусков'!$D$20)),
AND('График отпусков'!$C$21&lt;&gt;"",'График отпусков'!$D$21&lt;&gt;"",R310&gt;=MIN('График отпусков'!$C$21,'График отпусков'!$D$21),R310&lt;=MAX('График отпусков'!$C$21,'График отпусков'!$D$21)),
AND('График отпусков'!$C$22&lt;&gt;"",'График отпусков'!$D$22&lt;&gt;"",R310&gt;=MIN('График отпусков'!$C$22,'График отпусков'!$D$22),R310&lt;=MAX('График отпусков'!$C$22,'График отпусков'!$D$22)),
AND('График отпусков'!$C$23&lt;&gt;"",'График отпусков'!$D$23&lt;&gt;"",R310&gt;=MIN('График отпусков'!$C$23,'График отпусков'!$D$23),R310&lt;=MAX('График отпусков'!$C$23,'График отпусков'!$D$23)),
AND('График отпусков'!$C$24&lt;&gt;"",'График отпусков'!$D$24&lt;&gt;"",R310&gt;=MIN('График отпусков'!$C$24,'График отпусков'!$D$24),R310&lt;=MAX('График отпусков'!$C$24,'График отпусков'!$D$24)),
AND('График отпусков'!$C$25&lt;&gt;"",'График отпусков'!$D$25&lt;&gt;"",R310&gt;=MIN('График отпусков'!$C$25,'График отпусков'!$D$25),R310&lt;=MAX('График отпусков'!$C$25,'График отпусков'!$D$25)),
AND('График отпусков'!$C$26&lt;&gt;"",'График отпусков'!$D$26&lt;&gt;"",R310&gt;=MIN('График отпусков'!$C$26,'График отпусков'!$D$26),R310&lt;=MAX('График отпусков'!$C$26,'График отпусков'!$D$26)),
AND('График отпусков'!$C$27&lt;&gt;"",'График отпусков'!$D$27&lt;&gt;"",R310&gt;=MIN('График отпусков'!$C$27,'График отпусков'!$D$27),R310&lt;=MAX('График отпусков'!$C$27,'График отпусков'!$D$27)),
AND('График отпусков'!$C$28&lt;&gt;"",'График отпусков'!$D$28&lt;&gt;"",R310&gt;=MIN('График отпусков'!$C$28,'График отпусков'!$D$28),R310&lt;=MAX('График отпусков'!$C$28,'График отпусков'!$D$28)),
AND('График отпусков'!$C$29&lt;&gt;"",'График отпусков'!$D$29&lt;&gt;"",R310&gt;=MIN('График отпусков'!$C$29,'График отпусков'!$D$29),R310&lt;=MAX('График отпусков'!$C$29,'График отпусков'!$D$29))
)
)</f>
        <v>0</v>
      </c>
    </row>
    <row r="311" spans="17:19" ht="45" customHeight="1" x14ac:dyDescent="0.25">
      <c r="Q311" s="58" t="s">
        <v>103</v>
      </c>
      <c r="R311" s="59">
        <v>46330</v>
      </c>
      <c r="S311" s="60" t="b">
        <f>AND(
COUNTIF(Расчёт!$O$4:$O$35,R311)=0,
OR(
AND('График отпусков'!$C$15&lt;&gt;"",'График отпусков'!$D$15&lt;&gt;"",R311&gt;=MIN('График отпусков'!$C$15,'График отпусков'!$D$15),R311&lt;=MAX('График отпусков'!$C$15,'График отпусков'!$D$15)),
AND('График отпусков'!$C$16&lt;&gt;"",'График отпусков'!$D$16&lt;&gt;"",R311&gt;=MIN('График отпусков'!$C$16,'График отпусков'!$D$16),R311&lt;=MAX('График отпусков'!$C$16,'График отпусков'!$D$16)),
AND('График отпусков'!$C$17&lt;&gt;"",'График отпусков'!$D$17&lt;&gt;"",R311&gt;=MIN('График отпусков'!$C$17,'График отпусков'!$D$17),R311&lt;=MAX('График отпусков'!$C$17,'График отпусков'!$D$17)),
AND('График отпусков'!$C$18&lt;&gt;"",'График отпусков'!$D$18&lt;&gt;"",R311&gt;=MIN('График отпусков'!$C$18,'График отпусков'!$D$18),R311&lt;=MAX('График отпусков'!$C$18,'График отпусков'!$D$18)),
AND('График отпусков'!$C$19&lt;&gt;"",'График отпусков'!$D$19&lt;&gt;"",R311&gt;=MIN('График отпусков'!$C$19,'График отпусков'!$D$19),R311&lt;=MAX('График отпусков'!$C$19,'График отпусков'!$D$19)),
AND('График отпусков'!$C$20&lt;&gt;"",'График отпусков'!$D$20&lt;&gt;"",R311&gt;=MIN('График отпусков'!$C$20,'График отпусков'!$D$20),R311&lt;=MAX('График отпусков'!$C$20,'График отпусков'!$D$20)),
AND('График отпусков'!$C$21&lt;&gt;"",'График отпусков'!$D$21&lt;&gt;"",R311&gt;=MIN('График отпусков'!$C$21,'График отпусков'!$D$21),R311&lt;=MAX('График отпусков'!$C$21,'График отпусков'!$D$21)),
AND('График отпусков'!$C$22&lt;&gt;"",'График отпусков'!$D$22&lt;&gt;"",R311&gt;=MIN('График отпусков'!$C$22,'График отпусков'!$D$22),R311&lt;=MAX('График отпусков'!$C$22,'График отпусков'!$D$22)),
AND('График отпусков'!$C$23&lt;&gt;"",'График отпусков'!$D$23&lt;&gt;"",R311&gt;=MIN('График отпусков'!$C$23,'График отпусков'!$D$23),R311&lt;=MAX('График отпусков'!$C$23,'График отпусков'!$D$23)),
AND('График отпусков'!$C$24&lt;&gt;"",'График отпусков'!$D$24&lt;&gt;"",R311&gt;=MIN('График отпусков'!$C$24,'График отпусков'!$D$24),R311&lt;=MAX('График отпусков'!$C$24,'График отпусков'!$D$24)),
AND('График отпусков'!$C$25&lt;&gt;"",'График отпусков'!$D$25&lt;&gt;"",R311&gt;=MIN('График отпусков'!$C$25,'График отпусков'!$D$25),R311&lt;=MAX('График отпусков'!$C$25,'График отпусков'!$D$25)),
AND('График отпусков'!$C$26&lt;&gt;"",'График отпусков'!$D$26&lt;&gt;"",R311&gt;=MIN('График отпусков'!$C$26,'График отпусков'!$D$26),R311&lt;=MAX('График отпусков'!$C$26,'График отпусков'!$D$26)),
AND('График отпусков'!$C$27&lt;&gt;"",'График отпусков'!$D$27&lt;&gt;"",R311&gt;=MIN('График отпусков'!$C$27,'График отпусков'!$D$27),R311&lt;=MAX('График отпусков'!$C$27,'График отпусков'!$D$27)),
AND('График отпусков'!$C$28&lt;&gt;"",'График отпусков'!$D$28&lt;&gt;"",R311&gt;=MIN('График отпусков'!$C$28,'График отпусков'!$D$28),R311&lt;=MAX('График отпусков'!$C$28,'График отпусков'!$D$28)),
AND('График отпусков'!$C$29&lt;&gt;"",'График отпусков'!$D$29&lt;&gt;"",R311&gt;=MIN('График отпусков'!$C$29,'График отпусков'!$D$29),R311&lt;=MAX('График отпусков'!$C$29,'График отпусков'!$D$29))
)
)</f>
        <v>0</v>
      </c>
    </row>
    <row r="312" spans="17:19" ht="45" customHeight="1" x14ac:dyDescent="0.25">
      <c r="Q312" s="58" t="s">
        <v>103</v>
      </c>
      <c r="R312" s="59">
        <v>46331</v>
      </c>
      <c r="S312" s="60" t="b">
        <f>AND(
COUNTIF(Расчёт!$O$4:$O$35,R312)=0,
OR(
AND('График отпусков'!$C$15&lt;&gt;"",'График отпусков'!$D$15&lt;&gt;"",R312&gt;=MIN('График отпусков'!$C$15,'График отпусков'!$D$15),R312&lt;=MAX('График отпусков'!$C$15,'График отпусков'!$D$15)),
AND('График отпусков'!$C$16&lt;&gt;"",'График отпусков'!$D$16&lt;&gt;"",R312&gt;=MIN('График отпусков'!$C$16,'График отпусков'!$D$16),R312&lt;=MAX('График отпусков'!$C$16,'График отпусков'!$D$16)),
AND('График отпусков'!$C$17&lt;&gt;"",'График отпусков'!$D$17&lt;&gt;"",R312&gt;=MIN('График отпусков'!$C$17,'График отпусков'!$D$17),R312&lt;=MAX('График отпусков'!$C$17,'График отпусков'!$D$17)),
AND('График отпусков'!$C$18&lt;&gt;"",'График отпусков'!$D$18&lt;&gt;"",R312&gt;=MIN('График отпусков'!$C$18,'График отпусков'!$D$18),R312&lt;=MAX('График отпусков'!$C$18,'График отпусков'!$D$18)),
AND('График отпусков'!$C$19&lt;&gt;"",'График отпусков'!$D$19&lt;&gt;"",R312&gt;=MIN('График отпусков'!$C$19,'График отпусков'!$D$19),R312&lt;=MAX('График отпусков'!$C$19,'График отпусков'!$D$19)),
AND('График отпусков'!$C$20&lt;&gt;"",'График отпусков'!$D$20&lt;&gt;"",R312&gt;=MIN('График отпусков'!$C$20,'График отпусков'!$D$20),R312&lt;=MAX('График отпусков'!$C$20,'График отпусков'!$D$20)),
AND('График отпусков'!$C$21&lt;&gt;"",'График отпусков'!$D$21&lt;&gt;"",R312&gt;=MIN('График отпусков'!$C$21,'График отпусков'!$D$21),R312&lt;=MAX('График отпусков'!$C$21,'График отпусков'!$D$21)),
AND('График отпусков'!$C$22&lt;&gt;"",'График отпусков'!$D$22&lt;&gt;"",R312&gt;=MIN('График отпусков'!$C$22,'График отпусков'!$D$22),R312&lt;=MAX('График отпусков'!$C$22,'График отпусков'!$D$22)),
AND('График отпусков'!$C$23&lt;&gt;"",'График отпусков'!$D$23&lt;&gt;"",R312&gt;=MIN('График отпусков'!$C$23,'График отпусков'!$D$23),R312&lt;=MAX('График отпусков'!$C$23,'График отпусков'!$D$23)),
AND('График отпусков'!$C$24&lt;&gt;"",'График отпусков'!$D$24&lt;&gt;"",R312&gt;=MIN('График отпусков'!$C$24,'График отпусков'!$D$24),R312&lt;=MAX('График отпусков'!$C$24,'График отпусков'!$D$24)),
AND('График отпусков'!$C$25&lt;&gt;"",'График отпусков'!$D$25&lt;&gt;"",R312&gt;=MIN('График отпусков'!$C$25,'График отпусков'!$D$25),R312&lt;=MAX('График отпусков'!$C$25,'График отпусков'!$D$25)),
AND('График отпусков'!$C$26&lt;&gt;"",'График отпусков'!$D$26&lt;&gt;"",R312&gt;=MIN('График отпусков'!$C$26,'График отпусков'!$D$26),R312&lt;=MAX('График отпусков'!$C$26,'График отпусков'!$D$26)),
AND('График отпусков'!$C$27&lt;&gt;"",'График отпусков'!$D$27&lt;&gt;"",R312&gt;=MIN('График отпусков'!$C$27,'График отпусков'!$D$27),R312&lt;=MAX('График отпусков'!$C$27,'График отпусков'!$D$27)),
AND('График отпусков'!$C$28&lt;&gt;"",'График отпусков'!$D$28&lt;&gt;"",R312&gt;=MIN('График отпусков'!$C$28,'График отпусков'!$D$28),R312&lt;=MAX('График отпусков'!$C$28,'График отпусков'!$D$28)),
AND('График отпусков'!$C$29&lt;&gt;"",'График отпусков'!$D$29&lt;&gt;"",R312&gt;=MIN('График отпусков'!$C$29,'График отпусков'!$D$29),R312&lt;=MAX('График отпусков'!$C$29,'График отпусков'!$D$29))
)
)</f>
        <v>0</v>
      </c>
    </row>
    <row r="313" spans="17:19" ht="45" customHeight="1" x14ac:dyDescent="0.25">
      <c r="Q313" s="58" t="s">
        <v>103</v>
      </c>
      <c r="R313" s="59">
        <v>46332</v>
      </c>
      <c r="S313" s="60" t="b">
        <f>AND(
COUNTIF(Расчёт!$O$4:$O$35,R313)=0,
OR(
AND('График отпусков'!$C$15&lt;&gt;"",'График отпусков'!$D$15&lt;&gt;"",R313&gt;=MIN('График отпусков'!$C$15,'График отпусков'!$D$15),R313&lt;=MAX('График отпусков'!$C$15,'График отпусков'!$D$15)),
AND('График отпусков'!$C$16&lt;&gt;"",'График отпусков'!$D$16&lt;&gt;"",R313&gt;=MIN('График отпусков'!$C$16,'График отпусков'!$D$16),R313&lt;=MAX('График отпусков'!$C$16,'График отпусков'!$D$16)),
AND('График отпусков'!$C$17&lt;&gt;"",'График отпусков'!$D$17&lt;&gt;"",R313&gt;=MIN('График отпусков'!$C$17,'График отпусков'!$D$17),R313&lt;=MAX('График отпусков'!$C$17,'График отпусков'!$D$17)),
AND('График отпусков'!$C$18&lt;&gt;"",'График отпусков'!$D$18&lt;&gt;"",R313&gt;=MIN('График отпусков'!$C$18,'График отпусков'!$D$18),R313&lt;=MAX('График отпусков'!$C$18,'График отпусков'!$D$18)),
AND('График отпусков'!$C$19&lt;&gt;"",'График отпусков'!$D$19&lt;&gt;"",R313&gt;=MIN('График отпусков'!$C$19,'График отпусков'!$D$19),R313&lt;=MAX('График отпусков'!$C$19,'График отпусков'!$D$19)),
AND('График отпусков'!$C$20&lt;&gt;"",'График отпусков'!$D$20&lt;&gt;"",R313&gt;=MIN('График отпусков'!$C$20,'График отпусков'!$D$20),R313&lt;=MAX('График отпусков'!$C$20,'График отпусков'!$D$20)),
AND('График отпусков'!$C$21&lt;&gt;"",'График отпусков'!$D$21&lt;&gt;"",R313&gt;=MIN('График отпусков'!$C$21,'График отпусков'!$D$21),R313&lt;=MAX('График отпусков'!$C$21,'График отпусков'!$D$21)),
AND('График отпусков'!$C$22&lt;&gt;"",'График отпусков'!$D$22&lt;&gt;"",R313&gt;=MIN('График отпусков'!$C$22,'График отпусков'!$D$22),R313&lt;=MAX('График отпусков'!$C$22,'График отпусков'!$D$22)),
AND('График отпусков'!$C$23&lt;&gt;"",'График отпусков'!$D$23&lt;&gt;"",R313&gt;=MIN('График отпусков'!$C$23,'График отпусков'!$D$23),R313&lt;=MAX('График отпусков'!$C$23,'График отпусков'!$D$23)),
AND('График отпусков'!$C$24&lt;&gt;"",'График отпусков'!$D$24&lt;&gt;"",R313&gt;=MIN('График отпусков'!$C$24,'График отпусков'!$D$24),R313&lt;=MAX('График отпусков'!$C$24,'График отпусков'!$D$24)),
AND('График отпусков'!$C$25&lt;&gt;"",'График отпусков'!$D$25&lt;&gt;"",R313&gt;=MIN('График отпусков'!$C$25,'График отпусков'!$D$25),R313&lt;=MAX('График отпусков'!$C$25,'График отпусков'!$D$25)),
AND('График отпусков'!$C$26&lt;&gt;"",'График отпусков'!$D$26&lt;&gt;"",R313&gt;=MIN('График отпусков'!$C$26,'График отпусков'!$D$26),R313&lt;=MAX('График отпусков'!$C$26,'График отпусков'!$D$26)),
AND('График отпусков'!$C$27&lt;&gt;"",'График отпусков'!$D$27&lt;&gt;"",R313&gt;=MIN('График отпусков'!$C$27,'График отпусков'!$D$27),R313&lt;=MAX('График отпусков'!$C$27,'График отпусков'!$D$27)),
AND('График отпусков'!$C$28&lt;&gt;"",'График отпусков'!$D$28&lt;&gt;"",R313&gt;=MIN('График отпусков'!$C$28,'График отпусков'!$D$28),R313&lt;=MAX('График отпусков'!$C$28,'График отпусков'!$D$28)),
AND('График отпусков'!$C$29&lt;&gt;"",'График отпусков'!$D$29&lt;&gt;"",R313&gt;=MIN('График отпусков'!$C$29,'График отпусков'!$D$29),R313&lt;=MAX('График отпусков'!$C$29,'График отпусков'!$D$29))
)
)</f>
        <v>0</v>
      </c>
    </row>
    <row r="314" spans="17:19" ht="45" customHeight="1" x14ac:dyDescent="0.25">
      <c r="Q314" s="58" t="s">
        <v>103</v>
      </c>
      <c r="R314" s="59">
        <v>46333</v>
      </c>
      <c r="S314" s="60" t="b">
        <f>AND(
COUNTIF(Расчёт!$O$4:$O$35,R314)=0,
OR(
AND('График отпусков'!$C$15&lt;&gt;"",'График отпусков'!$D$15&lt;&gt;"",R314&gt;=MIN('График отпусков'!$C$15,'График отпусков'!$D$15),R314&lt;=MAX('График отпусков'!$C$15,'График отпусков'!$D$15)),
AND('График отпусков'!$C$16&lt;&gt;"",'График отпусков'!$D$16&lt;&gt;"",R314&gt;=MIN('График отпусков'!$C$16,'График отпусков'!$D$16),R314&lt;=MAX('График отпусков'!$C$16,'График отпусков'!$D$16)),
AND('График отпусков'!$C$17&lt;&gt;"",'График отпусков'!$D$17&lt;&gt;"",R314&gt;=MIN('График отпусков'!$C$17,'График отпусков'!$D$17),R314&lt;=MAX('График отпусков'!$C$17,'График отпусков'!$D$17)),
AND('График отпусков'!$C$18&lt;&gt;"",'График отпусков'!$D$18&lt;&gt;"",R314&gt;=MIN('График отпусков'!$C$18,'График отпусков'!$D$18),R314&lt;=MAX('График отпусков'!$C$18,'График отпусков'!$D$18)),
AND('График отпусков'!$C$19&lt;&gt;"",'График отпусков'!$D$19&lt;&gt;"",R314&gt;=MIN('График отпусков'!$C$19,'График отпусков'!$D$19),R314&lt;=MAX('График отпусков'!$C$19,'График отпусков'!$D$19)),
AND('График отпусков'!$C$20&lt;&gt;"",'График отпусков'!$D$20&lt;&gt;"",R314&gt;=MIN('График отпусков'!$C$20,'График отпусков'!$D$20),R314&lt;=MAX('График отпусков'!$C$20,'График отпусков'!$D$20)),
AND('График отпусков'!$C$21&lt;&gt;"",'График отпусков'!$D$21&lt;&gt;"",R314&gt;=MIN('График отпусков'!$C$21,'График отпусков'!$D$21),R314&lt;=MAX('График отпусков'!$C$21,'График отпусков'!$D$21)),
AND('График отпусков'!$C$22&lt;&gt;"",'График отпусков'!$D$22&lt;&gt;"",R314&gt;=MIN('График отпусков'!$C$22,'График отпусков'!$D$22),R314&lt;=MAX('График отпусков'!$C$22,'График отпусков'!$D$22)),
AND('График отпусков'!$C$23&lt;&gt;"",'График отпусков'!$D$23&lt;&gt;"",R314&gt;=MIN('График отпусков'!$C$23,'График отпусков'!$D$23),R314&lt;=MAX('График отпусков'!$C$23,'График отпусков'!$D$23)),
AND('График отпусков'!$C$24&lt;&gt;"",'График отпусков'!$D$24&lt;&gt;"",R314&gt;=MIN('График отпусков'!$C$24,'График отпусков'!$D$24),R314&lt;=MAX('График отпусков'!$C$24,'График отпусков'!$D$24)),
AND('График отпусков'!$C$25&lt;&gt;"",'График отпусков'!$D$25&lt;&gt;"",R314&gt;=MIN('График отпусков'!$C$25,'График отпусков'!$D$25),R314&lt;=MAX('График отпусков'!$C$25,'График отпусков'!$D$25)),
AND('График отпусков'!$C$26&lt;&gt;"",'График отпусков'!$D$26&lt;&gt;"",R314&gt;=MIN('График отпусков'!$C$26,'График отпусков'!$D$26),R314&lt;=MAX('График отпусков'!$C$26,'График отпусков'!$D$26)),
AND('График отпусков'!$C$27&lt;&gt;"",'График отпусков'!$D$27&lt;&gt;"",R314&gt;=MIN('График отпусков'!$C$27,'График отпусков'!$D$27),R314&lt;=MAX('График отпусков'!$C$27,'График отпусков'!$D$27)),
AND('График отпусков'!$C$28&lt;&gt;"",'График отпусков'!$D$28&lt;&gt;"",R314&gt;=MIN('График отпусков'!$C$28,'График отпусков'!$D$28),R314&lt;=MAX('График отпусков'!$C$28,'График отпусков'!$D$28)),
AND('График отпусков'!$C$29&lt;&gt;"",'График отпусков'!$D$29&lt;&gt;"",R314&gt;=MIN('График отпусков'!$C$29,'График отпусков'!$D$29),R314&lt;=MAX('График отпусков'!$C$29,'График отпусков'!$D$29))
)
)</f>
        <v>0</v>
      </c>
    </row>
    <row r="315" spans="17:19" ht="45" customHeight="1" x14ac:dyDescent="0.25">
      <c r="Q315" s="58" t="s">
        <v>103</v>
      </c>
      <c r="R315" s="59">
        <v>46334</v>
      </c>
      <c r="S315" s="60" t="b">
        <f>AND(
COUNTIF(Расчёт!$O$4:$O$35,R315)=0,
OR(
AND('График отпусков'!$C$15&lt;&gt;"",'График отпусков'!$D$15&lt;&gt;"",R315&gt;=MIN('График отпусков'!$C$15,'График отпусков'!$D$15),R315&lt;=MAX('График отпусков'!$C$15,'График отпусков'!$D$15)),
AND('График отпусков'!$C$16&lt;&gt;"",'График отпусков'!$D$16&lt;&gt;"",R315&gt;=MIN('График отпусков'!$C$16,'График отпусков'!$D$16),R315&lt;=MAX('График отпусков'!$C$16,'График отпусков'!$D$16)),
AND('График отпусков'!$C$17&lt;&gt;"",'График отпусков'!$D$17&lt;&gt;"",R315&gt;=MIN('График отпусков'!$C$17,'График отпусков'!$D$17),R315&lt;=MAX('График отпусков'!$C$17,'График отпусков'!$D$17)),
AND('График отпусков'!$C$18&lt;&gt;"",'График отпусков'!$D$18&lt;&gt;"",R315&gt;=MIN('График отпусков'!$C$18,'График отпусков'!$D$18),R315&lt;=MAX('График отпусков'!$C$18,'График отпусков'!$D$18)),
AND('График отпусков'!$C$19&lt;&gt;"",'График отпусков'!$D$19&lt;&gt;"",R315&gt;=MIN('График отпусков'!$C$19,'График отпусков'!$D$19),R315&lt;=MAX('График отпусков'!$C$19,'График отпусков'!$D$19)),
AND('График отпусков'!$C$20&lt;&gt;"",'График отпусков'!$D$20&lt;&gt;"",R315&gt;=MIN('График отпусков'!$C$20,'График отпусков'!$D$20),R315&lt;=MAX('График отпусков'!$C$20,'График отпусков'!$D$20)),
AND('График отпусков'!$C$21&lt;&gt;"",'График отпусков'!$D$21&lt;&gt;"",R315&gt;=MIN('График отпусков'!$C$21,'График отпусков'!$D$21),R315&lt;=MAX('График отпусков'!$C$21,'График отпусков'!$D$21)),
AND('График отпусков'!$C$22&lt;&gt;"",'График отпусков'!$D$22&lt;&gt;"",R315&gt;=MIN('График отпусков'!$C$22,'График отпусков'!$D$22),R315&lt;=MAX('График отпусков'!$C$22,'График отпусков'!$D$22)),
AND('График отпусков'!$C$23&lt;&gt;"",'График отпусков'!$D$23&lt;&gt;"",R315&gt;=MIN('График отпусков'!$C$23,'График отпусков'!$D$23),R315&lt;=MAX('График отпусков'!$C$23,'График отпусков'!$D$23)),
AND('График отпусков'!$C$24&lt;&gt;"",'График отпусков'!$D$24&lt;&gt;"",R315&gt;=MIN('График отпусков'!$C$24,'График отпусков'!$D$24),R315&lt;=MAX('График отпусков'!$C$24,'График отпусков'!$D$24)),
AND('График отпусков'!$C$25&lt;&gt;"",'График отпусков'!$D$25&lt;&gt;"",R315&gt;=MIN('График отпусков'!$C$25,'График отпусков'!$D$25),R315&lt;=MAX('График отпусков'!$C$25,'График отпусков'!$D$25)),
AND('График отпусков'!$C$26&lt;&gt;"",'График отпусков'!$D$26&lt;&gt;"",R315&gt;=MIN('График отпусков'!$C$26,'График отпусков'!$D$26),R315&lt;=MAX('График отпусков'!$C$26,'График отпусков'!$D$26)),
AND('График отпусков'!$C$27&lt;&gt;"",'График отпусков'!$D$27&lt;&gt;"",R315&gt;=MIN('График отпусков'!$C$27,'График отпусков'!$D$27),R315&lt;=MAX('График отпусков'!$C$27,'График отпусков'!$D$27)),
AND('График отпусков'!$C$28&lt;&gt;"",'График отпусков'!$D$28&lt;&gt;"",R315&gt;=MIN('График отпусков'!$C$28,'График отпусков'!$D$28),R315&lt;=MAX('График отпусков'!$C$28,'График отпусков'!$D$28)),
AND('График отпусков'!$C$29&lt;&gt;"",'График отпусков'!$D$29&lt;&gt;"",R315&gt;=MIN('График отпусков'!$C$29,'График отпусков'!$D$29),R315&lt;=MAX('График отпусков'!$C$29,'График отпусков'!$D$29))
)
)</f>
        <v>0</v>
      </c>
    </row>
    <row r="316" spans="17:19" ht="45" customHeight="1" x14ac:dyDescent="0.25">
      <c r="Q316" s="58" t="s">
        <v>103</v>
      </c>
      <c r="R316" s="59">
        <v>46335</v>
      </c>
      <c r="S316" s="60" t="b">
        <f>AND(
COUNTIF(Расчёт!$O$4:$O$35,R316)=0,
OR(
AND('График отпусков'!$C$15&lt;&gt;"",'График отпусков'!$D$15&lt;&gt;"",R316&gt;=MIN('График отпусков'!$C$15,'График отпусков'!$D$15),R316&lt;=MAX('График отпусков'!$C$15,'График отпусков'!$D$15)),
AND('График отпусков'!$C$16&lt;&gt;"",'График отпусков'!$D$16&lt;&gt;"",R316&gt;=MIN('График отпусков'!$C$16,'График отпусков'!$D$16),R316&lt;=MAX('График отпусков'!$C$16,'График отпусков'!$D$16)),
AND('График отпусков'!$C$17&lt;&gt;"",'График отпусков'!$D$17&lt;&gt;"",R316&gt;=MIN('График отпусков'!$C$17,'График отпусков'!$D$17),R316&lt;=MAX('График отпусков'!$C$17,'График отпусков'!$D$17)),
AND('График отпусков'!$C$18&lt;&gt;"",'График отпусков'!$D$18&lt;&gt;"",R316&gt;=MIN('График отпусков'!$C$18,'График отпусков'!$D$18),R316&lt;=MAX('График отпусков'!$C$18,'График отпусков'!$D$18)),
AND('График отпусков'!$C$19&lt;&gt;"",'График отпусков'!$D$19&lt;&gt;"",R316&gt;=MIN('График отпусков'!$C$19,'График отпусков'!$D$19),R316&lt;=MAX('График отпусков'!$C$19,'График отпусков'!$D$19)),
AND('График отпусков'!$C$20&lt;&gt;"",'График отпусков'!$D$20&lt;&gt;"",R316&gt;=MIN('График отпусков'!$C$20,'График отпусков'!$D$20),R316&lt;=MAX('График отпусков'!$C$20,'График отпусков'!$D$20)),
AND('График отпусков'!$C$21&lt;&gt;"",'График отпусков'!$D$21&lt;&gt;"",R316&gt;=MIN('График отпусков'!$C$21,'График отпусков'!$D$21),R316&lt;=MAX('График отпусков'!$C$21,'График отпусков'!$D$21)),
AND('График отпусков'!$C$22&lt;&gt;"",'График отпусков'!$D$22&lt;&gt;"",R316&gt;=MIN('График отпусков'!$C$22,'График отпусков'!$D$22),R316&lt;=MAX('График отпусков'!$C$22,'График отпусков'!$D$22)),
AND('График отпусков'!$C$23&lt;&gt;"",'График отпусков'!$D$23&lt;&gt;"",R316&gt;=MIN('График отпусков'!$C$23,'График отпусков'!$D$23),R316&lt;=MAX('График отпусков'!$C$23,'График отпусков'!$D$23)),
AND('График отпусков'!$C$24&lt;&gt;"",'График отпусков'!$D$24&lt;&gt;"",R316&gt;=MIN('График отпусков'!$C$24,'График отпусков'!$D$24),R316&lt;=MAX('График отпусков'!$C$24,'График отпусков'!$D$24)),
AND('График отпусков'!$C$25&lt;&gt;"",'График отпусков'!$D$25&lt;&gt;"",R316&gt;=MIN('График отпусков'!$C$25,'График отпусков'!$D$25),R316&lt;=MAX('График отпусков'!$C$25,'График отпусков'!$D$25)),
AND('График отпусков'!$C$26&lt;&gt;"",'График отпусков'!$D$26&lt;&gt;"",R316&gt;=MIN('График отпусков'!$C$26,'График отпусков'!$D$26),R316&lt;=MAX('График отпусков'!$C$26,'График отпусков'!$D$26)),
AND('График отпусков'!$C$27&lt;&gt;"",'График отпусков'!$D$27&lt;&gt;"",R316&gt;=MIN('График отпусков'!$C$27,'График отпусков'!$D$27),R316&lt;=MAX('График отпусков'!$C$27,'График отпусков'!$D$27)),
AND('График отпусков'!$C$28&lt;&gt;"",'График отпусков'!$D$28&lt;&gt;"",R316&gt;=MIN('График отпусков'!$C$28,'График отпусков'!$D$28),R316&lt;=MAX('График отпусков'!$C$28,'График отпусков'!$D$28)),
AND('График отпусков'!$C$29&lt;&gt;"",'График отпусков'!$D$29&lt;&gt;"",R316&gt;=MIN('График отпусков'!$C$29,'График отпусков'!$D$29),R316&lt;=MAX('График отпусков'!$C$29,'График отпусков'!$D$29))
)
)</f>
        <v>0</v>
      </c>
    </row>
    <row r="317" spans="17:19" ht="45" customHeight="1" x14ac:dyDescent="0.25">
      <c r="Q317" s="58" t="s">
        <v>103</v>
      </c>
      <c r="R317" s="59">
        <v>46336</v>
      </c>
      <c r="S317" s="60" t="b">
        <f>AND(
COUNTIF(Расчёт!$O$4:$O$35,R317)=0,
OR(
AND('График отпусков'!$C$15&lt;&gt;"",'График отпусков'!$D$15&lt;&gt;"",R317&gt;=MIN('График отпусков'!$C$15,'График отпусков'!$D$15),R317&lt;=MAX('График отпусков'!$C$15,'График отпусков'!$D$15)),
AND('График отпусков'!$C$16&lt;&gt;"",'График отпусков'!$D$16&lt;&gt;"",R317&gt;=MIN('График отпусков'!$C$16,'График отпусков'!$D$16),R317&lt;=MAX('График отпусков'!$C$16,'График отпусков'!$D$16)),
AND('График отпусков'!$C$17&lt;&gt;"",'График отпусков'!$D$17&lt;&gt;"",R317&gt;=MIN('График отпусков'!$C$17,'График отпусков'!$D$17),R317&lt;=MAX('График отпусков'!$C$17,'График отпусков'!$D$17)),
AND('График отпусков'!$C$18&lt;&gt;"",'График отпусков'!$D$18&lt;&gt;"",R317&gt;=MIN('График отпусков'!$C$18,'График отпусков'!$D$18),R317&lt;=MAX('График отпусков'!$C$18,'График отпусков'!$D$18)),
AND('График отпусков'!$C$19&lt;&gt;"",'График отпусков'!$D$19&lt;&gt;"",R317&gt;=MIN('График отпусков'!$C$19,'График отпусков'!$D$19),R317&lt;=MAX('График отпусков'!$C$19,'График отпусков'!$D$19)),
AND('График отпусков'!$C$20&lt;&gt;"",'График отпусков'!$D$20&lt;&gt;"",R317&gt;=MIN('График отпусков'!$C$20,'График отпусков'!$D$20),R317&lt;=MAX('График отпусков'!$C$20,'График отпусков'!$D$20)),
AND('График отпусков'!$C$21&lt;&gt;"",'График отпусков'!$D$21&lt;&gt;"",R317&gt;=MIN('График отпусков'!$C$21,'График отпусков'!$D$21),R317&lt;=MAX('График отпусков'!$C$21,'График отпусков'!$D$21)),
AND('График отпусков'!$C$22&lt;&gt;"",'График отпусков'!$D$22&lt;&gt;"",R317&gt;=MIN('График отпусков'!$C$22,'График отпусков'!$D$22),R317&lt;=MAX('График отпусков'!$C$22,'График отпусков'!$D$22)),
AND('График отпусков'!$C$23&lt;&gt;"",'График отпусков'!$D$23&lt;&gt;"",R317&gt;=MIN('График отпусков'!$C$23,'График отпусков'!$D$23),R317&lt;=MAX('График отпусков'!$C$23,'График отпусков'!$D$23)),
AND('График отпусков'!$C$24&lt;&gt;"",'График отпусков'!$D$24&lt;&gt;"",R317&gt;=MIN('График отпусков'!$C$24,'График отпусков'!$D$24),R317&lt;=MAX('График отпусков'!$C$24,'График отпусков'!$D$24)),
AND('График отпусков'!$C$25&lt;&gt;"",'График отпусков'!$D$25&lt;&gt;"",R317&gt;=MIN('График отпусков'!$C$25,'График отпусков'!$D$25),R317&lt;=MAX('График отпусков'!$C$25,'График отпусков'!$D$25)),
AND('График отпусков'!$C$26&lt;&gt;"",'График отпусков'!$D$26&lt;&gt;"",R317&gt;=MIN('График отпусков'!$C$26,'График отпусков'!$D$26),R317&lt;=MAX('График отпусков'!$C$26,'График отпусков'!$D$26)),
AND('График отпусков'!$C$27&lt;&gt;"",'График отпусков'!$D$27&lt;&gt;"",R317&gt;=MIN('График отпусков'!$C$27,'График отпусков'!$D$27),R317&lt;=MAX('График отпусков'!$C$27,'График отпусков'!$D$27)),
AND('График отпусков'!$C$28&lt;&gt;"",'График отпусков'!$D$28&lt;&gt;"",R317&gt;=MIN('График отпусков'!$C$28,'График отпусков'!$D$28),R317&lt;=MAX('График отпусков'!$C$28,'График отпусков'!$D$28)),
AND('График отпусков'!$C$29&lt;&gt;"",'График отпусков'!$D$29&lt;&gt;"",R317&gt;=MIN('График отпусков'!$C$29,'График отпусков'!$D$29),R317&lt;=MAX('График отпусков'!$C$29,'График отпусков'!$D$29))
)
)</f>
        <v>0</v>
      </c>
    </row>
    <row r="318" spans="17:19" ht="45" customHeight="1" x14ac:dyDescent="0.25">
      <c r="Q318" s="58" t="s">
        <v>103</v>
      </c>
      <c r="R318" s="59">
        <v>46337</v>
      </c>
      <c r="S318" s="60" t="b">
        <f>AND(
COUNTIF(Расчёт!$O$4:$O$35,R318)=0,
OR(
AND('График отпусков'!$C$15&lt;&gt;"",'График отпусков'!$D$15&lt;&gt;"",R318&gt;=MIN('График отпусков'!$C$15,'График отпусков'!$D$15),R318&lt;=MAX('График отпусков'!$C$15,'График отпусков'!$D$15)),
AND('График отпусков'!$C$16&lt;&gt;"",'График отпусков'!$D$16&lt;&gt;"",R318&gt;=MIN('График отпусков'!$C$16,'График отпусков'!$D$16),R318&lt;=MAX('График отпусков'!$C$16,'График отпусков'!$D$16)),
AND('График отпусков'!$C$17&lt;&gt;"",'График отпусков'!$D$17&lt;&gt;"",R318&gt;=MIN('График отпусков'!$C$17,'График отпусков'!$D$17),R318&lt;=MAX('График отпусков'!$C$17,'График отпусков'!$D$17)),
AND('График отпусков'!$C$18&lt;&gt;"",'График отпусков'!$D$18&lt;&gt;"",R318&gt;=MIN('График отпусков'!$C$18,'График отпусков'!$D$18),R318&lt;=MAX('График отпусков'!$C$18,'График отпусков'!$D$18)),
AND('График отпусков'!$C$19&lt;&gt;"",'График отпусков'!$D$19&lt;&gt;"",R318&gt;=MIN('График отпусков'!$C$19,'График отпусков'!$D$19),R318&lt;=MAX('График отпусков'!$C$19,'График отпусков'!$D$19)),
AND('График отпусков'!$C$20&lt;&gt;"",'График отпусков'!$D$20&lt;&gt;"",R318&gt;=MIN('График отпусков'!$C$20,'График отпусков'!$D$20),R318&lt;=MAX('График отпусков'!$C$20,'График отпусков'!$D$20)),
AND('График отпусков'!$C$21&lt;&gt;"",'График отпусков'!$D$21&lt;&gt;"",R318&gt;=MIN('График отпусков'!$C$21,'График отпусков'!$D$21),R318&lt;=MAX('График отпусков'!$C$21,'График отпусков'!$D$21)),
AND('График отпусков'!$C$22&lt;&gt;"",'График отпусков'!$D$22&lt;&gt;"",R318&gt;=MIN('График отпусков'!$C$22,'График отпусков'!$D$22),R318&lt;=MAX('График отпусков'!$C$22,'График отпусков'!$D$22)),
AND('График отпусков'!$C$23&lt;&gt;"",'График отпусков'!$D$23&lt;&gt;"",R318&gt;=MIN('График отпусков'!$C$23,'График отпусков'!$D$23),R318&lt;=MAX('График отпусков'!$C$23,'График отпусков'!$D$23)),
AND('График отпусков'!$C$24&lt;&gt;"",'График отпусков'!$D$24&lt;&gt;"",R318&gt;=MIN('График отпусков'!$C$24,'График отпусков'!$D$24),R318&lt;=MAX('График отпусков'!$C$24,'График отпусков'!$D$24)),
AND('График отпусков'!$C$25&lt;&gt;"",'График отпусков'!$D$25&lt;&gt;"",R318&gt;=MIN('График отпусков'!$C$25,'График отпусков'!$D$25),R318&lt;=MAX('График отпусков'!$C$25,'График отпусков'!$D$25)),
AND('График отпусков'!$C$26&lt;&gt;"",'График отпусков'!$D$26&lt;&gt;"",R318&gt;=MIN('График отпусков'!$C$26,'График отпусков'!$D$26),R318&lt;=MAX('График отпусков'!$C$26,'График отпусков'!$D$26)),
AND('График отпусков'!$C$27&lt;&gt;"",'График отпусков'!$D$27&lt;&gt;"",R318&gt;=MIN('График отпусков'!$C$27,'График отпусков'!$D$27),R318&lt;=MAX('График отпусков'!$C$27,'График отпусков'!$D$27)),
AND('График отпусков'!$C$28&lt;&gt;"",'График отпусков'!$D$28&lt;&gt;"",R318&gt;=MIN('График отпусков'!$C$28,'График отпусков'!$D$28),R318&lt;=MAX('График отпусков'!$C$28,'График отпусков'!$D$28)),
AND('График отпусков'!$C$29&lt;&gt;"",'График отпусков'!$D$29&lt;&gt;"",R318&gt;=MIN('График отпусков'!$C$29,'График отпусков'!$D$29),R318&lt;=MAX('График отпусков'!$C$29,'График отпусков'!$D$29))
)
)</f>
        <v>0</v>
      </c>
    </row>
    <row r="319" spans="17:19" ht="45" customHeight="1" x14ac:dyDescent="0.25">
      <c r="Q319" s="58" t="s">
        <v>103</v>
      </c>
      <c r="R319" s="59">
        <v>46338</v>
      </c>
      <c r="S319" s="60" t="b">
        <f>AND(
COUNTIF(Расчёт!$O$4:$O$35,R319)=0,
OR(
AND('График отпусков'!$C$15&lt;&gt;"",'График отпусков'!$D$15&lt;&gt;"",R319&gt;=MIN('График отпусков'!$C$15,'График отпусков'!$D$15),R319&lt;=MAX('График отпусков'!$C$15,'График отпусков'!$D$15)),
AND('График отпусков'!$C$16&lt;&gt;"",'График отпусков'!$D$16&lt;&gt;"",R319&gt;=MIN('График отпусков'!$C$16,'График отпусков'!$D$16),R319&lt;=MAX('График отпусков'!$C$16,'График отпусков'!$D$16)),
AND('График отпусков'!$C$17&lt;&gt;"",'График отпусков'!$D$17&lt;&gt;"",R319&gt;=MIN('График отпусков'!$C$17,'График отпусков'!$D$17),R319&lt;=MAX('График отпусков'!$C$17,'График отпусков'!$D$17)),
AND('График отпусков'!$C$18&lt;&gt;"",'График отпусков'!$D$18&lt;&gt;"",R319&gt;=MIN('График отпусков'!$C$18,'График отпусков'!$D$18),R319&lt;=MAX('График отпусков'!$C$18,'График отпусков'!$D$18)),
AND('График отпусков'!$C$19&lt;&gt;"",'График отпусков'!$D$19&lt;&gt;"",R319&gt;=MIN('График отпусков'!$C$19,'График отпусков'!$D$19),R319&lt;=MAX('График отпусков'!$C$19,'График отпусков'!$D$19)),
AND('График отпусков'!$C$20&lt;&gt;"",'График отпусков'!$D$20&lt;&gt;"",R319&gt;=MIN('График отпусков'!$C$20,'График отпусков'!$D$20),R319&lt;=MAX('График отпусков'!$C$20,'График отпусков'!$D$20)),
AND('График отпусков'!$C$21&lt;&gt;"",'График отпусков'!$D$21&lt;&gt;"",R319&gt;=MIN('График отпусков'!$C$21,'График отпусков'!$D$21),R319&lt;=MAX('График отпусков'!$C$21,'График отпусков'!$D$21)),
AND('График отпусков'!$C$22&lt;&gt;"",'График отпусков'!$D$22&lt;&gt;"",R319&gt;=MIN('График отпусков'!$C$22,'График отпусков'!$D$22),R319&lt;=MAX('График отпусков'!$C$22,'График отпусков'!$D$22)),
AND('График отпусков'!$C$23&lt;&gt;"",'График отпусков'!$D$23&lt;&gt;"",R319&gt;=MIN('График отпусков'!$C$23,'График отпусков'!$D$23),R319&lt;=MAX('График отпусков'!$C$23,'График отпусков'!$D$23)),
AND('График отпусков'!$C$24&lt;&gt;"",'График отпусков'!$D$24&lt;&gt;"",R319&gt;=MIN('График отпусков'!$C$24,'График отпусков'!$D$24),R319&lt;=MAX('График отпусков'!$C$24,'График отпусков'!$D$24)),
AND('График отпусков'!$C$25&lt;&gt;"",'График отпусков'!$D$25&lt;&gt;"",R319&gt;=MIN('График отпусков'!$C$25,'График отпусков'!$D$25),R319&lt;=MAX('График отпусков'!$C$25,'График отпусков'!$D$25)),
AND('График отпусков'!$C$26&lt;&gt;"",'График отпусков'!$D$26&lt;&gt;"",R319&gt;=MIN('График отпусков'!$C$26,'График отпусков'!$D$26),R319&lt;=MAX('График отпусков'!$C$26,'График отпусков'!$D$26)),
AND('График отпусков'!$C$27&lt;&gt;"",'График отпусков'!$D$27&lt;&gt;"",R319&gt;=MIN('График отпусков'!$C$27,'График отпусков'!$D$27),R319&lt;=MAX('График отпусков'!$C$27,'График отпусков'!$D$27)),
AND('График отпусков'!$C$28&lt;&gt;"",'График отпусков'!$D$28&lt;&gt;"",R319&gt;=MIN('График отпусков'!$C$28,'График отпусков'!$D$28),R319&lt;=MAX('График отпусков'!$C$28,'График отпусков'!$D$28)),
AND('График отпусков'!$C$29&lt;&gt;"",'График отпусков'!$D$29&lt;&gt;"",R319&gt;=MIN('График отпусков'!$C$29,'График отпусков'!$D$29),R319&lt;=MAX('График отпусков'!$C$29,'График отпусков'!$D$29))
)
)</f>
        <v>0</v>
      </c>
    </row>
    <row r="320" spans="17:19" ht="45" customHeight="1" x14ac:dyDescent="0.25">
      <c r="Q320" s="58" t="s">
        <v>103</v>
      </c>
      <c r="R320" s="59">
        <v>46339</v>
      </c>
      <c r="S320" s="60" t="b">
        <f>AND(
COUNTIF(Расчёт!$O$4:$O$35,R320)=0,
OR(
AND('График отпусков'!$C$15&lt;&gt;"",'График отпусков'!$D$15&lt;&gt;"",R320&gt;=MIN('График отпусков'!$C$15,'График отпусков'!$D$15),R320&lt;=MAX('График отпусков'!$C$15,'График отпусков'!$D$15)),
AND('График отпусков'!$C$16&lt;&gt;"",'График отпусков'!$D$16&lt;&gt;"",R320&gt;=MIN('График отпусков'!$C$16,'График отпусков'!$D$16),R320&lt;=MAX('График отпусков'!$C$16,'График отпусков'!$D$16)),
AND('График отпусков'!$C$17&lt;&gt;"",'График отпусков'!$D$17&lt;&gt;"",R320&gt;=MIN('График отпусков'!$C$17,'График отпусков'!$D$17),R320&lt;=MAX('График отпусков'!$C$17,'График отпусков'!$D$17)),
AND('График отпусков'!$C$18&lt;&gt;"",'График отпусков'!$D$18&lt;&gt;"",R320&gt;=MIN('График отпусков'!$C$18,'График отпусков'!$D$18),R320&lt;=MAX('График отпусков'!$C$18,'График отпусков'!$D$18)),
AND('График отпусков'!$C$19&lt;&gt;"",'График отпусков'!$D$19&lt;&gt;"",R320&gt;=MIN('График отпусков'!$C$19,'График отпусков'!$D$19),R320&lt;=MAX('График отпусков'!$C$19,'График отпусков'!$D$19)),
AND('График отпусков'!$C$20&lt;&gt;"",'График отпусков'!$D$20&lt;&gt;"",R320&gt;=MIN('График отпусков'!$C$20,'График отпусков'!$D$20),R320&lt;=MAX('График отпусков'!$C$20,'График отпусков'!$D$20)),
AND('График отпусков'!$C$21&lt;&gt;"",'График отпусков'!$D$21&lt;&gt;"",R320&gt;=MIN('График отпусков'!$C$21,'График отпусков'!$D$21),R320&lt;=MAX('График отпусков'!$C$21,'График отпусков'!$D$21)),
AND('График отпусков'!$C$22&lt;&gt;"",'График отпусков'!$D$22&lt;&gt;"",R320&gt;=MIN('График отпусков'!$C$22,'График отпусков'!$D$22),R320&lt;=MAX('График отпусков'!$C$22,'График отпусков'!$D$22)),
AND('График отпусков'!$C$23&lt;&gt;"",'График отпусков'!$D$23&lt;&gt;"",R320&gt;=MIN('График отпусков'!$C$23,'График отпусков'!$D$23),R320&lt;=MAX('График отпусков'!$C$23,'График отпусков'!$D$23)),
AND('График отпусков'!$C$24&lt;&gt;"",'График отпусков'!$D$24&lt;&gt;"",R320&gt;=MIN('График отпусков'!$C$24,'График отпусков'!$D$24),R320&lt;=MAX('График отпусков'!$C$24,'График отпусков'!$D$24)),
AND('График отпусков'!$C$25&lt;&gt;"",'График отпусков'!$D$25&lt;&gt;"",R320&gt;=MIN('График отпусков'!$C$25,'График отпусков'!$D$25),R320&lt;=MAX('График отпусков'!$C$25,'График отпусков'!$D$25)),
AND('График отпусков'!$C$26&lt;&gt;"",'График отпусков'!$D$26&lt;&gt;"",R320&gt;=MIN('График отпусков'!$C$26,'График отпусков'!$D$26),R320&lt;=MAX('График отпусков'!$C$26,'График отпусков'!$D$26)),
AND('График отпусков'!$C$27&lt;&gt;"",'График отпусков'!$D$27&lt;&gt;"",R320&gt;=MIN('График отпусков'!$C$27,'График отпусков'!$D$27),R320&lt;=MAX('График отпусков'!$C$27,'График отпусков'!$D$27)),
AND('График отпусков'!$C$28&lt;&gt;"",'График отпусков'!$D$28&lt;&gt;"",R320&gt;=MIN('График отпусков'!$C$28,'График отпусков'!$D$28),R320&lt;=MAX('График отпусков'!$C$28,'График отпусков'!$D$28)),
AND('График отпусков'!$C$29&lt;&gt;"",'График отпусков'!$D$29&lt;&gt;"",R320&gt;=MIN('График отпусков'!$C$29,'График отпусков'!$D$29),R320&lt;=MAX('График отпусков'!$C$29,'График отпусков'!$D$29))
)
)</f>
        <v>0</v>
      </c>
    </row>
    <row r="321" spans="17:19" ht="45" customHeight="1" x14ac:dyDescent="0.25">
      <c r="Q321" s="58" t="s">
        <v>103</v>
      </c>
      <c r="R321" s="59">
        <v>46340</v>
      </c>
      <c r="S321" s="60" t="b">
        <f>AND(
COUNTIF(Расчёт!$O$4:$O$35,R321)=0,
OR(
AND('График отпусков'!$C$15&lt;&gt;"",'График отпусков'!$D$15&lt;&gt;"",R321&gt;=MIN('График отпусков'!$C$15,'График отпусков'!$D$15),R321&lt;=MAX('График отпусков'!$C$15,'График отпусков'!$D$15)),
AND('График отпусков'!$C$16&lt;&gt;"",'График отпусков'!$D$16&lt;&gt;"",R321&gt;=MIN('График отпусков'!$C$16,'График отпусков'!$D$16),R321&lt;=MAX('График отпусков'!$C$16,'График отпусков'!$D$16)),
AND('График отпусков'!$C$17&lt;&gt;"",'График отпусков'!$D$17&lt;&gt;"",R321&gt;=MIN('График отпусков'!$C$17,'График отпусков'!$D$17),R321&lt;=MAX('График отпусков'!$C$17,'График отпусков'!$D$17)),
AND('График отпусков'!$C$18&lt;&gt;"",'График отпусков'!$D$18&lt;&gt;"",R321&gt;=MIN('График отпусков'!$C$18,'График отпусков'!$D$18),R321&lt;=MAX('График отпусков'!$C$18,'График отпусков'!$D$18)),
AND('График отпусков'!$C$19&lt;&gt;"",'График отпусков'!$D$19&lt;&gt;"",R321&gt;=MIN('График отпусков'!$C$19,'График отпусков'!$D$19),R321&lt;=MAX('График отпусков'!$C$19,'График отпусков'!$D$19)),
AND('График отпусков'!$C$20&lt;&gt;"",'График отпусков'!$D$20&lt;&gt;"",R321&gt;=MIN('График отпусков'!$C$20,'График отпусков'!$D$20),R321&lt;=MAX('График отпусков'!$C$20,'График отпусков'!$D$20)),
AND('График отпусков'!$C$21&lt;&gt;"",'График отпусков'!$D$21&lt;&gt;"",R321&gt;=MIN('График отпусков'!$C$21,'График отпусков'!$D$21),R321&lt;=MAX('График отпусков'!$C$21,'График отпусков'!$D$21)),
AND('График отпусков'!$C$22&lt;&gt;"",'График отпусков'!$D$22&lt;&gt;"",R321&gt;=MIN('График отпусков'!$C$22,'График отпусков'!$D$22),R321&lt;=MAX('График отпусков'!$C$22,'График отпусков'!$D$22)),
AND('График отпусков'!$C$23&lt;&gt;"",'График отпусков'!$D$23&lt;&gt;"",R321&gt;=MIN('График отпусков'!$C$23,'График отпусков'!$D$23),R321&lt;=MAX('График отпусков'!$C$23,'График отпусков'!$D$23)),
AND('График отпусков'!$C$24&lt;&gt;"",'График отпусков'!$D$24&lt;&gt;"",R321&gt;=MIN('График отпусков'!$C$24,'График отпусков'!$D$24),R321&lt;=MAX('График отпусков'!$C$24,'График отпусков'!$D$24)),
AND('График отпусков'!$C$25&lt;&gt;"",'График отпусков'!$D$25&lt;&gt;"",R321&gt;=MIN('График отпусков'!$C$25,'График отпусков'!$D$25),R321&lt;=MAX('График отпусков'!$C$25,'График отпусков'!$D$25)),
AND('График отпусков'!$C$26&lt;&gt;"",'График отпусков'!$D$26&lt;&gt;"",R321&gt;=MIN('График отпусков'!$C$26,'График отпусков'!$D$26),R321&lt;=MAX('График отпусков'!$C$26,'График отпусков'!$D$26)),
AND('График отпусков'!$C$27&lt;&gt;"",'График отпусков'!$D$27&lt;&gt;"",R321&gt;=MIN('График отпусков'!$C$27,'График отпусков'!$D$27),R321&lt;=MAX('График отпусков'!$C$27,'График отпусков'!$D$27)),
AND('График отпусков'!$C$28&lt;&gt;"",'График отпусков'!$D$28&lt;&gt;"",R321&gt;=MIN('График отпусков'!$C$28,'График отпусков'!$D$28),R321&lt;=MAX('График отпусков'!$C$28,'График отпусков'!$D$28)),
AND('График отпусков'!$C$29&lt;&gt;"",'График отпусков'!$D$29&lt;&gt;"",R321&gt;=MIN('График отпусков'!$C$29,'График отпусков'!$D$29),R321&lt;=MAX('График отпусков'!$C$29,'График отпусков'!$D$29))
)
)</f>
        <v>0</v>
      </c>
    </row>
    <row r="322" spans="17:19" ht="45" customHeight="1" x14ac:dyDescent="0.25">
      <c r="Q322" s="58" t="s">
        <v>103</v>
      </c>
      <c r="R322" s="59">
        <v>46341</v>
      </c>
      <c r="S322" s="60" t="b">
        <f>AND(
COUNTIF(Расчёт!$O$4:$O$35,R322)=0,
OR(
AND('График отпусков'!$C$15&lt;&gt;"",'График отпусков'!$D$15&lt;&gt;"",R322&gt;=MIN('График отпусков'!$C$15,'График отпусков'!$D$15),R322&lt;=MAX('График отпусков'!$C$15,'График отпусков'!$D$15)),
AND('График отпусков'!$C$16&lt;&gt;"",'График отпусков'!$D$16&lt;&gt;"",R322&gt;=MIN('График отпусков'!$C$16,'График отпусков'!$D$16),R322&lt;=MAX('График отпусков'!$C$16,'График отпусков'!$D$16)),
AND('График отпусков'!$C$17&lt;&gt;"",'График отпусков'!$D$17&lt;&gt;"",R322&gt;=MIN('График отпусков'!$C$17,'График отпусков'!$D$17),R322&lt;=MAX('График отпусков'!$C$17,'График отпусков'!$D$17)),
AND('График отпусков'!$C$18&lt;&gt;"",'График отпусков'!$D$18&lt;&gt;"",R322&gt;=MIN('График отпусков'!$C$18,'График отпусков'!$D$18),R322&lt;=MAX('График отпусков'!$C$18,'График отпусков'!$D$18)),
AND('График отпусков'!$C$19&lt;&gt;"",'График отпусков'!$D$19&lt;&gt;"",R322&gt;=MIN('График отпусков'!$C$19,'График отпусков'!$D$19),R322&lt;=MAX('График отпусков'!$C$19,'График отпусков'!$D$19)),
AND('График отпусков'!$C$20&lt;&gt;"",'График отпусков'!$D$20&lt;&gt;"",R322&gt;=MIN('График отпусков'!$C$20,'График отпусков'!$D$20),R322&lt;=MAX('График отпусков'!$C$20,'График отпусков'!$D$20)),
AND('График отпусков'!$C$21&lt;&gt;"",'График отпусков'!$D$21&lt;&gt;"",R322&gt;=MIN('График отпусков'!$C$21,'График отпусков'!$D$21),R322&lt;=MAX('График отпусков'!$C$21,'График отпусков'!$D$21)),
AND('График отпусков'!$C$22&lt;&gt;"",'График отпусков'!$D$22&lt;&gt;"",R322&gt;=MIN('График отпусков'!$C$22,'График отпусков'!$D$22),R322&lt;=MAX('График отпусков'!$C$22,'График отпусков'!$D$22)),
AND('График отпусков'!$C$23&lt;&gt;"",'График отпусков'!$D$23&lt;&gt;"",R322&gt;=MIN('График отпусков'!$C$23,'График отпусков'!$D$23),R322&lt;=MAX('График отпусков'!$C$23,'График отпусков'!$D$23)),
AND('График отпусков'!$C$24&lt;&gt;"",'График отпусков'!$D$24&lt;&gt;"",R322&gt;=MIN('График отпусков'!$C$24,'График отпусков'!$D$24),R322&lt;=MAX('График отпусков'!$C$24,'График отпусков'!$D$24)),
AND('График отпусков'!$C$25&lt;&gt;"",'График отпусков'!$D$25&lt;&gt;"",R322&gt;=MIN('График отпусков'!$C$25,'График отпусков'!$D$25),R322&lt;=MAX('График отпусков'!$C$25,'График отпусков'!$D$25)),
AND('График отпусков'!$C$26&lt;&gt;"",'График отпусков'!$D$26&lt;&gt;"",R322&gt;=MIN('График отпусков'!$C$26,'График отпусков'!$D$26),R322&lt;=MAX('График отпусков'!$C$26,'График отпусков'!$D$26)),
AND('График отпусков'!$C$27&lt;&gt;"",'График отпусков'!$D$27&lt;&gt;"",R322&gt;=MIN('График отпусков'!$C$27,'График отпусков'!$D$27),R322&lt;=MAX('График отпусков'!$C$27,'График отпусков'!$D$27)),
AND('График отпусков'!$C$28&lt;&gt;"",'График отпусков'!$D$28&lt;&gt;"",R322&gt;=MIN('График отпусков'!$C$28,'График отпусков'!$D$28),R322&lt;=MAX('График отпусков'!$C$28,'График отпусков'!$D$28)),
AND('График отпусков'!$C$29&lt;&gt;"",'График отпусков'!$D$29&lt;&gt;"",R322&gt;=MIN('График отпусков'!$C$29,'График отпусков'!$D$29),R322&lt;=MAX('График отпусков'!$C$29,'График отпусков'!$D$29))
)
)</f>
        <v>0</v>
      </c>
    </row>
    <row r="323" spans="17:19" ht="45" customHeight="1" x14ac:dyDescent="0.25">
      <c r="Q323" s="58" t="s">
        <v>103</v>
      </c>
      <c r="R323" s="59">
        <v>46342</v>
      </c>
      <c r="S323" s="60" t="b">
        <f>AND(
COUNTIF(Расчёт!$O$4:$O$35,R323)=0,
OR(
AND('График отпусков'!$C$15&lt;&gt;"",'График отпусков'!$D$15&lt;&gt;"",R323&gt;=MIN('График отпусков'!$C$15,'График отпусков'!$D$15),R323&lt;=MAX('График отпусков'!$C$15,'График отпусков'!$D$15)),
AND('График отпусков'!$C$16&lt;&gt;"",'График отпусков'!$D$16&lt;&gt;"",R323&gt;=MIN('График отпусков'!$C$16,'График отпусков'!$D$16),R323&lt;=MAX('График отпусков'!$C$16,'График отпусков'!$D$16)),
AND('График отпусков'!$C$17&lt;&gt;"",'График отпусков'!$D$17&lt;&gt;"",R323&gt;=MIN('График отпусков'!$C$17,'График отпусков'!$D$17),R323&lt;=MAX('График отпусков'!$C$17,'График отпусков'!$D$17)),
AND('График отпусков'!$C$18&lt;&gt;"",'График отпусков'!$D$18&lt;&gt;"",R323&gt;=MIN('График отпусков'!$C$18,'График отпусков'!$D$18),R323&lt;=MAX('График отпусков'!$C$18,'График отпусков'!$D$18)),
AND('График отпусков'!$C$19&lt;&gt;"",'График отпусков'!$D$19&lt;&gt;"",R323&gt;=MIN('График отпусков'!$C$19,'График отпусков'!$D$19),R323&lt;=MAX('График отпусков'!$C$19,'График отпусков'!$D$19)),
AND('График отпусков'!$C$20&lt;&gt;"",'График отпусков'!$D$20&lt;&gt;"",R323&gt;=MIN('График отпусков'!$C$20,'График отпусков'!$D$20),R323&lt;=MAX('График отпусков'!$C$20,'График отпусков'!$D$20)),
AND('График отпусков'!$C$21&lt;&gt;"",'График отпусков'!$D$21&lt;&gt;"",R323&gt;=MIN('График отпусков'!$C$21,'График отпусков'!$D$21),R323&lt;=MAX('График отпусков'!$C$21,'График отпусков'!$D$21)),
AND('График отпусков'!$C$22&lt;&gt;"",'График отпусков'!$D$22&lt;&gt;"",R323&gt;=MIN('График отпусков'!$C$22,'График отпусков'!$D$22),R323&lt;=MAX('График отпусков'!$C$22,'График отпусков'!$D$22)),
AND('График отпусков'!$C$23&lt;&gt;"",'График отпусков'!$D$23&lt;&gt;"",R323&gt;=MIN('График отпусков'!$C$23,'График отпусков'!$D$23),R323&lt;=MAX('График отпусков'!$C$23,'График отпусков'!$D$23)),
AND('График отпусков'!$C$24&lt;&gt;"",'График отпусков'!$D$24&lt;&gt;"",R323&gt;=MIN('График отпусков'!$C$24,'График отпусков'!$D$24),R323&lt;=MAX('График отпусков'!$C$24,'График отпусков'!$D$24)),
AND('График отпусков'!$C$25&lt;&gt;"",'График отпусков'!$D$25&lt;&gt;"",R323&gt;=MIN('График отпусков'!$C$25,'График отпусков'!$D$25),R323&lt;=MAX('График отпусков'!$C$25,'График отпусков'!$D$25)),
AND('График отпусков'!$C$26&lt;&gt;"",'График отпусков'!$D$26&lt;&gt;"",R323&gt;=MIN('График отпусков'!$C$26,'График отпусков'!$D$26),R323&lt;=MAX('График отпусков'!$C$26,'График отпусков'!$D$26)),
AND('График отпусков'!$C$27&lt;&gt;"",'График отпусков'!$D$27&lt;&gt;"",R323&gt;=MIN('График отпусков'!$C$27,'График отпусков'!$D$27),R323&lt;=MAX('График отпусков'!$C$27,'График отпусков'!$D$27)),
AND('График отпусков'!$C$28&lt;&gt;"",'График отпусков'!$D$28&lt;&gt;"",R323&gt;=MIN('График отпусков'!$C$28,'График отпусков'!$D$28),R323&lt;=MAX('График отпусков'!$C$28,'График отпусков'!$D$28)),
AND('График отпусков'!$C$29&lt;&gt;"",'График отпусков'!$D$29&lt;&gt;"",R323&gt;=MIN('График отпусков'!$C$29,'График отпусков'!$D$29),R323&lt;=MAX('График отпусков'!$C$29,'График отпусков'!$D$29))
)
)</f>
        <v>0</v>
      </c>
    </row>
    <row r="324" spans="17:19" ht="45" customHeight="1" x14ac:dyDescent="0.25">
      <c r="Q324" s="58" t="s">
        <v>103</v>
      </c>
      <c r="R324" s="59">
        <v>46343</v>
      </c>
      <c r="S324" s="60" t="b">
        <f>AND(
COUNTIF(Расчёт!$O$4:$O$35,R324)=0,
OR(
AND('График отпусков'!$C$15&lt;&gt;"",'График отпусков'!$D$15&lt;&gt;"",R324&gt;=MIN('График отпусков'!$C$15,'График отпусков'!$D$15),R324&lt;=MAX('График отпусков'!$C$15,'График отпусков'!$D$15)),
AND('График отпусков'!$C$16&lt;&gt;"",'График отпусков'!$D$16&lt;&gt;"",R324&gt;=MIN('График отпусков'!$C$16,'График отпусков'!$D$16),R324&lt;=MAX('График отпусков'!$C$16,'График отпусков'!$D$16)),
AND('График отпусков'!$C$17&lt;&gt;"",'График отпусков'!$D$17&lt;&gt;"",R324&gt;=MIN('График отпусков'!$C$17,'График отпусков'!$D$17),R324&lt;=MAX('График отпусков'!$C$17,'График отпусков'!$D$17)),
AND('График отпусков'!$C$18&lt;&gt;"",'График отпусков'!$D$18&lt;&gt;"",R324&gt;=MIN('График отпусков'!$C$18,'График отпусков'!$D$18),R324&lt;=MAX('График отпусков'!$C$18,'График отпусков'!$D$18)),
AND('График отпусков'!$C$19&lt;&gt;"",'График отпусков'!$D$19&lt;&gt;"",R324&gt;=MIN('График отпусков'!$C$19,'График отпусков'!$D$19),R324&lt;=MAX('График отпусков'!$C$19,'График отпусков'!$D$19)),
AND('График отпусков'!$C$20&lt;&gt;"",'График отпусков'!$D$20&lt;&gt;"",R324&gt;=MIN('График отпусков'!$C$20,'График отпусков'!$D$20),R324&lt;=MAX('График отпусков'!$C$20,'График отпусков'!$D$20)),
AND('График отпусков'!$C$21&lt;&gt;"",'График отпусков'!$D$21&lt;&gt;"",R324&gt;=MIN('График отпусков'!$C$21,'График отпусков'!$D$21),R324&lt;=MAX('График отпусков'!$C$21,'График отпусков'!$D$21)),
AND('График отпусков'!$C$22&lt;&gt;"",'График отпусков'!$D$22&lt;&gt;"",R324&gt;=MIN('График отпусков'!$C$22,'График отпусков'!$D$22),R324&lt;=MAX('График отпусков'!$C$22,'График отпусков'!$D$22)),
AND('График отпусков'!$C$23&lt;&gt;"",'График отпусков'!$D$23&lt;&gt;"",R324&gt;=MIN('График отпусков'!$C$23,'График отпусков'!$D$23),R324&lt;=MAX('График отпусков'!$C$23,'График отпусков'!$D$23)),
AND('График отпусков'!$C$24&lt;&gt;"",'График отпусков'!$D$24&lt;&gt;"",R324&gt;=MIN('График отпусков'!$C$24,'График отпусков'!$D$24),R324&lt;=MAX('График отпусков'!$C$24,'График отпусков'!$D$24)),
AND('График отпусков'!$C$25&lt;&gt;"",'График отпусков'!$D$25&lt;&gt;"",R324&gt;=MIN('График отпусков'!$C$25,'График отпусков'!$D$25),R324&lt;=MAX('График отпусков'!$C$25,'График отпусков'!$D$25)),
AND('График отпусков'!$C$26&lt;&gt;"",'График отпусков'!$D$26&lt;&gt;"",R324&gt;=MIN('График отпусков'!$C$26,'График отпусков'!$D$26),R324&lt;=MAX('График отпусков'!$C$26,'График отпусков'!$D$26)),
AND('График отпусков'!$C$27&lt;&gt;"",'График отпусков'!$D$27&lt;&gt;"",R324&gt;=MIN('График отпусков'!$C$27,'График отпусков'!$D$27),R324&lt;=MAX('График отпусков'!$C$27,'График отпусков'!$D$27)),
AND('График отпусков'!$C$28&lt;&gt;"",'График отпусков'!$D$28&lt;&gt;"",R324&gt;=MIN('График отпусков'!$C$28,'График отпусков'!$D$28),R324&lt;=MAX('График отпусков'!$C$28,'График отпусков'!$D$28)),
AND('График отпусков'!$C$29&lt;&gt;"",'График отпусков'!$D$29&lt;&gt;"",R324&gt;=MIN('График отпусков'!$C$29,'График отпусков'!$D$29),R324&lt;=MAX('График отпусков'!$C$29,'График отпусков'!$D$29))
)
)</f>
        <v>0</v>
      </c>
    </row>
    <row r="325" spans="17:19" ht="45" customHeight="1" x14ac:dyDescent="0.25">
      <c r="Q325" s="58" t="s">
        <v>103</v>
      </c>
      <c r="R325" s="59">
        <v>46344</v>
      </c>
      <c r="S325" s="60" t="b">
        <f>AND(
COUNTIF(Расчёт!$O$4:$O$35,R325)=0,
OR(
AND('График отпусков'!$C$15&lt;&gt;"",'График отпусков'!$D$15&lt;&gt;"",R325&gt;=MIN('График отпусков'!$C$15,'График отпусков'!$D$15),R325&lt;=MAX('График отпусков'!$C$15,'График отпусков'!$D$15)),
AND('График отпусков'!$C$16&lt;&gt;"",'График отпусков'!$D$16&lt;&gt;"",R325&gt;=MIN('График отпусков'!$C$16,'График отпусков'!$D$16),R325&lt;=MAX('График отпусков'!$C$16,'График отпусков'!$D$16)),
AND('График отпусков'!$C$17&lt;&gt;"",'График отпусков'!$D$17&lt;&gt;"",R325&gt;=MIN('График отпусков'!$C$17,'График отпусков'!$D$17),R325&lt;=MAX('График отпусков'!$C$17,'График отпусков'!$D$17)),
AND('График отпусков'!$C$18&lt;&gt;"",'График отпусков'!$D$18&lt;&gt;"",R325&gt;=MIN('График отпусков'!$C$18,'График отпусков'!$D$18),R325&lt;=MAX('График отпусков'!$C$18,'График отпусков'!$D$18)),
AND('График отпусков'!$C$19&lt;&gt;"",'График отпусков'!$D$19&lt;&gt;"",R325&gt;=MIN('График отпусков'!$C$19,'График отпусков'!$D$19),R325&lt;=MAX('График отпусков'!$C$19,'График отпусков'!$D$19)),
AND('График отпусков'!$C$20&lt;&gt;"",'График отпусков'!$D$20&lt;&gt;"",R325&gt;=MIN('График отпусков'!$C$20,'График отпусков'!$D$20),R325&lt;=MAX('График отпусков'!$C$20,'График отпусков'!$D$20)),
AND('График отпусков'!$C$21&lt;&gt;"",'График отпусков'!$D$21&lt;&gt;"",R325&gt;=MIN('График отпусков'!$C$21,'График отпусков'!$D$21),R325&lt;=MAX('График отпусков'!$C$21,'График отпусков'!$D$21)),
AND('График отпусков'!$C$22&lt;&gt;"",'График отпусков'!$D$22&lt;&gt;"",R325&gt;=MIN('График отпусков'!$C$22,'График отпусков'!$D$22),R325&lt;=MAX('График отпусков'!$C$22,'График отпусков'!$D$22)),
AND('График отпусков'!$C$23&lt;&gt;"",'График отпусков'!$D$23&lt;&gt;"",R325&gt;=MIN('График отпусков'!$C$23,'График отпусков'!$D$23),R325&lt;=MAX('График отпусков'!$C$23,'График отпусков'!$D$23)),
AND('График отпусков'!$C$24&lt;&gt;"",'График отпусков'!$D$24&lt;&gt;"",R325&gt;=MIN('График отпусков'!$C$24,'График отпусков'!$D$24),R325&lt;=MAX('График отпусков'!$C$24,'График отпусков'!$D$24)),
AND('График отпусков'!$C$25&lt;&gt;"",'График отпусков'!$D$25&lt;&gt;"",R325&gt;=MIN('График отпусков'!$C$25,'График отпусков'!$D$25),R325&lt;=MAX('График отпусков'!$C$25,'График отпусков'!$D$25)),
AND('График отпусков'!$C$26&lt;&gt;"",'График отпусков'!$D$26&lt;&gt;"",R325&gt;=MIN('График отпусков'!$C$26,'График отпусков'!$D$26),R325&lt;=MAX('График отпусков'!$C$26,'График отпусков'!$D$26)),
AND('График отпусков'!$C$27&lt;&gt;"",'График отпусков'!$D$27&lt;&gt;"",R325&gt;=MIN('График отпусков'!$C$27,'График отпусков'!$D$27),R325&lt;=MAX('График отпусков'!$C$27,'График отпусков'!$D$27)),
AND('График отпусков'!$C$28&lt;&gt;"",'График отпусков'!$D$28&lt;&gt;"",R325&gt;=MIN('График отпусков'!$C$28,'График отпусков'!$D$28),R325&lt;=MAX('График отпусков'!$C$28,'График отпусков'!$D$28)),
AND('График отпусков'!$C$29&lt;&gt;"",'График отпусков'!$D$29&lt;&gt;"",R325&gt;=MIN('График отпусков'!$C$29,'График отпусков'!$D$29),R325&lt;=MAX('График отпусков'!$C$29,'График отпусков'!$D$29))
)
)</f>
        <v>0</v>
      </c>
    </row>
    <row r="326" spans="17:19" ht="45" customHeight="1" x14ac:dyDescent="0.25">
      <c r="Q326" s="58" t="s">
        <v>103</v>
      </c>
      <c r="R326" s="59">
        <v>46345</v>
      </c>
      <c r="S326" s="60" t="b">
        <f>AND(
COUNTIF(Расчёт!$O$4:$O$35,R326)=0,
OR(
AND('График отпусков'!$C$15&lt;&gt;"",'График отпусков'!$D$15&lt;&gt;"",R326&gt;=MIN('График отпусков'!$C$15,'График отпусков'!$D$15),R326&lt;=MAX('График отпусков'!$C$15,'График отпусков'!$D$15)),
AND('График отпусков'!$C$16&lt;&gt;"",'График отпусков'!$D$16&lt;&gt;"",R326&gt;=MIN('График отпусков'!$C$16,'График отпусков'!$D$16),R326&lt;=MAX('График отпусков'!$C$16,'График отпусков'!$D$16)),
AND('График отпусков'!$C$17&lt;&gt;"",'График отпусков'!$D$17&lt;&gt;"",R326&gt;=MIN('График отпусков'!$C$17,'График отпусков'!$D$17),R326&lt;=MAX('График отпусков'!$C$17,'График отпусков'!$D$17)),
AND('График отпусков'!$C$18&lt;&gt;"",'График отпусков'!$D$18&lt;&gt;"",R326&gt;=MIN('График отпусков'!$C$18,'График отпусков'!$D$18),R326&lt;=MAX('График отпусков'!$C$18,'График отпусков'!$D$18)),
AND('График отпусков'!$C$19&lt;&gt;"",'График отпусков'!$D$19&lt;&gt;"",R326&gt;=MIN('График отпусков'!$C$19,'График отпусков'!$D$19),R326&lt;=MAX('График отпусков'!$C$19,'График отпусков'!$D$19)),
AND('График отпусков'!$C$20&lt;&gt;"",'График отпусков'!$D$20&lt;&gt;"",R326&gt;=MIN('График отпусков'!$C$20,'График отпусков'!$D$20),R326&lt;=MAX('График отпусков'!$C$20,'График отпусков'!$D$20)),
AND('График отпусков'!$C$21&lt;&gt;"",'График отпусков'!$D$21&lt;&gt;"",R326&gt;=MIN('График отпусков'!$C$21,'График отпусков'!$D$21),R326&lt;=MAX('График отпусков'!$C$21,'График отпусков'!$D$21)),
AND('График отпусков'!$C$22&lt;&gt;"",'График отпусков'!$D$22&lt;&gt;"",R326&gt;=MIN('График отпусков'!$C$22,'График отпусков'!$D$22),R326&lt;=MAX('График отпусков'!$C$22,'График отпусков'!$D$22)),
AND('График отпусков'!$C$23&lt;&gt;"",'График отпусков'!$D$23&lt;&gt;"",R326&gt;=MIN('График отпусков'!$C$23,'График отпусков'!$D$23),R326&lt;=MAX('График отпусков'!$C$23,'График отпусков'!$D$23)),
AND('График отпусков'!$C$24&lt;&gt;"",'График отпусков'!$D$24&lt;&gt;"",R326&gt;=MIN('График отпусков'!$C$24,'График отпусков'!$D$24),R326&lt;=MAX('График отпусков'!$C$24,'График отпусков'!$D$24)),
AND('График отпусков'!$C$25&lt;&gt;"",'График отпусков'!$D$25&lt;&gt;"",R326&gt;=MIN('График отпусков'!$C$25,'График отпусков'!$D$25),R326&lt;=MAX('График отпусков'!$C$25,'График отпусков'!$D$25)),
AND('График отпусков'!$C$26&lt;&gt;"",'График отпусков'!$D$26&lt;&gt;"",R326&gt;=MIN('График отпусков'!$C$26,'График отпусков'!$D$26),R326&lt;=MAX('График отпусков'!$C$26,'График отпусков'!$D$26)),
AND('График отпусков'!$C$27&lt;&gt;"",'График отпусков'!$D$27&lt;&gt;"",R326&gt;=MIN('График отпусков'!$C$27,'График отпусков'!$D$27),R326&lt;=MAX('График отпусков'!$C$27,'График отпусков'!$D$27)),
AND('График отпусков'!$C$28&lt;&gt;"",'График отпусков'!$D$28&lt;&gt;"",R326&gt;=MIN('График отпусков'!$C$28,'График отпусков'!$D$28),R326&lt;=MAX('График отпусков'!$C$28,'График отпусков'!$D$28)),
AND('График отпусков'!$C$29&lt;&gt;"",'График отпусков'!$D$29&lt;&gt;"",R326&gt;=MIN('График отпусков'!$C$29,'График отпусков'!$D$29),R326&lt;=MAX('График отпусков'!$C$29,'График отпусков'!$D$29))
)
)</f>
        <v>0</v>
      </c>
    </row>
    <row r="327" spans="17:19" ht="45" customHeight="1" x14ac:dyDescent="0.25">
      <c r="Q327" s="58" t="s">
        <v>103</v>
      </c>
      <c r="R327" s="59">
        <v>46346</v>
      </c>
      <c r="S327" s="60" t="b">
        <f>AND(
COUNTIF(Расчёт!$O$4:$O$35,R327)=0,
OR(
AND('График отпусков'!$C$15&lt;&gt;"",'График отпусков'!$D$15&lt;&gt;"",R327&gt;=MIN('График отпусков'!$C$15,'График отпусков'!$D$15),R327&lt;=MAX('График отпусков'!$C$15,'График отпусков'!$D$15)),
AND('График отпусков'!$C$16&lt;&gt;"",'График отпусков'!$D$16&lt;&gt;"",R327&gt;=MIN('График отпусков'!$C$16,'График отпусков'!$D$16),R327&lt;=MAX('График отпусков'!$C$16,'График отпусков'!$D$16)),
AND('График отпусков'!$C$17&lt;&gt;"",'График отпусков'!$D$17&lt;&gt;"",R327&gt;=MIN('График отпусков'!$C$17,'График отпусков'!$D$17),R327&lt;=MAX('График отпусков'!$C$17,'График отпусков'!$D$17)),
AND('График отпусков'!$C$18&lt;&gt;"",'График отпусков'!$D$18&lt;&gt;"",R327&gt;=MIN('График отпусков'!$C$18,'График отпусков'!$D$18),R327&lt;=MAX('График отпусков'!$C$18,'График отпусков'!$D$18)),
AND('График отпусков'!$C$19&lt;&gt;"",'График отпусков'!$D$19&lt;&gt;"",R327&gt;=MIN('График отпусков'!$C$19,'График отпусков'!$D$19),R327&lt;=MAX('График отпусков'!$C$19,'График отпусков'!$D$19)),
AND('График отпусков'!$C$20&lt;&gt;"",'График отпусков'!$D$20&lt;&gt;"",R327&gt;=MIN('График отпусков'!$C$20,'График отпусков'!$D$20),R327&lt;=MAX('График отпусков'!$C$20,'График отпусков'!$D$20)),
AND('График отпусков'!$C$21&lt;&gt;"",'График отпусков'!$D$21&lt;&gt;"",R327&gt;=MIN('График отпусков'!$C$21,'График отпусков'!$D$21),R327&lt;=MAX('График отпусков'!$C$21,'График отпусков'!$D$21)),
AND('График отпусков'!$C$22&lt;&gt;"",'График отпусков'!$D$22&lt;&gt;"",R327&gt;=MIN('График отпусков'!$C$22,'График отпусков'!$D$22),R327&lt;=MAX('График отпусков'!$C$22,'График отпусков'!$D$22)),
AND('График отпусков'!$C$23&lt;&gt;"",'График отпусков'!$D$23&lt;&gt;"",R327&gt;=MIN('График отпусков'!$C$23,'График отпусков'!$D$23),R327&lt;=MAX('График отпусков'!$C$23,'График отпусков'!$D$23)),
AND('График отпусков'!$C$24&lt;&gt;"",'График отпусков'!$D$24&lt;&gt;"",R327&gt;=MIN('График отпусков'!$C$24,'График отпусков'!$D$24),R327&lt;=MAX('График отпусков'!$C$24,'График отпусков'!$D$24)),
AND('График отпусков'!$C$25&lt;&gt;"",'График отпусков'!$D$25&lt;&gt;"",R327&gt;=MIN('График отпусков'!$C$25,'График отпусков'!$D$25),R327&lt;=MAX('График отпусков'!$C$25,'График отпусков'!$D$25)),
AND('График отпусков'!$C$26&lt;&gt;"",'График отпусков'!$D$26&lt;&gt;"",R327&gt;=MIN('График отпусков'!$C$26,'График отпусков'!$D$26),R327&lt;=MAX('График отпусков'!$C$26,'График отпусков'!$D$26)),
AND('График отпусков'!$C$27&lt;&gt;"",'График отпусков'!$D$27&lt;&gt;"",R327&gt;=MIN('График отпусков'!$C$27,'График отпусков'!$D$27),R327&lt;=MAX('График отпусков'!$C$27,'График отпусков'!$D$27)),
AND('График отпусков'!$C$28&lt;&gt;"",'График отпусков'!$D$28&lt;&gt;"",R327&gt;=MIN('График отпусков'!$C$28,'График отпусков'!$D$28),R327&lt;=MAX('График отпусков'!$C$28,'График отпусков'!$D$28)),
AND('График отпусков'!$C$29&lt;&gt;"",'График отпусков'!$D$29&lt;&gt;"",R327&gt;=MIN('График отпусков'!$C$29,'График отпусков'!$D$29),R327&lt;=MAX('График отпусков'!$C$29,'График отпусков'!$D$29))
)
)</f>
        <v>0</v>
      </c>
    </row>
    <row r="328" spans="17:19" ht="45" customHeight="1" x14ac:dyDescent="0.25">
      <c r="Q328" s="58" t="s">
        <v>103</v>
      </c>
      <c r="R328" s="59">
        <v>46347</v>
      </c>
      <c r="S328" s="60" t="b">
        <f>AND(
COUNTIF(Расчёт!$O$4:$O$35,R328)=0,
OR(
AND('График отпусков'!$C$15&lt;&gt;"",'График отпусков'!$D$15&lt;&gt;"",R328&gt;=MIN('График отпусков'!$C$15,'График отпусков'!$D$15),R328&lt;=MAX('График отпусков'!$C$15,'График отпусков'!$D$15)),
AND('График отпусков'!$C$16&lt;&gt;"",'График отпусков'!$D$16&lt;&gt;"",R328&gt;=MIN('График отпусков'!$C$16,'График отпусков'!$D$16),R328&lt;=MAX('График отпусков'!$C$16,'График отпусков'!$D$16)),
AND('График отпусков'!$C$17&lt;&gt;"",'График отпусков'!$D$17&lt;&gt;"",R328&gt;=MIN('График отпусков'!$C$17,'График отпусков'!$D$17),R328&lt;=MAX('График отпусков'!$C$17,'График отпусков'!$D$17)),
AND('График отпусков'!$C$18&lt;&gt;"",'График отпусков'!$D$18&lt;&gt;"",R328&gt;=MIN('График отпусков'!$C$18,'График отпусков'!$D$18),R328&lt;=MAX('График отпусков'!$C$18,'График отпусков'!$D$18)),
AND('График отпусков'!$C$19&lt;&gt;"",'График отпусков'!$D$19&lt;&gt;"",R328&gt;=MIN('График отпусков'!$C$19,'График отпусков'!$D$19),R328&lt;=MAX('График отпусков'!$C$19,'График отпусков'!$D$19)),
AND('График отпусков'!$C$20&lt;&gt;"",'График отпусков'!$D$20&lt;&gt;"",R328&gt;=MIN('График отпусков'!$C$20,'График отпусков'!$D$20),R328&lt;=MAX('График отпусков'!$C$20,'График отпусков'!$D$20)),
AND('График отпусков'!$C$21&lt;&gt;"",'График отпусков'!$D$21&lt;&gt;"",R328&gt;=MIN('График отпусков'!$C$21,'График отпусков'!$D$21),R328&lt;=MAX('График отпусков'!$C$21,'График отпусков'!$D$21)),
AND('График отпусков'!$C$22&lt;&gt;"",'График отпусков'!$D$22&lt;&gt;"",R328&gt;=MIN('График отпусков'!$C$22,'График отпусков'!$D$22),R328&lt;=MAX('График отпусков'!$C$22,'График отпусков'!$D$22)),
AND('График отпусков'!$C$23&lt;&gt;"",'График отпусков'!$D$23&lt;&gt;"",R328&gt;=MIN('График отпусков'!$C$23,'График отпусков'!$D$23),R328&lt;=MAX('График отпусков'!$C$23,'График отпусков'!$D$23)),
AND('График отпусков'!$C$24&lt;&gt;"",'График отпусков'!$D$24&lt;&gt;"",R328&gt;=MIN('График отпусков'!$C$24,'График отпусков'!$D$24),R328&lt;=MAX('График отпусков'!$C$24,'График отпусков'!$D$24)),
AND('График отпусков'!$C$25&lt;&gt;"",'График отпусков'!$D$25&lt;&gt;"",R328&gt;=MIN('График отпусков'!$C$25,'График отпусков'!$D$25),R328&lt;=MAX('График отпусков'!$C$25,'График отпусков'!$D$25)),
AND('График отпусков'!$C$26&lt;&gt;"",'График отпусков'!$D$26&lt;&gt;"",R328&gt;=MIN('График отпусков'!$C$26,'График отпусков'!$D$26),R328&lt;=MAX('График отпусков'!$C$26,'График отпусков'!$D$26)),
AND('График отпусков'!$C$27&lt;&gt;"",'График отпусков'!$D$27&lt;&gt;"",R328&gt;=MIN('График отпусков'!$C$27,'График отпусков'!$D$27),R328&lt;=MAX('График отпусков'!$C$27,'График отпусков'!$D$27)),
AND('График отпусков'!$C$28&lt;&gt;"",'График отпусков'!$D$28&lt;&gt;"",R328&gt;=MIN('График отпусков'!$C$28,'График отпусков'!$D$28),R328&lt;=MAX('График отпусков'!$C$28,'График отпусков'!$D$28)),
AND('График отпусков'!$C$29&lt;&gt;"",'График отпусков'!$D$29&lt;&gt;"",R328&gt;=MIN('График отпусков'!$C$29,'График отпусков'!$D$29),R328&lt;=MAX('График отпусков'!$C$29,'График отпусков'!$D$29))
)
)</f>
        <v>0</v>
      </c>
    </row>
    <row r="329" spans="17:19" ht="45" customHeight="1" x14ac:dyDescent="0.25">
      <c r="Q329" s="58" t="s">
        <v>103</v>
      </c>
      <c r="R329" s="59">
        <v>46348</v>
      </c>
      <c r="S329" s="60" t="b">
        <f>AND(
COUNTIF(Расчёт!$O$4:$O$35,R329)=0,
OR(
AND('График отпусков'!$C$15&lt;&gt;"",'График отпусков'!$D$15&lt;&gt;"",R329&gt;=MIN('График отпусков'!$C$15,'График отпусков'!$D$15),R329&lt;=MAX('График отпусков'!$C$15,'График отпусков'!$D$15)),
AND('График отпусков'!$C$16&lt;&gt;"",'График отпусков'!$D$16&lt;&gt;"",R329&gt;=MIN('График отпусков'!$C$16,'График отпусков'!$D$16),R329&lt;=MAX('График отпусков'!$C$16,'График отпусков'!$D$16)),
AND('График отпусков'!$C$17&lt;&gt;"",'График отпусков'!$D$17&lt;&gt;"",R329&gt;=MIN('График отпусков'!$C$17,'График отпусков'!$D$17),R329&lt;=MAX('График отпусков'!$C$17,'График отпусков'!$D$17)),
AND('График отпусков'!$C$18&lt;&gt;"",'График отпусков'!$D$18&lt;&gt;"",R329&gt;=MIN('График отпусков'!$C$18,'График отпусков'!$D$18),R329&lt;=MAX('График отпусков'!$C$18,'График отпусков'!$D$18)),
AND('График отпусков'!$C$19&lt;&gt;"",'График отпусков'!$D$19&lt;&gt;"",R329&gt;=MIN('График отпусков'!$C$19,'График отпусков'!$D$19),R329&lt;=MAX('График отпусков'!$C$19,'График отпусков'!$D$19)),
AND('График отпусков'!$C$20&lt;&gt;"",'График отпусков'!$D$20&lt;&gt;"",R329&gt;=MIN('График отпусков'!$C$20,'График отпусков'!$D$20),R329&lt;=MAX('График отпусков'!$C$20,'График отпусков'!$D$20)),
AND('График отпусков'!$C$21&lt;&gt;"",'График отпусков'!$D$21&lt;&gt;"",R329&gt;=MIN('График отпусков'!$C$21,'График отпусков'!$D$21),R329&lt;=MAX('График отпусков'!$C$21,'График отпусков'!$D$21)),
AND('График отпусков'!$C$22&lt;&gt;"",'График отпусков'!$D$22&lt;&gt;"",R329&gt;=MIN('График отпусков'!$C$22,'График отпусков'!$D$22),R329&lt;=MAX('График отпусков'!$C$22,'График отпусков'!$D$22)),
AND('График отпусков'!$C$23&lt;&gt;"",'График отпусков'!$D$23&lt;&gt;"",R329&gt;=MIN('График отпусков'!$C$23,'График отпусков'!$D$23),R329&lt;=MAX('График отпусков'!$C$23,'График отпусков'!$D$23)),
AND('График отпусков'!$C$24&lt;&gt;"",'График отпусков'!$D$24&lt;&gt;"",R329&gt;=MIN('График отпусков'!$C$24,'График отпусков'!$D$24),R329&lt;=MAX('График отпусков'!$C$24,'График отпусков'!$D$24)),
AND('График отпусков'!$C$25&lt;&gt;"",'График отпусков'!$D$25&lt;&gt;"",R329&gt;=MIN('График отпусков'!$C$25,'График отпусков'!$D$25),R329&lt;=MAX('График отпусков'!$C$25,'График отпусков'!$D$25)),
AND('График отпусков'!$C$26&lt;&gt;"",'График отпусков'!$D$26&lt;&gt;"",R329&gt;=MIN('График отпусков'!$C$26,'График отпусков'!$D$26),R329&lt;=MAX('График отпусков'!$C$26,'График отпусков'!$D$26)),
AND('График отпусков'!$C$27&lt;&gt;"",'График отпусков'!$D$27&lt;&gt;"",R329&gt;=MIN('График отпусков'!$C$27,'График отпусков'!$D$27),R329&lt;=MAX('График отпусков'!$C$27,'График отпусков'!$D$27)),
AND('График отпусков'!$C$28&lt;&gt;"",'График отпусков'!$D$28&lt;&gt;"",R329&gt;=MIN('График отпусков'!$C$28,'График отпусков'!$D$28),R329&lt;=MAX('График отпусков'!$C$28,'График отпусков'!$D$28)),
AND('График отпусков'!$C$29&lt;&gt;"",'График отпусков'!$D$29&lt;&gt;"",R329&gt;=MIN('График отпусков'!$C$29,'График отпусков'!$D$29),R329&lt;=MAX('График отпусков'!$C$29,'График отпусков'!$D$29))
)
)</f>
        <v>0</v>
      </c>
    </row>
    <row r="330" spans="17:19" ht="45" customHeight="1" x14ac:dyDescent="0.25">
      <c r="Q330" s="58" t="s">
        <v>103</v>
      </c>
      <c r="R330" s="59">
        <v>46349</v>
      </c>
      <c r="S330" s="60" t="b">
        <f>AND(
COUNTIF(Расчёт!$O$4:$O$35,R330)=0,
OR(
AND('График отпусков'!$C$15&lt;&gt;"",'График отпусков'!$D$15&lt;&gt;"",R330&gt;=MIN('График отпусков'!$C$15,'График отпусков'!$D$15),R330&lt;=MAX('График отпусков'!$C$15,'График отпусков'!$D$15)),
AND('График отпусков'!$C$16&lt;&gt;"",'График отпусков'!$D$16&lt;&gt;"",R330&gt;=MIN('График отпусков'!$C$16,'График отпусков'!$D$16),R330&lt;=MAX('График отпусков'!$C$16,'График отпусков'!$D$16)),
AND('График отпусков'!$C$17&lt;&gt;"",'График отпусков'!$D$17&lt;&gt;"",R330&gt;=MIN('График отпусков'!$C$17,'График отпусков'!$D$17),R330&lt;=MAX('График отпусков'!$C$17,'График отпусков'!$D$17)),
AND('График отпусков'!$C$18&lt;&gt;"",'График отпусков'!$D$18&lt;&gt;"",R330&gt;=MIN('График отпусков'!$C$18,'График отпусков'!$D$18),R330&lt;=MAX('График отпусков'!$C$18,'График отпусков'!$D$18)),
AND('График отпусков'!$C$19&lt;&gt;"",'График отпусков'!$D$19&lt;&gt;"",R330&gt;=MIN('График отпусков'!$C$19,'График отпусков'!$D$19),R330&lt;=MAX('График отпусков'!$C$19,'График отпусков'!$D$19)),
AND('График отпусков'!$C$20&lt;&gt;"",'График отпусков'!$D$20&lt;&gt;"",R330&gt;=MIN('График отпусков'!$C$20,'График отпусков'!$D$20),R330&lt;=MAX('График отпусков'!$C$20,'График отпусков'!$D$20)),
AND('График отпусков'!$C$21&lt;&gt;"",'График отпусков'!$D$21&lt;&gt;"",R330&gt;=MIN('График отпусков'!$C$21,'График отпусков'!$D$21),R330&lt;=MAX('График отпусков'!$C$21,'График отпусков'!$D$21)),
AND('График отпусков'!$C$22&lt;&gt;"",'График отпусков'!$D$22&lt;&gt;"",R330&gt;=MIN('График отпусков'!$C$22,'График отпусков'!$D$22),R330&lt;=MAX('График отпусков'!$C$22,'График отпусков'!$D$22)),
AND('График отпусков'!$C$23&lt;&gt;"",'График отпусков'!$D$23&lt;&gt;"",R330&gt;=MIN('График отпусков'!$C$23,'График отпусков'!$D$23),R330&lt;=MAX('График отпусков'!$C$23,'График отпусков'!$D$23)),
AND('График отпусков'!$C$24&lt;&gt;"",'График отпусков'!$D$24&lt;&gt;"",R330&gt;=MIN('График отпусков'!$C$24,'График отпусков'!$D$24),R330&lt;=MAX('График отпусков'!$C$24,'График отпусков'!$D$24)),
AND('График отпусков'!$C$25&lt;&gt;"",'График отпусков'!$D$25&lt;&gt;"",R330&gt;=MIN('График отпусков'!$C$25,'График отпусков'!$D$25),R330&lt;=MAX('График отпусков'!$C$25,'График отпусков'!$D$25)),
AND('График отпусков'!$C$26&lt;&gt;"",'График отпусков'!$D$26&lt;&gt;"",R330&gt;=MIN('График отпусков'!$C$26,'График отпусков'!$D$26),R330&lt;=MAX('График отпусков'!$C$26,'График отпусков'!$D$26)),
AND('График отпусков'!$C$27&lt;&gt;"",'График отпусков'!$D$27&lt;&gt;"",R330&gt;=MIN('График отпусков'!$C$27,'График отпусков'!$D$27),R330&lt;=MAX('График отпусков'!$C$27,'График отпусков'!$D$27)),
AND('График отпусков'!$C$28&lt;&gt;"",'График отпусков'!$D$28&lt;&gt;"",R330&gt;=MIN('График отпусков'!$C$28,'График отпусков'!$D$28),R330&lt;=MAX('График отпусков'!$C$28,'График отпусков'!$D$28)),
AND('График отпусков'!$C$29&lt;&gt;"",'График отпусков'!$D$29&lt;&gt;"",R330&gt;=MIN('График отпусков'!$C$29,'График отпусков'!$D$29),R330&lt;=MAX('График отпусков'!$C$29,'График отпусков'!$D$29))
)
)</f>
        <v>0</v>
      </c>
    </row>
    <row r="331" spans="17:19" ht="45" customHeight="1" x14ac:dyDescent="0.25">
      <c r="Q331" s="58" t="s">
        <v>103</v>
      </c>
      <c r="R331" s="59">
        <v>46350</v>
      </c>
      <c r="S331" s="60" t="b">
        <f>AND(
COUNTIF(Расчёт!$O$4:$O$35,R331)=0,
OR(
AND('График отпусков'!$C$15&lt;&gt;"",'График отпусков'!$D$15&lt;&gt;"",R331&gt;=MIN('График отпусков'!$C$15,'График отпусков'!$D$15),R331&lt;=MAX('График отпусков'!$C$15,'График отпусков'!$D$15)),
AND('График отпусков'!$C$16&lt;&gt;"",'График отпусков'!$D$16&lt;&gt;"",R331&gt;=MIN('График отпусков'!$C$16,'График отпусков'!$D$16),R331&lt;=MAX('График отпусков'!$C$16,'График отпусков'!$D$16)),
AND('График отпусков'!$C$17&lt;&gt;"",'График отпусков'!$D$17&lt;&gt;"",R331&gt;=MIN('График отпусков'!$C$17,'График отпусков'!$D$17),R331&lt;=MAX('График отпусков'!$C$17,'График отпусков'!$D$17)),
AND('График отпусков'!$C$18&lt;&gt;"",'График отпусков'!$D$18&lt;&gt;"",R331&gt;=MIN('График отпусков'!$C$18,'График отпусков'!$D$18),R331&lt;=MAX('График отпусков'!$C$18,'График отпусков'!$D$18)),
AND('График отпусков'!$C$19&lt;&gt;"",'График отпусков'!$D$19&lt;&gt;"",R331&gt;=MIN('График отпусков'!$C$19,'График отпусков'!$D$19),R331&lt;=MAX('График отпусков'!$C$19,'График отпусков'!$D$19)),
AND('График отпусков'!$C$20&lt;&gt;"",'График отпусков'!$D$20&lt;&gt;"",R331&gt;=MIN('График отпусков'!$C$20,'График отпусков'!$D$20),R331&lt;=MAX('График отпусков'!$C$20,'График отпусков'!$D$20)),
AND('График отпусков'!$C$21&lt;&gt;"",'График отпусков'!$D$21&lt;&gt;"",R331&gt;=MIN('График отпусков'!$C$21,'График отпусков'!$D$21),R331&lt;=MAX('График отпусков'!$C$21,'График отпусков'!$D$21)),
AND('График отпусков'!$C$22&lt;&gt;"",'График отпусков'!$D$22&lt;&gt;"",R331&gt;=MIN('График отпусков'!$C$22,'График отпусков'!$D$22),R331&lt;=MAX('График отпусков'!$C$22,'График отпусков'!$D$22)),
AND('График отпусков'!$C$23&lt;&gt;"",'График отпусков'!$D$23&lt;&gt;"",R331&gt;=MIN('График отпусков'!$C$23,'График отпусков'!$D$23),R331&lt;=MAX('График отпусков'!$C$23,'График отпусков'!$D$23)),
AND('График отпусков'!$C$24&lt;&gt;"",'График отпусков'!$D$24&lt;&gt;"",R331&gt;=MIN('График отпусков'!$C$24,'График отпусков'!$D$24),R331&lt;=MAX('График отпусков'!$C$24,'График отпусков'!$D$24)),
AND('График отпусков'!$C$25&lt;&gt;"",'График отпусков'!$D$25&lt;&gt;"",R331&gt;=MIN('График отпусков'!$C$25,'График отпусков'!$D$25),R331&lt;=MAX('График отпусков'!$C$25,'График отпусков'!$D$25)),
AND('График отпусков'!$C$26&lt;&gt;"",'График отпусков'!$D$26&lt;&gt;"",R331&gt;=MIN('График отпусков'!$C$26,'График отпусков'!$D$26),R331&lt;=MAX('График отпусков'!$C$26,'График отпусков'!$D$26)),
AND('График отпусков'!$C$27&lt;&gt;"",'График отпусков'!$D$27&lt;&gt;"",R331&gt;=MIN('График отпусков'!$C$27,'График отпусков'!$D$27),R331&lt;=MAX('График отпусков'!$C$27,'График отпусков'!$D$27)),
AND('График отпусков'!$C$28&lt;&gt;"",'График отпусков'!$D$28&lt;&gt;"",R331&gt;=MIN('График отпусков'!$C$28,'График отпусков'!$D$28),R331&lt;=MAX('График отпусков'!$C$28,'График отпусков'!$D$28)),
AND('График отпусков'!$C$29&lt;&gt;"",'График отпусков'!$D$29&lt;&gt;"",R331&gt;=MIN('График отпусков'!$C$29,'График отпусков'!$D$29),R331&lt;=MAX('График отпусков'!$C$29,'График отпусков'!$D$29))
)
)</f>
        <v>0</v>
      </c>
    </row>
    <row r="332" spans="17:19" ht="45" customHeight="1" x14ac:dyDescent="0.25">
      <c r="Q332" s="58" t="s">
        <v>103</v>
      </c>
      <c r="R332" s="59">
        <v>46351</v>
      </c>
      <c r="S332" s="60" t="b">
        <f>AND(
COUNTIF(Расчёт!$O$4:$O$35,R332)=0,
OR(
AND('График отпусков'!$C$15&lt;&gt;"",'График отпусков'!$D$15&lt;&gt;"",R332&gt;=MIN('График отпусков'!$C$15,'График отпусков'!$D$15),R332&lt;=MAX('График отпусков'!$C$15,'График отпусков'!$D$15)),
AND('График отпусков'!$C$16&lt;&gt;"",'График отпусков'!$D$16&lt;&gt;"",R332&gt;=MIN('График отпусков'!$C$16,'График отпусков'!$D$16),R332&lt;=MAX('График отпусков'!$C$16,'График отпусков'!$D$16)),
AND('График отпусков'!$C$17&lt;&gt;"",'График отпусков'!$D$17&lt;&gt;"",R332&gt;=MIN('График отпусков'!$C$17,'График отпусков'!$D$17),R332&lt;=MAX('График отпусков'!$C$17,'График отпусков'!$D$17)),
AND('График отпусков'!$C$18&lt;&gt;"",'График отпусков'!$D$18&lt;&gt;"",R332&gt;=MIN('График отпусков'!$C$18,'График отпусков'!$D$18),R332&lt;=MAX('График отпусков'!$C$18,'График отпусков'!$D$18)),
AND('График отпусков'!$C$19&lt;&gt;"",'График отпусков'!$D$19&lt;&gt;"",R332&gt;=MIN('График отпусков'!$C$19,'График отпусков'!$D$19),R332&lt;=MAX('График отпусков'!$C$19,'График отпусков'!$D$19)),
AND('График отпусков'!$C$20&lt;&gt;"",'График отпусков'!$D$20&lt;&gt;"",R332&gt;=MIN('График отпусков'!$C$20,'График отпусков'!$D$20),R332&lt;=MAX('График отпусков'!$C$20,'График отпусков'!$D$20)),
AND('График отпусков'!$C$21&lt;&gt;"",'График отпусков'!$D$21&lt;&gt;"",R332&gt;=MIN('График отпусков'!$C$21,'График отпусков'!$D$21),R332&lt;=MAX('График отпусков'!$C$21,'График отпусков'!$D$21)),
AND('График отпусков'!$C$22&lt;&gt;"",'График отпусков'!$D$22&lt;&gt;"",R332&gt;=MIN('График отпусков'!$C$22,'График отпусков'!$D$22),R332&lt;=MAX('График отпусков'!$C$22,'График отпусков'!$D$22)),
AND('График отпусков'!$C$23&lt;&gt;"",'График отпусков'!$D$23&lt;&gt;"",R332&gt;=MIN('График отпусков'!$C$23,'График отпусков'!$D$23),R332&lt;=MAX('График отпусков'!$C$23,'График отпусков'!$D$23)),
AND('График отпусков'!$C$24&lt;&gt;"",'График отпусков'!$D$24&lt;&gt;"",R332&gt;=MIN('График отпусков'!$C$24,'График отпусков'!$D$24),R332&lt;=MAX('График отпусков'!$C$24,'График отпусков'!$D$24)),
AND('График отпусков'!$C$25&lt;&gt;"",'График отпусков'!$D$25&lt;&gt;"",R332&gt;=MIN('График отпусков'!$C$25,'График отпусков'!$D$25),R332&lt;=MAX('График отпусков'!$C$25,'График отпусков'!$D$25)),
AND('График отпусков'!$C$26&lt;&gt;"",'График отпусков'!$D$26&lt;&gt;"",R332&gt;=MIN('График отпусков'!$C$26,'График отпусков'!$D$26),R332&lt;=MAX('График отпусков'!$C$26,'График отпусков'!$D$26)),
AND('График отпусков'!$C$27&lt;&gt;"",'График отпусков'!$D$27&lt;&gt;"",R332&gt;=MIN('График отпусков'!$C$27,'График отпусков'!$D$27),R332&lt;=MAX('График отпусков'!$C$27,'График отпусков'!$D$27)),
AND('График отпусков'!$C$28&lt;&gt;"",'График отпусков'!$D$28&lt;&gt;"",R332&gt;=MIN('График отпусков'!$C$28,'График отпусков'!$D$28),R332&lt;=MAX('График отпусков'!$C$28,'График отпусков'!$D$28)),
AND('График отпусков'!$C$29&lt;&gt;"",'График отпусков'!$D$29&lt;&gt;"",R332&gt;=MIN('График отпусков'!$C$29,'График отпусков'!$D$29),R332&lt;=MAX('График отпусков'!$C$29,'График отпусков'!$D$29))
)
)</f>
        <v>0</v>
      </c>
    </row>
    <row r="333" spans="17:19" ht="45" customHeight="1" x14ac:dyDescent="0.25">
      <c r="Q333" s="58" t="s">
        <v>103</v>
      </c>
      <c r="R333" s="59">
        <v>46352</v>
      </c>
      <c r="S333" s="60" t="b">
        <f>AND(
COUNTIF(Расчёт!$O$4:$O$35,R333)=0,
OR(
AND('График отпусков'!$C$15&lt;&gt;"",'График отпусков'!$D$15&lt;&gt;"",R333&gt;=MIN('График отпусков'!$C$15,'График отпусков'!$D$15),R333&lt;=MAX('График отпусков'!$C$15,'График отпусков'!$D$15)),
AND('График отпусков'!$C$16&lt;&gt;"",'График отпусков'!$D$16&lt;&gt;"",R333&gt;=MIN('График отпусков'!$C$16,'График отпусков'!$D$16),R333&lt;=MAX('График отпусков'!$C$16,'График отпусков'!$D$16)),
AND('График отпусков'!$C$17&lt;&gt;"",'График отпусков'!$D$17&lt;&gt;"",R333&gt;=MIN('График отпусков'!$C$17,'График отпусков'!$D$17),R333&lt;=MAX('График отпусков'!$C$17,'График отпусков'!$D$17)),
AND('График отпусков'!$C$18&lt;&gt;"",'График отпусков'!$D$18&lt;&gt;"",R333&gt;=MIN('График отпусков'!$C$18,'График отпусков'!$D$18),R333&lt;=MAX('График отпусков'!$C$18,'График отпусков'!$D$18)),
AND('График отпусков'!$C$19&lt;&gt;"",'График отпусков'!$D$19&lt;&gt;"",R333&gt;=MIN('График отпусков'!$C$19,'График отпусков'!$D$19),R333&lt;=MAX('График отпусков'!$C$19,'График отпусков'!$D$19)),
AND('График отпусков'!$C$20&lt;&gt;"",'График отпусков'!$D$20&lt;&gt;"",R333&gt;=MIN('График отпусков'!$C$20,'График отпусков'!$D$20),R333&lt;=MAX('График отпусков'!$C$20,'График отпусков'!$D$20)),
AND('График отпусков'!$C$21&lt;&gt;"",'График отпусков'!$D$21&lt;&gt;"",R333&gt;=MIN('График отпусков'!$C$21,'График отпусков'!$D$21),R333&lt;=MAX('График отпусков'!$C$21,'График отпусков'!$D$21)),
AND('График отпусков'!$C$22&lt;&gt;"",'График отпусков'!$D$22&lt;&gt;"",R333&gt;=MIN('График отпусков'!$C$22,'График отпусков'!$D$22),R333&lt;=MAX('График отпусков'!$C$22,'График отпусков'!$D$22)),
AND('График отпусков'!$C$23&lt;&gt;"",'График отпусков'!$D$23&lt;&gt;"",R333&gt;=MIN('График отпусков'!$C$23,'График отпусков'!$D$23),R333&lt;=MAX('График отпусков'!$C$23,'График отпусков'!$D$23)),
AND('График отпусков'!$C$24&lt;&gt;"",'График отпусков'!$D$24&lt;&gt;"",R333&gt;=MIN('График отпусков'!$C$24,'График отпусков'!$D$24),R333&lt;=MAX('График отпусков'!$C$24,'График отпусков'!$D$24)),
AND('График отпусков'!$C$25&lt;&gt;"",'График отпусков'!$D$25&lt;&gt;"",R333&gt;=MIN('График отпусков'!$C$25,'График отпусков'!$D$25),R333&lt;=MAX('График отпусков'!$C$25,'График отпусков'!$D$25)),
AND('График отпусков'!$C$26&lt;&gt;"",'График отпусков'!$D$26&lt;&gt;"",R333&gt;=MIN('График отпусков'!$C$26,'График отпусков'!$D$26),R333&lt;=MAX('График отпусков'!$C$26,'График отпусков'!$D$26)),
AND('График отпусков'!$C$27&lt;&gt;"",'График отпусков'!$D$27&lt;&gt;"",R333&gt;=MIN('График отпусков'!$C$27,'График отпусков'!$D$27),R333&lt;=MAX('График отпусков'!$C$27,'График отпусков'!$D$27)),
AND('График отпусков'!$C$28&lt;&gt;"",'График отпусков'!$D$28&lt;&gt;"",R333&gt;=MIN('График отпусков'!$C$28,'График отпусков'!$D$28),R333&lt;=MAX('График отпусков'!$C$28,'График отпусков'!$D$28)),
AND('График отпусков'!$C$29&lt;&gt;"",'График отпусков'!$D$29&lt;&gt;"",R333&gt;=MIN('График отпусков'!$C$29,'График отпусков'!$D$29),R333&lt;=MAX('График отпусков'!$C$29,'График отпусков'!$D$29))
)
)</f>
        <v>0</v>
      </c>
    </row>
    <row r="334" spans="17:19" ht="45" customHeight="1" x14ac:dyDescent="0.25">
      <c r="Q334" s="58" t="s">
        <v>103</v>
      </c>
      <c r="R334" s="59">
        <v>46353</v>
      </c>
      <c r="S334" s="60" t="b">
        <f>AND(
COUNTIF(Расчёт!$O$4:$O$35,R334)=0,
OR(
AND('График отпусков'!$C$15&lt;&gt;"",'График отпусков'!$D$15&lt;&gt;"",R334&gt;=MIN('График отпусков'!$C$15,'График отпусков'!$D$15),R334&lt;=MAX('График отпусков'!$C$15,'График отпусков'!$D$15)),
AND('График отпусков'!$C$16&lt;&gt;"",'График отпусков'!$D$16&lt;&gt;"",R334&gt;=MIN('График отпусков'!$C$16,'График отпусков'!$D$16),R334&lt;=MAX('График отпусков'!$C$16,'График отпусков'!$D$16)),
AND('График отпусков'!$C$17&lt;&gt;"",'График отпусков'!$D$17&lt;&gt;"",R334&gt;=MIN('График отпусков'!$C$17,'График отпусков'!$D$17),R334&lt;=MAX('График отпусков'!$C$17,'График отпусков'!$D$17)),
AND('График отпусков'!$C$18&lt;&gt;"",'График отпусков'!$D$18&lt;&gt;"",R334&gt;=MIN('График отпусков'!$C$18,'График отпусков'!$D$18),R334&lt;=MAX('График отпусков'!$C$18,'График отпусков'!$D$18)),
AND('График отпусков'!$C$19&lt;&gt;"",'График отпусков'!$D$19&lt;&gt;"",R334&gt;=MIN('График отпусков'!$C$19,'График отпусков'!$D$19),R334&lt;=MAX('График отпусков'!$C$19,'График отпусков'!$D$19)),
AND('График отпусков'!$C$20&lt;&gt;"",'График отпусков'!$D$20&lt;&gt;"",R334&gt;=MIN('График отпусков'!$C$20,'График отпусков'!$D$20),R334&lt;=MAX('График отпусков'!$C$20,'График отпусков'!$D$20)),
AND('График отпусков'!$C$21&lt;&gt;"",'График отпусков'!$D$21&lt;&gt;"",R334&gt;=MIN('График отпусков'!$C$21,'График отпусков'!$D$21),R334&lt;=MAX('График отпусков'!$C$21,'График отпусков'!$D$21)),
AND('График отпусков'!$C$22&lt;&gt;"",'График отпусков'!$D$22&lt;&gt;"",R334&gt;=MIN('График отпусков'!$C$22,'График отпусков'!$D$22),R334&lt;=MAX('График отпусков'!$C$22,'График отпусков'!$D$22)),
AND('График отпусков'!$C$23&lt;&gt;"",'График отпусков'!$D$23&lt;&gt;"",R334&gt;=MIN('График отпусков'!$C$23,'График отпусков'!$D$23),R334&lt;=MAX('График отпусков'!$C$23,'График отпусков'!$D$23)),
AND('График отпусков'!$C$24&lt;&gt;"",'График отпусков'!$D$24&lt;&gt;"",R334&gt;=MIN('График отпусков'!$C$24,'График отпусков'!$D$24),R334&lt;=MAX('График отпусков'!$C$24,'График отпусков'!$D$24)),
AND('График отпусков'!$C$25&lt;&gt;"",'График отпусков'!$D$25&lt;&gt;"",R334&gt;=MIN('График отпусков'!$C$25,'График отпусков'!$D$25),R334&lt;=MAX('График отпусков'!$C$25,'График отпусков'!$D$25)),
AND('График отпусков'!$C$26&lt;&gt;"",'График отпусков'!$D$26&lt;&gt;"",R334&gt;=MIN('График отпусков'!$C$26,'График отпусков'!$D$26),R334&lt;=MAX('График отпусков'!$C$26,'График отпусков'!$D$26)),
AND('График отпусков'!$C$27&lt;&gt;"",'График отпусков'!$D$27&lt;&gt;"",R334&gt;=MIN('График отпусков'!$C$27,'График отпусков'!$D$27),R334&lt;=MAX('График отпусков'!$C$27,'График отпусков'!$D$27)),
AND('График отпусков'!$C$28&lt;&gt;"",'График отпусков'!$D$28&lt;&gt;"",R334&gt;=MIN('График отпусков'!$C$28,'График отпусков'!$D$28),R334&lt;=MAX('График отпусков'!$C$28,'График отпусков'!$D$28)),
AND('График отпусков'!$C$29&lt;&gt;"",'График отпусков'!$D$29&lt;&gt;"",R334&gt;=MIN('График отпусков'!$C$29,'График отпусков'!$D$29),R334&lt;=MAX('График отпусков'!$C$29,'График отпусков'!$D$29))
)
)</f>
        <v>0</v>
      </c>
    </row>
    <row r="335" spans="17:19" ht="45" customHeight="1" x14ac:dyDescent="0.25">
      <c r="Q335" s="58" t="s">
        <v>103</v>
      </c>
      <c r="R335" s="59">
        <v>46354</v>
      </c>
      <c r="S335" s="60" t="b">
        <f>AND(
COUNTIF(Расчёт!$O$4:$O$35,R335)=0,
OR(
AND('График отпусков'!$C$15&lt;&gt;"",'График отпусков'!$D$15&lt;&gt;"",R335&gt;=MIN('График отпусков'!$C$15,'График отпусков'!$D$15),R335&lt;=MAX('График отпусков'!$C$15,'График отпусков'!$D$15)),
AND('График отпусков'!$C$16&lt;&gt;"",'График отпусков'!$D$16&lt;&gt;"",R335&gt;=MIN('График отпусков'!$C$16,'График отпусков'!$D$16),R335&lt;=MAX('График отпусков'!$C$16,'График отпусков'!$D$16)),
AND('График отпусков'!$C$17&lt;&gt;"",'График отпусков'!$D$17&lt;&gt;"",R335&gt;=MIN('График отпусков'!$C$17,'График отпусков'!$D$17),R335&lt;=MAX('График отпусков'!$C$17,'График отпусков'!$D$17)),
AND('График отпусков'!$C$18&lt;&gt;"",'График отпусков'!$D$18&lt;&gt;"",R335&gt;=MIN('График отпусков'!$C$18,'График отпусков'!$D$18),R335&lt;=MAX('График отпусков'!$C$18,'График отпусков'!$D$18)),
AND('График отпусков'!$C$19&lt;&gt;"",'График отпусков'!$D$19&lt;&gt;"",R335&gt;=MIN('График отпусков'!$C$19,'График отпусков'!$D$19),R335&lt;=MAX('График отпусков'!$C$19,'График отпусков'!$D$19)),
AND('График отпусков'!$C$20&lt;&gt;"",'График отпусков'!$D$20&lt;&gt;"",R335&gt;=MIN('График отпусков'!$C$20,'График отпусков'!$D$20),R335&lt;=MAX('График отпусков'!$C$20,'График отпусков'!$D$20)),
AND('График отпусков'!$C$21&lt;&gt;"",'График отпусков'!$D$21&lt;&gt;"",R335&gt;=MIN('График отпусков'!$C$21,'График отпусков'!$D$21),R335&lt;=MAX('График отпусков'!$C$21,'График отпусков'!$D$21)),
AND('График отпусков'!$C$22&lt;&gt;"",'График отпусков'!$D$22&lt;&gt;"",R335&gt;=MIN('График отпусков'!$C$22,'График отпусков'!$D$22),R335&lt;=MAX('График отпусков'!$C$22,'График отпусков'!$D$22)),
AND('График отпусков'!$C$23&lt;&gt;"",'График отпусков'!$D$23&lt;&gt;"",R335&gt;=MIN('График отпусков'!$C$23,'График отпусков'!$D$23),R335&lt;=MAX('График отпусков'!$C$23,'График отпусков'!$D$23)),
AND('График отпусков'!$C$24&lt;&gt;"",'График отпусков'!$D$24&lt;&gt;"",R335&gt;=MIN('График отпусков'!$C$24,'График отпусков'!$D$24),R335&lt;=MAX('График отпусков'!$C$24,'График отпусков'!$D$24)),
AND('График отпусков'!$C$25&lt;&gt;"",'График отпусков'!$D$25&lt;&gt;"",R335&gt;=MIN('График отпусков'!$C$25,'График отпусков'!$D$25),R335&lt;=MAX('График отпусков'!$C$25,'График отпусков'!$D$25)),
AND('График отпусков'!$C$26&lt;&gt;"",'График отпусков'!$D$26&lt;&gt;"",R335&gt;=MIN('График отпусков'!$C$26,'График отпусков'!$D$26),R335&lt;=MAX('График отпусков'!$C$26,'График отпусков'!$D$26)),
AND('График отпусков'!$C$27&lt;&gt;"",'График отпусков'!$D$27&lt;&gt;"",R335&gt;=MIN('График отпусков'!$C$27,'График отпусков'!$D$27),R335&lt;=MAX('График отпусков'!$C$27,'График отпусков'!$D$27)),
AND('График отпусков'!$C$28&lt;&gt;"",'График отпусков'!$D$28&lt;&gt;"",R335&gt;=MIN('График отпусков'!$C$28,'График отпусков'!$D$28),R335&lt;=MAX('График отпусков'!$C$28,'График отпусков'!$D$28)),
AND('График отпусков'!$C$29&lt;&gt;"",'График отпусков'!$D$29&lt;&gt;"",R335&gt;=MIN('График отпусков'!$C$29,'График отпусков'!$D$29),R335&lt;=MAX('График отпусков'!$C$29,'График отпусков'!$D$29))
)
)</f>
        <v>0</v>
      </c>
    </row>
    <row r="336" spans="17:19" ht="45" customHeight="1" x14ac:dyDescent="0.25">
      <c r="Q336" s="58" t="s">
        <v>103</v>
      </c>
      <c r="R336" s="59">
        <v>46355</v>
      </c>
      <c r="S336" s="60" t="b">
        <f>AND(
COUNTIF(Расчёт!$O$4:$O$35,R336)=0,
OR(
AND('График отпусков'!$C$15&lt;&gt;"",'График отпусков'!$D$15&lt;&gt;"",R336&gt;=MIN('График отпусков'!$C$15,'График отпусков'!$D$15),R336&lt;=MAX('График отпусков'!$C$15,'График отпусков'!$D$15)),
AND('График отпусков'!$C$16&lt;&gt;"",'График отпусков'!$D$16&lt;&gt;"",R336&gt;=MIN('График отпусков'!$C$16,'График отпусков'!$D$16),R336&lt;=MAX('График отпусков'!$C$16,'График отпусков'!$D$16)),
AND('График отпусков'!$C$17&lt;&gt;"",'График отпусков'!$D$17&lt;&gt;"",R336&gt;=MIN('График отпусков'!$C$17,'График отпусков'!$D$17),R336&lt;=MAX('График отпусков'!$C$17,'График отпусков'!$D$17)),
AND('График отпусков'!$C$18&lt;&gt;"",'График отпусков'!$D$18&lt;&gt;"",R336&gt;=MIN('График отпусков'!$C$18,'График отпусков'!$D$18),R336&lt;=MAX('График отпусков'!$C$18,'График отпусков'!$D$18)),
AND('График отпусков'!$C$19&lt;&gt;"",'График отпусков'!$D$19&lt;&gt;"",R336&gt;=MIN('График отпусков'!$C$19,'График отпусков'!$D$19),R336&lt;=MAX('График отпусков'!$C$19,'График отпусков'!$D$19)),
AND('График отпусков'!$C$20&lt;&gt;"",'График отпусков'!$D$20&lt;&gt;"",R336&gt;=MIN('График отпусков'!$C$20,'График отпусков'!$D$20),R336&lt;=MAX('График отпусков'!$C$20,'График отпусков'!$D$20)),
AND('График отпусков'!$C$21&lt;&gt;"",'График отпусков'!$D$21&lt;&gt;"",R336&gt;=MIN('График отпусков'!$C$21,'График отпусков'!$D$21),R336&lt;=MAX('График отпусков'!$C$21,'График отпусков'!$D$21)),
AND('График отпусков'!$C$22&lt;&gt;"",'График отпусков'!$D$22&lt;&gt;"",R336&gt;=MIN('График отпусков'!$C$22,'График отпусков'!$D$22),R336&lt;=MAX('График отпусков'!$C$22,'График отпусков'!$D$22)),
AND('График отпусков'!$C$23&lt;&gt;"",'График отпусков'!$D$23&lt;&gt;"",R336&gt;=MIN('График отпусков'!$C$23,'График отпусков'!$D$23),R336&lt;=MAX('График отпусков'!$C$23,'График отпусков'!$D$23)),
AND('График отпусков'!$C$24&lt;&gt;"",'График отпусков'!$D$24&lt;&gt;"",R336&gt;=MIN('График отпусков'!$C$24,'График отпусков'!$D$24),R336&lt;=MAX('График отпусков'!$C$24,'График отпусков'!$D$24)),
AND('График отпусков'!$C$25&lt;&gt;"",'График отпусков'!$D$25&lt;&gt;"",R336&gt;=MIN('График отпусков'!$C$25,'График отпусков'!$D$25),R336&lt;=MAX('График отпусков'!$C$25,'График отпусков'!$D$25)),
AND('График отпусков'!$C$26&lt;&gt;"",'График отпусков'!$D$26&lt;&gt;"",R336&gt;=MIN('График отпусков'!$C$26,'График отпусков'!$D$26),R336&lt;=MAX('График отпусков'!$C$26,'График отпусков'!$D$26)),
AND('График отпусков'!$C$27&lt;&gt;"",'График отпусков'!$D$27&lt;&gt;"",R336&gt;=MIN('График отпусков'!$C$27,'График отпусков'!$D$27),R336&lt;=MAX('График отпусков'!$C$27,'График отпусков'!$D$27)),
AND('График отпусков'!$C$28&lt;&gt;"",'График отпусков'!$D$28&lt;&gt;"",R336&gt;=MIN('График отпусков'!$C$28,'График отпусков'!$D$28),R336&lt;=MAX('График отпусков'!$C$28,'График отпусков'!$D$28)),
AND('График отпусков'!$C$29&lt;&gt;"",'График отпусков'!$D$29&lt;&gt;"",R336&gt;=MIN('График отпусков'!$C$29,'График отпусков'!$D$29),R336&lt;=MAX('График отпусков'!$C$29,'График отпусков'!$D$29))
)
)</f>
        <v>0</v>
      </c>
    </row>
    <row r="337" spans="17:19" ht="45" customHeight="1" x14ac:dyDescent="0.25">
      <c r="Q337" s="58" t="s">
        <v>103</v>
      </c>
      <c r="R337" s="59">
        <v>46356</v>
      </c>
      <c r="S337" s="60" t="b">
        <f>AND(
COUNTIF(Расчёт!$O$4:$O$35,R337)=0,
OR(
AND('График отпусков'!$C$15&lt;&gt;"",'График отпусков'!$D$15&lt;&gt;"",R337&gt;=MIN('График отпусков'!$C$15,'График отпусков'!$D$15),R337&lt;=MAX('График отпусков'!$C$15,'График отпусков'!$D$15)),
AND('График отпусков'!$C$16&lt;&gt;"",'График отпусков'!$D$16&lt;&gt;"",R337&gt;=MIN('График отпусков'!$C$16,'График отпусков'!$D$16),R337&lt;=MAX('График отпусков'!$C$16,'График отпусков'!$D$16)),
AND('График отпусков'!$C$17&lt;&gt;"",'График отпусков'!$D$17&lt;&gt;"",R337&gt;=MIN('График отпусков'!$C$17,'График отпусков'!$D$17),R337&lt;=MAX('График отпусков'!$C$17,'График отпусков'!$D$17)),
AND('График отпусков'!$C$18&lt;&gt;"",'График отпусков'!$D$18&lt;&gt;"",R337&gt;=MIN('График отпусков'!$C$18,'График отпусков'!$D$18),R337&lt;=MAX('График отпусков'!$C$18,'График отпусков'!$D$18)),
AND('График отпусков'!$C$19&lt;&gt;"",'График отпусков'!$D$19&lt;&gt;"",R337&gt;=MIN('График отпусков'!$C$19,'График отпусков'!$D$19),R337&lt;=MAX('График отпусков'!$C$19,'График отпусков'!$D$19)),
AND('График отпусков'!$C$20&lt;&gt;"",'График отпусков'!$D$20&lt;&gt;"",R337&gt;=MIN('График отпусков'!$C$20,'График отпусков'!$D$20),R337&lt;=MAX('График отпусков'!$C$20,'График отпусков'!$D$20)),
AND('График отпусков'!$C$21&lt;&gt;"",'График отпусков'!$D$21&lt;&gt;"",R337&gt;=MIN('График отпусков'!$C$21,'График отпусков'!$D$21),R337&lt;=MAX('График отпусков'!$C$21,'График отпусков'!$D$21)),
AND('График отпусков'!$C$22&lt;&gt;"",'График отпусков'!$D$22&lt;&gt;"",R337&gt;=MIN('График отпусков'!$C$22,'График отпусков'!$D$22),R337&lt;=MAX('График отпусков'!$C$22,'График отпусков'!$D$22)),
AND('График отпусков'!$C$23&lt;&gt;"",'График отпусков'!$D$23&lt;&gt;"",R337&gt;=MIN('График отпусков'!$C$23,'График отпусков'!$D$23),R337&lt;=MAX('График отпусков'!$C$23,'График отпусков'!$D$23)),
AND('График отпусков'!$C$24&lt;&gt;"",'График отпусков'!$D$24&lt;&gt;"",R337&gt;=MIN('График отпусков'!$C$24,'График отпусков'!$D$24),R337&lt;=MAX('График отпусков'!$C$24,'График отпусков'!$D$24)),
AND('График отпусков'!$C$25&lt;&gt;"",'График отпусков'!$D$25&lt;&gt;"",R337&gt;=MIN('График отпусков'!$C$25,'График отпусков'!$D$25),R337&lt;=MAX('График отпусков'!$C$25,'График отпусков'!$D$25)),
AND('График отпусков'!$C$26&lt;&gt;"",'График отпусков'!$D$26&lt;&gt;"",R337&gt;=MIN('График отпусков'!$C$26,'График отпусков'!$D$26),R337&lt;=MAX('График отпусков'!$C$26,'График отпусков'!$D$26)),
AND('График отпусков'!$C$27&lt;&gt;"",'График отпусков'!$D$27&lt;&gt;"",R337&gt;=MIN('График отпусков'!$C$27,'График отпусков'!$D$27),R337&lt;=MAX('График отпусков'!$C$27,'График отпусков'!$D$27)),
AND('График отпусков'!$C$28&lt;&gt;"",'График отпусков'!$D$28&lt;&gt;"",R337&gt;=MIN('График отпусков'!$C$28,'График отпусков'!$D$28),R337&lt;=MAX('График отпусков'!$C$28,'График отпусков'!$D$28)),
AND('График отпусков'!$C$29&lt;&gt;"",'График отпусков'!$D$29&lt;&gt;"",R337&gt;=MIN('График отпусков'!$C$29,'График отпусков'!$D$29),R337&lt;=MAX('График отпусков'!$C$29,'График отпусков'!$D$29))
)
)</f>
        <v>0</v>
      </c>
    </row>
    <row r="338" spans="17:19" ht="45" customHeight="1" x14ac:dyDescent="0.25">
      <c r="Q338" s="58" t="s">
        <v>104</v>
      </c>
      <c r="R338" s="59">
        <v>46357</v>
      </c>
      <c r="S338" s="60" t="b">
        <f>AND(
COUNTIF(Расчёт!$O$4:$O$35,R338)=0,
OR(
AND('График отпусков'!$C$15&lt;&gt;"",'График отпусков'!$D$15&lt;&gt;"",R338&gt;=MIN('График отпусков'!$C$15,'График отпусков'!$D$15),R338&lt;=MAX('График отпусков'!$C$15,'График отпусков'!$D$15)),
AND('График отпусков'!$C$16&lt;&gt;"",'График отпусков'!$D$16&lt;&gt;"",R338&gt;=MIN('График отпусков'!$C$16,'График отпусков'!$D$16),R338&lt;=MAX('График отпусков'!$C$16,'График отпусков'!$D$16)),
AND('График отпусков'!$C$17&lt;&gt;"",'График отпусков'!$D$17&lt;&gt;"",R338&gt;=MIN('График отпусков'!$C$17,'График отпусков'!$D$17),R338&lt;=MAX('График отпусков'!$C$17,'График отпусков'!$D$17)),
AND('График отпусков'!$C$18&lt;&gt;"",'График отпусков'!$D$18&lt;&gt;"",R338&gt;=MIN('График отпусков'!$C$18,'График отпусков'!$D$18),R338&lt;=MAX('График отпусков'!$C$18,'График отпусков'!$D$18)),
AND('График отпусков'!$C$19&lt;&gt;"",'График отпусков'!$D$19&lt;&gt;"",R338&gt;=MIN('График отпусков'!$C$19,'График отпусков'!$D$19),R338&lt;=MAX('График отпусков'!$C$19,'График отпусков'!$D$19)),
AND('График отпусков'!$C$20&lt;&gt;"",'График отпусков'!$D$20&lt;&gt;"",R338&gt;=MIN('График отпусков'!$C$20,'График отпусков'!$D$20),R338&lt;=MAX('График отпусков'!$C$20,'График отпусков'!$D$20)),
AND('График отпусков'!$C$21&lt;&gt;"",'График отпусков'!$D$21&lt;&gt;"",R338&gt;=MIN('График отпусков'!$C$21,'График отпусков'!$D$21),R338&lt;=MAX('График отпусков'!$C$21,'График отпусков'!$D$21)),
AND('График отпусков'!$C$22&lt;&gt;"",'График отпусков'!$D$22&lt;&gt;"",R338&gt;=MIN('График отпусков'!$C$22,'График отпусков'!$D$22),R338&lt;=MAX('График отпусков'!$C$22,'График отпусков'!$D$22)),
AND('График отпусков'!$C$23&lt;&gt;"",'График отпусков'!$D$23&lt;&gt;"",R338&gt;=MIN('График отпусков'!$C$23,'График отпусков'!$D$23),R338&lt;=MAX('График отпусков'!$C$23,'График отпусков'!$D$23)),
AND('График отпусков'!$C$24&lt;&gt;"",'График отпусков'!$D$24&lt;&gt;"",R338&gt;=MIN('График отпусков'!$C$24,'График отпусков'!$D$24),R338&lt;=MAX('График отпусков'!$C$24,'График отпусков'!$D$24)),
AND('График отпусков'!$C$25&lt;&gt;"",'График отпусков'!$D$25&lt;&gt;"",R338&gt;=MIN('График отпусков'!$C$25,'График отпусков'!$D$25),R338&lt;=MAX('График отпусков'!$C$25,'График отпусков'!$D$25)),
AND('График отпусков'!$C$26&lt;&gt;"",'График отпусков'!$D$26&lt;&gt;"",R338&gt;=MIN('График отпусков'!$C$26,'График отпусков'!$D$26),R338&lt;=MAX('График отпусков'!$C$26,'График отпусков'!$D$26)),
AND('График отпусков'!$C$27&lt;&gt;"",'График отпусков'!$D$27&lt;&gt;"",R338&gt;=MIN('График отпусков'!$C$27,'График отпусков'!$D$27),R338&lt;=MAX('График отпусков'!$C$27,'График отпусков'!$D$27)),
AND('График отпусков'!$C$28&lt;&gt;"",'График отпусков'!$D$28&lt;&gt;"",R338&gt;=MIN('График отпусков'!$C$28,'График отпусков'!$D$28),R338&lt;=MAX('График отпусков'!$C$28,'График отпусков'!$D$28)),
AND('График отпусков'!$C$29&lt;&gt;"",'График отпусков'!$D$29&lt;&gt;"",R338&gt;=MIN('График отпусков'!$C$29,'График отпусков'!$D$29),R338&lt;=MAX('График отпусков'!$C$29,'График отпусков'!$D$29))
)
)</f>
        <v>0</v>
      </c>
    </row>
    <row r="339" spans="17:19" ht="45" customHeight="1" x14ac:dyDescent="0.25">
      <c r="Q339" s="58" t="s">
        <v>104</v>
      </c>
      <c r="R339" s="59">
        <v>46358</v>
      </c>
      <c r="S339" s="60" t="b">
        <f>AND(
COUNTIF(Расчёт!$O$4:$O$35,R339)=0,
OR(
AND('График отпусков'!$C$15&lt;&gt;"",'График отпусков'!$D$15&lt;&gt;"",R339&gt;=MIN('График отпусков'!$C$15,'График отпусков'!$D$15),R339&lt;=MAX('График отпусков'!$C$15,'График отпусков'!$D$15)),
AND('График отпусков'!$C$16&lt;&gt;"",'График отпусков'!$D$16&lt;&gt;"",R339&gt;=MIN('График отпусков'!$C$16,'График отпусков'!$D$16),R339&lt;=MAX('График отпусков'!$C$16,'График отпусков'!$D$16)),
AND('График отпусков'!$C$17&lt;&gt;"",'График отпусков'!$D$17&lt;&gt;"",R339&gt;=MIN('График отпусков'!$C$17,'График отпусков'!$D$17),R339&lt;=MAX('График отпусков'!$C$17,'График отпусков'!$D$17)),
AND('График отпусков'!$C$18&lt;&gt;"",'График отпусков'!$D$18&lt;&gt;"",R339&gt;=MIN('График отпусков'!$C$18,'График отпусков'!$D$18),R339&lt;=MAX('График отпусков'!$C$18,'График отпусков'!$D$18)),
AND('График отпусков'!$C$19&lt;&gt;"",'График отпусков'!$D$19&lt;&gt;"",R339&gt;=MIN('График отпусков'!$C$19,'График отпусков'!$D$19),R339&lt;=MAX('График отпусков'!$C$19,'График отпусков'!$D$19)),
AND('График отпусков'!$C$20&lt;&gt;"",'График отпусков'!$D$20&lt;&gt;"",R339&gt;=MIN('График отпусков'!$C$20,'График отпусков'!$D$20),R339&lt;=MAX('График отпусков'!$C$20,'График отпусков'!$D$20)),
AND('График отпусков'!$C$21&lt;&gt;"",'График отпусков'!$D$21&lt;&gt;"",R339&gt;=MIN('График отпусков'!$C$21,'График отпусков'!$D$21),R339&lt;=MAX('График отпусков'!$C$21,'График отпусков'!$D$21)),
AND('График отпусков'!$C$22&lt;&gt;"",'График отпусков'!$D$22&lt;&gt;"",R339&gt;=MIN('График отпусков'!$C$22,'График отпусков'!$D$22),R339&lt;=MAX('График отпусков'!$C$22,'График отпусков'!$D$22)),
AND('График отпусков'!$C$23&lt;&gt;"",'График отпусков'!$D$23&lt;&gt;"",R339&gt;=MIN('График отпусков'!$C$23,'График отпусков'!$D$23),R339&lt;=MAX('График отпусков'!$C$23,'График отпусков'!$D$23)),
AND('График отпусков'!$C$24&lt;&gt;"",'График отпусков'!$D$24&lt;&gt;"",R339&gt;=MIN('График отпусков'!$C$24,'График отпусков'!$D$24),R339&lt;=MAX('График отпусков'!$C$24,'График отпусков'!$D$24)),
AND('График отпусков'!$C$25&lt;&gt;"",'График отпусков'!$D$25&lt;&gt;"",R339&gt;=MIN('График отпусков'!$C$25,'График отпусков'!$D$25),R339&lt;=MAX('График отпусков'!$C$25,'График отпусков'!$D$25)),
AND('График отпусков'!$C$26&lt;&gt;"",'График отпусков'!$D$26&lt;&gt;"",R339&gt;=MIN('График отпусков'!$C$26,'График отпусков'!$D$26),R339&lt;=MAX('График отпусков'!$C$26,'График отпусков'!$D$26)),
AND('График отпусков'!$C$27&lt;&gt;"",'График отпусков'!$D$27&lt;&gt;"",R339&gt;=MIN('График отпусков'!$C$27,'График отпусков'!$D$27),R339&lt;=MAX('График отпусков'!$C$27,'График отпусков'!$D$27)),
AND('График отпусков'!$C$28&lt;&gt;"",'График отпусков'!$D$28&lt;&gt;"",R339&gt;=MIN('График отпусков'!$C$28,'График отпусков'!$D$28),R339&lt;=MAX('График отпусков'!$C$28,'График отпусков'!$D$28)),
AND('График отпусков'!$C$29&lt;&gt;"",'График отпусков'!$D$29&lt;&gt;"",R339&gt;=MIN('График отпусков'!$C$29,'График отпусков'!$D$29),R339&lt;=MAX('График отпусков'!$C$29,'График отпусков'!$D$29))
)
)</f>
        <v>0</v>
      </c>
    </row>
    <row r="340" spans="17:19" ht="45" customHeight="1" x14ac:dyDescent="0.25">
      <c r="Q340" s="58" t="s">
        <v>104</v>
      </c>
      <c r="R340" s="59">
        <v>46359</v>
      </c>
      <c r="S340" s="60" t="b">
        <f>AND(
COUNTIF(Расчёт!$O$4:$O$35,R340)=0,
OR(
AND('График отпусков'!$C$15&lt;&gt;"",'График отпусков'!$D$15&lt;&gt;"",R340&gt;=MIN('График отпусков'!$C$15,'График отпусков'!$D$15),R340&lt;=MAX('График отпусков'!$C$15,'График отпусков'!$D$15)),
AND('График отпусков'!$C$16&lt;&gt;"",'График отпусков'!$D$16&lt;&gt;"",R340&gt;=MIN('График отпусков'!$C$16,'График отпусков'!$D$16),R340&lt;=MAX('График отпусков'!$C$16,'График отпусков'!$D$16)),
AND('График отпусков'!$C$17&lt;&gt;"",'График отпусков'!$D$17&lt;&gt;"",R340&gt;=MIN('График отпусков'!$C$17,'График отпусков'!$D$17),R340&lt;=MAX('График отпусков'!$C$17,'График отпусков'!$D$17)),
AND('График отпусков'!$C$18&lt;&gt;"",'График отпусков'!$D$18&lt;&gt;"",R340&gt;=MIN('График отпусков'!$C$18,'График отпусков'!$D$18),R340&lt;=MAX('График отпусков'!$C$18,'График отпусков'!$D$18)),
AND('График отпусков'!$C$19&lt;&gt;"",'График отпусков'!$D$19&lt;&gt;"",R340&gt;=MIN('График отпусков'!$C$19,'График отпусков'!$D$19),R340&lt;=MAX('График отпусков'!$C$19,'График отпусков'!$D$19)),
AND('График отпусков'!$C$20&lt;&gt;"",'График отпусков'!$D$20&lt;&gt;"",R340&gt;=MIN('График отпусков'!$C$20,'График отпусков'!$D$20),R340&lt;=MAX('График отпусков'!$C$20,'График отпусков'!$D$20)),
AND('График отпусков'!$C$21&lt;&gt;"",'График отпусков'!$D$21&lt;&gt;"",R340&gt;=MIN('График отпусков'!$C$21,'График отпусков'!$D$21),R340&lt;=MAX('График отпусков'!$C$21,'График отпусков'!$D$21)),
AND('График отпусков'!$C$22&lt;&gt;"",'График отпусков'!$D$22&lt;&gt;"",R340&gt;=MIN('График отпусков'!$C$22,'График отпусков'!$D$22),R340&lt;=MAX('График отпусков'!$C$22,'График отпусков'!$D$22)),
AND('График отпусков'!$C$23&lt;&gt;"",'График отпусков'!$D$23&lt;&gt;"",R340&gt;=MIN('График отпусков'!$C$23,'График отпусков'!$D$23),R340&lt;=MAX('График отпусков'!$C$23,'График отпусков'!$D$23)),
AND('График отпусков'!$C$24&lt;&gt;"",'График отпусков'!$D$24&lt;&gt;"",R340&gt;=MIN('График отпусков'!$C$24,'График отпусков'!$D$24),R340&lt;=MAX('График отпусков'!$C$24,'График отпусков'!$D$24)),
AND('График отпусков'!$C$25&lt;&gt;"",'График отпусков'!$D$25&lt;&gt;"",R340&gt;=MIN('График отпусков'!$C$25,'График отпусков'!$D$25),R340&lt;=MAX('График отпусков'!$C$25,'График отпусков'!$D$25)),
AND('График отпусков'!$C$26&lt;&gt;"",'График отпусков'!$D$26&lt;&gt;"",R340&gt;=MIN('График отпусков'!$C$26,'График отпусков'!$D$26),R340&lt;=MAX('График отпусков'!$C$26,'График отпусков'!$D$26)),
AND('График отпусков'!$C$27&lt;&gt;"",'График отпусков'!$D$27&lt;&gt;"",R340&gt;=MIN('График отпусков'!$C$27,'График отпусков'!$D$27),R340&lt;=MAX('График отпусков'!$C$27,'График отпусков'!$D$27)),
AND('График отпусков'!$C$28&lt;&gt;"",'График отпусков'!$D$28&lt;&gt;"",R340&gt;=MIN('График отпусков'!$C$28,'График отпусков'!$D$28),R340&lt;=MAX('График отпусков'!$C$28,'График отпусков'!$D$28)),
AND('График отпусков'!$C$29&lt;&gt;"",'График отпусков'!$D$29&lt;&gt;"",R340&gt;=MIN('График отпусков'!$C$29,'График отпусков'!$D$29),R340&lt;=MAX('График отпусков'!$C$29,'График отпусков'!$D$29))
)
)</f>
        <v>0</v>
      </c>
    </row>
    <row r="341" spans="17:19" ht="45" customHeight="1" x14ac:dyDescent="0.25">
      <c r="Q341" s="58" t="s">
        <v>104</v>
      </c>
      <c r="R341" s="59">
        <v>46360</v>
      </c>
      <c r="S341" s="60" t="b">
        <f>AND(
COUNTIF(Расчёт!$O$4:$O$35,R341)=0,
OR(
AND('График отпусков'!$C$15&lt;&gt;"",'График отпусков'!$D$15&lt;&gt;"",R341&gt;=MIN('График отпусков'!$C$15,'График отпусков'!$D$15),R341&lt;=MAX('График отпусков'!$C$15,'График отпусков'!$D$15)),
AND('График отпусков'!$C$16&lt;&gt;"",'График отпусков'!$D$16&lt;&gt;"",R341&gt;=MIN('График отпусков'!$C$16,'График отпусков'!$D$16),R341&lt;=MAX('График отпусков'!$C$16,'График отпусков'!$D$16)),
AND('График отпусков'!$C$17&lt;&gt;"",'График отпусков'!$D$17&lt;&gt;"",R341&gt;=MIN('График отпусков'!$C$17,'График отпусков'!$D$17),R341&lt;=MAX('График отпусков'!$C$17,'График отпусков'!$D$17)),
AND('График отпусков'!$C$18&lt;&gt;"",'График отпусков'!$D$18&lt;&gt;"",R341&gt;=MIN('График отпусков'!$C$18,'График отпусков'!$D$18),R341&lt;=MAX('График отпусков'!$C$18,'График отпусков'!$D$18)),
AND('График отпусков'!$C$19&lt;&gt;"",'График отпусков'!$D$19&lt;&gt;"",R341&gt;=MIN('График отпусков'!$C$19,'График отпусков'!$D$19),R341&lt;=MAX('График отпусков'!$C$19,'График отпусков'!$D$19)),
AND('График отпусков'!$C$20&lt;&gt;"",'График отпусков'!$D$20&lt;&gt;"",R341&gt;=MIN('График отпусков'!$C$20,'График отпусков'!$D$20),R341&lt;=MAX('График отпусков'!$C$20,'График отпусков'!$D$20)),
AND('График отпусков'!$C$21&lt;&gt;"",'График отпусков'!$D$21&lt;&gt;"",R341&gt;=MIN('График отпусков'!$C$21,'График отпусков'!$D$21),R341&lt;=MAX('График отпусков'!$C$21,'График отпусков'!$D$21)),
AND('График отпусков'!$C$22&lt;&gt;"",'График отпусков'!$D$22&lt;&gt;"",R341&gt;=MIN('График отпусков'!$C$22,'График отпусков'!$D$22),R341&lt;=MAX('График отпусков'!$C$22,'График отпусков'!$D$22)),
AND('График отпусков'!$C$23&lt;&gt;"",'График отпусков'!$D$23&lt;&gt;"",R341&gt;=MIN('График отпусков'!$C$23,'График отпусков'!$D$23),R341&lt;=MAX('График отпусков'!$C$23,'График отпусков'!$D$23)),
AND('График отпусков'!$C$24&lt;&gt;"",'График отпусков'!$D$24&lt;&gt;"",R341&gt;=MIN('График отпусков'!$C$24,'График отпусков'!$D$24),R341&lt;=MAX('График отпусков'!$C$24,'График отпусков'!$D$24)),
AND('График отпусков'!$C$25&lt;&gt;"",'График отпусков'!$D$25&lt;&gt;"",R341&gt;=MIN('График отпусков'!$C$25,'График отпусков'!$D$25),R341&lt;=MAX('График отпусков'!$C$25,'График отпусков'!$D$25)),
AND('График отпусков'!$C$26&lt;&gt;"",'График отпусков'!$D$26&lt;&gt;"",R341&gt;=MIN('График отпусков'!$C$26,'График отпусков'!$D$26),R341&lt;=MAX('График отпусков'!$C$26,'График отпусков'!$D$26)),
AND('График отпусков'!$C$27&lt;&gt;"",'График отпусков'!$D$27&lt;&gt;"",R341&gt;=MIN('График отпусков'!$C$27,'График отпусков'!$D$27),R341&lt;=MAX('График отпусков'!$C$27,'График отпусков'!$D$27)),
AND('График отпусков'!$C$28&lt;&gt;"",'График отпусков'!$D$28&lt;&gt;"",R341&gt;=MIN('График отпусков'!$C$28,'График отпусков'!$D$28),R341&lt;=MAX('График отпусков'!$C$28,'График отпусков'!$D$28)),
AND('График отпусков'!$C$29&lt;&gt;"",'График отпусков'!$D$29&lt;&gt;"",R341&gt;=MIN('График отпусков'!$C$29,'График отпусков'!$D$29),R341&lt;=MAX('График отпусков'!$C$29,'График отпусков'!$D$29))
)
)</f>
        <v>0</v>
      </c>
    </row>
    <row r="342" spans="17:19" ht="45" customHeight="1" x14ac:dyDescent="0.25">
      <c r="Q342" s="58" t="s">
        <v>104</v>
      </c>
      <c r="R342" s="59">
        <v>46361</v>
      </c>
      <c r="S342" s="60" t="b">
        <f>AND(
COUNTIF(Расчёт!$O$4:$O$35,R342)=0,
OR(
AND('График отпусков'!$C$15&lt;&gt;"",'График отпусков'!$D$15&lt;&gt;"",R342&gt;=MIN('График отпусков'!$C$15,'График отпусков'!$D$15),R342&lt;=MAX('График отпусков'!$C$15,'График отпусков'!$D$15)),
AND('График отпусков'!$C$16&lt;&gt;"",'График отпусков'!$D$16&lt;&gt;"",R342&gt;=MIN('График отпусков'!$C$16,'График отпусков'!$D$16),R342&lt;=MAX('График отпусков'!$C$16,'График отпусков'!$D$16)),
AND('График отпусков'!$C$17&lt;&gt;"",'График отпусков'!$D$17&lt;&gt;"",R342&gt;=MIN('График отпусков'!$C$17,'График отпусков'!$D$17),R342&lt;=MAX('График отпусков'!$C$17,'График отпусков'!$D$17)),
AND('График отпусков'!$C$18&lt;&gt;"",'График отпусков'!$D$18&lt;&gt;"",R342&gt;=MIN('График отпусков'!$C$18,'График отпусков'!$D$18),R342&lt;=MAX('График отпусков'!$C$18,'График отпусков'!$D$18)),
AND('График отпусков'!$C$19&lt;&gt;"",'График отпусков'!$D$19&lt;&gt;"",R342&gt;=MIN('График отпусков'!$C$19,'График отпусков'!$D$19),R342&lt;=MAX('График отпусков'!$C$19,'График отпусков'!$D$19)),
AND('График отпусков'!$C$20&lt;&gt;"",'График отпусков'!$D$20&lt;&gt;"",R342&gt;=MIN('График отпусков'!$C$20,'График отпусков'!$D$20),R342&lt;=MAX('График отпусков'!$C$20,'График отпусков'!$D$20)),
AND('График отпусков'!$C$21&lt;&gt;"",'График отпусков'!$D$21&lt;&gt;"",R342&gt;=MIN('График отпусков'!$C$21,'График отпусков'!$D$21),R342&lt;=MAX('График отпусков'!$C$21,'График отпусков'!$D$21)),
AND('График отпусков'!$C$22&lt;&gt;"",'График отпусков'!$D$22&lt;&gt;"",R342&gt;=MIN('График отпусков'!$C$22,'График отпусков'!$D$22),R342&lt;=MAX('График отпусков'!$C$22,'График отпусков'!$D$22)),
AND('График отпусков'!$C$23&lt;&gt;"",'График отпусков'!$D$23&lt;&gt;"",R342&gt;=MIN('График отпусков'!$C$23,'График отпусков'!$D$23),R342&lt;=MAX('График отпусков'!$C$23,'График отпусков'!$D$23)),
AND('График отпусков'!$C$24&lt;&gt;"",'График отпусков'!$D$24&lt;&gt;"",R342&gt;=MIN('График отпусков'!$C$24,'График отпусков'!$D$24),R342&lt;=MAX('График отпусков'!$C$24,'График отпусков'!$D$24)),
AND('График отпусков'!$C$25&lt;&gt;"",'График отпусков'!$D$25&lt;&gt;"",R342&gt;=MIN('График отпусков'!$C$25,'График отпусков'!$D$25),R342&lt;=MAX('График отпусков'!$C$25,'График отпусков'!$D$25)),
AND('График отпусков'!$C$26&lt;&gt;"",'График отпусков'!$D$26&lt;&gt;"",R342&gt;=MIN('График отпусков'!$C$26,'График отпусков'!$D$26),R342&lt;=MAX('График отпусков'!$C$26,'График отпусков'!$D$26)),
AND('График отпусков'!$C$27&lt;&gt;"",'График отпусков'!$D$27&lt;&gt;"",R342&gt;=MIN('График отпусков'!$C$27,'График отпусков'!$D$27),R342&lt;=MAX('График отпусков'!$C$27,'График отпусков'!$D$27)),
AND('График отпусков'!$C$28&lt;&gt;"",'График отпусков'!$D$28&lt;&gt;"",R342&gt;=MIN('График отпусков'!$C$28,'График отпусков'!$D$28),R342&lt;=MAX('График отпусков'!$C$28,'График отпусков'!$D$28)),
AND('График отпусков'!$C$29&lt;&gt;"",'График отпусков'!$D$29&lt;&gt;"",R342&gt;=MIN('График отпусков'!$C$29,'График отпусков'!$D$29),R342&lt;=MAX('График отпусков'!$C$29,'График отпусков'!$D$29))
)
)</f>
        <v>0</v>
      </c>
    </row>
    <row r="343" spans="17:19" ht="45" customHeight="1" x14ac:dyDescent="0.25">
      <c r="Q343" s="58" t="s">
        <v>104</v>
      </c>
      <c r="R343" s="59">
        <v>46362</v>
      </c>
      <c r="S343" s="60" t="b">
        <f>AND(
COUNTIF(Расчёт!$O$4:$O$35,R343)=0,
OR(
AND('График отпусков'!$C$15&lt;&gt;"",'График отпусков'!$D$15&lt;&gt;"",R343&gt;=MIN('График отпусков'!$C$15,'График отпусков'!$D$15),R343&lt;=MAX('График отпусков'!$C$15,'График отпусков'!$D$15)),
AND('График отпусков'!$C$16&lt;&gt;"",'График отпусков'!$D$16&lt;&gt;"",R343&gt;=MIN('График отпусков'!$C$16,'График отпусков'!$D$16),R343&lt;=MAX('График отпусков'!$C$16,'График отпусков'!$D$16)),
AND('График отпусков'!$C$17&lt;&gt;"",'График отпусков'!$D$17&lt;&gt;"",R343&gt;=MIN('График отпусков'!$C$17,'График отпусков'!$D$17),R343&lt;=MAX('График отпусков'!$C$17,'График отпусков'!$D$17)),
AND('График отпусков'!$C$18&lt;&gt;"",'График отпусков'!$D$18&lt;&gt;"",R343&gt;=MIN('График отпусков'!$C$18,'График отпусков'!$D$18),R343&lt;=MAX('График отпусков'!$C$18,'График отпусков'!$D$18)),
AND('График отпусков'!$C$19&lt;&gt;"",'График отпусков'!$D$19&lt;&gt;"",R343&gt;=MIN('График отпусков'!$C$19,'График отпусков'!$D$19),R343&lt;=MAX('График отпусков'!$C$19,'График отпусков'!$D$19)),
AND('График отпусков'!$C$20&lt;&gt;"",'График отпусков'!$D$20&lt;&gt;"",R343&gt;=MIN('График отпусков'!$C$20,'График отпусков'!$D$20),R343&lt;=MAX('График отпусков'!$C$20,'График отпусков'!$D$20)),
AND('График отпусков'!$C$21&lt;&gt;"",'График отпусков'!$D$21&lt;&gt;"",R343&gt;=MIN('График отпусков'!$C$21,'График отпусков'!$D$21),R343&lt;=MAX('График отпусков'!$C$21,'График отпусков'!$D$21)),
AND('График отпусков'!$C$22&lt;&gt;"",'График отпусков'!$D$22&lt;&gt;"",R343&gt;=MIN('График отпусков'!$C$22,'График отпусков'!$D$22),R343&lt;=MAX('График отпусков'!$C$22,'График отпусков'!$D$22)),
AND('График отпусков'!$C$23&lt;&gt;"",'График отпусков'!$D$23&lt;&gt;"",R343&gt;=MIN('График отпусков'!$C$23,'График отпусков'!$D$23),R343&lt;=MAX('График отпусков'!$C$23,'График отпусков'!$D$23)),
AND('График отпусков'!$C$24&lt;&gt;"",'График отпусков'!$D$24&lt;&gt;"",R343&gt;=MIN('График отпусков'!$C$24,'График отпусков'!$D$24),R343&lt;=MAX('График отпусков'!$C$24,'График отпусков'!$D$24)),
AND('График отпусков'!$C$25&lt;&gt;"",'График отпусков'!$D$25&lt;&gt;"",R343&gt;=MIN('График отпусков'!$C$25,'График отпусков'!$D$25),R343&lt;=MAX('График отпусков'!$C$25,'График отпусков'!$D$25)),
AND('График отпусков'!$C$26&lt;&gt;"",'График отпусков'!$D$26&lt;&gt;"",R343&gt;=MIN('График отпусков'!$C$26,'График отпусков'!$D$26),R343&lt;=MAX('График отпусков'!$C$26,'График отпусков'!$D$26)),
AND('График отпусков'!$C$27&lt;&gt;"",'График отпусков'!$D$27&lt;&gt;"",R343&gt;=MIN('График отпусков'!$C$27,'График отпусков'!$D$27),R343&lt;=MAX('График отпусков'!$C$27,'График отпусков'!$D$27)),
AND('График отпусков'!$C$28&lt;&gt;"",'График отпусков'!$D$28&lt;&gt;"",R343&gt;=MIN('График отпусков'!$C$28,'График отпусков'!$D$28),R343&lt;=MAX('График отпусков'!$C$28,'График отпусков'!$D$28)),
AND('График отпусков'!$C$29&lt;&gt;"",'График отпусков'!$D$29&lt;&gt;"",R343&gt;=MIN('График отпусков'!$C$29,'График отпусков'!$D$29),R343&lt;=MAX('График отпусков'!$C$29,'График отпусков'!$D$29))
)
)</f>
        <v>0</v>
      </c>
    </row>
    <row r="344" spans="17:19" ht="45" customHeight="1" x14ac:dyDescent="0.25">
      <c r="Q344" s="58" t="s">
        <v>104</v>
      </c>
      <c r="R344" s="59">
        <v>46363</v>
      </c>
      <c r="S344" s="60" t="b">
        <f>AND(
COUNTIF(Расчёт!$O$4:$O$35,R344)=0,
OR(
AND('График отпусков'!$C$15&lt;&gt;"",'График отпусков'!$D$15&lt;&gt;"",R344&gt;=MIN('График отпусков'!$C$15,'График отпусков'!$D$15),R344&lt;=MAX('График отпусков'!$C$15,'График отпусков'!$D$15)),
AND('График отпусков'!$C$16&lt;&gt;"",'График отпусков'!$D$16&lt;&gt;"",R344&gt;=MIN('График отпусков'!$C$16,'График отпусков'!$D$16),R344&lt;=MAX('График отпусков'!$C$16,'График отпусков'!$D$16)),
AND('График отпусков'!$C$17&lt;&gt;"",'График отпусков'!$D$17&lt;&gt;"",R344&gt;=MIN('График отпусков'!$C$17,'График отпусков'!$D$17),R344&lt;=MAX('График отпусков'!$C$17,'График отпусков'!$D$17)),
AND('График отпусков'!$C$18&lt;&gt;"",'График отпусков'!$D$18&lt;&gt;"",R344&gt;=MIN('График отпусков'!$C$18,'График отпусков'!$D$18),R344&lt;=MAX('График отпусков'!$C$18,'График отпусков'!$D$18)),
AND('График отпусков'!$C$19&lt;&gt;"",'График отпусков'!$D$19&lt;&gt;"",R344&gt;=MIN('График отпусков'!$C$19,'График отпусков'!$D$19),R344&lt;=MAX('График отпусков'!$C$19,'График отпусков'!$D$19)),
AND('График отпусков'!$C$20&lt;&gt;"",'График отпусков'!$D$20&lt;&gt;"",R344&gt;=MIN('График отпусков'!$C$20,'График отпусков'!$D$20),R344&lt;=MAX('График отпусков'!$C$20,'График отпусков'!$D$20)),
AND('График отпусков'!$C$21&lt;&gt;"",'График отпусков'!$D$21&lt;&gt;"",R344&gt;=MIN('График отпусков'!$C$21,'График отпусков'!$D$21),R344&lt;=MAX('График отпусков'!$C$21,'График отпусков'!$D$21)),
AND('График отпусков'!$C$22&lt;&gt;"",'График отпусков'!$D$22&lt;&gt;"",R344&gt;=MIN('График отпусков'!$C$22,'График отпусков'!$D$22),R344&lt;=MAX('График отпусков'!$C$22,'График отпусков'!$D$22)),
AND('График отпусков'!$C$23&lt;&gt;"",'График отпусков'!$D$23&lt;&gt;"",R344&gt;=MIN('График отпусков'!$C$23,'График отпусков'!$D$23),R344&lt;=MAX('График отпусков'!$C$23,'График отпусков'!$D$23)),
AND('График отпусков'!$C$24&lt;&gt;"",'График отпусков'!$D$24&lt;&gt;"",R344&gt;=MIN('График отпусков'!$C$24,'График отпусков'!$D$24),R344&lt;=MAX('График отпусков'!$C$24,'График отпусков'!$D$24)),
AND('График отпусков'!$C$25&lt;&gt;"",'График отпусков'!$D$25&lt;&gt;"",R344&gt;=MIN('График отпусков'!$C$25,'График отпусков'!$D$25),R344&lt;=MAX('График отпусков'!$C$25,'График отпусков'!$D$25)),
AND('График отпусков'!$C$26&lt;&gt;"",'График отпусков'!$D$26&lt;&gt;"",R344&gt;=MIN('График отпусков'!$C$26,'График отпусков'!$D$26),R344&lt;=MAX('График отпусков'!$C$26,'График отпусков'!$D$26)),
AND('График отпусков'!$C$27&lt;&gt;"",'График отпусков'!$D$27&lt;&gt;"",R344&gt;=MIN('График отпусков'!$C$27,'График отпусков'!$D$27),R344&lt;=MAX('График отпусков'!$C$27,'График отпусков'!$D$27)),
AND('График отпусков'!$C$28&lt;&gt;"",'График отпусков'!$D$28&lt;&gt;"",R344&gt;=MIN('График отпусков'!$C$28,'График отпусков'!$D$28),R344&lt;=MAX('График отпусков'!$C$28,'График отпусков'!$D$28)),
AND('График отпусков'!$C$29&lt;&gt;"",'График отпусков'!$D$29&lt;&gt;"",R344&gt;=MIN('График отпусков'!$C$29,'График отпусков'!$D$29),R344&lt;=MAX('График отпусков'!$C$29,'График отпусков'!$D$29))
)
)</f>
        <v>0</v>
      </c>
    </row>
    <row r="345" spans="17:19" ht="45" customHeight="1" x14ac:dyDescent="0.25">
      <c r="Q345" s="58" t="s">
        <v>104</v>
      </c>
      <c r="R345" s="59">
        <v>46364</v>
      </c>
      <c r="S345" s="60" t="b">
        <f>AND(
COUNTIF(Расчёт!$O$4:$O$35,R345)=0,
OR(
AND('График отпусков'!$C$15&lt;&gt;"",'График отпусков'!$D$15&lt;&gt;"",R345&gt;=MIN('График отпусков'!$C$15,'График отпусков'!$D$15),R345&lt;=MAX('График отпусков'!$C$15,'График отпусков'!$D$15)),
AND('График отпусков'!$C$16&lt;&gt;"",'График отпусков'!$D$16&lt;&gt;"",R345&gt;=MIN('График отпусков'!$C$16,'График отпусков'!$D$16),R345&lt;=MAX('График отпусков'!$C$16,'График отпусков'!$D$16)),
AND('График отпусков'!$C$17&lt;&gt;"",'График отпусков'!$D$17&lt;&gt;"",R345&gt;=MIN('График отпусков'!$C$17,'График отпусков'!$D$17),R345&lt;=MAX('График отпусков'!$C$17,'График отпусков'!$D$17)),
AND('График отпусков'!$C$18&lt;&gt;"",'График отпусков'!$D$18&lt;&gt;"",R345&gt;=MIN('График отпусков'!$C$18,'График отпусков'!$D$18),R345&lt;=MAX('График отпусков'!$C$18,'График отпусков'!$D$18)),
AND('График отпусков'!$C$19&lt;&gt;"",'График отпусков'!$D$19&lt;&gt;"",R345&gt;=MIN('График отпусков'!$C$19,'График отпусков'!$D$19),R345&lt;=MAX('График отпусков'!$C$19,'График отпусков'!$D$19)),
AND('График отпусков'!$C$20&lt;&gt;"",'График отпусков'!$D$20&lt;&gt;"",R345&gt;=MIN('График отпусков'!$C$20,'График отпусков'!$D$20),R345&lt;=MAX('График отпусков'!$C$20,'График отпусков'!$D$20)),
AND('График отпусков'!$C$21&lt;&gt;"",'График отпусков'!$D$21&lt;&gt;"",R345&gt;=MIN('График отпусков'!$C$21,'График отпусков'!$D$21),R345&lt;=MAX('График отпусков'!$C$21,'График отпусков'!$D$21)),
AND('График отпусков'!$C$22&lt;&gt;"",'График отпусков'!$D$22&lt;&gt;"",R345&gt;=MIN('График отпусков'!$C$22,'График отпусков'!$D$22),R345&lt;=MAX('График отпусков'!$C$22,'График отпусков'!$D$22)),
AND('График отпусков'!$C$23&lt;&gt;"",'График отпусков'!$D$23&lt;&gt;"",R345&gt;=MIN('График отпусков'!$C$23,'График отпусков'!$D$23),R345&lt;=MAX('График отпусков'!$C$23,'График отпусков'!$D$23)),
AND('График отпусков'!$C$24&lt;&gt;"",'График отпусков'!$D$24&lt;&gt;"",R345&gt;=MIN('График отпусков'!$C$24,'График отпусков'!$D$24),R345&lt;=MAX('График отпусков'!$C$24,'График отпусков'!$D$24)),
AND('График отпусков'!$C$25&lt;&gt;"",'График отпусков'!$D$25&lt;&gt;"",R345&gt;=MIN('График отпусков'!$C$25,'График отпусков'!$D$25),R345&lt;=MAX('График отпусков'!$C$25,'График отпусков'!$D$25)),
AND('График отпусков'!$C$26&lt;&gt;"",'График отпусков'!$D$26&lt;&gt;"",R345&gt;=MIN('График отпусков'!$C$26,'График отпусков'!$D$26),R345&lt;=MAX('График отпусков'!$C$26,'График отпусков'!$D$26)),
AND('График отпусков'!$C$27&lt;&gt;"",'График отпусков'!$D$27&lt;&gt;"",R345&gt;=MIN('График отпусков'!$C$27,'График отпусков'!$D$27),R345&lt;=MAX('График отпусков'!$C$27,'График отпусков'!$D$27)),
AND('График отпусков'!$C$28&lt;&gt;"",'График отпусков'!$D$28&lt;&gt;"",R345&gt;=MIN('График отпусков'!$C$28,'График отпусков'!$D$28),R345&lt;=MAX('График отпусков'!$C$28,'График отпусков'!$D$28)),
AND('График отпусков'!$C$29&lt;&gt;"",'График отпусков'!$D$29&lt;&gt;"",R345&gt;=MIN('График отпусков'!$C$29,'График отпусков'!$D$29),R345&lt;=MAX('График отпусков'!$C$29,'График отпусков'!$D$29))
)
)</f>
        <v>0</v>
      </c>
    </row>
    <row r="346" spans="17:19" ht="45" customHeight="1" x14ac:dyDescent="0.25">
      <c r="Q346" s="58" t="s">
        <v>104</v>
      </c>
      <c r="R346" s="59">
        <v>46365</v>
      </c>
      <c r="S346" s="60" t="b">
        <f>AND(
COUNTIF(Расчёт!$O$4:$O$35,R346)=0,
OR(
AND('График отпусков'!$C$15&lt;&gt;"",'График отпусков'!$D$15&lt;&gt;"",R346&gt;=MIN('График отпусков'!$C$15,'График отпусков'!$D$15),R346&lt;=MAX('График отпусков'!$C$15,'График отпусков'!$D$15)),
AND('График отпусков'!$C$16&lt;&gt;"",'График отпусков'!$D$16&lt;&gt;"",R346&gt;=MIN('График отпусков'!$C$16,'График отпусков'!$D$16),R346&lt;=MAX('График отпусков'!$C$16,'График отпусков'!$D$16)),
AND('График отпусков'!$C$17&lt;&gt;"",'График отпусков'!$D$17&lt;&gt;"",R346&gt;=MIN('График отпусков'!$C$17,'График отпусков'!$D$17),R346&lt;=MAX('График отпусков'!$C$17,'График отпусков'!$D$17)),
AND('График отпусков'!$C$18&lt;&gt;"",'График отпусков'!$D$18&lt;&gt;"",R346&gt;=MIN('График отпусков'!$C$18,'График отпусков'!$D$18),R346&lt;=MAX('График отпусков'!$C$18,'График отпусков'!$D$18)),
AND('График отпусков'!$C$19&lt;&gt;"",'График отпусков'!$D$19&lt;&gt;"",R346&gt;=MIN('График отпусков'!$C$19,'График отпусков'!$D$19),R346&lt;=MAX('График отпусков'!$C$19,'График отпусков'!$D$19)),
AND('График отпусков'!$C$20&lt;&gt;"",'График отпусков'!$D$20&lt;&gt;"",R346&gt;=MIN('График отпусков'!$C$20,'График отпусков'!$D$20),R346&lt;=MAX('График отпусков'!$C$20,'График отпусков'!$D$20)),
AND('График отпусков'!$C$21&lt;&gt;"",'График отпусков'!$D$21&lt;&gt;"",R346&gt;=MIN('График отпусков'!$C$21,'График отпусков'!$D$21),R346&lt;=MAX('График отпусков'!$C$21,'График отпусков'!$D$21)),
AND('График отпусков'!$C$22&lt;&gt;"",'График отпусков'!$D$22&lt;&gt;"",R346&gt;=MIN('График отпусков'!$C$22,'График отпусков'!$D$22),R346&lt;=MAX('График отпусков'!$C$22,'График отпусков'!$D$22)),
AND('График отпусков'!$C$23&lt;&gt;"",'График отпусков'!$D$23&lt;&gt;"",R346&gt;=MIN('График отпусков'!$C$23,'График отпусков'!$D$23),R346&lt;=MAX('График отпусков'!$C$23,'График отпусков'!$D$23)),
AND('График отпусков'!$C$24&lt;&gt;"",'График отпусков'!$D$24&lt;&gt;"",R346&gt;=MIN('График отпусков'!$C$24,'График отпусков'!$D$24),R346&lt;=MAX('График отпусков'!$C$24,'График отпусков'!$D$24)),
AND('График отпусков'!$C$25&lt;&gt;"",'График отпусков'!$D$25&lt;&gt;"",R346&gt;=MIN('График отпусков'!$C$25,'График отпусков'!$D$25),R346&lt;=MAX('График отпусков'!$C$25,'График отпусков'!$D$25)),
AND('График отпусков'!$C$26&lt;&gt;"",'График отпусков'!$D$26&lt;&gt;"",R346&gt;=MIN('График отпусков'!$C$26,'График отпусков'!$D$26),R346&lt;=MAX('График отпусков'!$C$26,'График отпусков'!$D$26)),
AND('График отпусков'!$C$27&lt;&gt;"",'График отпусков'!$D$27&lt;&gt;"",R346&gt;=MIN('График отпусков'!$C$27,'График отпусков'!$D$27),R346&lt;=MAX('График отпусков'!$C$27,'График отпусков'!$D$27)),
AND('График отпусков'!$C$28&lt;&gt;"",'График отпусков'!$D$28&lt;&gt;"",R346&gt;=MIN('График отпусков'!$C$28,'График отпусков'!$D$28),R346&lt;=MAX('График отпусков'!$C$28,'График отпусков'!$D$28)),
AND('График отпусков'!$C$29&lt;&gt;"",'График отпусков'!$D$29&lt;&gt;"",R346&gt;=MIN('График отпусков'!$C$29,'График отпусков'!$D$29),R346&lt;=MAX('График отпусков'!$C$29,'График отпусков'!$D$29))
)
)</f>
        <v>0</v>
      </c>
    </row>
    <row r="347" spans="17:19" ht="45" customHeight="1" x14ac:dyDescent="0.25">
      <c r="Q347" s="58" t="s">
        <v>104</v>
      </c>
      <c r="R347" s="59">
        <v>46366</v>
      </c>
      <c r="S347" s="60" t="b">
        <f>AND(
COUNTIF(Расчёт!$O$4:$O$35,R347)=0,
OR(
AND('График отпусков'!$C$15&lt;&gt;"",'График отпусков'!$D$15&lt;&gt;"",R347&gt;=MIN('График отпусков'!$C$15,'График отпусков'!$D$15),R347&lt;=MAX('График отпусков'!$C$15,'График отпусков'!$D$15)),
AND('График отпусков'!$C$16&lt;&gt;"",'График отпусков'!$D$16&lt;&gt;"",R347&gt;=MIN('График отпусков'!$C$16,'График отпусков'!$D$16),R347&lt;=MAX('График отпусков'!$C$16,'График отпусков'!$D$16)),
AND('График отпусков'!$C$17&lt;&gt;"",'График отпусков'!$D$17&lt;&gt;"",R347&gt;=MIN('График отпусков'!$C$17,'График отпусков'!$D$17),R347&lt;=MAX('График отпусков'!$C$17,'График отпусков'!$D$17)),
AND('График отпусков'!$C$18&lt;&gt;"",'График отпусков'!$D$18&lt;&gt;"",R347&gt;=MIN('График отпусков'!$C$18,'График отпусков'!$D$18),R347&lt;=MAX('График отпусков'!$C$18,'График отпусков'!$D$18)),
AND('График отпусков'!$C$19&lt;&gt;"",'График отпусков'!$D$19&lt;&gt;"",R347&gt;=MIN('График отпусков'!$C$19,'График отпусков'!$D$19),R347&lt;=MAX('График отпусков'!$C$19,'График отпусков'!$D$19)),
AND('График отпусков'!$C$20&lt;&gt;"",'График отпусков'!$D$20&lt;&gt;"",R347&gt;=MIN('График отпусков'!$C$20,'График отпусков'!$D$20),R347&lt;=MAX('График отпусков'!$C$20,'График отпусков'!$D$20)),
AND('График отпусков'!$C$21&lt;&gt;"",'График отпусков'!$D$21&lt;&gt;"",R347&gt;=MIN('График отпусков'!$C$21,'График отпусков'!$D$21),R347&lt;=MAX('График отпусков'!$C$21,'График отпусков'!$D$21)),
AND('График отпусков'!$C$22&lt;&gt;"",'График отпусков'!$D$22&lt;&gt;"",R347&gt;=MIN('График отпусков'!$C$22,'График отпусков'!$D$22),R347&lt;=MAX('График отпусков'!$C$22,'График отпусков'!$D$22)),
AND('График отпусков'!$C$23&lt;&gt;"",'График отпусков'!$D$23&lt;&gt;"",R347&gt;=MIN('График отпусков'!$C$23,'График отпусков'!$D$23),R347&lt;=MAX('График отпусков'!$C$23,'График отпусков'!$D$23)),
AND('График отпусков'!$C$24&lt;&gt;"",'График отпусков'!$D$24&lt;&gt;"",R347&gt;=MIN('График отпусков'!$C$24,'График отпусков'!$D$24),R347&lt;=MAX('График отпусков'!$C$24,'График отпусков'!$D$24)),
AND('График отпусков'!$C$25&lt;&gt;"",'График отпусков'!$D$25&lt;&gt;"",R347&gt;=MIN('График отпусков'!$C$25,'График отпусков'!$D$25),R347&lt;=MAX('График отпусков'!$C$25,'График отпусков'!$D$25)),
AND('График отпусков'!$C$26&lt;&gt;"",'График отпусков'!$D$26&lt;&gt;"",R347&gt;=MIN('График отпусков'!$C$26,'График отпусков'!$D$26),R347&lt;=MAX('График отпусков'!$C$26,'График отпусков'!$D$26)),
AND('График отпусков'!$C$27&lt;&gt;"",'График отпусков'!$D$27&lt;&gt;"",R347&gt;=MIN('График отпусков'!$C$27,'График отпусков'!$D$27),R347&lt;=MAX('График отпусков'!$C$27,'График отпусков'!$D$27)),
AND('График отпусков'!$C$28&lt;&gt;"",'График отпусков'!$D$28&lt;&gt;"",R347&gt;=MIN('График отпусков'!$C$28,'График отпусков'!$D$28),R347&lt;=MAX('График отпусков'!$C$28,'График отпусков'!$D$28)),
AND('График отпусков'!$C$29&lt;&gt;"",'График отпусков'!$D$29&lt;&gt;"",R347&gt;=MIN('График отпусков'!$C$29,'График отпусков'!$D$29),R347&lt;=MAX('График отпусков'!$C$29,'График отпусков'!$D$29))
)
)</f>
        <v>0</v>
      </c>
    </row>
    <row r="348" spans="17:19" ht="45" customHeight="1" x14ac:dyDescent="0.25">
      <c r="Q348" s="58" t="s">
        <v>104</v>
      </c>
      <c r="R348" s="59">
        <v>46367</v>
      </c>
      <c r="S348" s="60" t="b">
        <f>AND(
COUNTIF(Расчёт!$O$4:$O$35,R348)=0,
OR(
AND('График отпусков'!$C$15&lt;&gt;"",'График отпусков'!$D$15&lt;&gt;"",R348&gt;=MIN('График отпусков'!$C$15,'График отпусков'!$D$15),R348&lt;=MAX('График отпусков'!$C$15,'График отпусков'!$D$15)),
AND('График отпусков'!$C$16&lt;&gt;"",'График отпусков'!$D$16&lt;&gt;"",R348&gt;=MIN('График отпусков'!$C$16,'График отпусков'!$D$16),R348&lt;=MAX('График отпусков'!$C$16,'График отпусков'!$D$16)),
AND('График отпусков'!$C$17&lt;&gt;"",'График отпусков'!$D$17&lt;&gt;"",R348&gt;=MIN('График отпусков'!$C$17,'График отпусков'!$D$17),R348&lt;=MAX('График отпусков'!$C$17,'График отпусков'!$D$17)),
AND('График отпусков'!$C$18&lt;&gt;"",'График отпусков'!$D$18&lt;&gt;"",R348&gt;=MIN('График отпусков'!$C$18,'График отпусков'!$D$18),R348&lt;=MAX('График отпусков'!$C$18,'График отпусков'!$D$18)),
AND('График отпусков'!$C$19&lt;&gt;"",'График отпусков'!$D$19&lt;&gt;"",R348&gt;=MIN('График отпусков'!$C$19,'График отпусков'!$D$19),R348&lt;=MAX('График отпусков'!$C$19,'График отпусков'!$D$19)),
AND('График отпусков'!$C$20&lt;&gt;"",'График отпусков'!$D$20&lt;&gt;"",R348&gt;=MIN('График отпусков'!$C$20,'График отпусков'!$D$20),R348&lt;=MAX('График отпусков'!$C$20,'График отпусков'!$D$20)),
AND('График отпусков'!$C$21&lt;&gt;"",'График отпусков'!$D$21&lt;&gt;"",R348&gt;=MIN('График отпусков'!$C$21,'График отпусков'!$D$21),R348&lt;=MAX('График отпусков'!$C$21,'График отпусков'!$D$21)),
AND('График отпусков'!$C$22&lt;&gt;"",'График отпусков'!$D$22&lt;&gt;"",R348&gt;=MIN('График отпусков'!$C$22,'График отпусков'!$D$22),R348&lt;=MAX('График отпусков'!$C$22,'График отпусков'!$D$22)),
AND('График отпусков'!$C$23&lt;&gt;"",'График отпусков'!$D$23&lt;&gt;"",R348&gt;=MIN('График отпусков'!$C$23,'График отпусков'!$D$23),R348&lt;=MAX('График отпусков'!$C$23,'График отпусков'!$D$23)),
AND('График отпусков'!$C$24&lt;&gt;"",'График отпусков'!$D$24&lt;&gt;"",R348&gt;=MIN('График отпусков'!$C$24,'График отпусков'!$D$24),R348&lt;=MAX('График отпусков'!$C$24,'График отпусков'!$D$24)),
AND('График отпусков'!$C$25&lt;&gt;"",'График отпусков'!$D$25&lt;&gt;"",R348&gt;=MIN('График отпусков'!$C$25,'График отпусков'!$D$25),R348&lt;=MAX('График отпусков'!$C$25,'График отпусков'!$D$25)),
AND('График отпусков'!$C$26&lt;&gt;"",'График отпусков'!$D$26&lt;&gt;"",R348&gt;=MIN('График отпусков'!$C$26,'График отпусков'!$D$26),R348&lt;=MAX('График отпусков'!$C$26,'График отпусков'!$D$26)),
AND('График отпусков'!$C$27&lt;&gt;"",'График отпусков'!$D$27&lt;&gt;"",R348&gt;=MIN('График отпусков'!$C$27,'График отпусков'!$D$27),R348&lt;=MAX('График отпусков'!$C$27,'График отпусков'!$D$27)),
AND('График отпусков'!$C$28&lt;&gt;"",'График отпусков'!$D$28&lt;&gt;"",R348&gt;=MIN('График отпусков'!$C$28,'График отпусков'!$D$28),R348&lt;=MAX('График отпусков'!$C$28,'График отпусков'!$D$28)),
AND('График отпусков'!$C$29&lt;&gt;"",'График отпусков'!$D$29&lt;&gt;"",R348&gt;=MIN('График отпусков'!$C$29,'График отпусков'!$D$29),R348&lt;=MAX('График отпусков'!$C$29,'График отпусков'!$D$29))
)
)</f>
        <v>0</v>
      </c>
    </row>
    <row r="349" spans="17:19" ht="45" customHeight="1" x14ac:dyDescent="0.25">
      <c r="Q349" s="58" t="s">
        <v>104</v>
      </c>
      <c r="R349" s="59">
        <v>46368</v>
      </c>
      <c r="S349" s="60" t="b">
        <f>AND(
COUNTIF(Расчёт!$O$4:$O$35,R349)=0,
OR(
AND('График отпусков'!$C$15&lt;&gt;"",'График отпусков'!$D$15&lt;&gt;"",R349&gt;=MIN('График отпусков'!$C$15,'График отпусков'!$D$15),R349&lt;=MAX('График отпусков'!$C$15,'График отпусков'!$D$15)),
AND('График отпусков'!$C$16&lt;&gt;"",'График отпусков'!$D$16&lt;&gt;"",R349&gt;=MIN('График отпусков'!$C$16,'График отпусков'!$D$16),R349&lt;=MAX('График отпусков'!$C$16,'График отпусков'!$D$16)),
AND('График отпусков'!$C$17&lt;&gt;"",'График отпусков'!$D$17&lt;&gt;"",R349&gt;=MIN('График отпусков'!$C$17,'График отпусков'!$D$17),R349&lt;=MAX('График отпусков'!$C$17,'График отпусков'!$D$17)),
AND('График отпусков'!$C$18&lt;&gt;"",'График отпусков'!$D$18&lt;&gt;"",R349&gt;=MIN('График отпусков'!$C$18,'График отпусков'!$D$18),R349&lt;=MAX('График отпусков'!$C$18,'График отпусков'!$D$18)),
AND('График отпусков'!$C$19&lt;&gt;"",'График отпусков'!$D$19&lt;&gt;"",R349&gt;=MIN('График отпусков'!$C$19,'График отпусков'!$D$19),R349&lt;=MAX('График отпусков'!$C$19,'График отпусков'!$D$19)),
AND('График отпусков'!$C$20&lt;&gt;"",'График отпусков'!$D$20&lt;&gt;"",R349&gt;=MIN('График отпусков'!$C$20,'График отпусков'!$D$20),R349&lt;=MAX('График отпусков'!$C$20,'График отпусков'!$D$20)),
AND('График отпусков'!$C$21&lt;&gt;"",'График отпусков'!$D$21&lt;&gt;"",R349&gt;=MIN('График отпусков'!$C$21,'График отпусков'!$D$21),R349&lt;=MAX('График отпусков'!$C$21,'График отпусков'!$D$21)),
AND('График отпусков'!$C$22&lt;&gt;"",'График отпусков'!$D$22&lt;&gt;"",R349&gt;=MIN('График отпусков'!$C$22,'График отпусков'!$D$22),R349&lt;=MAX('График отпусков'!$C$22,'График отпусков'!$D$22)),
AND('График отпусков'!$C$23&lt;&gt;"",'График отпусков'!$D$23&lt;&gt;"",R349&gt;=MIN('График отпусков'!$C$23,'График отпусков'!$D$23),R349&lt;=MAX('График отпусков'!$C$23,'График отпусков'!$D$23)),
AND('График отпусков'!$C$24&lt;&gt;"",'График отпусков'!$D$24&lt;&gt;"",R349&gt;=MIN('График отпусков'!$C$24,'График отпусков'!$D$24),R349&lt;=MAX('График отпусков'!$C$24,'График отпусков'!$D$24)),
AND('График отпусков'!$C$25&lt;&gt;"",'График отпусков'!$D$25&lt;&gt;"",R349&gt;=MIN('График отпусков'!$C$25,'График отпусков'!$D$25),R349&lt;=MAX('График отпусков'!$C$25,'График отпусков'!$D$25)),
AND('График отпусков'!$C$26&lt;&gt;"",'График отпусков'!$D$26&lt;&gt;"",R349&gt;=MIN('График отпусков'!$C$26,'График отпусков'!$D$26),R349&lt;=MAX('График отпусков'!$C$26,'График отпусков'!$D$26)),
AND('График отпусков'!$C$27&lt;&gt;"",'График отпусков'!$D$27&lt;&gt;"",R349&gt;=MIN('График отпусков'!$C$27,'График отпусков'!$D$27),R349&lt;=MAX('График отпусков'!$C$27,'График отпусков'!$D$27)),
AND('График отпусков'!$C$28&lt;&gt;"",'График отпусков'!$D$28&lt;&gt;"",R349&gt;=MIN('График отпусков'!$C$28,'График отпусков'!$D$28),R349&lt;=MAX('График отпусков'!$C$28,'График отпусков'!$D$28)),
AND('График отпусков'!$C$29&lt;&gt;"",'График отпусков'!$D$29&lt;&gt;"",R349&gt;=MIN('График отпусков'!$C$29,'График отпусков'!$D$29),R349&lt;=MAX('График отпусков'!$C$29,'График отпусков'!$D$29))
)
)</f>
        <v>0</v>
      </c>
    </row>
    <row r="350" spans="17:19" ht="45" customHeight="1" x14ac:dyDescent="0.25">
      <c r="Q350" s="58" t="s">
        <v>104</v>
      </c>
      <c r="R350" s="59">
        <v>46369</v>
      </c>
      <c r="S350" s="60" t="b">
        <f>AND(
COUNTIF(Расчёт!$O$4:$O$35,R350)=0,
OR(
AND('График отпусков'!$C$15&lt;&gt;"",'График отпусков'!$D$15&lt;&gt;"",R350&gt;=MIN('График отпусков'!$C$15,'График отпусков'!$D$15),R350&lt;=MAX('График отпусков'!$C$15,'График отпусков'!$D$15)),
AND('График отпусков'!$C$16&lt;&gt;"",'График отпусков'!$D$16&lt;&gt;"",R350&gt;=MIN('График отпусков'!$C$16,'График отпусков'!$D$16),R350&lt;=MAX('График отпусков'!$C$16,'График отпусков'!$D$16)),
AND('График отпусков'!$C$17&lt;&gt;"",'График отпусков'!$D$17&lt;&gt;"",R350&gt;=MIN('График отпусков'!$C$17,'График отпусков'!$D$17),R350&lt;=MAX('График отпусков'!$C$17,'График отпусков'!$D$17)),
AND('График отпусков'!$C$18&lt;&gt;"",'График отпусков'!$D$18&lt;&gt;"",R350&gt;=MIN('График отпусков'!$C$18,'График отпусков'!$D$18),R350&lt;=MAX('График отпусков'!$C$18,'График отпусков'!$D$18)),
AND('График отпусков'!$C$19&lt;&gt;"",'График отпусков'!$D$19&lt;&gt;"",R350&gt;=MIN('График отпусков'!$C$19,'График отпусков'!$D$19),R350&lt;=MAX('График отпусков'!$C$19,'График отпусков'!$D$19)),
AND('График отпусков'!$C$20&lt;&gt;"",'График отпусков'!$D$20&lt;&gt;"",R350&gt;=MIN('График отпусков'!$C$20,'График отпусков'!$D$20),R350&lt;=MAX('График отпусков'!$C$20,'График отпусков'!$D$20)),
AND('График отпусков'!$C$21&lt;&gt;"",'График отпусков'!$D$21&lt;&gt;"",R350&gt;=MIN('График отпусков'!$C$21,'График отпусков'!$D$21),R350&lt;=MAX('График отпусков'!$C$21,'График отпусков'!$D$21)),
AND('График отпусков'!$C$22&lt;&gt;"",'График отпусков'!$D$22&lt;&gt;"",R350&gt;=MIN('График отпусков'!$C$22,'График отпусков'!$D$22),R350&lt;=MAX('График отпусков'!$C$22,'График отпусков'!$D$22)),
AND('График отпусков'!$C$23&lt;&gt;"",'График отпусков'!$D$23&lt;&gt;"",R350&gt;=MIN('График отпусков'!$C$23,'График отпусков'!$D$23),R350&lt;=MAX('График отпусков'!$C$23,'График отпусков'!$D$23)),
AND('График отпусков'!$C$24&lt;&gt;"",'График отпусков'!$D$24&lt;&gt;"",R350&gt;=MIN('График отпусков'!$C$24,'График отпусков'!$D$24),R350&lt;=MAX('График отпусков'!$C$24,'График отпусков'!$D$24)),
AND('График отпусков'!$C$25&lt;&gt;"",'График отпусков'!$D$25&lt;&gt;"",R350&gt;=MIN('График отпусков'!$C$25,'График отпусков'!$D$25),R350&lt;=MAX('График отпусков'!$C$25,'График отпусков'!$D$25)),
AND('График отпусков'!$C$26&lt;&gt;"",'График отпусков'!$D$26&lt;&gt;"",R350&gt;=MIN('График отпусков'!$C$26,'График отпусков'!$D$26),R350&lt;=MAX('График отпусков'!$C$26,'График отпусков'!$D$26)),
AND('График отпусков'!$C$27&lt;&gt;"",'График отпусков'!$D$27&lt;&gt;"",R350&gt;=MIN('График отпусков'!$C$27,'График отпусков'!$D$27),R350&lt;=MAX('График отпусков'!$C$27,'График отпусков'!$D$27)),
AND('График отпусков'!$C$28&lt;&gt;"",'График отпусков'!$D$28&lt;&gt;"",R350&gt;=MIN('График отпусков'!$C$28,'График отпусков'!$D$28),R350&lt;=MAX('График отпусков'!$C$28,'График отпусков'!$D$28)),
AND('График отпусков'!$C$29&lt;&gt;"",'График отпусков'!$D$29&lt;&gt;"",R350&gt;=MIN('График отпусков'!$C$29,'График отпусков'!$D$29),R350&lt;=MAX('График отпусков'!$C$29,'График отпусков'!$D$29))
)
)</f>
        <v>0</v>
      </c>
    </row>
    <row r="351" spans="17:19" ht="45" customHeight="1" x14ac:dyDescent="0.25">
      <c r="Q351" s="58" t="s">
        <v>104</v>
      </c>
      <c r="R351" s="59">
        <v>46370</v>
      </c>
      <c r="S351" s="60" t="b">
        <f>AND(
COUNTIF(Расчёт!$O$4:$O$35,R351)=0,
OR(
AND('График отпусков'!$C$15&lt;&gt;"",'График отпусков'!$D$15&lt;&gt;"",R351&gt;=MIN('График отпусков'!$C$15,'График отпусков'!$D$15),R351&lt;=MAX('График отпусков'!$C$15,'График отпусков'!$D$15)),
AND('График отпусков'!$C$16&lt;&gt;"",'График отпусков'!$D$16&lt;&gt;"",R351&gt;=MIN('График отпусков'!$C$16,'График отпусков'!$D$16),R351&lt;=MAX('График отпусков'!$C$16,'График отпусков'!$D$16)),
AND('График отпусков'!$C$17&lt;&gt;"",'График отпусков'!$D$17&lt;&gt;"",R351&gt;=MIN('График отпусков'!$C$17,'График отпусков'!$D$17),R351&lt;=MAX('График отпусков'!$C$17,'График отпусков'!$D$17)),
AND('График отпусков'!$C$18&lt;&gt;"",'График отпусков'!$D$18&lt;&gt;"",R351&gt;=MIN('График отпусков'!$C$18,'График отпусков'!$D$18),R351&lt;=MAX('График отпусков'!$C$18,'График отпусков'!$D$18)),
AND('График отпусков'!$C$19&lt;&gt;"",'График отпусков'!$D$19&lt;&gt;"",R351&gt;=MIN('График отпусков'!$C$19,'График отпусков'!$D$19),R351&lt;=MAX('График отпусков'!$C$19,'График отпусков'!$D$19)),
AND('График отпусков'!$C$20&lt;&gt;"",'График отпусков'!$D$20&lt;&gt;"",R351&gt;=MIN('График отпусков'!$C$20,'График отпусков'!$D$20),R351&lt;=MAX('График отпусков'!$C$20,'График отпусков'!$D$20)),
AND('График отпусков'!$C$21&lt;&gt;"",'График отпусков'!$D$21&lt;&gt;"",R351&gt;=MIN('График отпусков'!$C$21,'График отпусков'!$D$21),R351&lt;=MAX('График отпусков'!$C$21,'График отпусков'!$D$21)),
AND('График отпусков'!$C$22&lt;&gt;"",'График отпусков'!$D$22&lt;&gt;"",R351&gt;=MIN('График отпусков'!$C$22,'График отпусков'!$D$22),R351&lt;=MAX('График отпусков'!$C$22,'График отпусков'!$D$22)),
AND('График отпусков'!$C$23&lt;&gt;"",'График отпусков'!$D$23&lt;&gt;"",R351&gt;=MIN('График отпусков'!$C$23,'График отпусков'!$D$23),R351&lt;=MAX('График отпусков'!$C$23,'График отпусков'!$D$23)),
AND('График отпусков'!$C$24&lt;&gt;"",'График отпусков'!$D$24&lt;&gt;"",R351&gt;=MIN('График отпусков'!$C$24,'График отпусков'!$D$24),R351&lt;=MAX('График отпусков'!$C$24,'График отпусков'!$D$24)),
AND('График отпусков'!$C$25&lt;&gt;"",'График отпусков'!$D$25&lt;&gt;"",R351&gt;=MIN('График отпусков'!$C$25,'График отпусков'!$D$25),R351&lt;=MAX('График отпусков'!$C$25,'График отпусков'!$D$25)),
AND('График отпусков'!$C$26&lt;&gt;"",'График отпусков'!$D$26&lt;&gt;"",R351&gt;=MIN('График отпусков'!$C$26,'График отпусков'!$D$26),R351&lt;=MAX('График отпусков'!$C$26,'График отпусков'!$D$26)),
AND('График отпусков'!$C$27&lt;&gt;"",'График отпусков'!$D$27&lt;&gt;"",R351&gt;=MIN('График отпусков'!$C$27,'График отпусков'!$D$27),R351&lt;=MAX('График отпусков'!$C$27,'График отпусков'!$D$27)),
AND('График отпусков'!$C$28&lt;&gt;"",'График отпусков'!$D$28&lt;&gt;"",R351&gt;=MIN('График отпусков'!$C$28,'График отпусков'!$D$28),R351&lt;=MAX('График отпусков'!$C$28,'График отпусков'!$D$28)),
AND('График отпусков'!$C$29&lt;&gt;"",'График отпусков'!$D$29&lt;&gt;"",R351&gt;=MIN('График отпусков'!$C$29,'График отпусков'!$D$29),R351&lt;=MAX('График отпусков'!$C$29,'График отпусков'!$D$29))
)
)</f>
        <v>0</v>
      </c>
    </row>
    <row r="352" spans="17:19" ht="45" customHeight="1" x14ac:dyDescent="0.25">
      <c r="Q352" s="58" t="s">
        <v>104</v>
      </c>
      <c r="R352" s="59">
        <v>46371</v>
      </c>
      <c r="S352" s="60" t="b">
        <f>AND(
COUNTIF(Расчёт!$O$4:$O$35,R352)=0,
OR(
AND('График отпусков'!$C$15&lt;&gt;"",'График отпусков'!$D$15&lt;&gt;"",R352&gt;=MIN('График отпусков'!$C$15,'График отпусков'!$D$15),R352&lt;=MAX('График отпусков'!$C$15,'График отпусков'!$D$15)),
AND('График отпусков'!$C$16&lt;&gt;"",'График отпусков'!$D$16&lt;&gt;"",R352&gt;=MIN('График отпусков'!$C$16,'График отпусков'!$D$16),R352&lt;=MAX('График отпусков'!$C$16,'График отпусков'!$D$16)),
AND('График отпусков'!$C$17&lt;&gt;"",'График отпусков'!$D$17&lt;&gt;"",R352&gt;=MIN('График отпусков'!$C$17,'График отпусков'!$D$17),R352&lt;=MAX('График отпусков'!$C$17,'График отпусков'!$D$17)),
AND('График отпусков'!$C$18&lt;&gt;"",'График отпусков'!$D$18&lt;&gt;"",R352&gt;=MIN('График отпусков'!$C$18,'График отпусков'!$D$18),R352&lt;=MAX('График отпусков'!$C$18,'График отпусков'!$D$18)),
AND('График отпусков'!$C$19&lt;&gt;"",'График отпусков'!$D$19&lt;&gt;"",R352&gt;=MIN('График отпусков'!$C$19,'График отпусков'!$D$19),R352&lt;=MAX('График отпусков'!$C$19,'График отпусков'!$D$19)),
AND('График отпусков'!$C$20&lt;&gt;"",'График отпусков'!$D$20&lt;&gt;"",R352&gt;=MIN('График отпусков'!$C$20,'График отпусков'!$D$20),R352&lt;=MAX('График отпусков'!$C$20,'График отпусков'!$D$20)),
AND('График отпусков'!$C$21&lt;&gt;"",'График отпусков'!$D$21&lt;&gt;"",R352&gt;=MIN('График отпусков'!$C$21,'График отпусков'!$D$21),R352&lt;=MAX('График отпусков'!$C$21,'График отпусков'!$D$21)),
AND('График отпусков'!$C$22&lt;&gt;"",'График отпусков'!$D$22&lt;&gt;"",R352&gt;=MIN('График отпусков'!$C$22,'График отпусков'!$D$22),R352&lt;=MAX('График отпусков'!$C$22,'График отпусков'!$D$22)),
AND('График отпусков'!$C$23&lt;&gt;"",'График отпусков'!$D$23&lt;&gt;"",R352&gt;=MIN('График отпусков'!$C$23,'График отпусков'!$D$23),R352&lt;=MAX('График отпусков'!$C$23,'График отпусков'!$D$23)),
AND('График отпусков'!$C$24&lt;&gt;"",'График отпусков'!$D$24&lt;&gt;"",R352&gt;=MIN('График отпусков'!$C$24,'График отпусков'!$D$24),R352&lt;=MAX('График отпусков'!$C$24,'График отпусков'!$D$24)),
AND('График отпусков'!$C$25&lt;&gt;"",'График отпусков'!$D$25&lt;&gt;"",R352&gt;=MIN('График отпусков'!$C$25,'График отпусков'!$D$25),R352&lt;=MAX('График отпусков'!$C$25,'График отпусков'!$D$25)),
AND('График отпусков'!$C$26&lt;&gt;"",'График отпусков'!$D$26&lt;&gt;"",R352&gt;=MIN('График отпусков'!$C$26,'График отпусков'!$D$26),R352&lt;=MAX('График отпусков'!$C$26,'График отпусков'!$D$26)),
AND('График отпусков'!$C$27&lt;&gt;"",'График отпусков'!$D$27&lt;&gt;"",R352&gt;=MIN('График отпусков'!$C$27,'График отпусков'!$D$27),R352&lt;=MAX('График отпусков'!$C$27,'График отпусков'!$D$27)),
AND('График отпусков'!$C$28&lt;&gt;"",'График отпусков'!$D$28&lt;&gt;"",R352&gt;=MIN('График отпусков'!$C$28,'График отпусков'!$D$28),R352&lt;=MAX('График отпусков'!$C$28,'График отпусков'!$D$28)),
AND('График отпусков'!$C$29&lt;&gt;"",'График отпусков'!$D$29&lt;&gt;"",R352&gt;=MIN('График отпусков'!$C$29,'График отпусков'!$D$29),R352&lt;=MAX('График отпусков'!$C$29,'График отпусков'!$D$29))
)
)</f>
        <v>0</v>
      </c>
    </row>
    <row r="353" spans="17:19" ht="45" customHeight="1" x14ac:dyDescent="0.25">
      <c r="Q353" s="58" t="s">
        <v>104</v>
      </c>
      <c r="R353" s="59">
        <v>46372</v>
      </c>
      <c r="S353" s="60" t="b">
        <f>AND(
COUNTIF(Расчёт!$O$4:$O$35,R353)=0,
OR(
AND('График отпусков'!$C$15&lt;&gt;"",'График отпусков'!$D$15&lt;&gt;"",R353&gt;=MIN('График отпусков'!$C$15,'График отпусков'!$D$15),R353&lt;=MAX('График отпусков'!$C$15,'График отпусков'!$D$15)),
AND('График отпусков'!$C$16&lt;&gt;"",'График отпусков'!$D$16&lt;&gt;"",R353&gt;=MIN('График отпусков'!$C$16,'График отпусков'!$D$16),R353&lt;=MAX('График отпусков'!$C$16,'График отпусков'!$D$16)),
AND('График отпусков'!$C$17&lt;&gt;"",'График отпусков'!$D$17&lt;&gt;"",R353&gt;=MIN('График отпусков'!$C$17,'График отпусков'!$D$17),R353&lt;=MAX('График отпусков'!$C$17,'График отпусков'!$D$17)),
AND('График отпусков'!$C$18&lt;&gt;"",'График отпусков'!$D$18&lt;&gt;"",R353&gt;=MIN('График отпусков'!$C$18,'График отпусков'!$D$18),R353&lt;=MAX('График отпусков'!$C$18,'График отпусков'!$D$18)),
AND('График отпусков'!$C$19&lt;&gt;"",'График отпусков'!$D$19&lt;&gt;"",R353&gt;=MIN('График отпусков'!$C$19,'График отпусков'!$D$19),R353&lt;=MAX('График отпусков'!$C$19,'График отпусков'!$D$19)),
AND('График отпусков'!$C$20&lt;&gt;"",'График отпусков'!$D$20&lt;&gt;"",R353&gt;=MIN('График отпусков'!$C$20,'График отпусков'!$D$20),R353&lt;=MAX('График отпусков'!$C$20,'График отпусков'!$D$20)),
AND('График отпусков'!$C$21&lt;&gt;"",'График отпусков'!$D$21&lt;&gt;"",R353&gt;=MIN('График отпусков'!$C$21,'График отпусков'!$D$21),R353&lt;=MAX('График отпусков'!$C$21,'График отпусков'!$D$21)),
AND('График отпусков'!$C$22&lt;&gt;"",'График отпусков'!$D$22&lt;&gt;"",R353&gt;=MIN('График отпусков'!$C$22,'График отпусков'!$D$22),R353&lt;=MAX('График отпусков'!$C$22,'График отпусков'!$D$22)),
AND('График отпусков'!$C$23&lt;&gt;"",'График отпусков'!$D$23&lt;&gt;"",R353&gt;=MIN('График отпусков'!$C$23,'График отпусков'!$D$23),R353&lt;=MAX('График отпусков'!$C$23,'График отпусков'!$D$23)),
AND('График отпусков'!$C$24&lt;&gt;"",'График отпусков'!$D$24&lt;&gt;"",R353&gt;=MIN('График отпусков'!$C$24,'График отпусков'!$D$24),R353&lt;=MAX('График отпусков'!$C$24,'График отпусков'!$D$24)),
AND('График отпусков'!$C$25&lt;&gt;"",'График отпусков'!$D$25&lt;&gt;"",R353&gt;=MIN('График отпусков'!$C$25,'График отпусков'!$D$25),R353&lt;=MAX('График отпусков'!$C$25,'График отпусков'!$D$25)),
AND('График отпусков'!$C$26&lt;&gt;"",'График отпусков'!$D$26&lt;&gt;"",R353&gt;=MIN('График отпусков'!$C$26,'График отпусков'!$D$26),R353&lt;=MAX('График отпусков'!$C$26,'График отпусков'!$D$26)),
AND('График отпусков'!$C$27&lt;&gt;"",'График отпусков'!$D$27&lt;&gt;"",R353&gt;=MIN('График отпусков'!$C$27,'График отпусков'!$D$27),R353&lt;=MAX('График отпусков'!$C$27,'График отпусков'!$D$27)),
AND('График отпусков'!$C$28&lt;&gt;"",'График отпусков'!$D$28&lt;&gt;"",R353&gt;=MIN('График отпусков'!$C$28,'График отпусков'!$D$28),R353&lt;=MAX('График отпусков'!$C$28,'График отпусков'!$D$28)),
AND('График отпусков'!$C$29&lt;&gt;"",'График отпусков'!$D$29&lt;&gt;"",R353&gt;=MIN('График отпусков'!$C$29,'График отпусков'!$D$29),R353&lt;=MAX('График отпусков'!$C$29,'График отпусков'!$D$29))
)
)</f>
        <v>0</v>
      </c>
    </row>
    <row r="354" spans="17:19" ht="45" customHeight="1" x14ac:dyDescent="0.25">
      <c r="Q354" s="58" t="s">
        <v>104</v>
      </c>
      <c r="R354" s="59">
        <v>46373</v>
      </c>
      <c r="S354" s="60" t="b">
        <f>AND(
COUNTIF(Расчёт!$O$4:$O$35,R354)=0,
OR(
AND('График отпусков'!$C$15&lt;&gt;"",'График отпусков'!$D$15&lt;&gt;"",R354&gt;=MIN('График отпусков'!$C$15,'График отпусков'!$D$15),R354&lt;=MAX('График отпусков'!$C$15,'График отпусков'!$D$15)),
AND('График отпусков'!$C$16&lt;&gt;"",'График отпусков'!$D$16&lt;&gt;"",R354&gt;=MIN('График отпусков'!$C$16,'График отпусков'!$D$16),R354&lt;=MAX('График отпусков'!$C$16,'График отпусков'!$D$16)),
AND('График отпусков'!$C$17&lt;&gt;"",'График отпусков'!$D$17&lt;&gt;"",R354&gt;=MIN('График отпусков'!$C$17,'График отпусков'!$D$17),R354&lt;=MAX('График отпусков'!$C$17,'График отпусков'!$D$17)),
AND('График отпусков'!$C$18&lt;&gt;"",'График отпусков'!$D$18&lt;&gt;"",R354&gt;=MIN('График отпусков'!$C$18,'График отпусков'!$D$18),R354&lt;=MAX('График отпусков'!$C$18,'График отпусков'!$D$18)),
AND('График отпусков'!$C$19&lt;&gt;"",'График отпусков'!$D$19&lt;&gt;"",R354&gt;=MIN('График отпусков'!$C$19,'График отпусков'!$D$19),R354&lt;=MAX('График отпусков'!$C$19,'График отпусков'!$D$19)),
AND('График отпусков'!$C$20&lt;&gt;"",'График отпусков'!$D$20&lt;&gt;"",R354&gt;=MIN('График отпусков'!$C$20,'График отпусков'!$D$20),R354&lt;=MAX('График отпусков'!$C$20,'График отпусков'!$D$20)),
AND('График отпусков'!$C$21&lt;&gt;"",'График отпусков'!$D$21&lt;&gt;"",R354&gt;=MIN('График отпусков'!$C$21,'График отпусков'!$D$21),R354&lt;=MAX('График отпусков'!$C$21,'График отпусков'!$D$21)),
AND('График отпусков'!$C$22&lt;&gt;"",'График отпусков'!$D$22&lt;&gt;"",R354&gt;=MIN('График отпусков'!$C$22,'График отпусков'!$D$22),R354&lt;=MAX('График отпусков'!$C$22,'График отпусков'!$D$22)),
AND('График отпусков'!$C$23&lt;&gt;"",'График отпусков'!$D$23&lt;&gt;"",R354&gt;=MIN('График отпусков'!$C$23,'График отпусков'!$D$23),R354&lt;=MAX('График отпусков'!$C$23,'График отпусков'!$D$23)),
AND('График отпусков'!$C$24&lt;&gt;"",'График отпусков'!$D$24&lt;&gt;"",R354&gt;=MIN('График отпусков'!$C$24,'График отпусков'!$D$24),R354&lt;=MAX('График отпусков'!$C$24,'График отпусков'!$D$24)),
AND('График отпусков'!$C$25&lt;&gt;"",'График отпусков'!$D$25&lt;&gt;"",R354&gt;=MIN('График отпусков'!$C$25,'График отпусков'!$D$25),R354&lt;=MAX('График отпусков'!$C$25,'График отпусков'!$D$25)),
AND('График отпусков'!$C$26&lt;&gt;"",'График отпусков'!$D$26&lt;&gt;"",R354&gt;=MIN('График отпусков'!$C$26,'График отпусков'!$D$26),R354&lt;=MAX('График отпусков'!$C$26,'График отпусков'!$D$26)),
AND('График отпусков'!$C$27&lt;&gt;"",'График отпусков'!$D$27&lt;&gt;"",R354&gt;=MIN('График отпусков'!$C$27,'График отпусков'!$D$27),R354&lt;=MAX('График отпусков'!$C$27,'График отпусков'!$D$27)),
AND('График отпусков'!$C$28&lt;&gt;"",'График отпусков'!$D$28&lt;&gt;"",R354&gt;=MIN('График отпусков'!$C$28,'График отпусков'!$D$28),R354&lt;=MAX('График отпусков'!$C$28,'График отпусков'!$D$28)),
AND('График отпусков'!$C$29&lt;&gt;"",'График отпусков'!$D$29&lt;&gt;"",R354&gt;=MIN('График отпусков'!$C$29,'График отпусков'!$D$29),R354&lt;=MAX('График отпусков'!$C$29,'График отпусков'!$D$29))
)
)</f>
        <v>0</v>
      </c>
    </row>
    <row r="355" spans="17:19" ht="45" customHeight="1" x14ac:dyDescent="0.25">
      <c r="Q355" s="58" t="s">
        <v>104</v>
      </c>
      <c r="R355" s="59">
        <v>46374</v>
      </c>
      <c r="S355" s="60" t="b">
        <f>AND(
COUNTIF(Расчёт!$O$4:$O$35,R355)=0,
OR(
AND('График отпусков'!$C$15&lt;&gt;"",'График отпусков'!$D$15&lt;&gt;"",R355&gt;=MIN('График отпусков'!$C$15,'График отпусков'!$D$15),R355&lt;=MAX('График отпусков'!$C$15,'График отпусков'!$D$15)),
AND('График отпусков'!$C$16&lt;&gt;"",'График отпусков'!$D$16&lt;&gt;"",R355&gt;=MIN('График отпусков'!$C$16,'График отпусков'!$D$16),R355&lt;=MAX('График отпусков'!$C$16,'График отпусков'!$D$16)),
AND('График отпусков'!$C$17&lt;&gt;"",'График отпусков'!$D$17&lt;&gt;"",R355&gt;=MIN('График отпусков'!$C$17,'График отпусков'!$D$17),R355&lt;=MAX('График отпусков'!$C$17,'График отпусков'!$D$17)),
AND('График отпусков'!$C$18&lt;&gt;"",'График отпусков'!$D$18&lt;&gt;"",R355&gt;=MIN('График отпусков'!$C$18,'График отпусков'!$D$18),R355&lt;=MAX('График отпусков'!$C$18,'График отпусков'!$D$18)),
AND('График отпусков'!$C$19&lt;&gt;"",'График отпусков'!$D$19&lt;&gt;"",R355&gt;=MIN('График отпусков'!$C$19,'График отпусков'!$D$19),R355&lt;=MAX('График отпусков'!$C$19,'График отпусков'!$D$19)),
AND('График отпусков'!$C$20&lt;&gt;"",'График отпусков'!$D$20&lt;&gt;"",R355&gt;=MIN('График отпусков'!$C$20,'График отпусков'!$D$20),R355&lt;=MAX('График отпусков'!$C$20,'График отпусков'!$D$20)),
AND('График отпусков'!$C$21&lt;&gt;"",'График отпусков'!$D$21&lt;&gt;"",R355&gt;=MIN('График отпусков'!$C$21,'График отпусков'!$D$21),R355&lt;=MAX('График отпусков'!$C$21,'График отпусков'!$D$21)),
AND('График отпусков'!$C$22&lt;&gt;"",'График отпусков'!$D$22&lt;&gt;"",R355&gt;=MIN('График отпусков'!$C$22,'График отпусков'!$D$22),R355&lt;=MAX('График отпусков'!$C$22,'График отпусков'!$D$22)),
AND('График отпусков'!$C$23&lt;&gt;"",'График отпусков'!$D$23&lt;&gt;"",R355&gt;=MIN('График отпусков'!$C$23,'График отпусков'!$D$23),R355&lt;=MAX('График отпусков'!$C$23,'График отпусков'!$D$23)),
AND('График отпусков'!$C$24&lt;&gt;"",'График отпусков'!$D$24&lt;&gt;"",R355&gt;=MIN('График отпусков'!$C$24,'График отпусков'!$D$24),R355&lt;=MAX('График отпусков'!$C$24,'График отпусков'!$D$24)),
AND('График отпусков'!$C$25&lt;&gt;"",'График отпусков'!$D$25&lt;&gt;"",R355&gt;=MIN('График отпусков'!$C$25,'График отпусков'!$D$25),R355&lt;=MAX('График отпусков'!$C$25,'График отпусков'!$D$25)),
AND('График отпусков'!$C$26&lt;&gt;"",'График отпусков'!$D$26&lt;&gt;"",R355&gt;=MIN('График отпусков'!$C$26,'График отпусков'!$D$26),R355&lt;=MAX('График отпусков'!$C$26,'График отпусков'!$D$26)),
AND('График отпусков'!$C$27&lt;&gt;"",'График отпусков'!$D$27&lt;&gt;"",R355&gt;=MIN('График отпусков'!$C$27,'График отпусков'!$D$27),R355&lt;=MAX('График отпусков'!$C$27,'График отпусков'!$D$27)),
AND('График отпусков'!$C$28&lt;&gt;"",'График отпусков'!$D$28&lt;&gt;"",R355&gt;=MIN('График отпусков'!$C$28,'График отпусков'!$D$28),R355&lt;=MAX('График отпусков'!$C$28,'График отпусков'!$D$28)),
AND('График отпусков'!$C$29&lt;&gt;"",'График отпусков'!$D$29&lt;&gt;"",R355&gt;=MIN('График отпусков'!$C$29,'График отпусков'!$D$29),R355&lt;=MAX('График отпусков'!$C$29,'График отпусков'!$D$29))
)
)</f>
        <v>0</v>
      </c>
    </row>
    <row r="356" spans="17:19" ht="45" customHeight="1" x14ac:dyDescent="0.25">
      <c r="Q356" s="58" t="s">
        <v>104</v>
      </c>
      <c r="R356" s="59">
        <v>46375</v>
      </c>
      <c r="S356" s="60" t="b">
        <f>AND(
COUNTIF(Расчёт!$O$4:$O$35,R356)=0,
OR(
AND('График отпусков'!$C$15&lt;&gt;"",'График отпусков'!$D$15&lt;&gt;"",R356&gt;=MIN('График отпусков'!$C$15,'График отпусков'!$D$15),R356&lt;=MAX('График отпусков'!$C$15,'График отпусков'!$D$15)),
AND('График отпусков'!$C$16&lt;&gt;"",'График отпусков'!$D$16&lt;&gt;"",R356&gt;=MIN('График отпусков'!$C$16,'График отпусков'!$D$16),R356&lt;=MAX('График отпусков'!$C$16,'График отпусков'!$D$16)),
AND('График отпусков'!$C$17&lt;&gt;"",'График отпусков'!$D$17&lt;&gt;"",R356&gt;=MIN('График отпусков'!$C$17,'График отпусков'!$D$17),R356&lt;=MAX('График отпусков'!$C$17,'График отпусков'!$D$17)),
AND('График отпусков'!$C$18&lt;&gt;"",'График отпусков'!$D$18&lt;&gt;"",R356&gt;=MIN('График отпусков'!$C$18,'График отпусков'!$D$18),R356&lt;=MAX('График отпусков'!$C$18,'График отпусков'!$D$18)),
AND('График отпусков'!$C$19&lt;&gt;"",'График отпусков'!$D$19&lt;&gt;"",R356&gt;=MIN('График отпусков'!$C$19,'График отпусков'!$D$19),R356&lt;=MAX('График отпусков'!$C$19,'График отпусков'!$D$19)),
AND('График отпусков'!$C$20&lt;&gt;"",'График отпусков'!$D$20&lt;&gt;"",R356&gt;=MIN('График отпусков'!$C$20,'График отпусков'!$D$20),R356&lt;=MAX('График отпусков'!$C$20,'График отпусков'!$D$20)),
AND('График отпусков'!$C$21&lt;&gt;"",'График отпусков'!$D$21&lt;&gt;"",R356&gt;=MIN('График отпусков'!$C$21,'График отпусков'!$D$21),R356&lt;=MAX('График отпусков'!$C$21,'График отпусков'!$D$21)),
AND('График отпусков'!$C$22&lt;&gt;"",'График отпусков'!$D$22&lt;&gt;"",R356&gt;=MIN('График отпусков'!$C$22,'График отпусков'!$D$22),R356&lt;=MAX('График отпусков'!$C$22,'График отпусков'!$D$22)),
AND('График отпусков'!$C$23&lt;&gt;"",'График отпусков'!$D$23&lt;&gt;"",R356&gt;=MIN('График отпусков'!$C$23,'График отпусков'!$D$23),R356&lt;=MAX('График отпусков'!$C$23,'График отпусков'!$D$23)),
AND('График отпусков'!$C$24&lt;&gt;"",'График отпусков'!$D$24&lt;&gt;"",R356&gt;=MIN('График отпусков'!$C$24,'График отпусков'!$D$24),R356&lt;=MAX('График отпусков'!$C$24,'График отпусков'!$D$24)),
AND('График отпусков'!$C$25&lt;&gt;"",'График отпусков'!$D$25&lt;&gt;"",R356&gt;=MIN('График отпусков'!$C$25,'График отпусков'!$D$25),R356&lt;=MAX('График отпусков'!$C$25,'График отпусков'!$D$25)),
AND('График отпусков'!$C$26&lt;&gt;"",'График отпусков'!$D$26&lt;&gt;"",R356&gt;=MIN('График отпусков'!$C$26,'График отпусков'!$D$26),R356&lt;=MAX('График отпусков'!$C$26,'График отпусков'!$D$26)),
AND('График отпусков'!$C$27&lt;&gt;"",'График отпусков'!$D$27&lt;&gt;"",R356&gt;=MIN('График отпусков'!$C$27,'График отпусков'!$D$27),R356&lt;=MAX('График отпусков'!$C$27,'График отпусков'!$D$27)),
AND('График отпусков'!$C$28&lt;&gt;"",'График отпусков'!$D$28&lt;&gt;"",R356&gt;=MIN('График отпусков'!$C$28,'График отпусков'!$D$28),R356&lt;=MAX('График отпусков'!$C$28,'График отпусков'!$D$28)),
AND('График отпусков'!$C$29&lt;&gt;"",'График отпусков'!$D$29&lt;&gt;"",R356&gt;=MIN('График отпусков'!$C$29,'График отпусков'!$D$29),R356&lt;=MAX('График отпусков'!$C$29,'График отпусков'!$D$29))
)
)</f>
        <v>0</v>
      </c>
    </row>
    <row r="357" spans="17:19" ht="45" customHeight="1" x14ac:dyDescent="0.25">
      <c r="Q357" s="58" t="s">
        <v>104</v>
      </c>
      <c r="R357" s="59">
        <v>46376</v>
      </c>
      <c r="S357" s="60" t="b">
        <f>AND(
COUNTIF(Расчёт!$O$4:$O$35,R357)=0,
OR(
AND('График отпусков'!$C$15&lt;&gt;"",'График отпусков'!$D$15&lt;&gt;"",R357&gt;=MIN('График отпусков'!$C$15,'График отпусков'!$D$15),R357&lt;=MAX('График отпусков'!$C$15,'График отпусков'!$D$15)),
AND('График отпусков'!$C$16&lt;&gt;"",'График отпусков'!$D$16&lt;&gt;"",R357&gt;=MIN('График отпусков'!$C$16,'График отпусков'!$D$16),R357&lt;=MAX('График отпусков'!$C$16,'График отпусков'!$D$16)),
AND('График отпусков'!$C$17&lt;&gt;"",'График отпусков'!$D$17&lt;&gt;"",R357&gt;=MIN('График отпусков'!$C$17,'График отпусков'!$D$17),R357&lt;=MAX('График отпусков'!$C$17,'График отпусков'!$D$17)),
AND('График отпусков'!$C$18&lt;&gt;"",'График отпусков'!$D$18&lt;&gt;"",R357&gt;=MIN('График отпусков'!$C$18,'График отпусков'!$D$18),R357&lt;=MAX('График отпусков'!$C$18,'График отпусков'!$D$18)),
AND('График отпусков'!$C$19&lt;&gt;"",'График отпусков'!$D$19&lt;&gt;"",R357&gt;=MIN('График отпусков'!$C$19,'График отпусков'!$D$19),R357&lt;=MAX('График отпусков'!$C$19,'График отпусков'!$D$19)),
AND('График отпусков'!$C$20&lt;&gt;"",'График отпусков'!$D$20&lt;&gt;"",R357&gt;=MIN('График отпусков'!$C$20,'График отпусков'!$D$20),R357&lt;=MAX('График отпусков'!$C$20,'График отпусков'!$D$20)),
AND('График отпусков'!$C$21&lt;&gt;"",'График отпусков'!$D$21&lt;&gt;"",R357&gt;=MIN('График отпусков'!$C$21,'График отпусков'!$D$21),R357&lt;=MAX('График отпусков'!$C$21,'График отпусков'!$D$21)),
AND('График отпусков'!$C$22&lt;&gt;"",'График отпусков'!$D$22&lt;&gt;"",R357&gt;=MIN('График отпусков'!$C$22,'График отпусков'!$D$22),R357&lt;=MAX('График отпусков'!$C$22,'График отпусков'!$D$22)),
AND('График отпусков'!$C$23&lt;&gt;"",'График отпусков'!$D$23&lt;&gt;"",R357&gt;=MIN('График отпусков'!$C$23,'График отпусков'!$D$23),R357&lt;=MAX('График отпусков'!$C$23,'График отпусков'!$D$23)),
AND('График отпусков'!$C$24&lt;&gt;"",'График отпусков'!$D$24&lt;&gt;"",R357&gt;=MIN('График отпусков'!$C$24,'График отпусков'!$D$24),R357&lt;=MAX('График отпусков'!$C$24,'График отпусков'!$D$24)),
AND('График отпусков'!$C$25&lt;&gt;"",'График отпусков'!$D$25&lt;&gt;"",R357&gt;=MIN('График отпусков'!$C$25,'График отпусков'!$D$25),R357&lt;=MAX('График отпусков'!$C$25,'График отпусков'!$D$25)),
AND('График отпусков'!$C$26&lt;&gt;"",'График отпусков'!$D$26&lt;&gt;"",R357&gt;=MIN('График отпусков'!$C$26,'График отпусков'!$D$26),R357&lt;=MAX('График отпусков'!$C$26,'График отпусков'!$D$26)),
AND('График отпусков'!$C$27&lt;&gt;"",'График отпусков'!$D$27&lt;&gt;"",R357&gt;=MIN('График отпусков'!$C$27,'График отпусков'!$D$27),R357&lt;=MAX('График отпусков'!$C$27,'График отпусков'!$D$27)),
AND('График отпусков'!$C$28&lt;&gt;"",'График отпусков'!$D$28&lt;&gt;"",R357&gt;=MIN('График отпусков'!$C$28,'График отпусков'!$D$28),R357&lt;=MAX('График отпусков'!$C$28,'График отпусков'!$D$28)),
AND('График отпусков'!$C$29&lt;&gt;"",'График отпусков'!$D$29&lt;&gt;"",R357&gt;=MIN('График отпусков'!$C$29,'График отпусков'!$D$29),R357&lt;=MAX('График отпусков'!$C$29,'График отпусков'!$D$29))
)
)</f>
        <v>0</v>
      </c>
    </row>
    <row r="358" spans="17:19" ht="45" customHeight="1" x14ac:dyDescent="0.25">
      <c r="Q358" s="58" t="s">
        <v>104</v>
      </c>
      <c r="R358" s="59">
        <v>46377</v>
      </c>
      <c r="S358" s="60" t="b">
        <f>AND(
COUNTIF(Расчёт!$O$4:$O$35,R358)=0,
OR(
AND('График отпусков'!$C$15&lt;&gt;"",'График отпусков'!$D$15&lt;&gt;"",R358&gt;=MIN('График отпусков'!$C$15,'График отпусков'!$D$15),R358&lt;=MAX('График отпусков'!$C$15,'График отпусков'!$D$15)),
AND('График отпусков'!$C$16&lt;&gt;"",'График отпусков'!$D$16&lt;&gt;"",R358&gt;=MIN('График отпусков'!$C$16,'График отпусков'!$D$16),R358&lt;=MAX('График отпусков'!$C$16,'График отпусков'!$D$16)),
AND('График отпусков'!$C$17&lt;&gt;"",'График отпусков'!$D$17&lt;&gt;"",R358&gt;=MIN('График отпусков'!$C$17,'График отпусков'!$D$17),R358&lt;=MAX('График отпусков'!$C$17,'График отпусков'!$D$17)),
AND('График отпусков'!$C$18&lt;&gt;"",'График отпусков'!$D$18&lt;&gt;"",R358&gt;=MIN('График отпусков'!$C$18,'График отпусков'!$D$18),R358&lt;=MAX('График отпусков'!$C$18,'График отпусков'!$D$18)),
AND('График отпусков'!$C$19&lt;&gt;"",'График отпусков'!$D$19&lt;&gt;"",R358&gt;=MIN('График отпусков'!$C$19,'График отпусков'!$D$19),R358&lt;=MAX('График отпусков'!$C$19,'График отпусков'!$D$19)),
AND('График отпусков'!$C$20&lt;&gt;"",'График отпусков'!$D$20&lt;&gt;"",R358&gt;=MIN('График отпусков'!$C$20,'График отпусков'!$D$20),R358&lt;=MAX('График отпусков'!$C$20,'График отпусков'!$D$20)),
AND('График отпусков'!$C$21&lt;&gt;"",'График отпусков'!$D$21&lt;&gt;"",R358&gt;=MIN('График отпусков'!$C$21,'График отпусков'!$D$21),R358&lt;=MAX('График отпусков'!$C$21,'График отпусков'!$D$21)),
AND('График отпусков'!$C$22&lt;&gt;"",'График отпусков'!$D$22&lt;&gt;"",R358&gt;=MIN('График отпусков'!$C$22,'График отпусков'!$D$22),R358&lt;=MAX('График отпусков'!$C$22,'График отпусков'!$D$22)),
AND('График отпусков'!$C$23&lt;&gt;"",'График отпусков'!$D$23&lt;&gt;"",R358&gt;=MIN('График отпусков'!$C$23,'График отпусков'!$D$23),R358&lt;=MAX('График отпусков'!$C$23,'График отпусков'!$D$23)),
AND('График отпусков'!$C$24&lt;&gt;"",'График отпусков'!$D$24&lt;&gt;"",R358&gt;=MIN('График отпусков'!$C$24,'График отпусков'!$D$24),R358&lt;=MAX('График отпусков'!$C$24,'График отпусков'!$D$24)),
AND('График отпусков'!$C$25&lt;&gt;"",'График отпусков'!$D$25&lt;&gt;"",R358&gt;=MIN('График отпусков'!$C$25,'График отпусков'!$D$25),R358&lt;=MAX('График отпусков'!$C$25,'График отпусков'!$D$25)),
AND('График отпусков'!$C$26&lt;&gt;"",'График отпусков'!$D$26&lt;&gt;"",R358&gt;=MIN('График отпусков'!$C$26,'График отпусков'!$D$26),R358&lt;=MAX('График отпусков'!$C$26,'График отпусков'!$D$26)),
AND('График отпусков'!$C$27&lt;&gt;"",'График отпусков'!$D$27&lt;&gt;"",R358&gt;=MIN('График отпусков'!$C$27,'График отпусков'!$D$27),R358&lt;=MAX('График отпусков'!$C$27,'График отпусков'!$D$27)),
AND('График отпусков'!$C$28&lt;&gt;"",'График отпусков'!$D$28&lt;&gt;"",R358&gt;=MIN('График отпусков'!$C$28,'График отпусков'!$D$28),R358&lt;=MAX('График отпусков'!$C$28,'График отпусков'!$D$28)),
AND('График отпусков'!$C$29&lt;&gt;"",'График отпусков'!$D$29&lt;&gt;"",R358&gt;=MIN('График отпусков'!$C$29,'График отпусков'!$D$29),R358&lt;=MAX('График отпусков'!$C$29,'График отпусков'!$D$29))
)
)</f>
        <v>0</v>
      </c>
    </row>
    <row r="359" spans="17:19" ht="45" customHeight="1" x14ac:dyDescent="0.25">
      <c r="Q359" s="58" t="s">
        <v>104</v>
      </c>
      <c r="R359" s="59">
        <v>46378</v>
      </c>
      <c r="S359" s="60" t="b">
        <f>AND(
COUNTIF(Расчёт!$O$4:$O$35,R359)=0,
OR(
AND('График отпусков'!$C$15&lt;&gt;"",'График отпусков'!$D$15&lt;&gt;"",R359&gt;=MIN('График отпусков'!$C$15,'График отпусков'!$D$15),R359&lt;=MAX('График отпусков'!$C$15,'График отпусков'!$D$15)),
AND('График отпусков'!$C$16&lt;&gt;"",'График отпусков'!$D$16&lt;&gt;"",R359&gt;=MIN('График отпусков'!$C$16,'График отпусков'!$D$16),R359&lt;=MAX('График отпусков'!$C$16,'График отпусков'!$D$16)),
AND('График отпусков'!$C$17&lt;&gt;"",'График отпусков'!$D$17&lt;&gt;"",R359&gt;=MIN('График отпусков'!$C$17,'График отпусков'!$D$17),R359&lt;=MAX('График отпусков'!$C$17,'График отпусков'!$D$17)),
AND('График отпусков'!$C$18&lt;&gt;"",'График отпусков'!$D$18&lt;&gt;"",R359&gt;=MIN('График отпусков'!$C$18,'График отпусков'!$D$18),R359&lt;=MAX('График отпусков'!$C$18,'График отпусков'!$D$18)),
AND('График отпусков'!$C$19&lt;&gt;"",'График отпусков'!$D$19&lt;&gt;"",R359&gt;=MIN('График отпусков'!$C$19,'График отпусков'!$D$19),R359&lt;=MAX('График отпусков'!$C$19,'График отпусков'!$D$19)),
AND('График отпусков'!$C$20&lt;&gt;"",'График отпусков'!$D$20&lt;&gt;"",R359&gt;=MIN('График отпусков'!$C$20,'График отпусков'!$D$20),R359&lt;=MAX('График отпусков'!$C$20,'График отпусков'!$D$20)),
AND('График отпусков'!$C$21&lt;&gt;"",'График отпусков'!$D$21&lt;&gt;"",R359&gt;=MIN('График отпусков'!$C$21,'График отпусков'!$D$21),R359&lt;=MAX('График отпусков'!$C$21,'График отпусков'!$D$21)),
AND('График отпусков'!$C$22&lt;&gt;"",'График отпусков'!$D$22&lt;&gt;"",R359&gt;=MIN('График отпусков'!$C$22,'График отпусков'!$D$22),R359&lt;=MAX('График отпусков'!$C$22,'График отпусков'!$D$22)),
AND('График отпусков'!$C$23&lt;&gt;"",'График отпусков'!$D$23&lt;&gt;"",R359&gt;=MIN('График отпусков'!$C$23,'График отпусков'!$D$23),R359&lt;=MAX('График отпусков'!$C$23,'График отпусков'!$D$23)),
AND('График отпусков'!$C$24&lt;&gt;"",'График отпусков'!$D$24&lt;&gt;"",R359&gt;=MIN('График отпусков'!$C$24,'График отпусков'!$D$24),R359&lt;=MAX('График отпусков'!$C$24,'График отпусков'!$D$24)),
AND('График отпусков'!$C$25&lt;&gt;"",'График отпусков'!$D$25&lt;&gt;"",R359&gt;=MIN('График отпусков'!$C$25,'График отпусков'!$D$25),R359&lt;=MAX('График отпусков'!$C$25,'График отпусков'!$D$25)),
AND('График отпусков'!$C$26&lt;&gt;"",'График отпусков'!$D$26&lt;&gt;"",R359&gt;=MIN('График отпусков'!$C$26,'График отпусков'!$D$26),R359&lt;=MAX('График отпусков'!$C$26,'График отпусков'!$D$26)),
AND('График отпусков'!$C$27&lt;&gt;"",'График отпусков'!$D$27&lt;&gt;"",R359&gt;=MIN('График отпусков'!$C$27,'График отпусков'!$D$27),R359&lt;=MAX('График отпусков'!$C$27,'График отпусков'!$D$27)),
AND('График отпусков'!$C$28&lt;&gt;"",'График отпусков'!$D$28&lt;&gt;"",R359&gt;=MIN('График отпусков'!$C$28,'График отпусков'!$D$28),R359&lt;=MAX('График отпусков'!$C$28,'График отпусков'!$D$28)),
AND('График отпусков'!$C$29&lt;&gt;"",'График отпусков'!$D$29&lt;&gt;"",R359&gt;=MIN('График отпусков'!$C$29,'График отпусков'!$D$29),R359&lt;=MAX('График отпусков'!$C$29,'График отпусков'!$D$29))
)
)</f>
        <v>0</v>
      </c>
    </row>
    <row r="360" spans="17:19" ht="45" customHeight="1" x14ac:dyDescent="0.25">
      <c r="Q360" s="58" t="s">
        <v>104</v>
      </c>
      <c r="R360" s="59">
        <v>46379</v>
      </c>
      <c r="S360" s="60" t="b">
        <f>AND(
COUNTIF(Расчёт!$O$4:$O$35,R360)=0,
OR(
AND('График отпусков'!$C$15&lt;&gt;"",'График отпусков'!$D$15&lt;&gt;"",R360&gt;=MIN('График отпусков'!$C$15,'График отпусков'!$D$15),R360&lt;=MAX('График отпусков'!$C$15,'График отпусков'!$D$15)),
AND('График отпусков'!$C$16&lt;&gt;"",'График отпусков'!$D$16&lt;&gt;"",R360&gt;=MIN('График отпусков'!$C$16,'График отпусков'!$D$16),R360&lt;=MAX('График отпусков'!$C$16,'График отпусков'!$D$16)),
AND('График отпусков'!$C$17&lt;&gt;"",'График отпусков'!$D$17&lt;&gt;"",R360&gt;=MIN('График отпусков'!$C$17,'График отпусков'!$D$17),R360&lt;=MAX('График отпусков'!$C$17,'График отпусков'!$D$17)),
AND('График отпусков'!$C$18&lt;&gt;"",'График отпусков'!$D$18&lt;&gt;"",R360&gt;=MIN('График отпусков'!$C$18,'График отпусков'!$D$18),R360&lt;=MAX('График отпусков'!$C$18,'График отпусков'!$D$18)),
AND('График отпусков'!$C$19&lt;&gt;"",'График отпусков'!$D$19&lt;&gt;"",R360&gt;=MIN('График отпусков'!$C$19,'График отпусков'!$D$19),R360&lt;=MAX('График отпусков'!$C$19,'График отпусков'!$D$19)),
AND('График отпусков'!$C$20&lt;&gt;"",'График отпусков'!$D$20&lt;&gt;"",R360&gt;=MIN('График отпусков'!$C$20,'График отпусков'!$D$20),R360&lt;=MAX('График отпусков'!$C$20,'График отпусков'!$D$20)),
AND('График отпусков'!$C$21&lt;&gt;"",'График отпусков'!$D$21&lt;&gt;"",R360&gt;=MIN('График отпусков'!$C$21,'График отпусков'!$D$21),R360&lt;=MAX('График отпусков'!$C$21,'График отпусков'!$D$21)),
AND('График отпусков'!$C$22&lt;&gt;"",'График отпусков'!$D$22&lt;&gt;"",R360&gt;=MIN('График отпусков'!$C$22,'График отпусков'!$D$22),R360&lt;=MAX('График отпусков'!$C$22,'График отпусков'!$D$22)),
AND('График отпусков'!$C$23&lt;&gt;"",'График отпусков'!$D$23&lt;&gt;"",R360&gt;=MIN('График отпусков'!$C$23,'График отпусков'!$D$23),R360&lt;=MAX('График отпусков'!$C$23,'График отпусков'!$D$23)),
AND('График отпусков'!$C$24&lt;&gt;"",'График отпусков'!$D$24&lt;&gt;"",R360&gt;=MIN('График отпусков'!$C$24,'График отпусков'!$D$24),R360&lt;=MAX('График отпусков'!$C$24,'График отпусков'!$D$24)),
AND('График отпусков'!$C$25&lt;&gt;"",'График отпусков'!$D$25&lt;&gt;"",R360&gt;=MIN('График отпусков'!$C$25,'График отпусков'!$D$25),R360&lt;=MAX('График отпусков'!$C$25,'График отпусков'!$D$25)),
AND('График отпусков'!$C$26&lt;&gt;"",'График отпусков'!$D$26&lt;&gt;"",R360&gt;=MIN('График отпусков'!$C$26,'График отпусков'!$D$26),R360&lt;=MAX('График отпусков'!$C$26,'График отпусков'!$D$26)),
AND('График отпусков'!$C$27&lt;&gt;"",'График отпусков'!$D$27&lt;&gt;"",R360&gt;=MIN('График отпусков'!$C$27,'График отпусков'!$D$27),R360&lt;=MAX('График отпусков'!$C$27,'График отпусков'!$D$27)),
AND('График отпусков'!$C$28&lt;&gt;"",'График отпусков'!$D$28&lt;&gt;"",R360&gt;=MIN('График отпусков'!$C$28,'График отпусков'!$D$28),R360&lt;=MAX('График отпусков'!$C$28,'График отпусков'!$D$28)),
AND('График отпусков'!$C$29&lt;&gt;"",'График отпусков'!$D$29&lt;&gt;"",R360&gt;=MIN('График отпусков'!$C$29,'График отпусков'!$D$29),R360&lt;=MAX('График отпусков'!$C$29,'График отпусков'!$D$29))
)
)</f>
        <v>0</v>
      </c>
    </row>
    <row r="361" spans="17:19" ht="45" customHeight="1" x14ac:dyDescent="0.25">
      <c r="Q361" s="58" t="s">
        <v>104</v>
      </c>
      <c r="R361" s="59">
        <v>46380</v>
      </c>
      <c r="S361" s="60" t="b">
        <f>AND(
COUNTIF(Расчёт!$O$4:$O$35,R361)=0,
OR(
AND('График отпусков'!$C$15&lt;&gt;"",'График отпусков'!$D$15&lt;&gt;"",R361&gt;=MIN('График отпусков'!$C$15,'График отпусков'!$D$15),R361&lt;=MAX('График отпусков'!$C$15,'График отпусков'!$D$15)),
AND('График отпусков'!$C$16&lt;&gt;"",'График отпусков'!$D$16&lt;&gt;"",R361&gt;=MIN('График отпусков'!$C$16,'График отпусков'!$D$16),R361&lt;=MAX('График отпусков'!$C$16,'График отпусков'!$D$16)),
AND('График отпусков'!$C$17&lt;&gt;"",'График отпусков'!$D$17&lt;&gt;"",R361&gt;=MIN('График отпусков'!$C$17,'График отпусков'!$D$17),R361&lt;=MAX('График отпусков'!$C$17,'График отпусков'!$D$17)),
AND('График отпусков'!$C$18&lt;&gt;"",'График отпусков'!$D$18&lt;&gt;"",R361&gt;=MIN('График отпусков'!$C$18,'График отпусков'!$D$18),R361&lt;=MAX('График отпусков'!$C$18,'График отпусков'!$D$18)),
AND('График отпусков'!$C$19&lt;&gt;"",'График отпусков'!$D$19&lt;&gt;"",R361&gt;=MIN('График отпусков'!$C$19,'График отпусков'!$D$19),R361&lt;=MAX('График отпусков'!$C$19,'График отпусков'!$D$19)),
AND('График отпусков'!$C$20&lt;&gt;"",'График отпусков'!$D$20&lt;&gt;"",R361&gt;=MIN('График отпусков'!$C$20,'График отпусков'!$D$20),R361&lt;=MAX('График отпусков'!$C$20,'График отпусков'!$D$20)),
AND('График отпусков'!$C$21&lt;&gt;"",'График отпусков'!$D$21&lt;&gt;"",R361&gt;=MIN('График отпусков'!$C$21,'График отпусков'!$D$21),R361&lt;=MAX('График отпусков'!$C$21,'График отпусков'!$D$21)),
AND('График отпусков'!$C$22&lt;&gt;"",'График отпусков'!$D$22&lt;&gt;"",R361&gt;=MIN('График отпусков'!$C$22,'График отпусков'!$D$22),R361&lt;=MAX('График отпусков'!$C$22,'График отпусков'!$D$22)),
AND('График отпусков'!$C$23&lt;&gt;"",'График отпусков'!$D$23&lt;&gt;"",R361&gt;=MIN('График отпусков'!$C$23,'График отпусков'!$D$23),R361&lt;=MAX('График отпусков'!$C$23,'График отпусков'!$D$23)),
AND('График отпусков'!$C$24&lt;&gt;"",'График отпусков'!$D$24&lt;&gt;"",R361&gt;=MIN('График отпусков'!$C$24,'График отпусков'!$D$24),R361&lt;=MAX('График отпусков'!$C$24,'График отпусков'!$D$24)),
AND('График отпусков'!$C$25&lt;&gt;"",'График отпусков'!$D$25&lt;&gt;"",R361&gt;=MIN('График отпусков'!$C$25,'График отпусков'!$D$25),R361&lt;=MAX('График отпусков'!$C$25,'График отпусков'!$D$25)),
AND('График отпусков'!$C$26&lt;&gt;"",'График отпусков'!$D$26&lt;&gt;"",R361&gt;=MIN('График отпусков'!$C$26,'График отпусков'!$D$26),R361&lt;=MAX('График отпусков'!$C$26,'График отпусков'!$D$26)),
AND('График отпусков'!$C$27&lt;&gt;"",'График отпусков'!$D$27&lt;&gt;"",R361&gt;=MIN('График отпусков'!$C$27,'График отпусков'!$D$27),R361&lt;=MAX('График отпусков'!$C$27,'График отпусков'!$D$27)),
AND('График отпусков'!$C$28&lt;&gt;"",'График отпусков'!$D$28&lt;&gt;"",R361&gt;=MIN('График отпусков'!$C$28,'График отпусков'!$D$28),R361&lt;=MAX('График отпусков'!$C$28,'График отпусков'!$D$28)),
AND('График отпусков'!$C$29&lt;&gt;"",'График отпусков'!$D$29&lt;&gt;"",R361&gt;=MIN('График отпусков'!$C$29,'График отпусков'!$D$29),R361&lt;=MAX('График отпусков'!$C$29,'График отпусков'!$D$29))
)
)</f>
        <v>0</v>
      </c>
    </row>
    <row r="362" spans="17:19" ht="45" customHeight="1" x14ac:dyDescent="0.25">
      <c r="Q362" s="58" t="s">
        <v>104</v>
      </c>
      <c r="R362" s="59">
        <v>46381</v>
      </c>
      <c r="S362" s="60" t="b">
        <f>AND(
COUNTIF(Расчёт!$O$4:$O$35,R362)=0,
OR(
AND('График отпусков'!$C$15&lt;&gt;"",'График отпусков'!$D$15&lt;&gt;"",R362&gt;=MIN('График отпусков'!$C$15,'График отпусков'!$D$15),R362&lt;=MAX('График отпусков'!$C$15,'График отпусков'!$D$15)),
AND('График отпусков'!$C$16&lt;&gt;"",'График отпусков'!$D$16&lt;&gt;"",R362&gt;=MIN('График отпусков'!$C$16,'График отпусков'!$D$16),R362&lt;=MAX('График отпусков'!$C$16,'График отпусков'!$D$16)),
AND('График отпусков'!$C$17&lt;&gt;"",'График отпусков'!$D$17&lt;&gt;"",R362&gt;=MIN('График отпусков'!$C$17,'График отпусков'!$D$17),R362&lt;=MAX('График отпусков'!$C$17,'График отпусков'!$D$17)),
AND('График отпусков'!$C$18&lt;&gt;"",'График отпусков'!$D$18&lt;&gt;"",R362&gt;=MIN('График отпусков'!$C$18,'График отпусков'!$D$18),R362&lt;=MAX('График отпусков'!$C$18,'График отпусков'!$D$18)),
AND('График отпусков'!$C$19&lt;&gt;"",'График отпусков'!$D$19&lt;&gt;"",R362&gt;=MIN('График отпусков'!$C$19,'График отпусков'!$D$19),R362&lt;=MAX('График отпусков'!$C$19,'График отпусков'!$D$19)),
AND('График отпусков'!$C$20&lt;&gt;"",'График отпусков'!$D$20&lt;&gt;"",R362&gt;=MIN('График отпусков'!$C$20,'График отпусков'!$D$20),R362&lt;=MAX('График отпусков'!$C$20,'График отпусков'!$D$20)),
AND('График отпусков'!$C$21&lt;&gt;"",'График отпусков'!$D$21&lt;&gt;"",R362&gt;=MIN('График отпусков'!$C$21,'График отпусков'!$D$21),R362&lt;=MAX('График отпусков'!$C$21,'График отпусков'!$D$21)),
AND('График отпусков'!$C$22&lt;&gt;"",'График отпусков'!$D$22&lt;&gt;"",R362&gt;=MIN('График отпусков'!$C$22,'График отпусков'!$D$22),R362&lt;=MAX('График отпусков'!$C$22,'График отпусков'!$D$22)),
AND('График отпусков'!$C$23&lt;&gt;"",'График отпусков'!$D$23&lt;&gt;"",R362&gt;=MIN('График отпусков'!$C$23,'График отпусков'!$D$23),R362&lt;=MAX('График отпусков'!$C$23,'График отпусков'!$D$23)),
AND('График отпусков'!$C$24&lt;&gt;"",'График отпусков'!$D$24&lt;&gt;"",R362&gt;=MIN('График отпусков'!$C$24,'График отпусков'!$D$24),R362&lt;=MAX('График отпусков'!$C$24,'График отпусков'!$D$24)),
AND('График отпусков'!$C$25&lt;&gt;"",'График отпусков'!$D$25&lt;&gt;"",R362&gt;=MIN('График отпусков'!$C$25,'График отпусков'!$D$25),R362&lt;=MAX('График отпусков'!$C$25,'График отпусков'!$D$25)),
AND('График отпусков'!$C$26&lt;&gt;"",'График отпусков'!$D$26&lt;&gt;"",R362&gt;=MIN('График отпусков'!$C$26,'График отпусков'!$D$26),R362&lt;=MAX('График отпусков'!$C$26,'График отпусков'!$D$26)),
AND('График отпусков'!$C$27&lt;&gt;"",'График отпусков'!$D$27&lt;&gt;"",R362&gt;=MIN('График отпусков'!$C$27,'График отпусков'!$D$27),R362&lt;=MAX('График отпусков'!$C$27,'График отпусков'!$D$27)),
AND('График отпусков'!$C$28&lt;&gt;"",'График отпусков'!$D$28&lt;&gt;"",R362&gt;=MIN('График отпусков'!$C$28,'График отпусков'!$D$28),R362&lt;=MAX('График отпусков'!$C$28,'График отпусков'!$D$28)),
AND('График отпусков'!$C$29&lt;&gt;"",'График отпусков'!$D$29&lt;&gt;"",R362&gt;=MIN('График отпусков'!$C$29,'График отпусков'!$D$29),R362&lt;=MAX('График отпусков'!$C$29,'График отпусков'!$D$29))
)
)</f>
        <v>0</v>
      </c>
    </row>
    <row r="363" spans="17:19" ht="45" customHeight="1" x14ac:dyDescent="0.25">
      <c r="Q363" s="58" t="s">
        <v>104</v>
      </c>
      <c r="R363" s="59">
        <v>46382</v>
      </c>
      <c r="S363" s="60" t="b">
        <f>AND(
COUNTIF(Расчёт!$O$4:$O$35,R363)=0,
OR(
AND('График отпусков'!$C$15&lt;&gt;"",'График отпусков'!$D$15&lt;&gt;"",R363&gt;=MIN('График отпусков'!$C$15,'График отпусков'!$D$15),R363&lt;=MAX('График отпусков'!$C$15,'График отпусков'!$D$15)),
AND('График отпусков'!$C$16&lt;&gt;"",'График отпусков'!$D$16&lt;&gt;"",R363&gt;=MIN('График отпусков'!$C$16,'График отпусков'!$D$16),R363&lt;=MAX('График отпусков'!$C$16,'График отпусков'!$D$16)),
AND('График отпусков'!$C$17&lt;&gt;"",'График отпусков'!$D$17&lt;&gt;"",R363&gt;=MIN('График отпусков'!$C$17,'График отпусков'!$D$17),R363&lt;=MAX('График отпусков'!$C$17,'График отпусков'!$D$17)),
AND('График отпусков'!$C$18&lt;&gt;"",'График отпусков'!$D$18&lt;&gt;"",R363&gt;=MIN('График отпусков'!$C$18,'График отпусков'!$D$18),R363&lt;=MAX('График отпусков'!$C$18,'График отпусков'!$D$18)),
AND('График отпусков'!$C$19&lt;&gt;"",'График отпусков'!$D$19&lt;&gt;"",R363&gt;=MIN('График отпусков'!$C$19,'График отпусков'!$D$19),R363&lt;=MAX('График отпусков'!$C$19,'График отпусков'!$D$19)),
AND('График отпусков'!$C$20&lt;&gt;"",'График отпусков'!$D$20&lt;&gt;"",R363&gt;=MIN('График отпусков'!$C$20,'График отпусков'!$D$20),R363&lt;=MAX('График отпусков'!$C$20,'График отпусков'!$D$20)),
AND('График отпусков'!$C$21&lt;&gt;"",'График отпусков'!$D$21&lt;&gt;"",R363&gt;=MIN('График отпусков'!$C$21,'График отпусков'!$D$21),R363&lt;=MAX('График отпусков'!$C$21,'График отпусков'!$D$21)),
AND('График отпусков'!$C$22&lt;&gt;"",'График отпусков'!$D$22&lt;&gt;"",R363&gt;=MIN('График отпусков'!$C$22,'График отпусков'!$D$22),R363&lt;=MAX('График отпусков'!$C$22,'График отпусков'!$D$22)),
AND('График отпусков'!$C$23&lt;&gt;"",'График отпусков'!$D$23&lt;&gt;"",R363&gt;=MIN('График отпусков'!$C$23,'График отпусков'!$D$23),R363&lt;=MAX('График отпусков'!$C$23,'График отпусков'!$D$23)),
AND('График отпусков'!$C$24&lt;&gt;"",'График отпусков'!$D$24&lt;&gt;"",R363&gt;=MIN('График отпусков'!$C$24,'График отпусков'!$D$24),R363&lt;=MAX('График отпусков'!$C$24,'График отпусков'!$D$24)),
AND('График отпусков'!$C$25&lt;&gt;"",'График отпусков'!$D$25&lt;&gt;"",R363&gt;=MIN('График отпусков'!$C$25,'График отпусков'!$D$25),R363&lt;=MAX('График отпусков'!$C$25,'График отпусков'!$D$25)),
AND('График отпусков'!$C$26&lt;&gt;"",'График отпусков'!$D$26&lt;&gt;"",R363&gt;=MIN('График отпусков'!$C$26,'График отпусков'!$D$26),R363&lt;=MAX('График отпусков'!$C$26,'График отпусков'!$D$26)),
AND('График отпусков'!$C$27&lt;&gt;"",'График отпусков'!$D$27&lt;&gt;"",R363&gt;=MIN('График отпусков'!$C$27,'График отпусков'!$D$27),R363&lt;=MAX('График отпусков'!$C$27,'График отпусков'!$D$27)),
AND('График отпусков'!$C$28&lt;&gt;"",'График отпусков'!$D$28&lt;&gt;"",R363&gt;=MIN('График отпусков'!$C$28,'График отпусков'!$D$28),R363&lt;=MAX('График отпусков'!$C$28,'График отпусков'!$D$28)),
AND('График отпусков'!$C$29&lt;&gt;"",'График отпусков'!$D$29&lt;&gt;"",R363&gt;=MIN('График отпусков'!$C$29,'График отпусков'!$D$29),R363&lt;=MAX('График отпусков'!$C$29,'График отпусков'!$D$29))
)
)</f>
        <v>0</v>
      </c>
    </row>
    <row r="364" spans="17:19" ht="45" customHeight="1" x14ac:dyDescent="0.25">
      <c r="Q364" s="58" t="s">
        <v>104</v>
      </c>
      <c r="R364" s="59">
        <v>46383</v>
      </c>
      <c r="S364" s="60" t="b">
        <f>AND(
COUNTIF(Расчёт!$O$4:$O$35,R364)=0,
OR(
AND('График отпусков'!$C$15&lt;&gt;"",'График отпусков'!$D$15&lt;&gt;"",R364&gt;=MIN('График отпусков'!$C$15,'График отпусков'!$D$15),R364&lt;=MAX('График отпусков'!$C$15,'График отпусков'!$D$15)),
AND('График отпусков'!$C$16&lt;&gt;"",'График отпусков'!$D$16&lt;&gt;"",R364&gt;=MIN('График отпусков'!$C$16,'График отпусков'!$D$16),R364&lt;=MAX('График отпусков'!$C$16,'График отпусков'!$D$16)),
AND('График отпусков'!$C$17&lt;&gt;"",'График отпусков'!$D$17&lt;&gt;"",R364&gt;=MIN('График отпусков'!$C$17,'График отпусков'!$D$17),R364&lt;=MAX('График отпусков'!$C$17,'График отпусков'!$D$17)),
AND('График отпусков'!$C$18&lt;&gt;"",'График отпусков'!$D$18&lt;&gt;"",R364&gt;=MIN('График отпусков'!$C$18,'График отпусков'!$D$18),R364&lt;=MAX('График отпусков'!$C$18,'График отпусков'!$D$18)),
AND('График отпусков'!$C$19&lt;&gt;"",'График отпусков'!$D$19&lt;&gt;"",R364&gt;=MIN('График отпусков'!$C$19,'График отпусков'!$D$19),R364&lt;=MAX('График отпусков'!$C$19,'График отпусков'!$D$19)),
AND('График отпусков'!$C$20&lt;&gt;"",'График отпусков'!$D$20&lt;&gt;"",R364&gt;=MIN('График отпусков'!$C$20,'График отпусков'!$D$20),R364&lt;=MAX('График отпусков'!$C$20,'График отпусков'!$D$20)),
AND('График отпусков'!$C$21&lt;&gt;"",'График отпусков'!$D$21&lt;&gt;"",R364&gt;=MIN('График отпусков'!$C$21,'График отпусков'!$D$21),R364&lt;=MAX('График отпусков'!$C$21,'График отпусков'!$D$21)),
AND('График отпусков'!$C$22&lt;&gt;"",'График отпусков'!$D$22&lt;&gt;"",R364&gt;=MIN('График отпусков'!$C$22,'График отпусков'!$D$22),R364&lt;=MAX('График отпусков'!$C$22,'График отпусков'!$D$22)),
AND('График отпусков'!$C$23&lt;&gt;"",'График отпусков'!$D$23&lt;&gt;"",R364&gt;=MIN('График отпусков'!$C$23,'График отпусков'!$D$23),R364&lt;=MAX('График отпусков'!$C$23,'График отпусков'!$D$23)),
AND('График отпусков'!$C$24&lt;&gt;"",'График отпусков'!$D$24&lt;&gt;"",R364&gt;=MIN('График отпусков'!$C$24,'График отпусков'!$D$24),R364&lt;=MAX('График отпусков'!$C$24,'График отпусков'!$D$24)),
AND('График отпусков'!$C$25&lt;&gt;"",'График отпусков'!$D$25&lt;&gt;"",R364&gt;=MIN('График отпусков'!$C$25,'График отпусков'!$D$25),R364&lt;=MAX('График отпусков'!$C$25,'График отпусков'!$D$25)),
AND('График отпусков'!$C$26&lt;&gt;"",'График отпусков'!$D$26&lt;&gt;"",R364&gt;=MIN('График отпусков'!$C$26,'График отпусков'!$D$26),R364&lt;=MAX('График отпусков'!$C$26,'График отпусков'!$D$26)),
AND('График отпусков'!$C$27&lt;&gt;"",'График отпусков'!$D$27&lt;&gt;"",R364&gt;=MIN('График отпусков'!$C$27,'График отпусков'!$D$27),R364&lt;=MAX('График отпусков'!$C$27,'График отпусков'!$D$27)),
AND('График отпусков'!$C$28&lt;&gt;"",'График отпусков'!$D$28&lt;&gt;"",R364&gt;=MIN('График отпусков'!$C$28,'График отпусков'!$D$28),R364&lt;=MAX('График отпусков'!$C$28,'График отпусков'!$D$28)),
AND('График отпусков'!$C$29&lt;&gt;"",'График отпусков'!$D$29&lt;&gt;"",R364&gt;=MIN('График отпусков'!$C$29,'График отпусков'!$D$29),R364&lt;=MAX('График отпусков'!$C$29,'График отпусков'!$D$29))
)
)</f>
        <v>0</v>
      </c>
    </row>
    <row r="365" spans="17:19" ht="45" customHeight="1" x14ac:dyDescent="0.25">
      <c r="Q365" s="58" t="s">
        <v>104</v>
      </c>
      <c r="R365" s="59">
        <v>46384</v>
      </c>
      <c r="S365" s="60" t="b">
        <f>AND(
COUNTIF(Расчёт!$O$4:$O$35,R365)=0,
OR(
AND('График отпусков'!$C$15&lt;&gt;"",'График отпусков'!$D$15&lt;&gt;"",R365&gt;=MIN('График отпусков'!$C$15,'График отпусков'!$D$15),R365&lt;=MAX('График отпусков'!$C$15,'График отпусков'!$D$15)),
AND('График отпусков'!$C$16&lt;&gt;"",'График отпусков'!$D$16&lt;&gt;"",R365&gt;=MIN('График отпусков'!$C$16,'График отпусков'!$D$16),R365&lt;=MAX('График отпусков'!$C$16,'График отпусков'!$D$16)),
AND('График отпусков'!$C$17&lt;&gt;"",'График отпусков'!$D$17&lt;&gt;"",R365&gt;=MIN('График отпусков'!$C$17,'График отпусков'!$D$17),R365&lt;=MAX('График отпусков'!$C$17,'График отпусков'!$D$17)),
AND('График отпусков'!$C$18&lt;&gt;"",'График отпусков'!$D$18&lt;&gt;"",R365&gt;=MIN('График отпусков'!$C$18,'График отпусков'!$D$18),R365&lt;=MAX('График отпусков'!$C$18,'График отпусков'!$D$18)),
AND('График отпусков'!$C$19&lt;&gt;"",'График отпусков'!$D$19&lt;&gt;"",R365&gt;=MIN('График отпусков'!$C$19,'График отпусков'!$D$19),R365&lt;=MAX('График отпусков'!$C$19,'График отпусков'!$D$19)),
AND('График отпусков'!$C$20&lt;&gt;"",'График отпусков'!$D$20&lt;&gt;"",R365&gt;=MIN('График отпусков'!$C$20,'График отпусков'!$D$20),R365&lt;=MAX('График отпусков'!$C$20,'График отпусков'!$D$20)),
AND('График отпусков'!$C$21&lt;&gt;"",'График отпусков'!$D$21&lt;&gt;"",R365&gt;=MIN('График отпусков'!$C$21,'График отпусков'!$D$21),R365&lt;=MAX('График отпусков'!$C$21,'График отпусков'!$D$21)),
AND('График отпусков'!$C$22&lt;&gt;"",'График отпусков'!$D$22&lt;&gt;"",R365&gt;=MIN('График отпусков'!$C$22,'График отпусков'!$D$22),R365&lt;=MAX('График отпусков'!$C$22,'График отпусков'!$D$22)),
AND('График отпусков'!$C$23&lt;&gt;"",'График отпусков'!$D$23&lt;&gt;"",R365&gt;=MIN('График отпусков'!$C$23,'График отпусков'!$D$23),R365&lt;=MAX('График отпусков'!$C$23,'График отпусков'!$D$23)),
AND('График отпусков'!$C$24&lt;&gt;"",'График отпусков'!$D$24&lt;&gt;"",R365&gt;=MIN('График отпусков'!$C$24,'График отпусков'!$D$24),R365&lt;=MAX('График отпусков'!$C$24,'График отпусков'!$D$24)),
AND('График отпусков'!$C$25&lt;&gt;"",'График отпусков'!$D$25&lt;&gt;"",R365&gt;=MIN('График отпусков'!$C$25,'График отпусков'!$D$25),R365&lt;=MAX('График отпусков'!$C$25,'График отпусков'!$D$25)),
AND('График отпусков'!$C$26&lt;&gt;"",'График отпусков'!$D$26&lt;&gt;"",R365&gt;=MIN('График отпусков'!$C$26,'График отпусков'!$D$26),R365&lt;=MAX('График отпусков'!$C$26,'График отпусков'!$D$26)),
AND('График отпусков'!$C$27&lt;&gt;"",'График отпусков'!$D$27&lt;&gt;"",R365&gt;=MIN('График отпусков'!$C$27,'График отпусков'!$D$27),R365&lt;=MAX('График отпусков'!$C$27,'График отпусков'!$D$27)),
AND('График отпусков'!$C$28&lt;&gt;"",'График отпусков'!$D$28&lt;&gt;"",R365&gt;=MIN('График отпусков'!$C$28,'График отпусков'!$D$28),R365&lt;=MAX('График отпусков'!$C$28,'График отпусков'!$D$28)),
AND('График отпусков'!$C$29&lt;&gt;"",'График отпусков'!$D$29&lt;&gt;"",R365&gt;=MIN('График отпусков'!$C$29,'График отпусков'!$D$29),R365&lt;=MAX('График отпусков'!$C$29,'График отпусков'!$D$29))
)
)</f>
        <v>0</v>
      </c>
    </row>
    <row r="366" spans="17:19" ht="45" customHeight="1" x14ac:dyDescent="0.25">
      <c r="Q366" s="58" t="s">
        <v>104</v>
      </c>
      <c r="R366" s="59">
        <v>46385</v>
      </c>
      <c r="S366" s="60" t="b">
        <f>AND(
COUNTIF(Расчёт!$O$4:$O$35,R366)=0,
OR(
AND('График отпусков'!$C$15&lt;&gt;"",'График отпусков'!$D$15&lt;&gt;"",R366&gt;=MIN('График отпусков'!$C$15,'График отпусков'!$D$15),R366&lt;=MAX('График отпусков'!$C$15,'График отпусков'!$D$15)),
AND('График отпусков'!$C$16&lt;&gt;"",'График отпусков'!$D$16&lt;&gt;"",R366&gt;=MIN('График отпусков'!$C$16,'График отпусков'!$D$16),R366&lt;=MAX('График отпусков'!$C$16,'График отпусков'!$D$16)),
AND('График отпусков'!$C$17&lt;&gt;"",'График отпусков'!$D$17&lt;&gt;"",R366&gt;=MIN('График отпусков'!$C$17,'График отпусков'!$D$17),R366&lt;=MAX('График отпусков'!$C$17,'График отпусков'!$D$17)),
AND('График отпусков'!$C$18&lt;&gt;"",'График отпусков'!$D$18&lt;&gt;"",R366&gt;=MIN('График отпусков'!$C$18,'График отпусков'!$D$18),R366&lt;=MAX('График отпусков'!$C$18,'График отпусков'!$D$18)),
AND('График отпусков'!$C$19&lt;&gt;"",'График отпусков'!$D$19&lt;&gt;"",R366&gt;=MIN('График отпусков'!$C$19,'График отпусков'!$D$19),R366&lt;=MAX('График отпусков'!$C$19,'График отпусков'!$D$19)),
AND('График отпусков'!$C$20&lt;&gt;"",'График отпусков'!$D$20&lt;&gt;"",R366&gt;=MIN('График отпусков'!$C$20,'График отпусков'!$D$20),R366&lt;=MAX('График отпусков'!$C$20,'График отпусков'!$D$20)),
AND('График отпусков'!$C$21&lt;&gt;"",'График отпусков'!$D$21&lt;&gt;"",R366&gt;=MIN('График отпусков'!$C$21,'График отпусков'!$D$21),R366&lt;=MAX('График отпусков'!$C$21,'График отпусков'!$D$21)),
AND('График отпусков'!$C$22&lt;&gt;"",'График отпусков'!$D$22&lt;&gt;"",R366&gt;=MIN('График отпусков'!$C$22,'График отпусков'!$D$22),R366&lt;=MAX('График отпусков'!$C$22,'График отпусков'!$D$22)),
AND('График отпусков'!$C$23&lt;&gt;"",'График отпусков'!$D$23&lt;&gt;"",R366&gt;=MIN('График отпусков'!$C$23,'График отпусков'!$D$23),R366&lt;=MAX('График отпусков'!$C$23,'График отпусков'!$D$23)),
AND('График отпусков'!$C$24&lt;&gt;"",'График отпусков'!$D$24&lt;&gt;"",R366&gt;=MIN('График отпусков'!$C$24,'График отпусков'!$D$24),R366&lt;=MAX('График отпусков'!$C$24,'График отпусков'!$D$24)),
AND('График отпусков'!$C$25&lt;&gt;"",'График отпусков'!$D$25&lt;&gt;"",R366&gt;=MIN('График отпусков'!$C$25,'График отпусков'!$D$25),R366&lt;=MAX('График отпусков'!$C$25,'График отпусков'!$D$25)),
AND('График отпусков'!$C$26&lt;&gt;"",'График отпусков'!$D$26&lt;&gt;"",R366&gt;=MIN('График отпусков'!$C$26,'График отпусков'!$D$26),R366&lt;=MAX('График отпусков'!$C$26,'График отпусков'!$D$26)),
AND('График отпусков'!$C$27&lt;&gt;"",'График отпусков'!$D$27&lt;&gt;"",R366&gt;=MIN('График отпусков'!$C$27,'График отпусков'!$D$27),R366&lt;=MAX('График отпусков'!$C$27,'График отпусков'!$D$27)),
AND('График отпусков'!$C$28&lt;&gt;"",'График отпусков'!$D$28&lt;&gt;"",R366&gt;=MIN('График отпусков'!$C$28,'График отпусков'!$D$28),R366&lt;=MAX('График отпусков'!$C$28,'График отпусков'!$D$28)),
AND('График отпусков'!$C$29&lt;&gt;"",'График отпусков'!$D$29&lt;&gt;"",R366&gt;=MIN('График отпусков'!$C$29,'График отпусков'!$D$29),R366&lt;=MAX('График отпусков'!$C$29,'График отпусков'!$D$29))
)
)</f>
        <v>0</v>
      </c>
    </row>
    <row r="367" spans="17:19" ht="45" customHeight="1" x14ac:dyDescent="0.25">
      <c r="Q367" s="58" t="s">
        <v>104</v>
      </c>
      <c r="R367" s="59">
        <v>46386</v>
      </c>
      <c r="S367" s="60" t="b">
        <f>AND(
COUNTIF(Расчёт!$O$4:$O$35,R367)=0,
OR(
AND('График отпусков'!$C$15&lt;&gt;"",'График отпусков'!$D$15&lt;&gt;"",R367&gt;=MIN('График отпусков'!$C$15,'График отпусков'!$D$15),R367&lt;=MAX('График отпусков'!$C$15,'График отпусков'!$D$15)),
AND('График отпусков'!$C$16&lt;&gt;"",'График отпусков'!$D$16&lt;&gt;"",R367&gt;=MIN('График отпусков'!$C$16,'График отпусков'!$D$16),R367&lt;=MAX('График отпусков'!$C$16,'График отпусков'!$D$16)),
AND('График отпусков'!$C$17&lt;&gt;"",'График отпусков'!$D$17&lt;&gt;"",R367&gt;=MIN('График отпусков'!$C$17,'График отпусков'!$D$17),R367&lt;=MAX('График отпусков'!$C$17,'График отпусков'!$D$17)),
AND('График отпусков'!$C$18&lt;&gt;"",'График отпусков'!$D$18&lt;&gt;"",R367&gt;=MIN('График отпусков'!$C$18,'График отпусков'!$D$18),R367&lt;=MAX('График отпусков'!$C$18,'График отпусков'!$D$18)),
AND('График отпусков'!$C$19&lt;&gt;"",'График отпусков'!$D$19&lt;&gt;"",R367&gt;=MIN('График отпусков'!$C$19,'График отпусков'!$D$19),R367&lt;=MAX('График отпусков'!$C$19,'График отпусков'!$D$19)),
AND('График отпусков'!$C$20&lt;&gt;"",'График отпусков'!$D$20&lt;&gt;"",R367&gt;=MIN('График отпусков'!$C$20,'График отпусков'!$D$20),R367&lt;=MAX('График отпусков'!$C$20,'График отпусков'!$D$20)),
AND('График отпусков'!$C$21&lt;&gt;"",'График отпусков'!$D$21&lt;&gt;"",R367&gt;=MIN('График отпусков'!$C$21,'График отпусков'!$D$21),R367&lt;=MAX('График отпусков'!$C$21,'График отпусков'!$D$21)),
AND('График отпусков'!$C$22&lt;&gt;"",'График отпусков'!$D$22&lt;&gt;"",R367&gt;=MIN('График отпусков'!$C$22,'График отпусков'!$D$22),R367&lt;=MAX('График отпусков'!$C$22,'График отпусков'!$D$22)),
AND('График отпусков'!$C$23&lt;&gt;"",'График отпусков'!$D$23&lt;&gt;"",R367&gt;=MIN('График отпусков'!$C$23,'График отпусков'!$D$23),R367&lt;=MAX('График отпусков'!$C$23,'График отпусков'!$D$23)),
AND('График отпусков'!$C$24&lt;&gt;"",'График отпусков'!$D$24&lt;&gt;"",R367&gt;=MIN('График отпусков'!$C$24,'График отпусков'!$D$24),R367&lt;=MAX('График отпусков'!$C$24,'График отпусков'!$D$24)),
AND('График отпусков'!$C$25&lt;&gt;"",'График отпусков'!$D$25&lt;&gt;"",R367&gt;=MIN('График отпусков'!$C$25,'График отпусков'!$D$25),R367&lt;=MAX('График отпусков'!$C$25,'График отпусков'!$D$25)),
AND('График отпусков'!$C$26&lt;&gt;"",'График отпусков'!$D$26&lt;&gt;"",R367&gt;=MIN('График отпусков'!$C$26,'График отпусков'!$D$26),R367&lt;=MAX('График отпусков'!$C$26,'График отпусков'!$D$26)),
AND('График отпусков'!$C$27&lt;&gt;"",'График отпусков'!$D$27&lt;&gt;"",R367&gt;=MIN('График отпусков'!$C$27,'График отпусков'!$D$27),R367&lt;=MAX('График отпусков'!$C$27,'График отпусков'!$D$27)),
AND('График отпусков'!$C$28&lt;&gt;"",'График отпусков'!$D$28&lt;&gt;"",R367&gt;=MIN('График отпусков'!$C$28,'График отпусков'!$D$28),R367&lt;=MAX('График отпусков'!$C$28,'График отпусков'!$D$28)),
AND('График отпусков'!$C$29&lt;&gt;"",'График отпусков'!$D$29&lt;&gt;"",R367&gt;=MIN('График отпусков'!$C$29,'График отпусков'!$D$29),R367&lt;=MAX('График отпусков'!$C$29,'График отпусков'!$D$29))
)
)</f>
        <v>0</v>
      </c>
    </row>
    <row r="368" spans="17:19" ht="45" customHeight="1" x14ac:dyDescent="0.25">
      <c r="Q368" s="75" t="s">
        <v>104</v>
      </c>
      <c r="R368" s="74">
        <v>46387</v>
      </c>
      <c r="S368" s="76" t="b">
        <f>AND(
COUNTIF(Расчёт!$O$4:$O$35,R368)=0,
OR(
AND('График отпусков'!$C$15&lt;&gt;"",'График отпусков'!$D$15&lt;&gt;"",R368&gt;=MIN('График отпусков'!$C$15,'График отпусков'!$D$15),R368&lt;=MAX('График отпусков'!$C$15,'График отпусков'!$D$15)),
AND('График отпусков'!$C$16&lt;&gt;"",'График отпусков'!$D$16&lt;&gt;"",R368&gt;=MIN('График отпусков'!$C$16,'График отпусков'!$D$16),R368&lt;=MAX('График отпусков'!$C$16,'График отпусков'!$D$16)),
AND('График отпусков'!$C$17&lt;&gt;"",'График отпусков'!$D$17&lt;&gt;"",R368&gt;=MIN('График отпусков'!$C$17,'График отпусков'!$D$17),R368&lt;=MAX('График отпусков'!$C$17,'График отпусков'!$D$17)),
AND('График отпусков'!$C$18&lt;&gt;"",'График отпусков'!$D$18&lt;&gt;"",R368&gt;=MIN('График отпусков'!$C$18,'График отпусков'!$D$18),R368&lt;=MAX('График отпусков'!$C$18,'График отпусков'!$D$18)),
AND('График отпусков'!$C$19&lt;&gt;"",'График отпусков'!$D$19&lt;&gt;"",R368&gt;=MIN('График отпусков'!$C$19,'График отпусков'!$D$19),R368&lt;=MAX('График отпусков'!$C$19,'График отпусков'!$D$19)),
AND('График отпусков'!$C$20&lt;&gt;"",'График отпусков'!$D$20&lt;&gt;"",R368&gt;=MIN('График отпусков'!$C$20,'График отпусков'!$D$20),R368&lt;=MAX('График отпусков'!$C$20,'График отпусков'!$D$20)),
AND('График отпусков'!$C$21&lt;&gt;"",'График отпусков'!$D$21&lt;&gt;"",R368&gt;=MIN('График отпусков'!$C$21,'График отпусков'!$D$21),R368&lt;=MAX('График отпусков'!$C$21,'График отпусков'!$D$21)),
AND('График отпусков'!$C$22&lt;&gt;"",'График отпусков'!$D$22&lt;&gt;"",R368&gt;=MIN('График отпусков'!$C$22,'График отпусков'!$D$22),R368&lt;=MAX('График отпусков'!$C$22,'График отпусков'!$D$22)),
AND('График отпусков'!$C$23&lt;&gt;"",'График отпусков'!$D$23&lt;&gt;"",R368&gt;=MIN('График отпусков'!$C$23,'График отпусков'!$D$23),R368&lt;=MAX('График отпусков'!$C$23,'График отпусков'!$D$23)),
AND('График отпусков'!$C$24&lt;&gt;"",'График отпусков'!$D$24&lt;&gt;"",R368&gt;=MIN('График отпусков'!$C$24,'График отпусков'!$D$24),R368&lt;=MAX('График отпусков'!$C$24,'График отпусков'!$D$24)),
AND('График отпусков'!$C$25&lt;&gt;"",'График отпусков'!$D$25&lt;&gt;"",R368&gt;=MIN('График отпусков'!$C$25,'График отпусков'!$D$25),R368&lt;=MAX('График отпусков'!$C$25,'График отпусков'!$D$25)),
AND('График отпусков'!$C$26&lt;&gt;"",'График отпусков'!$D$26&lt;&gt;"",R368&gt;=MIN('График отпусков'!$C$26,'График отпусков'!$D$26),R368&lt;=MAX('График отпусков'!$C$26,'График отпусков'!$D$26)),
AND('График отпусков'!$C$27&lt;&gt;"",'График отпусков'!$D$27&lt;&gt;"",R368&gt;=MIN('График отпусков'!$C$27,'График отпусков'!$D$27),R368&lt;=MAX('График отпусков'!$C$27,'График отпусков'!$D$27)),
AND('График отпусков'!$C$28&lt;&gt;"",'График отпусков'!$D$28&lt;&gt;"",R368&gt;=MIN('График отпусков'!$C$28,'График отпусков'!$D$28),R368&lt;=MAX('График отпусков'!$C$28,'График отпусков'!$D$28)),
AND('График отпусков'!$C$29&lt;&gt;"",'График отпусков'!$D$29&lt;&gt;"",R368&gt;=MIN('График отпусков'!$C$29,'График отпусков'!$D$29),R368&lt;=MAX('График отпусков'!$C$29,'График отпусков'!$D$29))
)
)</f>
        <v>0</v>
      </c>
    </row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</sheetData>
  <sheetProtection password="CC71" sheet="1" objects="1" scenarios="1"/>
  <mergeCells count="6">
    <mergeCell ref="E11:F11"/>
    <mergeCell ref="Q2:S2"/>
    <mergeCell ref="N2:O2"/>
    <mergeCell ref="H2:L2"/>
    <mergeCell ref="B2:C2"/>
    <mergeCell ref="E2:F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outlinePr summaryBelow="0" summaryRight="0"/>
    <pageSetUpPr autoPageBreaks="0" fitToPage="1"/>
  </sheetPr>
  <dimension ref="A1:B3307"/>
  <sheetViews>
    <sheetView workbookViewId="0">
      <selection activeCell="B2" sqref="B2"/>
    </sheetView>
  </sheetViews>
  <sheetFormatPr defaultColWidth="9" defaultRowHeight="11.45" customHeight="1" x14ac:dyDescent="0.25"/>
  <cols>
    <col min="1" max="2" width="20.7109375" customWidth="1"/>
  </cols>
  <sheetData>
    <row r="1" spans="1:2" ht="45" customHeight="1" x14ac:dyDescent="0.25">
      <c r="A1" s="100" t="s">
        <v>2</v>
      </c>
      <c r="B1" s="100" t="s">
        <v>110</v>
      </c>
    </row>
    <row r="2" spans="1:2" ht="15" customHeight="1" x14ac:dyDescent="0.25">
      <c r="A2" s="101">
        <v>203201</v>
      </c>
      <c r="B2" s="100">
        <v>2</v>
      </c>
    </row>
    <row r="3" spans="1:2" ht="15" customHeight="1" x14ac:dyDescent="0.25">
      <c r="A3" s="101">
        <v>149653</v>
      </c>
      <c r="B3" s="100">
        <v>7</v>
      </c>
    </row>
    <row r="4" spans="1:2" ht="15" customHeight="1" x14ac:dyDescent="0.25">
      <c r="A4" s="101">
        <v>149653</v>
      </c>
      <c r="B4" s="100">
        <v>4</v>
      </c>
    </row>
    <row r="5" spans="1:2" ht="15" customHeight="1" x14ac:dyDescent="0.25">
      <c r="A5" s="101">
        <v>143859</v>
      </c>
      <c r="B5" s="100">
        <v>9</v>
      </c>
    </row>
    <row r="6" spans="1:2" ht="15" customHeight="1" x14ac:dyDescent="0.25">
      <c r="A6" s="101">
        <v>143859</v>
      </c>
      <c r="B6" s="100">
        <v>5</v>
      </c>
    </row>
    <row r="7" spans="1:2" ht="15" customHeight="1" x14ac:dyDescent="0.25">
      <c r="A7" s="101">
        <v>153622</v>
      </c>
      <c r="B7" s="100">
        <v>3</v>
      </c>
    </row>
    <row r="8" spans="1:2" ht="15" customHeight="1" x14ac:dyDescent="0.25">
      <c r="A8" s="101">
        <v>91742</v>
      </c>
      <c r="B8" s="100">
        <v>3</v>
      </c>
    </row>
    <row r="9" spans="1:2" ht="15" customHeight="1" x14ac:dyDescent="0.25">
      <c r="A9" s="101">
        <v>91742</v>
      </c>
      <c r="B9" s="100">
        <v>2</v>
      </c>
    </row>
    <row r="10" spans="1:2" ht="15" customHeight="1" x14ac:dyDescent="0.25">
      <c r="A10" s="101">
        <v>195555</v>
      </c>
      <c r="B10" s="100">
        <v>3</v>
      </c>
    </row>
    <row r="11" spans="1:2" ht="15" customHeight="1" x14ac:dyDescent="0.25">
      <c r="A11" s="101">
        <v>195555</v>
      </c>
      <c r="B11" s="100">
        <v>5</v>
      </c>
    </row>
    <row r="12" spans="1:2" ht="15" customHeight="1" x14ac:dyDescent="0.25">
      <c r="A12" s="101">
        <v>200705</v>
      </c>
      <c r="B12" s="100">
        <v>7</v>
      </c>
    </row>
    <row r="13" spans="1:2" ht="15" customHeight="1" x14ac:dyDescent="0.25">
      <c r="A13" s="101">
        <v>213453</v>
      </c>
      <c r="B13" s="100">
        <v>14</v>
      </c>
    </row>
    <row r="14" spans="1:2" ht="15" customHeight="1" x14ac:dyDescent="0.25">
      <c r="A14" s="101">
        <v>192294</v>
      </c>
      <c r="B14" s="100">
        <v>14</v>
      </c>
    </row>
    <row r="15" spans="1:2" ht="15" customHeight="1" x14ac:dyDescent="0.25">
      <c r="A15" s="101">
        <v>204649</v>
      </c>
      <c r="B15" s="100">
        <v>7</v>
      </c>
    </row>
    <row r="16" spans="1:2" ht="15" customHeight="1" x14ac:dyDescent="0.25">
      <c r="A16" s="101">
        <v>193813</v>
      </c>
      <c r="B16" s="100">
        <v>5</v>
      </c>
    </row>
    <row r="17" spans="1:2" ht="15" customHeight="1" x14ac:dyDescent="0.25">
      <c r="A17" s="101">
        <v>91831</v>
      </c>
      <c r="B17" s="100">
        <v>14</v>
      </c>
    </row>
    <row r="18" spans="1:2" ht="15" customHeight="1" x14ac:dyDescent="0.25">
      <c r="A18" s="101">
        <v>208439</v>
      </c>
      <c r="B18" s="100">
        <v>2</v>
      </c>
    </row>
    <row r="19" spans="1:2" ht="15" customHeight="1" x14ac:dyDescent="0.25">
      <c r="A19" s="101">
        <v>122035</v>
      </c>
      <c r="B19" s="100">
        <v>8</v>
      </c>
    </row>
    <row r="20" spans="1:2" ht="15" customHeight="1" x14ac:dyDescent="0.25">
      <c r="A20" s="101">
        <v>203258</v>
      </c>
      <c r="B20" s="100">
        <v>14</v>
      </c>
    </row>
    <row r="21" spans="1:2" ht="15" customHeight="1" x14ac:dyDescent="0.25">
      <c r="A21" s="101">
        <v>209007</v>
      </c>
      <c r="B21" s="100">
        <v>1</v>
      </c>
    </row>
    <row r="22" spans="1:2" ht="15" customHeight="1" x14ac:dyDescent="0.25">
      <c r="A22" s="101">
        <v>209007</v>
      </c>
      <c r="B22" s="100">
        <v>9</v>
      </c>
    </row>
    <row r="23" spans="1:2" ht="15" customHeight="1" x14ac:dyDescent="0.25">
      <c r="A23" s="101">
        <v>209007</v>
      </c>
      <c r="B23" s="100">
        <v>2</v>
      </c>
    </row>
    <row r="24" spans="1:2" ht="15" customHeight="1" x14ac:dyDescent="0.25">
      <c r="A24" s="101">
        <v>183553</v>
      </c>
      <c r="B24" s="100">
        <v>5</v>
      </c>
    </row>
    <row r="25" spans="1:2" ht="15" customHeight="1" x14ac:dyDescent="0.25">
      <c r="A25" s="101">
        <v>183553</v>
      </c>
      <c r="B25" s="100">
        <v>4</v>
      </c>
    </row>
    <row r="26" spans="1:2" ht="15" customHeight="1" x14ac:dyDescent="0.25">
      <c r="A26" s="101">
        <v>206790</v>
      </c>
      <c r="B26" s="100">
        <v>5</v>
      </c>
    </row>
    <row r="27" spans="1:2" ht="15" customHeight="1" x14ac:dyDescent="0.25">
      <c r="A27" s="101">
        <v>206790</v>
      </c>
      <c r="B27" s="100">
        <v>2</v>
      </c>
    </row>
    <row r="28" spans="1:2" ht="15" customHeight="1" x14ac:dyDescent="0.25">
      <c r="A28" s="101">
        <v>162668</v>
      </c>
      <c r="B28" s="100">
        <v>2</v>
      </c>
    </row>
    <row r="29" spans="1:2" ht="15" customHeight="1" x14ac:dyDescent="0.25">
      <c r="A29" s="101">
        <v>162668</v>
      </c>
      <c r="B29" s="100">
        <v>4</v>
      </c>
    </row>
    <row r="30" spans="1:2" ht="15" customHeight="1" x14ac:dyDescent="0.25">
      <c r="A30" s="101">
        <v>161581</v>
      </c>
      <c r="B30" s="100">
        <v>2</v>
      </c>
    </row>
    <row r="31" spans="1:2" ht="15" customHeight="1" x14ac:dyDescent="0.25">
      <c r="A31" s="101">
        <v>193491</v>
      </c>
      <c r="B31" s="100">
        <v>14</v>
      </c>
    </row>
    <row r="32" spans="1:2" ht="15" customHeight="1" x14ac:dyDescent="0.25">
      <c r="A32" s="101">
        <v>192768</v>
      </c>
      <c r="B32" s="100">
        <v>5</v>
      </c>
    </row>
    <row r="33" spans="1:2" ht="15" customHeight="1" x14ac:dyDescent="0.25">
      <c r="A33" s="101">
        <v>192768</v>
      </c>
      <c r="B33" s="100">
        <v>2</v>
      </c>
    </row>
    <row r="34" spans="1:2" ht="15" customHeight="1" x14ac:dyDescent="0.25">
      <c r="A34" s="101">
        <v>157887</v>
      </c>
      <c r="B34" s="100">
        <v>4</v>
      </c>
    </row>
    <row r="35" spans="1:2" ht="15" customHeight="1" x14ac:dyDescent="0.25">
      <c r="A35" s="101">
        <v>157887</v>
      </c>
      <c r="B35" s="100">
        <v>8</v>
      </c>
    </row>
    <row r="36" spans="1:2" ht="15" customHeight="1" x14ac:dyDescent="0.25">
      <c r="A36" s="101">
        <v>210436</v>
      </c>
      <c r="B36" s="100">
        <v>5</v>
      </c>
    </row>
    <row r="37" spans="1:2" ht="15" customHeight="1" x14ac:dyDescent="0.25">
      <c r="A37" s="101">
        <v>190395</v>
      </c>
      <c r="B37" s="100">
        <v>2</v>
      </c>
    </row>
    <row r="38" spans="1:2" ht="15" customHeight="1" x14ac:dyDescent="0.25">
      <c r="A38" s="101">
        <v>190395</v>
      </c>
      <c r="B38" s="100">
        <v>5</v>
      </c>
    </row>
    <row r="39" spans="1:2" ht="15" customHeight="1" x14ac:dyDescent="0.25">
      <c r="A39" s="101">
        <v>190395</v>
      </c>
      <c r="B39" s="100">
        <v>2</v>
      </c>
    </row>
    <row r="40" spans="1:2" ht="15" customHeight="1" x14ac:dyDescent="0.25">
      <c r="A40" s="101">
        <v>205669</v>
      </c>
      <c r="B40" s="100">
        <v>14</v>
      </c>
    </row>
    <row r="41" spans="1:2" ht="15" customHeight="1" x14ac:dyDescent="0.25">
      <c r="A41" s="101">
        <v>213686</v>
      </c>
      <c r="B41" s="100">
        <v>5</v>
      </c>
    </row>
    <row r="42" spans="1:2" ht="15" customHeight="1" x14ac:dyDescent="0.25">
      <c r="A42" s="101">
        <v>213686</v>
      </c>
      <c r="B42" s="100">
        <v>2</v>
      </c>
    </row>
    <row r="43" spans="1:2" ht="15" customHeight="1" x14ac:dyDescent="0.25">
      <c r="A43" s="101">
        <v>213686</v>
      </c>
      <c r="B43" s="100">
        <v>7</v>
      </c>
    </row>
    <row r="44" spans="1:2" ht="15" customHeight="1" x14ac:dyDescent="0.25">
      <c r="A44" s="101">
        <v>158527</v>
      </c>
      <c r="B44" s="100">
        <v>9</v>
      </c>
    </row>
    <row r="45" spans="1:2" ht="15" customHeight="1" x14ac:dyDescent="0.25">
      <c r="A45" s="101">
        <v>193277</v>
      </c>
      <c r="B45" s="100">
        <v>13</v>
      </c>
    </row>
    <row r="46" spans="1:2" ht="15" customHeight="1" x14ac:dyDescent="0.25">
      <c r="A46" s="101">
        <v>210403</v>
      </c>
      <c r="B46" s="100">
        <v>7</v>
      </c>
    </row>
    <row r="47" spans="1:2" ht="15" customHeight="1" x14ac:dyDescent="0.25">
      <c r="A47" s="101">
        <v>210125</v>
      </c>
      <c r="B47" s="100">
        <v>3</v>
      </c>
    </row>
    <row r="48" spans="1:2" ht="15" customHeight="1" x14ac:dyDescent="0.25">
      <c r="A48" s="101">
        <v>193329</v>
      </c>
      <c r="B48" s="100">
        <v>3</v>
      </c>
    </row>
    <row r="49" spans="1:2" ht="15" customHeight="1" x14ac:dyDescent="0.25">
      <c r="A49" s="101">
        <v>196405</v>
      </c>
      <c r="B49" s="100">
        <v>14</v>
      </c>
    </row>
    <row r="50" spans="1:2" ht="15" customHeight="1" x14ac:dyDescent="0.25">
      <c r="A50" s="101">
        <v>150628</v>
      </c>
      <c r="B50" s="100">
        <v>7</v>
      </c>
    </row>
    <row r="51" spans="1:2" ht="15" customHeight="1" x14ac:dyDescent="0.25">
      <c r="A51" s="101">
        <v>164047</v>
      </c>
      <c r="B51" s="100">
        <v>14</v>
      </c>
    </row>
    <row r="52" spans="1:2" ht="15" customHeight="1" x14ac:dyDescent="0.25">
      <c r="A52" s="101">
        <v>207652</v>
      </c>
      <c r="B52" s="100">
        <v>7</v>
      </c>
    </row>
    <row r="53" spans="1:2" ht="15" customHeight="1" x14ac:dyDescent="0.25">
      <c r="A53" s="101">
        <v>140716</v>
      </c>
      <c r="B53" s="100">
        <v>7</v>
      </c>
    </row>
    <row r="54" spans="1:2" ht="15" customHeight="1" x14ac:dyDescent="0.25">
      <c r="A54" s="101">
        <v>155680</v>
      </c>
      <c r="B54" s="100">
        <v>7</v>
      </c>
    </row>
    <row r="55" spans="1:2" ht="15" customHeight="1" x14ac:dyDescent="0.25">
      <c r="A55" s="101">
        <v>147572</v>
      </c>
      <c r="B55" s="100">
        <v>7</v>
      </c>
    </row>
    <row r="56" spans="1:2" ht="15" customHeight="1" x14ac:dyDescent="0.25">
      <c r="A56" s="101">
        <v>186105</v>
      </c>
      <c r="B56" s="100">
        <v>3</v>
      </c>
    </row>
    <row r="57" spans="1:2" ht="15" customHeight="1" x14ac:dyDescent="0.25">
      <c r="A57" s="101">
        <v>173102</v>
      </c>
      <c r="B57" s="100">
        <v>14</v>
      </c>
    </row>
    <row r="58" spans="1:2" ht="15" customHeight="1" x14ac:dyDescent="0.25">
      <c r="A58" s="101">
        <v>209288</v>
      </c>
      <c r="B58" s="100">
        <v>3</v>
      </c>
    </row>
    <row r="59" spans="1:2" ht="15" customHeight="1" x14ac:dyDescent="0.25">
      <c r="A59" s="101">
        <v>156768</v>
      </c>
      <c r="B59" s="100">
        <v>4</v>
      </c>
    </row>
    <row r="60" spans="1:2" ht="15" customHeight="1" x14ac:dyDescent="0.25">
      <c r="A60" s="101">
        <v>182671</v>
      </c>
      <c r="B60" s="100">
        <v>2</v>
      </c>
    </row>
    <row r="61" spans="1:2" ht="15" customHeight="1" x14ac:dyDescent="0.25">
      <c r="A61" s="101">
        <v>210857</v>
      </c>
      <c r="B61" s="100">
        <v>1</v>
      </c>
    </row>
    <row r="62" spans="1:2" ht="15" customHeight="1" x14ac:dyDescent="0.25">
      <c r="A62" s="101">
        <v>158266</v>
      </c>
      <c r="B62" s="100">
        <v>13</v>
      </c>
    </row>
    <row r="63" spans="1:2" ht="15" customHeight="1" x14ac:dyDescent="0.25">
      <c r="A63" s="101">
        <v>169069</v>
      </c>
      <c r="B63" s="100">
        <v>7</v>
      </c>
    </row>
    <row r="64" spans="1:2" ht="15" customHeight="1" x14ac:dyDescent="0.25">
      <c r="A64" s="101">
        <v>179335</v>
      </c>
      <c r="B64" s="100">
        <v>3</v>
      </c>
    </row>
    <row r="65" spans="1:2" ht="15" customHeight="1" x14ac:dyDescent="0.25">
      <c r="A65" s="101">
        <v>187156</v>
      </c>
      <c r="B65" s="100">
        <v>4</v>
      </c>
    </row>
    <row r="66" spans="1:2" ht="15" customHeight="1" x14ac:dyDescent="0.25">
      <c r="A66" s="101">
        <v>125109</v>
      </c>
      <c r="B66" s="100">
        <v>3</v>
      </c>
    </row>
    <row r="67" spans="1:2" ht="15" customHeight="1" x14ac:dyDescent="0.25">
      <c r="A67" s="101">
        <v>125109</v>
      </c>
      <c r="B67" s="100">
        <v>5</v>
      </c>
    </row>
    <row r="68" spans="1:2" ht="15" customHeight="1" x14ac:dyDescent="0.25">
      <c r="A68" s="101">
        <v>130481</v>
      </c>
      <c r="B68" s="100">
        <v>14</v>
      </c>
    </row>
    <row r="69" spans="1:2" ht="15" customHeight="1" x14ac:dyDescent="0.25">
      <c r="A69" s="101">
        <v>130481</v>
      </c>
      <c r="B69" s="100">
        <v>5</v>
      </c>
    </row>
    <row r="70" spans="1:2" ht="15" customHeight="1" x14ac:dyDescent="0.25">
      <c r="A70" s="101">
        <v>214092</v>
      </c>
      <c r="B70" s="100">
        <v>19</v>
      </c>
    </row>
    <row r="71" spans="1:2" ht="15" customHeight="1" x14ac:dyDescent="0.25">
      <c r="A71" s="101">
        <v>214092</v>
      </c>
      <c r="B71" s="100">
        <v>19</v>
      </c>
    </row>
    <row r="72" spans="1:2" ht="15" customHeight="1" x14ac:dyDescent="0.25">
      <c r="A72" s="101">
        <v>167310</v>
      </c>
      <c r="B72" s="100">
        <v>1</v>
      </c>
    </row>
    <row r="73" spans="1:2" ht="15" customHeight="1" x14ac:dyDescent="0.25">
      <c r="A73" s="101">
        <v>212820</v>
      </c>
      <c r="B73" s="100">
        <v>13</v>
      </c>
    </row>
    <row r="74" spans="1:2" ht="15" customHeight="1" x14ac:dyDescent="0.25">
      <c r="A74" s="101">
        <v>201398</v>
      </c>
      <c r="B74" s="100">
        <v>14</v>
      </c>
    </row>
    <row r="75" spans="1:2" ht="15" customHeight="1" x14ac:dyDescent="0.25">
      <c r="A75" s="101">
        <v>210193</v>
      </c>
      <c r="B75" s="100">
        <v>2</v>
      </c>
    </row>
    <row r="76" spans="1:2" ht="15" customHeight="1" x14ac:dyDescent="0.25">
      <c r="A76" s="101">
        <v>209284</v>
      </c>
      <c r="B76" s="100">
        <v>5</v>
      </c>
    </row>
    <row r="77" spans="1:2" ht="15" customHeight="1" x14ac:dyDescent="0.25">
      <c r="A77" s="101">
        <v>209284</v>
      </c>
      <c r="B77" s="100">
        <v>2</v>
      </c>
    </row>
    <row r="78" spans="1:2" ht="15" customHeight="1" x14ac:dyDescent="0.25">
      <c r="A78" s="101">
        <v>213954</v>
      </c>
      <c r="B78" s="100">
        <v>6</v>
      </c>
    </row>
    <row r="79" spans="1:2" ht="15" customHeight="1" x14ac:dyDescent="0.25">
      <c r="A79" s="101">
        <v>147417</v>
      </c>
      <c r="B79" s="100">
        <v>13</v>
      </c>
    </row>
    <row r="80" spans="1:2" ht="15" customHeight="1" x14ac:dyDescent="0.25">
      <c r="A80" s="101">
        <v>205911</v>
      </c>
      <c r="B80" s="100">
        <v>7</v>
      </c>
    </row>
    <row r="81" spans="1:2" ht="15" customHeight="1" x14ac:dyDescent="0.25">
      <c r="A81" s="101">
        <v>185258</v>
      </c>
      <c r="B81" s="100">
        <v>5</v>
      </c>
    </row>
    <row r="82" spans="1:2" ht="15" customHeight="1" x14ac:dyDescent="0.25">
      <c r="A82" s="101">
        <v>185181</v>
      </c>
      <c r="B82" s="100">
        <v>14</v>
      </c>
    </row>
    <row r="83" spans="1:2" ht="15" customHeight="1" x14ac:dyDescent="0.25">
      <c r="A83" s="101">
        <v>167418</v>
      </c>
      <c r="B83" s="100">
        <v>2</v>
      </c>
    </row>
    <row r="84" spans="1:2" ht="15" customHeight="1" x14ac:dyDescent="0.25">
      <c r="A84" s="101">
        <v>118596</v>
      </c>
      <c r="B84" s="100">
        <v>10</v>
      </c>
    </row>
    <row r="85" spans="1:2" ht="15" customHeight="1" x14ac:dyDescent="0.25">
      <c r="A85" s="101">
        <v>118596</v>
      </c>
      <c r="B85" s="100">
        <v>2</v>
      </c>
    </row>
    <row r="86" spans="1:2" ht="15" customHeight="1" x14ac:dyDescent="0.25">
      <c r="A86" s="101">
        <v>197663</v>
      </c>
      <c r="B86" s="100">
        <v>5</v>
      </c>
    </row>
    <row r="87" spans="1:2" ht="15" customHeight="1" x14ac:dyDescent="0.25">
      <c r="A87" s="101">
        <v>202301</v>
      </c>
      <c r="B87" s="100">
        <v>15</v>
      </c>
    </row>
    <row r="88" spans="1:2" ht="15" customHeight="1" x14ac:dyDescent="0.25">
      <c r="A88" s="101">
        <v>149244</v>
      </c>
      <c r="B88" s="100">
        <v>5</v>
      </c>
    </row>
    <row r="89" spans="1:2" ht="15" customHeight="1" x14ac:dyDescent="0.25">
      <c r="A89" s="101">
        <v>205406</v>
      </c>
      <c r="B89" s="100">
        <v>6</v>
      </c>
    </row>
    <row r="90" spans="1:2" ht="15" customHeight="1" x14ac:dyDescent="0.25">
      <c r="A90" s="101">
        <v>189744</v>
      </c>
      <c r="B90" s="100">
        <v>13</v>
      </c>
    </row>
    <row r="91" spans="1:2" ht="15" customHeight="1" x14ac:dyDescent="0.25">
      <c r="A91" s="101">
        <v>189744</v>
      </c>
      <c r="B91" s="100">
        <v>10</v>
      </c>
    </row>
    <row r="92" spans="1:2" ht="15" customHeight="1" x14ac:dyDescent="0.25">
      <c r="A92" s="101">
        <v>169173</v>
      </c>
      <c r="B92" s="100">
        <v>4</v>
      </c>
    </row>
    <row r="93" spans="1:2" ht="15" customHeight="1" x14ac:dyDescent="0.25">
      <c r="A93" s="101">
        <v>202713</v>
      </c>
      <c r="B93" s="100">
        <v>3</v>
      </c>
    </row>
    <row r="94" spans="1:2" ht="15" customHeight="1" x14ac:dyDescent="0.25">
      <c r="A94" s="101">
        <v>169574</v>
      </c>
      <c r="B94" s="100">
        <v>3</v>
      </c>
    </row>
    <row r="95" spans="1:2" ht="15" customHeight="1" x14ac:dyDescent="0.25">
      <c r="A95" s="101">
        <v>169574</v>
      </c>
      <c r="B95" s="100">
        <v>2</v>
      </c>
    </row>
    <row r="96" spans="1:2" ht="15" customHeight="1" x14ac:dyDescent="0.25">
      <c r="A96" s="101">
        <v>113100</v>
      </c>
      <c r="B96" s="100">
        <v>1</v>
      </c>
    </row>
    <row r="97" spans="1:2" ht="15" customHeight="1" x14ac:dyDescent="0.25">
      <c r="A97" s="101">
        <v>113100</v>
      </c>
      <c r="B97" s="100">
        <v>2</v>
      </c>
    </row>
    <row r="98" spans="1:2" ht="15" customHeight="1" x14ac:dyDescent="0.25">
      <c r="A98" s="101">
        <v>204369</v>
      </c>
      <c r="B98" s="100">
        <v>14</v>
      </c>
    </row>
    <row r="99" spans="1:2" ht="15" customHeight="1" x14ac:dyDescent="0.25">
      <c r="A99" s="101">
        <v>164907</v>
      </c>
      <c r="B99" s="100">
        <v>4</v>
      </c>
    </row>
    <row r="100" spans="1:2" ht="15" customHeight="1" x14ac:dyDescent="0.25">
      <c r="A100" s="101">
        <v>164907</v>
      </c>
      <c r="B100" s="100">
        <v>5</v>
      </c>
    </row>
    <row r="101" spans="1:2" ht="15" customHeight="1" x14ac:dyDescent="0.25">
      <c r="A101" s="101">
        <v>164907</v>
      </c>
      <c r="B101" s="100">
        <v>5</v>
      </c>
    </row>
    <row r="102" spans="1:2" ht="15" customHeight="1" x14ac:dyDescent="0.25">
      <c r="A102" s="101">
        <v>189125</v>
      </c>
      <c r="B102" s="100">
        <v>2</v>
      </c>
    </row>
    <row r="103" spans="1:2" ht="15" customHeight="1" x14ac:dyDescent="0.25">
      <c r="A103" s="101">
        <v>189125</v>
      </c>
      <c r="B103" s="100">
        <v>5</v>
      </c>
    </row>
    <row r="104" spans="1:2" ht="15" customHeight="1" x14ac:dyDescent="0.25">
      <c r="A104" s="101">
        <v>152731</v>
      </c>
      <c r="B104" s="100">
        <v>9</v>
      </c>
    </row>
    <row r="105" spans="1:2" ht="15" customHeight="1" x14ac:dyDescent="0.25">
      <c r="A105" s="101">
        <v>209367</v>
      </c>
      <c r="B105" s="100">
        <v>5</v>
      </c>
    </row>
    <row r="106" spans="1:2" ht="15" customHeight="1" x14ac:dyDescent="0.25">
      <c r="A106" s="101">
        <v>209367</v>
      </c>
      <c r="B106" s="100">
        <v>1</v>
      </c>
    </row>
    <row r="107" spans="1:2" ht="15" customHeight="1" x14ac:dyDescent="0.25">
      <c r="A107" s="101">
        <v>169488</v>
      </c>
      <c r="B107" s="100">
        <v>1</v>
      </c>
    </row>
    <row r="108" spans="1:2" ht="15" customHeight="1" x14ac:dyDescent="0.25">
      <c r="A108" s="101">
        <v>169488</v>
      </c>
      <c r="B108" s="100">
        <v>2</v>
      </c>
    </row>
    <row r="109" spans="1:2" ht="15" customHeight="1" x14ac:dyDescent="0.25">
      <c r="A109" s="101">
        <v>148177</v>
      </c>
      <c r="B109" s="100">
        <v>7</v>
      </c>
    </row>
    <row r="110" spans="1:2" ht="15" customHeight="1" x14ac:dyDescent="0.25">
      <c r="A110" s="101">
        <v>213123</v>
      </c>
      <c r="B110" s="100">
        <v>5</v>
      </c>
    </row>
    <row r="111" spans="1:2" ht="15" customHeight="1" x14ac:dyDescent="0.25">
      <c r="A111" s="101">
        <v>213123</v>
      </c>
      <c r="B111" s="100">
        <v>2</v>
      </c>
    </row>
    <row r="112" spans="1:2" ht="15" customHeight="1" x14ac:dyDescent="0.25">
      <c r="A112" s="101">
        <v>147623</v>
      </c>
      <c r="B112" s="100">
        <v>1</v>
      </c>
    </row>
    <row r="113" spans="1:2" ht="15" customHeight="1" x14ac:dyDescent="0.25">
      <c r="A113" s="101">
        <v>147623</v>
      </c>
      <c r="B113" s="100">
        <v>3</v>
      </c>
    </row>
    <row r="114" spans="1:2" ht="15" customHeight="1" x14ac:dyDescent="0.25">
      <c r="A114" s="101">
        <v>189665</v>
      </c>
      <c r="B114" s="100">
        <v>16</v>
      </c>
    </row>
    <row r="115" spans="1:2" ht="15" customHeight="1" x14ac:dyDescent="0.25">
      <c r="A115" s="101">
        <v>211897</v>
      </c>
      <c r="B115" s="100">
        <v>7</v>
      </c>
    </row>
    <row r="116" spans="1:2" ht="15" customHeight="1" x14ac:dyDescent="0.25">
      <c r="A116" s="101">
        <v>211897</v>
      </c>
      <c r="B116" s="100">
        <v>14</v>
      </c>
    </row>
    <row r="117" spans="1:2" ht="15" customHeight="1" x14ac:dyDescent="0.25">
      <c r="A117" s="101">
        <v>151220</v>
      </c>
      <c r="B117" s="100">
        <v>3</v>
      </c>
    </row>
    <row r="118" spans="1:2" ht="15" customHeight="1" x14ac:dyDescent="0.25">
      <c r="A118" s="101">
        <v>151220</v>
      </c>
      <c r="B118" s="100">
        <v>6</v>
      </c>
    </row>
    <row r="119" spans="1:2" ht="15" customHeight="1" x14ac:dyDescent="0.25">
      <c r="A119" s="101">
        <v>151220</v>
      </c>
      <c r="B119" s="100">
        <v>2</v>
      </c>
    </row>
    <row r="120" spans="1:2" ht="15" customHeight="1" x14ac:dyDescent="0.25">
      <c r="A120" s="101">
        <v>166785</v>
      </c>
      <c r="B120" s="100">
        <v>15</v>
      </c>
    </row>
    <row r="121" spans="1:2" ht="15" customHeight="1" x14ac:dyDescent="0.25">
      <c r="A121" s="101">
        <v>188518</v>
      </c>
      <c r="B121" s="100">
        <v>8</v>
      </c>
    </row>
    <row r="122" spans="1:2" ht="15" customHeight="1" x14ac:dyDescent="0.25">
      <c r="A122" s="101">
        <v>188518</v>
      </c>
      <c r="B122" s="100">
        <v>2</v>
      </c>
    </row>
    <row r="123" spans="1:2" ht="15" customHeight="1" x14ac:dyDescent="0.25">
      <c r="A123" s="101">
        <v>188518</v>
      </c>
      <c r="B123" s="100">
        <v>2</v>
      </c>
    </row>
    <row r="124" spans="1:2" ht="15" customHeight="1" x14ac:dyDescent="0.25">
      <c r="A124" s="101">
        <v>188518</v>
      </c>
      <c r="B124" s="100">
        <v>14</v>
      </c>
    </row>
    <row r="125" spans="1:2" ht="15" customHeight="1" x14ac:dyDescent="0.25">
      <c r="A125" s="101">
        <v>188518</v>
      </c>
      <c r="B125" s="100">
        <v>2</v>
      </c>
    </row>
    <row r="126" spans="1:2" ht="15" customHeight="1" x14ac:dyDescent="0.25">
      <c r="A126" s="101">
        <v>189055</v>
      </c>
      <c r="B126" s="100">
        <v>4</v>
      </c>
    </row>
    <row r="127" spans="1:2" ht="15" customHeight="1" x14ac:dyDescent="0.25">
      <c r="A127" s="101">
        <v>205327</v>
      </c>
      <c r="B127" s="100">
        <v>7</v>
      </c>
    </row>
    <row r="128" spans="1:2" ht="15" customHeight="1" x14ac:dyDescent="0.25">
      <c r="A128" s="101">
        <v>202579</v>
      </c>
      <c r="B128" s="100">
        <v>11</v>
      </c>
    </row>
    <row r="129" spans="1:2" ht="15" customHeight="1" x14ac:dyDescent="0.25">
      <c r="A129" s="101">
        <v>146487</v>
      </c>
      <c r="B129" s="100">
        <v>14</v>
      </c>
    </row>
    <row r="130" spans="1:2" ht="15" customHeight="1" x14ac:dyDescent="0.25">
      <c r="A130" s="101">
        <v>182551</v>
      </c>
      <c r="B130" s="100">
        <v>7</v>
      </c>
    </row>
    <row r="131" spans="1:2" ht="15" customHeight="1" x14ac:dyDescent="0.25">
      <c r="A131" s="101">
        <v>194024</v>
      </c>
      <c r="B131" s="100">
        <v>2</v>
      </c>
    </row>
    <row r="132" spans="1:2" ht="15" customHeight="1" x14ac:dyDescent="0.25">
      <c r="A132" s="101">
        <v>194024</v>
      </c>
      <c r="B132" s="100">
        <v>5</v>
      </c>
    </row>
    <row r="133" spans="1:2" ht="15" customHeight="1" x14ac:dyDescent="0.25">
      <c r="A133" s="101">
        <v>202386</v>
      </c>
      <c r="B133" s="100">
        <v>14</v>
      </c>
    </row>
    <row r="134" spans="1:2" ht="15" customHeight="1" x14ac:dyDescent="0.25">
      <c r="A134" s="101">
        <v>100862</v>
      </c>
      <c r="B134" s="100">
        <v>6</v>
      </c>
    </row>
    <row r="135" spans="1:2" ht="15" customHeight="1" x14ac:dyDescent="0.25">
      <c r="A135" s="101">
        <v>186660</v>
      </c>
      <c r="B135" s="100">
        <v>1</v>
      </c>
    </row>
    <row r="136" spans="1:2" ht="15" customHeight="1" x14ac:dyDescent="0.25">
      <c r="A136" s="101">
        <v>186883</v>
      </c>
      <c r="B136" s="100">
        <v>8</v>
      </c>
    </row>
    <row r="137" spans="1:2" ht="15" customHeight="1" x14ac:dyDescent="0.25">
      <c r="A137" s="101">
        <v>186883</v>
      </c>
      <c r="B137" s="100">
        <v>3</v>
      </c>
    </row>
    <row r="138" spans="1:2" ht="15" customHeight="1" x14ac:dyDescent="0.25">
      <c r="A138" s="101">
        <v>208177</v>
      </c>
      <c r="B138" s="100">
        <v>13</v>
      </c>
    </row>
    <row r="139" spans="1:2" ht="15" customHeight="1" x14ac:dyDescent="0.25">
      <c r="A139" s="101">
        <v>200105</v>
      </c>
      <c r="B139" s="100">
        <v>5</v>
      </c>
    </row>
    <row r="140" spans="1:2" ht="15" customHeight="1" x14ac:dyDescent="0.25">
      <c r="A140" s="101">
        <v>209345</v>
      </c>
      <c r="B140" s="100">
        <v>5</v>
      </c>
    </row>
    <row r="141" spans="1:2" ht="15" customHeight="1" x14ac:dyDescent="0.25">
      <c r="A141" s="101">
        <v>161822</v>
      </c>
      <c r="B141" s="100">
        <v>6</v>
      </c>
    </row>
    <row r="142" spans="1:2" ht="15" customHeight="1" x14ac:dyDescent="0.25">
      <c r="A142" s="101">
        <v>141863</v>
      </c>
      <c r="B142" s="100">
        <v>4</v>
      </c>
    </row>
    <row r="143" spans="1:2" ht="15" customHeight="1" x14ac:dyDescent="0.25">
      <c r="A143" s="101">
        <v>196976</v>
      </c>
      <c r="B143" s="100">
        <v>5</v>
      </c>
    </row>
    <row r="144" spans="1:2" ht="15" customHeight="1" x14ac:dyDescent="0.25">
      <c r="A144" s="101">
        <v>162056</v>
      </c>
      <c r="B144" s="100">
        <v>1</v>
      </c>
    </row>
    <row r="145" spans="1:2" ht="15" customHeight="1" x14ac:dyDescent="0.25">
      <c r="A145" s="101">
        <v>162056</v>
      </c>
      <c r="B145" s="100">
        <v>5</v>
      </c>
    </row>
    <row r="146" spans="1:2" ht="15" customHeight="1" x14ac:dyDescent="0.25">
      <c r="A146" s="101">
        <v>203638</v>
      </c>
      <c r="B146" s="100">
        <v>13</v>
      </c>
    </row>
    <row r="147" spans="1:2" ht="15" customHeight="1" x14ac:dyDescent="0.25">
      <c r="A147" s="101">
        <v>172599</v>
      </c>
      <c r="B147" s="100">
        <v>14</v>
      </c>
    </row>
    <row r="148" spans="1:2" ht="15" customHeight="1" x14ac:dyDescent="0.25">
      <c r="A148" s="101">
        <v>172599</v>
      </c>
      <c r="B148" s="100">
        <v>1</v>
      </c>
    </row>
    <row r="149" spans="1:2" ht="15" customHeight="1" x14ac:dyDescent="0.25">
      <c r="A149" s="101">
        <v>169809</v>
      </c>
      <c r="B149" s="100">
        <v>7</v>
      </c>
    </row>
    <row r="150" spans="1:2" ht="15" customHeight="1" x14ac:dyDescent="0.25">
      <c r="A150" s="101">
        <v>204477</v>
      </c>
      <c r="B150" s="100">
        <v>7</v>
      </c>
    </row>
    <row r="151" spans="1:2" ht="15" customHeight="1" x14ac:dyDescent="0.25">
      <c r="A151" s="101">
        <v>210987</v>
      </c>
      <c r="B151" s="100">
        <v>3</v>
      </c>
    </row>
    <row r="152" spans="1:2" ht="15" customHeight="1" x14ac:dyDescent="0.25">
      <c r="A152" s="101">
        <v>210987</v>
      </c>
      <c r="B152" s="100">
        <v>5</v>
      </c>
    </row>
    <row r="153" spans="1:2" ht="15" customHeight="1" x14ac:dyDescent="0.25">
      <c r="A153" s="101">
        <v>186609</v>
      </c>
      <c r="B153" s="100">
        <v>2</v>
      </c>
    </row>
    <row r="154" spans="1:2" ht="15" customHeight="1" x14ac:dyDescent="0.25">
      <c r="A154" s="101">
        <v>212332</v>
      </c>
      <c r="B154" s="100">
        <v>9</v>
      </c>
    </row>
    <row r="155" spans="1:2" ht="15" customHeight="1" x14ac:dyDescent="0.25">
      <c r="A155" s="101">
        <v>153899</v>
      </c>
      <c r="B155" s="100">
        <v>3</v>
      </c>
    </row>
    <row r="156" spans="1:2" ht="15" customHeight="1" x14ac:dyDescent="0.25">
      <c r="A156" s="101">
        <v>156620</v>
      </c>
      <c r="B156" s="100">
        <v>4</v>
      </c>
    </row>
    <row r="157" spans="1:2" ht="15" customHeight="1" x14ac:dyDescent="0.25">
      <c r="A157" s="101">
        <v>170895</v>
      </c>
      <c r="B157" s="100">
        <v>14</v>
      </c>
    </row>
    <row r="158" spans="1:2" ht="15" customHeight="1" x14ac:dyDescent="0.25">
      <c r="A158" s="101">
        <v>125812</v>
      </c>
      <c r="B158" s="100">
        <v>2</v>
      </c>
    </row>
    <row r="159" spans="1:2" ht="15" customHeight="1" x14ac:dyDescent="0.25">
      <c r="A159" s="101">
        <v>183744</v>
      </c>
      <c r="B159" s="100">
        <v>4</v>
      </c>
    </row>
    <row r="160" spans="1:2" ht="15" customHeight="1" x14ac:dyDescent="0.25">
      <c r="A160" s="101">
        <v>141187</v>
      </c>
      <c r="B160" s="100">
        <v>11</v>
      </c>
    </row>
    <row r="161" spans="1:2" ht="15" customHeight="1" x14ac:dyDescent="0.25">
      <c r="A161" s="101">
        <v>202115</v>
      </c>
      <c r="B161" s="100">
        <v>1</v>
      </c>
    </row>
    <row r="162" spans="1:2" ht="15" customHeight="1" x14ac:dyDescent="0.25">
      <c r="A162" s="101">
        <v>206782</v>
      </c>
      <c r="B162" s="100">
        <v>2</v>
      </c>
    </row>
    <row r="163" spans="1:2" ht="15" customHeight="1" x14ac:dyDescent="0.25">
      <c r="A163" s="101">
        <v>197251</v>
      </c>
      <c r="B163" s="100">
        <v>14</v>
      </c>
    </row>
    <row r="164" spans="1:2" ht="15" customHeight="1" x14ac:dyDescent="0.25">
      <c r="A164" s="101">
        <v>214404</v>
      </c>
      <c r="B164" s="100">
        <v>4</v>
      </c>
    </row>
    <row r="165" spans="1:2" ht="15" customHeight="1" x14ac:dyDescent="0.25">
      <c r="A165" s="101">
        <v>214404</v>
      </c>
      <c r="B165" s="100">
        <v>4</v>
      </c>
    </row>
    <row r="166" spans="1:2" ht="15" customHeight="1" x14ac:dyDescent="0.25">
      <c r="A166" s="101">
        <v>145124</v>
      </c>
      <c r="B166" s="100">
        <v>5</v>
      </c>
    </row>
    <row r="167" spans="1:2" ht="15" customHeight="1" x14ac:dyDescent="0.25">
      <c r="A167" s="101">
        <v>145124</v>
      </c>
      <c r="B167" s="100">
        <v>2</v>
      </c>
    </row>
    <row r="168" spans="1:2" ht="15" customHeight="1" x14ac:dyDescent="0.25">
      <c r="A168" s="101">
        <v>201584</v>
      </c>
      <c r="B168" s="100">
        <v>4</v>
      </c>
    </row>
    <row r="169" spans="1:2" ht="15" customHeight="1" x14ac:dyDescent="0.25">
      <c r="A169" s="101">
        <v>194607</v>
      </c>
      <c r="B169" s="100">
        <v>7</v>
      </c>
    </row>
    <row r="170" spans="1:2" ht="15" customHeight="1" x14ac:dyDescent="0.25">
      <c r="A170" s="101">
        <v>189740</v>
      </c>
      <c r="B170" s="100">
        <v>7</v>
      </c>
    </row>
    <row r="171" spans="1:2" ht="15" customHeight="1" x14ac:dyDescent="0.25">
      <c r="A171" s="101">
        <v>189740</v>
      </c>
      <c r="B171" s="100">
        <v>5</v>
      </c>
    </row>
    <row r="172" spans="1:2" ht="15" customHeight="1" x14ac:dyDescent="0.25">
      <c r="A172" s="101">
        <v>173520</v>
      </c>
      <c r="B172" s="100">
        <v>3</v>
      </c>
    </row>
    <row r="173" spans="1:2" ht="15" customHeight="1" x14ac:dyDescent="0.25">
      <c r="A173" s="101">
        <v>173520</v>
      </c>
      <c r="B173" s="100">
        <v>4</v>
      </c>
    </row>
    <row r="174" spans="1:2" ht="15" customHeight="1" x14ac:dyDescent="0.25">
      <c r="A174" s="101">
        <v>173520</v>
      </c>
      <c r="B174" s="100">
        <v>2</v>
      </c>
    </row>
    <row r="175" spans="1:2" ht="15" customHeight="1" x14ac:dyDescent="0.25">
      <c r="A175" s="101">
        <v>173520</v>
      </c>
      <c r="B175" s="100">
        <v>2</v>
      </c>
    </row>
    <row r="176" spans="1:2" ht="15" customHeight="1" x14ac:dyDescent="0.25">
      <c r="A176" s="101">
        <v>161637</v>
      </c>
      <c r="B176" s="100">
        <v>3</v>
      </c>
    </row>
    <row r="177" spans="1:2" ht="15" customHeight="1" x14ac:dyDescent="0.25">
      <c r="A177" s="101">
        <v>161637</v>
      </c>
      <c r="B177" s="100">
        <v>2</v>
      </c>
    </row>
    <row r="178" spans="1:2" ht="15" customHeight="1" x14ac:dyDescent="0.25">
      <c r="A178" s="101">
        <v>164157</v>
      </c>
      <c r="B178" s="100">
        <v>3</v>
      </c>
    </row>
    <row r="179" spans="1:2" ht="15" customHeight="1" x14ac:dyDescent="0.25">
      <c r="A179" s="101">
        <v>164157</v>
      </c>
      <c r="B179" s="100">
        <v>2</v>
      </c>
    </row>
    <row r="180" spans="1:2" ht="15" customHeight="1" x14ac:dyDescent="0.25">
      <c r="A180" s="101">
        <v>194109</v>
      </c>
      <c r="B180" s="100">
        <v>28</v>
      </c>
    </row>
    <row r="181" spans="1:2" ht="15" customHeight="1" x14ac:dyDescent="0.25">
      <c r="A181" s="101">
        <v>188746</v>
      </c>
      <c r="B181" s="100">
        <v>4</v>
      </c>
    </row>
    <row r="182" spans="1:2" ht="15" customHeight="1" x14ac:dyDescent="0.25">
      <c r="A182" s="101">
        <v>188746</v>
      </c>
      <c r="B182" s="100">
        <v>14</v>
      </c>
    </row>
    <row r="183" spans="1:2" ht="15" customHeight="1" x14ac:dyDescent="0.25">
      <c r="A183" s="101">
        <v>159983</v>
      </c>
      <c r="B183" s="100">
        <v>10</v>
      </c>
    </row>
    <row r="184" spans="1:2" ht="15" customHeight="1" x14ac:dyDescent="0.25">
      <c r="A184" s="101">
        <v>154051</v>
      </c>
      <c r="B184" s="100">
        <v>14</v>
      </c>
    </row>
    <row r="185" spans="1:2" ht="15" customHeight="1" x14ac:dyDescent="0.25">
      <c r="A185" s="101">
        <v>175811</v>
      </c>
      <c r="B185" s="100">
        <v>13</v>
      </c>
    </row>
    <row r="186" spans="1:2" ht="15" customHeight="1" x14ac:dyDescent="0.25">
      <c r="A186" s="101">
        <v>151688</v>
      </c>
      <c r="B186" s="100">
        <v>3</v>
      </c>
    </row>
    <row r="187" spans="1:2" ht="15" customHeight="1" x14ac:dyDescent="0.25">
      <c r="A187" s="101">
        <v>151688</v>
      </c>
      <c r="B187" s="100">
        <v>3</v>
      </c>
    </row>
    <row r="188" spans="1:2" ht="15" customHeight="1" x14ac:dyDescent="0.25">
      <c r="A188" s="101">
        <v>151688</v>
      </c>
      <c r="B188" s="100">
        <v>2</v>
      </c>
    </row>
    <row r="189" spans="1:2" ht="15" customHeight="1" x14ac:dyDescent="0.25">
      <c r="A189" s="101">
        <v>168900</v>
      </c>
      <c r="B189" s="100">
        <v>1</v>
      </c>
    </row>
    <row r="190" spans="1:2" ht="15" customHeight="1" x14ac:dyDescent="0.25">
      <c r="A190" s="101">
        <v>168900</v>
      </c>
      <c r="B190" s="100">
        <v>7</v>
      </c>
    </row>
    <row r="191" spans="1:2" ht="15" customHeight="1" x14ac:dyDescent="0.25">
      <c r="A191" s="101">
        <v>168900</v>
      </c>
      <c r="B191" s="100">
        <v>14</v>
      </c>
    </row>
    <row r="192" spans="1:2" ht="15" customHeight="1" x14ac:dyDescent="0.25">
      <c r="A192" s="101">
        <v>190435</v>
      </c>
      <c r="B192" s="100">
        <v>3</v>
      </c>
    </row>
    <row r="193" spans="1:2" ht="15" customHeight="1" x14ac:dyDescent="0.25">
      <c r="A193" s="101">
        <v>190435</v>
      </c>
      <c r="B193" s="100">
        <v>5</v>
      </c>
    </row>
    <row r="194" spans="1:2" ht="15" customHeight="1" x14ac:dyDescent="0.25">
      <c r="A194" s="101">
        <v>99872</v>
      </c>
      <c r="B194" s="100">
        <v>2</v>
      </c>
    </row>
    <row r="195" spans="1:2" ht="15" customHeight="1" x14ac:dyDescent="0.25">
      <c r="A195" s="101">
        <v>192032</v>
      </c>
      <c r="B195" s="100">
        <v>3</v>
      </c>
    </row>
    <row r="196" spans="1:2" ht="15" customHeight="1" x14ac:dyDescent="0.25">
      <c r="A196" s="101">
        <v>192032</v>
      </c>
      <c r="B196" s="100">
        <v>14</v>
      </c>
    </row>
    <row r="197" spans="1:2" ht="15" customHeight="1" x14ac:dyDescent="0.25">
      <c r="A197" s="101">
        <v>199155</v>
      </c>
      <c r="B197" s="100">
        <v>2</v>
      </c>
    </row>
    <row r="198" spans="1:2" ht="15" customHeight="1" x14ac:dyDescent="0.25">
      <c r="A198" s="101">
        <v>199155</v>
      </c>
      <c r="B198" s="100">
        <v>3</v>
      </c>
    </row>
    <row r="199" spans="1:2" ht="15" customHeight="1" x14ac:dyDescent="0.25">
      <c r="A199" s="101">
        <v>116117</v>
      </c>
      <c r="B199" s="100">
        <v>9</v>
      </c>
    </row>
    <row r="200" spans="1:2" ht="15" customHeight="1" x14ac:dyDescent="0.25">
      <c r="A200" s="101">
        <v>210986</v>
      </c>
      <c r="B200" s="100">
        <v>4</v>
      </c>
    </row>
    <row r="201" spans="1:2" ht="15" customHeight="1" x14ac:dyDescent="0.25">
      <c r="A201" s="101">
        <v>183201</v>
      </c>
      <c r="B201" s="100">
        <v>2</v>
      </c>
    </row>
    <row r="202" spans="1:2" ht="15" customHeight="1" x14ac:dyDescent="0.25">
      <c r="A202" s="101">
        <v>183201</v>
      </c>
      <c r="B202" s="100">
        <v>1</v>
      </c>
    </row>
    <row r="203" spans="1:2" ht="15" customHeight="1" x14ac:dyDescent="0.25">
      <c r="A203" s="101">
        <v>183201</v>
      </c>
      <c r="B203" s="100">
        <v>2</v>
      </c>
    </row>
    <row r="204" spans="1:2" ht="15" customHeight="1" x14ac:dyDescent="0.25">
      <c r="A204" s="101">
        <v>185338</v>
      </c>
      <c r="B204" s="100">
        <v>2</v>
      </c>
    </row>
    <row r="205" spans="1:2" ht="15" customHeight="1" x14ac:dyDescent="0.25">
      <c r="A205" s="101">
        <v>118454</v>
      </c>
      <c r="B205" s="100">
        <v>6</v>
      </c>
    </row>
    <row r="206" spans="1:2" ht="15" customHeight="1" x14ac:dyDescent="0.25">
      <c r="A206" s="101">
        <v>199631</v>
      </c>
      <c r="B206" s="100">
        <v>5</v>
      </c>
    </row>
    <row r="207" spans="1:2" ht="15" customHeight="1" x14ac:dyDescent="0.25">
      <c r="A207" s="101">
        <v>193557</v>
      </c>
      <c r="B207" s="100">
        <v>13</v>
      </c>
    </row>
    <row r="208" spans="1:2" ht="15" customHeight="1" x14ac:dyDescent="0.25">
      <c r="A208" s="101">
        <v>201460</v>
      </c>
      <c r="B208" s="100">
        <v>3</v>
      </c>
    </row>
    <row r="209" spans="1:2" ht="15" customHeight="1" x14ac:dyDescent="0.25">
      <c r="A209" s="101">
        <v>201460</v>
      </c>
      <c r="B209" s="100">
        <v>8</v>
      </c>
    </row>
    <row r="210" spans="1:2" ht="15" customHeight="1" x14ac:dyDescent="0.25">
      <c r="A210" s="101">
        <v>169514</v>
      </c>
      <c r="B210" s="100">
        <v>14</v>
      </c>
    </row>
    <row r="211" spans="1:2" ht="15" customHeight="1" x14ac:dyDescent="0.25">
      <c r="A211" s="101">
        <v>159490</v>
      </c>
      <c r="B211" s="100">
        <v>4</v>
      </c>
    </row>
    <row r="212" spans="1:2" ht="15" customHeight="1" x14ac:dyDescent="0.25">
      <c r="A212" s="101">
        <v>159490</v>
      </c>
      <c r="B212" s="100">
        <v>2</v>
      </c>
    </row>
    <row r="213" spans="1:2" ht="15" customHeight="1" x14ac:dyDescent="0.25">
      <c r="A213" s="101">
        <v>185271</v>
      </c>
      <c r="B213" s="100">
        <v>3</v>
      </c>
    </row>
    <row r="214" spans="1:2" ht="15" customHeight="1" x14ac:dyDescent="0.25">
      <c r="A214" s="101">
        <v>213408</v>
      </c>
      <c r="B214" s="100">
        <v>14</v>
      </c>
    </row>
    <row r="215" spans="1:2" ht="15" customHeight="1" x14ac:dyDescent="0.25">
      <c r="A215" s="101">
        <v>213153</v>
      </c>
      <c r="B215" s="100">
        <v>6</v>
      </c>
    </row>
    <row r="216" spans="1:2" ht="15" customHeight="1" x14ac:dyDescent="0.25">
      <c r="A216" s="101">
        <v>169010</v>
      </c>
      <c r="B216" s="100">
        <v>3</v>
      </c>
    </row>
    <row r="217" spans="1:2" ht="15" customHeight="1" x14ac:dyDescent="0.25">
      <c r="A217" s="101">
        <v>169010</v>
      </c>
      <c r="B217" s="100">
        <v>2</v>
      </c>
    </row>
    <row r="218" spans="1:2" ht="15" customHeight="1" x14ac:dyDescent="0.25">
      <c r="A218" s="101">
        <v>213781</v>
      </c>
      <c r="B218" s="100">
        <v>7</v>
      </c>
    </row>
    <row r="219" spans="1:2" ht="15" customHeight="1" x14ac:dyDescent="0.25">
      <c r="A219" s="101">
        <v>213781</v>
      </c>
      <c r="B219" s="100">
        <v>7</v>
      </c>
    </row>
    <row r="220" spans="1:2" ht="15" customHeight="1" x14ac:dyDescent="0.25">
      <c r="A220" s="101">
        <v>192261</v>
      </c>
      <c r="B220" s="100">
        <v>14</v>
      </c>
    </row>
    <row r="221" spans="1:2" ht="15" customHeight="1" x14ac:dyDescent="0.25">
      <c r="A221" s="101">
        <v>192261</v>
      </c>
      <c r="B221" s="100">
        <v>2</v>
      </c>
    </row>
    <row r="222" spans="1:2" ht="15" customHeight="1" x14ac:dyDescent="0.25">
      <c r="A222" s="101">
        <v>109756</v>
      </c>
      <c r="B222" s="100">
        <v>7</v>
      </c>
    </row>
    <row r="223" spans="1:2" ht="15" customHeight="1" x14ac:dyDescent="0.25">
      <c r="A223" s="101">
        <v>213573</v>
      </c>
      <c r="B223" s="100">
        <v>6</v>
      </c>
    </row>
    <row r="224" spans="1:2" ht="15" customHeight="1" x14ac:dyDescent="0.25">
      <c r="A224" s="101">
        <v>195118</v>
      </c>
      <c r="B224" s="100">
        <v>14</v>
      </c>
    </row>
    <row r="225" spans="1:2" ht="15" customHeight="1" x14ac:dyDescent="0.25">
      <c r="A225" s="101">
        <v>167498</v>
      </c>
      <c r="B225" s="100">
        <v>6</v>
      </c>
    </row>
    <row r="226" spans="1:2" ht="15" customHeight="1" x14ac:dyDescent="0.25">
      <c r="A226" s="101">
        <v>176369</v>
      </c>
      <c r="B226" s="100">
        <v>3</v>
      </c>
    </row>
    <row r="227" spans="1:2" ht="15" customHeight="1" x14ac:dyDescent="0.25">
      <c r="A227" s="101">
        <v>176369</v>
      </c>
      <c r="B227" s="100">
        <v>2</v>
      </c>
    </row>
    <row r="228" spans="1:2" ht="15" customHeight="1" x14ac:dyDescent="0.25">
      <c r="A228" s="101">
        <v>164191</v>
      </c>
      <c r="B228" s="100">
        <v>6</v>
      </c>
    </row>
    <row r="229" spans="1:2" ht="15" customHeight="1" x14ac:dyDescent="0.25">
      <c r="A229" s="101">
        <v>164191</v>
      </c>
      <c r="B229" s="100">
        <v>12</v>
      </c>
    </row>
    <row r="230" spans="1:2" ht="15" customHeight="1" x14ac:dyDescent="0.25">
      <c r="A230" s="101">
        <v>199613</v>
      </c>
      <c r="B230" s="100">
        <v>14</v>
      </c>
    </row>
    <row r="231" spans="1:2" ht="15" customHeight="1" x14ac:dyDescent="0.25">
      <c r="A231" s="101">
        <v>155233</v>
      </c>
      <c r="B231" s="100">
        <v>2</v>
      </c>
    </row>
    <row r="232" spans="1:2" ht="15" customHeight="1" x14ac:dyDescent="0.25">
      <c r="A232" s="101">
        <v>171118</v>
      </c>
      <c r="B232" s="100">
        <v>10</v>
      </c>
    </row>
    <row r="233" spans="1:2" ht="15" customHeight="1" x14ac:dyDescent="0.25">
      <c r="A233" s="101">
        <v>210589</v>
      </c>
      <c r="B233" s="100">
        <v>2</v>
      </c>
    </row>
    <row r="234" spans="1:2" ht="15" customHeight="1" x14ac:dyDescent="0.25">
      <c r="A234" s="101">
        <v>153379</v>
      </c>
      <c r="B234" s="100">
        <v>7</v>
      </c>
    </row>
    <row r="235" spans="1:2" ht="15" customHeight="1" x14ac:dyDescent="0.25">
      <c r="A235" s="101">
        <v>195751</v>
      </c>
      <c r="B235" s="100">
        <v>9</v>
      </c>
    </row>
    <row r="236" spans="1:2" ht="15" customHeight="1" x14ac:dyDescent="0.25">
      <c r="A236" s="101">
        <v>174212</v>
      </c>
      <c r="B236" s="100">
        <v>1</v>
      </c>
    </row>
    <row r="237" spans="1:2" ht="15" customHeight="1" x14ac:dyDescent="0.25">
      <c r="A237" s="101">
        <v>199912</v>
      </c>
      <c r="B237" s="100">
        <v>1</v>
      </c>
    </row>
    <row r="238" spans="1:2" ht="15" customHeight="1" x14ac:dyDescent="0.25">
      <c r="A238" s="101">
        <v>199912</v>
      </c>
      <c r="B238" s="100">
        <v>2</v>
      </c>
    </row>
    <row r="239" spans="1:2" ht="15" customHeight="1" x14ac:dyDescent="0.25">
      <c r="A239" s="101">
        <v>169570</v>
      </c>
      <c r="B239" s="100">
        <v>5</v>
      </c>
    </row>
    <row r="240" spans="1:2" ht="15" customHeight="1" x14ac:dyDescent="0.25">
      <c r="A240" s="101">
        <v>189867</v>
      </c>
      <c r="B240" s="100">
        <v>3</v>
      </c>
    </row>
    <row r="241" spans="1:2" ht="15" customHeight="1" x14ac:dyDescent="0.25">
      <c r="A241" s="101">
        <v>189867</v>
      </c>
      <c r="B241" s="100">
        <v>5</v>
      </c>
    </row>
    <row r="242" spans="1:2" ht="15" customHeight="1" x14ac:dyDescent="0.25">
      <c r="A242" s="101">
        <v>189867</v>
      </c>
      <c r="B242" s="100">
        <v>14</v>
      </c>
    </row>
    <row r="243" spans="1:2" ht="15" customHeight="1" x14ac:dyDescent="0.25">
      <c r="A243" s="101">
        <v>128881</v>
      </c>
      <c r="B243" s="100">
        <v>5</v>
      </c>
    </row>
    <row r="244" spans="1:2" ht="15" customHeight="1" x14ac:dyDescent="0.25">
      <c r="A244" s="101">
        <v>128881</v>
      </c>
      <c r="B244" s="100">
        <v>4</v>
      </c>
    </row>
    <row r="245" spans="1:2" ht="15" customHeight="1" x14ac:dyDescent="0.25">
      <c r="A245" s="101">
        <v>128881</v>
      </c>
      <c r="B245" s="100">
        <v>2</v>
      </c>
    </row>
    <row r="246" spans="1:2" ht="15" customHeight="1" x14ac:dyDescent="0.25">
      <c r="A246" s="101">
        <v>207541</v>
      </c>
      <c r="B246" s="100">
        <v>5</v>
      </c>
    </row>
    <row r="247" spans="1:2" ht="15" customHeight="1" x14ac:dyDescent="0.25">
      <c r="A247" s="101">
        <v>194717</v>
      </c>
      <c r="B247" s="100">
        <v>3</v>
      </c>
    </row>
    <row r="248" spans="1:2" ht="15" customHeight="1" x14ac:dyDescent="0.25">
      <c r="A248" s="101">
        <v>194717</v>
      </c>
      <c r="B248" s="100">
        <v>3</v>
      </c>
    </row>
    <row r="249" spans="1:2" ht="15" customHeight="1" x14ac:dyDescent="0.25">
      <c r="A249" s="101">
        <v>203634</v>
      </c>
      <c r="B249" s="100">
        <v>3</v>
      </c>
    </row>
    <row r="250" spans="1:2" ht="15" customHeight="1" x14ac:dyDescent="0.25">
      <c r="A250" s="101">
        <v>203634</v>
      </c>
      <c r="B250" s="100">
        <v>2</v>
      </c>
    </row>
    <row r="251" spans="1:2" ht="15" customHeight="1" x14ac:dyDescent="0.25">
      <c r="A251" s="101">
        <v>212872</v>
      </c>
      <c r="B251" s="100">
        <v>2</v>
      </c>
    </row>
    <row r="252" spans="1:2" ht="15" customHeight="1" x14ac:dyDescent="0.25">
      <c r="A252" s="101">
        <v>205950</v>
      </c>
      <c r="B252" s="100">
        <v>7</v>
      </c>
    </row>
    <row r="253" spans="1:2" ht="15" customHeight="1" x14ac:dyDescent="0.25">
      <c r="A253" s="101">
        <v>205950</v>
      </c>
      <c r="B253" s="100">
        <v>3</v>
      </c>
    </row>
    <row r="254" spans="1:2" ht="15" customHeight="1" x14ac:dyDescent="0.25">
      <c r="A254" s="101">
        <v>181224</v>
      </c>
      <c r="B254" s="100">
        <v>7</v>
      </c>
    </row>
    <row r="255" spans="1:2" ht="15" customHeight="1" x14ac:dyDescent="0.25">
      <c r="A255" s="101">
        <v>193124</v>
      </c>
      <c r="B255" s="100">
        <v>14</v>
      </c>
    </row>
    <row r="256" spans="1:2" ht="15" customHeight="1" x14ac:dyDescent="0.25">
      <c r="A256" s="101">
        <v>206506</v>
      </c>
      <c r="B256" s="100">
        <v>5</v>
      </c>
    </row>
    <row r="257" spans="1:2" ht="15" customHeight="1" x14ac:dyDescent="0.25">
      <c r="A257" s="101">
        <v>206506</v>
      </c>
      <c r="B257" s="100">
        <v>2</v>
      </c>
    </row>
    <row r="258" spans="1:2" ht="15" customHeight="1" x14ac:dyDescent="0.25">
      <c r="A258" s="101">
        <v>207281</v>
      </c>
      <c r="B258" s="100">
        <v>14</v>
      </c>
    </row>
    <row r="259" spans="1:2" ht="15" customHeight="1" x14ac:dyDescent="0.25">
      <c r="A259" s="101">
        <v>157173</v>
      </c>
      <c r="B259" s="100">
        <v>2</v>
      </c>
    </row>
    <row r="260" spans="1:2" ht="15" customHeight="1" x14ac:dyDescent="0.25">
      <c r="A260" s="101">
        <v>203794</v>
      </c>
      <c r="B260" s="100">
        <v>13</v>
      </c>
    </row>
    <row r="261" spans="1:2" ht="15" customHeight="1" x14ac:dyDescent="0.25">
      <c r="A261" s="101">
        <v>187535</v>
      </c>
      <c r="B261" s="100">
        <v>4</v>
      </c>
    </row>
    <row r="262" spans="1:2" ht="15" customHeight="1" x14ac:dyDescent="0.25">
      <c r="A262" s="101">
        <v>187535</v>
      </c>
      <c r="B262" s="100">
        <v>9</v>
      </c>
    </row>
    <row r="263" spans="1:2" ht="15" customHeight="1" x14ac:dyDescent="0.25">
      <c r="A263" s="101">
        <v>192551</v>
      </c>
      <c r="B263" s="100">
        <v>3</v>
      </c>
    </row>
    <row r="264" spans="1:2" ht="15" customHeight="1" x14ac:dyDescent="0.25">
      <c r="A264" s="101">
        <v>192551</v>
      </c>
      <c r="B264" s="100">
        <v>2</v>
      </c>
    </row>
    <row r="265" spans="1:2" ht="15" customHeight="1" x14ac:dyDescent="0.25">
      <c r="A265" s="101">
        <v>202967</v>
      </c>
      <c r="B265" s="100">
        <v>4</v>
      </c>
    </row>
    <row r="266" spans="1:2" ht="15" customHeight="1" x14ac:dyDescent="0.25">
      <c r="A266" s="101">
        <v>202967</v>
      </c>
      <c r="B266" s="100">
        <v>2</v>
      </c>
    </row>
    <row r="267" spans="1:2" ht="15" customHeight="1" x14ac:dyDescent="0.25">
      <c r="A267" s="101">
        <v>185114</v>
      </c>
      <c r="B267" s="100">
        <v>14</v>
      </c>
    </row>
    <row r="268" spans="1:2" ht="15" customHeight="1" x14ac:dyDescent="0.25">
      <c r="A268" s="101">
        <v>171660</v>
      </c>
      <c r="B268" s="100">
        <v>5</v>
      </c>
    </row>
    <row r="269" spans="1:2" ht="15" customHeight="1" x14ac:dyDescent="0.25">
      <c r="A269" s="101">
        <v>214176</v>
      </c>
      <c r="B269" s="100">
        <v>7</v>
      </c>
    </row>
    <row r="270" spans="1:2" ht="15" customHeight="1" x14ac:dyDescent="0.25">
      <c r="A270" s="101">
        <v>191742</v>
      </c>
      <c r="B270" s="100">
        <v>14</v>
      </c>
    </row>
    <row r="271" spans="1:2" ht="15" customHeight="1" x14ac:dyDescent="0.25">
      <c r="A271" s="101">
        <v>94718</v>
      </c>
      <c r="B271" s="100">
        <v>5</v>
      </c>
    </row>
    <row r="272" spans="1:2" ht="15" customHeight="1" x14ac:dyDescent="0.25">
      <c r="A272" s="101">
        <v>126103</v>
      </c>
      <c r="B272" s="100">
        <v>4</v>
      </c>
    </row>
    <row r="273" spans="1:2" ht="15" customHeight="1" x14ac:dyDescent="0.25">
      <c r="A273" s="101">
        <v>169309</v>
      </c>
      <c r="B273" s="100">
        <v>7</v>
      </c>
    </row>
    <row r="274" spans="1:2" ht="15" customHeight="1" x14ac:dyDescent="0.25">
      <c r="A274" s="101">
        <v>190251</v>
      </c>
      <c r="B274" s="100">
        <v>5</v>
      </c>
    </row>
    <row r="275" spans="1:2" ht="15" customHeight="1" x14ac:dyDescent="0.25">
      <c r="A275" s="101">
        <v>190251</v>
      </c>
      <c r="B275" s="100">
        <v>5</v>
      </c>
    </row>
    <row r="276" spans="1:2" ht="15" customHeight="1" x14ac:dyDescent="0.25">
      <c r="A276" s="101">
        <v>183901</v>
      </c>
      <c r="B276" s="100">
        <v>2</v>
      </c>
    </row>
    <row r="277" spans="1:2" ht="15" customHeight="1" x14ac:dyDescent="0.25">
      <c r="A277" s="101">
        <v>144229</v>
      </c>
      <c r="B277" s="100">
        <v>1</v>
      </c>
    </row>
    <row r="278" spans="1:2" ht="15" customHeight="1" x14ac:dyDescent="0.25">
      <c r="A278" s="101">
        <v>144229</v>
      </c>
      <c r="B278" s="100">
        <v>3</v>
      </c>
    </row>
    <row r="279" spans="1:2" ht="15" customHeight="1" x14ac:dyDescent="0.25">
      <c r="A279" s="101">
        <v>191797</v>
      </c>
      <c r="B279" s="100">
        <v>28</v>
      </c>
    </row>
    <row r="280" spans="1:2" ht="15" customHeight="1" x14ac:dyDescent="0.25">
      <c r="A280" s="101">
        <v>190662</v>
      </c>
      <c r="B280" s="100">
        <v>14</v>
      </c>
    </row>
    <row r="281" spans="1:2" ht="15" customHeight="1" x14ac:dyDescent="0.25">
      <c r="A281" s="101">
        <v>206520</v>
      </c>
      <c r="B281" s="100">
        <v>7</v>
      </c>
    </row>
    <row r="282" spans="1:2" ht="15" customHeight="1" x14ac:dyDescent="0.25">
      <c r="A282" s="101">
        <v>199629</v>
      </c>
      <c r="B282" s="100">
        <v>6</v>
      </c>
    </row>
    <row r="283" spans="1:2" ht="15" customHeight="1" x14ac:dyDescent="0.25">
      <c r="A283" s="101">
        <v>205220</v>
      </c>
      <c r="B283" s="100">
        <v>5</v>
      </c>
    </row>
    <row r="284" spans="1:2" ht="15" customHeight="1" x14ac:dyDescent="0.25">
      <c r="A284" s="101">
        <v>205220</v>
      </c>
      <c r="B284" s="100">
        <v>3</v>
      </c>
    </row>
    <row r="285" spans="1:2" ht="15" customHeight="1" x14ac:dyDescent="0.25">
      <c r="A285" s="101">
        <v>194869</v>
      </c>
      <c r="B285" s="100">
        <v>3</v>
      </c>
    </row>
    <row r="286" spans="1:2" ht="15" customHeight="1" x14ac:dyDescent="0.25">
      <c r="A286" s="101">
        <v>191585</v>
      </c>
      <c r="B286" s="100">
        <v>1</v>
      </c>
    </row>
    <row r="287" spans="1:2" ht="15" customHeight="1" x14ac:dyDescent="0.25">
      <c r="A287" s="101">
        <v>191585</v>
      </c>
      <c r="B287" s="100">
        <v>2</v>
      </c>
    </row>
    <row r="288" spans="1:2" ht="15" customHeight="1" x14ac:dyDescent="0.25">
      <c r="A288" s="101">
        <v>204596</v>
      </c>
      <c r="B288" s="100">
        <v>12</v>
      </c>
    </row>
    <row r="289" spans="1:2" ht="15" customHeight="1" x14ac:dyDescent="0.25">
      <c r="A289" s="101">
        <v>204596</v>
      </c>
      <c r="B289" s="100">
        <v>2</v>
      </c>
    </row>
    <row r="290" spans="1:2" ht="15" customHeight="1" x14ac:dyDescent="0.25">
      <c r="A290" s="101">
        <v>213810</v>
      </c>
      <c r="B290" s="100">
        <v>4</v>
      </c>
    </row>
    <row r="291" spans="1:2" ht="15" customHeight="1" x14ac:dyDescent="0.25">
      <c r="A291" s="101">
        <v>211851</v>
      </c>
      <c r="B291" s="100">
        <v>5</v>
      </c>
    </row>
    <row r="292" spans="1:2" ht="15" customHeight="1" x14ac:dyDescent="0.25">
      <c r="A292" s="101">
        <v>175744</v>
      </c>
      <c r="B292" s="100">
        <v>5</v>
      </c>
    </row>
    <row r="293" spans="1:2" ht="15" customHeight="1" x14ac:dyDescent="0.25">
      <c r="A293" s="101">
        <v>171055</v>
      </c>
      <c r="B293" s="100">
        <v>2</v>
      </c>
    </row>
    <row r="294" spans="1:2" ht="15" customHeight="1" x14ac:dyDescent="0.25">
      <c r="A294" s="101">
        <v>171055</v>
      </c>
      <c r="B294" s="100">
        <v>1</v>
      </c>
    </row>
    <row r="295" spans="1:2" ht="15" customHeight="1" x14ac:dyDescent="0.25">
      <c r="A295" s="101">
        <v>161342</v>
      </c>
      <c r="B295" s="100">
        <v>7</v>
      </c>
    </row>
    <row r="296" spans="1:2" ht="15" customHeight="1" x14ac:dyDescent="0.25">
      <c r="A296" s="101">
        <v>146921</v>
      </c>
      <c r="B296" s="100">
        <v>16</v>
      </c>
    </row>
    <row r="297" spans="1:2" ht="15" customHeight="1" x14ac:dyDescent="0.25">
      <c r="A297" s="101">
        <v>146921</v>
      </c>
      <c r="B297" s="100">
        <v>6</v>
      </c>
    </row>
    <row r="298" spans="1:2" ht="15" customHeight="1" x14ac:dyDescent="0.25">
      <c r="A298" s="101">
        <v>174259</v>
      </c>
      <c r="B298" s="100">
        <v>10</v>
      </c>
    </row>
    <row r="299" spans="1:2" ht="15" customHeight="1" x14ac:dyDescent="0.25">
      <c r="A299" s="101">
        <v>162053</v>
      </c>
      <c r="B299" s="100">
        <v>4</v>
      </c>
    </row>
    <row r="300" spans="1:2" ht="15" customHeight="1" x14ac:dyDescent="0.25">
      <c r="A300" s="101">
        <v>171119</v>
      </c>
      <c r="B300" s="100">
        <v>5</v>
      </c>
    </row>
    <row r="301" spans="1:2" ht="15" customHeight="1" x14ac:dyDescent="0.25">
      <c r="A301" s="101">
        <v>171119</v>
      </c>
      <c r="B301" s="100">
        <v>2</v>
      </c>
    </row>
    <row r="302" spans="1:2" ht="15" customHeight="1" x14ac:dyDescent="0.25">
      <c r="A302" s="101">
        <v>203438</v>
      </c>
      <c r="B302" s="100">
        <v>5</v>
      </c>
    </row>
    <row r="303" spans="1:2" ht="15" customHeight="1" x14ac:dyDescent="0.25">
      <c r="A303" s="101">
        <v>212819</v>
      </c>
      <c r="B303" s="100">
        <v>7</v>
      </c>
    </row>
    <row r="304" spans="1:2" ht="15" customHeight="1" x14ac:dyDescent="0.25">
      <c r="A304" s="101">
        <v>140664</v>
      </c>
      <c r="B304" s="100">
        <v>1</v>
      </c>
    </row>
    <row r="305" spans="1:2" ht="15" customHeight="1" x14ac:dyDescent="0.25">
      <c r="A305" s="101">
        <v>140664</v>
      </c>
      <c r="B305" s="100">
        <v>3</v>
      </c>
    </row>
    <row r="306" spans="1:2" ht="15" customHeight="1" x14ac:dyDescent="0.25">
      <c r="A306" s="101">
        <v>161580</v>
      </c>
      <c r="B306" s="100">
        <v>3</v>
      </c>
    </row>
    <row r="307" spans="1:2" ht="15" customHeight="1" x14ac:dyDescent="0.25">
      <c r="A307" s="101">
        <v>167970</v>
      </c>
      <c r="B307" s="100">
        <v>7</v>
      </c>
    </row>
    <row r="308" spans="1:2" ht="15" customHeight="1" x14ac:dyDescent="0.25">
      <c r="A308" s="101">
        <v>180033</v>
      </c>
      <c r="B308" s="100">
        <v>14</v>
      </c>
    </row>
    <row r="309" spans="1:2" ht="15" customHeight="1" x14ac:dyDescent="0.25">
      <c r="A309" s="101">
        <v>180033</v>
      </c>
      <c r="B309" s="100">
        <v>5</v>
      </c>
    </row>
    <row r="310" spans="1:2" ht="15" customHeight="1" x14ac:dyDescent="0.25">
      <c r="A310" s="101">
        <v>180033</v>
      </c>
      <c r="B310" s="100">
        <v>5</v>
      </c>
    </row>
    <row r="311" spans="1:2" ht="15" customHeight="1" x14ac:dyDescent="0.25">
      <c r="A311" s="101">
        <v>132807</v>
      </c>
      <c r="B311" s="100">
        <v>14</v>
      </c>
    </row>
    <row r="312" spans="1:2" ht="15" customHeight="1" x14ac:dyDescent="0.25">
      <c r="A312" s="101">
        <v>204804</v>
      </c>
      <c r="B312" s="100">
        <v>6</v>
      </c>
    </row>
    <row r="313" spans="1:2" ht="15" customHeight="1" x14ac:dyDescent="0.25">
      <c r="A313" s="101">
        <v>204804</v>
      </c>
      <c r="B313" s="100">
        <v>7</v>
      </c>
    </row>
    <row r="314" spans="1:2" ht="15" customHeight="1" x14ac:dyDescent="0.25">
      <c r="A314" s="101">
        <v>204804</v>
      </c>
      <c r="B314" s="100">
        <v>6</v>
      </c>
    </row>
    <row r="315" spans="1:2" ht="15" customHeight="1" x14ac:dyDescent="0.25">
      <c r="A315" s="101">
        <v>200692</v>
      </c>
      <c r="B315" s="100">
        <v>1</v>
      </c>
    </row>
    <row r="316" spans="1:2" ht="15" customHeight="1" x14ac:dyDescent="0.25">
      <c r="A316" s="101">
        <v>200692</v>
      </c>
      <c r="B316" s="100">
        <v>1</v>
      </c>
    </row>
    <row r="317" spans="1:2" ht="15" customHeight="1" x14ac:dyDescent="0.25">
      <c r="A317" s="101">
        <v>207684</v>
      </c>
      <c r="B317" s="100">
        <v>9</v>
      </c>
    </row>
    <row r="318" spans="1:2" ht="15" customHeight="1" x14ac:dyDescent="0.25">
      <c r="A318" s="101">
        <v>166109</v>
      </c>
      <c r="B318" s="100">
        <v>15</v>
      </c>
    </row>
    <row r="319" spans="1:2" ht="15" customHeight="1" x14ac:dyDescent="0.25">
      <c r="A319" s="101">
        <v>166109</v>
      </c>
      <c r="B319" s="100">
        <v>3</v>
      </c>
    </row>
    <row r="320" spans="1:2" ht="15" customHeight="1" x14ac:dyDescent="0.25">
      <c r="A320" s="101">
        <v>166109</v>
      </c>
      <c r="B320" s="100">
        <v>2</v>
      </c>
    </row>
    <row r="321" spans="1:2" ht="15" customHeight="1" x14ac:dyDescent="0.25">
      <c r="A321" s="101">
        <v>212891</v>
      </c>
      <c r="B321" s="100">
        <v>11</v>
      </c>
    </row>
    <row r="322" spans="1:2" ht="15" customHeight="1" x14ac:dyDescent="0.25">
      <c r="A322" s="101">
        <v>175239</v>
      </c>
      <c r="B322" s="100">
        <v>4</v>
      </c>
    </row>
    <row r="323" spans="1:2" ht="15" customHeight="1" x14ac:dyDescent="0.25">
      <c r="A323" s="101">
        <v>150743</v>
      </c>
      <c r="B323" s="100">
        <v>1</v>
      </c>
    </row>
    <row r="324" spans="1:2" ht="15" customHeight="1" x14ac:dyDescent="0.25">
      <c r="A324" s="101">
        <v>150743</v>
      </c>
      <c r="B324" s="100">
        <v>6</v>
      </c>
    </row>
    <row r="325" spans="1:2" ht="15" customHeight="1" x14ac:dyDescent="0.25">
      <c r="A325" s="101">
        <v>200631</v>
      </c>
      <c r="B325" s="100">
        <v>14</v>
      </c>
    </row>
    <row r="326" spans="1:2" ht="15" customHeight="1" x14ac:dyDescent="0.25">
      <c r="A326" s="101">
        <v>211980</v>
      </c>
      <c r="B326" s="100">
        <v>3</v>
      </c>
    </row>
    <row r="327" spans="1:2" ht="15" customHeight="1" x14ac:dyDescent="0.25">
      <c r="A327" s="101">
        <v>211980</v>
      </c>
      <c r="B327" s="100">
        <v>8</v>
      </c>
    </row>
    <row r="328" spans="1:2" ht="15" customHeight="1" x14ac:dyDescent="0.25">
      <c r="A328" s="101">
        <v>209696</v>
      </c>
      <c r="B328" s="100">
        <v>13</v>
      </c>
    </row>
    <row r="329" spans="1:2" ht="15" customHeight="1" x14ac:dyDescent="0.25">
      <c r="A329" s="101">
        <v>181125</v>
      </c>
      <c r="B329" s="100">
        <v>2</v>
      </c>
    </row>
    <row r="330" spans="1:2" ht="15" customHeight="1" x14ac:dyDescent="0.25">
      <c r="A330" s="101">
        <v>204452</v>
      </c>
      <c r="B330" s="100">
        <v>14</v>
      </c>
    </row>
    <row r="331" spans="1:2" ht="15" customHeight="1" x14ac:dyDescent="0.25">
      <c r="A331" s="101">
        <v>204452</v>
      </c>
      <c r="B331" s="100">
        <v>7</v>
      </c>
    </row>
    <row r="332" spans="1:2" ht="15" customHeight="1" x14ac:dyDescent="0.25">
      <c r="A332" s="101">
        <v>204452</v>
      </c>
      <c r="B332" s="100">
        <v>7</v>
      </c>
    </row>
    <row r="333" spans="1:2" ht="15" customHeight="1" x14ac:dyDescent="0.25">
      <c r="A333" s="101">
        <v>141991</v>
      </c>
      <c r="B333" s="100">
        <v>3</v>
      </c>
    </row>
    <row r="334" spans="1:2" ht="15" customHeight="1" x14ac:dyDescent="0.25">
      <c r="A334" s="101">
        <v>141991</v>
      </c>
      <c r="B334" s="100">
        <v>3</v>
      </c>
    </row>
    <row r="335" spans="1:2" ht="15" customHeight="1" x14ac:dyDescent="0.25">
      <c r="A335" s="101">
        <v>141991</v>
      </c>
      <c r="B335" s="100">
        <v>3</v>
      </c>
    </row>
    <row r="336" spans="1:2" ht="15" customHeight="1" x14ac:dyDescent="0.25">
      <c r="A336" s="101">
        <v>141991</v>
      </c>
      <c r="B336" s="100">
        <v>3</v>
      </c>
    </row>
    <row r="337" spans="1:2" ht="15" customHeight="1" x14ac:dyDescent="0.25">
      <c r="A337" s="101">
        <v>210191</v>
      </c>
      <c r="B337" s="100">
        <v>3</v>
      </c>
    </row>
    <row r="338" spans="1:2" ht="15" customHeight="1" x14ac:dyDescent="0.25">
      <c r="A338" s="101">
        <v>210191</v>
      </c>
      <c r="B338" s="100">
        <v>2</v>
      </c>
    </row>
    <row r="339" spans="1:2" ht="15" customHeight="1" x14ac:dyDescent="0.25">
      <c r="A339" s="101">
        <v>204943</v>
      </c>
      <c r="B339" s="100">
        <v>7</v>
      </c>
    </row>
    <row r="340" spans="1:2" ht="15" customHeight="1" x14ac:dyDescent="0.25">
      <c r="A340" s="101">
        <v>182295</v>
      </c>
      <c r="B340" s="100">
        <v>3</v>
      </c>
    </row>
    <row r="341" spans="1:2" ht="15" customHeight="1" x14ac:dyDescent="0.25">
      <c r="A341" s="101">
        <v>182295</v>
      </c>
      <c r="B341" s="100">
        <v>1</v>
      </c>
    </row>
    <row r="342" spans="1:2" ht="15" customHeight="1" x14ac:dyDescent="0.25">
      <c r="A342" s="101">
        <v>154439</v>
      </c>
      <c r="B342" s="100">
        <v>7</v>
      </c>
    </row>
    <row r="343" spans="1:2" ht="15" customHeight="1" x14ac:dyDescent="0.25">
      <c r="A343" s="101">
        <v>94745</v>
      </c>
      <c r="B343" s="100">
        <v>5</v>
      </c>
    </row>
    <row r="344" spans="1:2" ht="15" customHeight="1" x14ac:dyDescent="0.25">
      <c r="A344" s="101">
        <v>167091</v>
      </c>
      <c r="B344" s="100">
        <v>7</v>
      </c>
    </row>
    <row r="345" spans="1:2" ht="15" customHeight="1" x14ac:dyDescent="0.25">
      <c r="A345" s="101">
        <v>189021</v>
      </c>
      <c r="B345" s="100">
        <v>4</v>
      </c>
    </row>
    <row r="346" spans="1:2" ht="15" customHeight="1" x14ac:dyDescent="0.25">
      <c r="A346" s="101">
        <v>214179</v>
      </c>
      <c r="B346" s="100">
        <v>3</v>
      </c>
    </row>
    <row r="347" spans="1:2" ht="15" customHeight="1" x14ac:dyDescent="0.25">
      <c r="A347" s="101">
        <v>214179</v>
      </c>
      <c r="B347" s="100">
        <v>2</v>
      </c>
    </row>
    <row r="348" spans="1:2" ht="15" customHeight="1" x14ac:dyDescent="0.25">
      <c r="A348" s="101">
        <v>188199</v>
      </c>
      <c r="B348" s="100">
        <v>4</v>
      </c>
    </row>
    <row r="349" spans="1:2" ht="15" customHeight="1" x14ac:dyDescent="0.25">
      <c r="A349" s="101">
        <v>203174</v>
      </c>
      <c r="B349" s="100">
        <v>7</v>
      </c>
    </row>
    <row r="350" spans="1:2" ht="15" customHeight="1" x14ac:dyDescent="0.25">
      <c r="A350" s="101">
        <v>210510</v>
      </c>
      <c r="B350" s="100">
        <v>3</v>
      </c>
    </row>
    <row r="351" spans="1:2" ht="15" customHeight="1" x14ac:dyDescent="0.25">
      <c r="A351" s="101">
        <v>151709</v>
      </c>
      <c r="B351" s="100">
        <v>1</v>
      </c>
    </row>
    <row r="352" spans="1:2" ht="15" customHeight="1" x14ac:dyDescent="0.25">
      <c r="A352" s="101">
        <v>172437</v>
      </c>
      <c r="B352" s="100">
        <v>1</v>
      </c>
    </row>
    <row r="353" spans="1:2" ht="15" customHeight="1" x14ac:dyDescent="0.25">
      <c r="A353" s="101">
        <v>172437</v>
      </c>
      <c r="B353" s="100">
        <v>3</v>
      </c>
    </row>
    <row r="354" spans="1:2" ht="15" customHeight="1" x14ac:dyDescent="0.25">
      <c r="A354" s="101">
        <v>172437</v>
      </c>
      <c r="B354" s="100">
        <v>2</v>
      </c>
    </row>
    <row r="355" spans="1:2" ht="15" customHeight="1" x14ac:dyDescent="0.25">
      <c r="A355" s="101">
        <v>193060</v>
      </c>
      <c r="B355" s="100">
        <v>4</v>
      </c>
    </row>
    <row r="356" spans="1:2" ht="15" customHeight="1" x14ac:dyDescent="0.25">
      <c r="A356" s="101">
        <v>193060</v>
      </c>
      <c r="B356" s="100">
        <v>7</v>
      </c>
    </row>
    <row r="357" spans="1:2" ht="15" customHeight="1" x14ac:dyDescent="0.25">
      <c r="A357" s="101">
        <v>210585</v>
      </c>
      <c r="B357" s="100">
        <v>11</v>
      </c>
    </row>
    <row r="358" spans="1:2" ht="15" customHeight="1" x14ac:dyDescent="0.25">
      <c r="A358" s="101">
        <v>146445</v>
      </c>
      <c r="B358" s="100">
        <v>6</v>
      </c>
    </row>
    <row r="359" spans="1:2" ht="15" customHeight="1" x14ac:dyDescent="0.25">
      <c r="A359" s="101">
        <v>170451</v>
      </c>
      <c r="B359" s="100">
        <v>1</v>
      </c>
    </row>
    <row r="360" spans="1:2" ht="15" customHeight="1" x14ac:dyDescent="0.25">
      <c r="A360" s="101">
        <v>170451</v>
      </c>
      <c r="B360" s="100">
        <v>3</v>
      </c>
    </row>
    <row r="361" spans="1:2" ht="15" customHeight="1" x14ac:dyDescent="0.25">
      <c r="A361" s="101">
        <v>212304</v>
      </c>
      <c r="B361" s="100">
        <v>5</v>
      </c>
    </row>
    <row r="362" spans="1:2" ht="15" customHeight="1" x14ac:dyDescent="0.25">
      <c r="A362" s="101">
        <v>211263</v>
      </c>
      <c r="B362" s="100">
        <v>7</v>
      </c>
    </row>
    <row r="363" spans="1:2" ht="15" customHeight="1" x14ac:dyDescent="0.25">
      <c r="A363" s="101">
        <v>204648</v>
      </c>
      <c r="B363" s="100">
        <v>7</v>
      </c>
    </row>
    <row r="364" spans="1:2" ht="15" customHeight="1" x14ac:dyDescent="0.25">
      <c r="A364" s="101">
        <v>211216</v>
      </c>
      <c r="B364" s="100">
        <v>13</v>
      </c>
    </row>
    <row r="365" spans="1:2" ht="15" customHeight="1" x14ac:dyDescent="0.25">
      <c r="A365" s="101">
        <v>175297</v>
      </c>
      <c r="B365" s="100">
        <v>3</v>
      </c>
    </row>
    <row r="366" spans="1:2" ht="15" customHeight="1" x14ac:dyDescent="0.25">
      <c r="A366" s="101">
        <v>210152</v>
      </c>
      <c r="B366" s="100">
        <v>5</v>
      </c>
    </row>
    <row r="367" spans="1:2" ht="15" customHeight="1" x14ac:dyDescent="0.25">
      <c r="A367" s="101">
        <v>149522</v>
      </c>
      <c r="B367" s="100">
        <v>5</v>
      </c>
    </row>
    <row r="368" spans="1:2" ht="15" customHeight="1" x14ac:dyDescent="0.25">
      <c r="A368" s="101">
        <v>164171</v>
      </c>
      <c r="B368" s="100">
        <v>7</v>
      </c>
    </row>
    <row r="369" spans="1:2" ht="15" customHeight="1" x14ac:dyDescent="0.25">
      <c r="A369" s="101">
        <v>113800</v>
      </c>
      <c r="B369" s="100">
        <v>3</v>
      </c>
    </row>
    <row r="370" spans="1:2" ht="15" customHeight="1" x14ac:dyDescent="0.25">
      <c r="A370" s="101">
        <v>113800</v>
      </c>
      <c r="B370" s="100">
        <v>5</v>
      </c>
    </row>
    <row r="371" spans="1:2" ht="15" customHeight="1" x14ac:dyDescent="0.25">
      <c r="A371" s="101">
        <v>113800</v>
      </c>
      <c r="B371" s="100">
        <v>1</v>
      </c>
    </row>
    <row r="372" spans="1:2" ht="15" customHeight="1" x14ac:dyDescent="0.25">
      <c r="A372" s="101">
        <v>208701</v>
      </c>
      <c r="B372" s="100">
        <v>4</v>
      </c>
    </row>
    <row r="373" spans="1:2" ht="15" customHeight="1" x14ac:dyDescent="0.25">
      <c r="A373" s="101">
        <v>201391</v>
      </c>
      <c r="B373" s="100">
        <v>2</v>
      </c>
    </row>
    <row r="374" spans="1:2" ht="15" customHeight="1" x14ac:dyDescent="0.25">
      <c r="A374" s="101">
        <v>209570</v>
      </c>
      <c r="B374" s="100">
        <v>12</v>
      </c>
    </row>
    <row r="375" spans="1:2" ht="15" customHeight="1" x14ac:dyDescent="0.25">
      <c r="A375" s="101">
        <v>193120</v>
      </c>
      <c r="B375" s="100">
        <v>3</v>
      </c>
    </row>
    <row r="376" spans="1:2" ht="15" customHeight="1" x14ac:dyDescent="0.25">
      <c r="A376" s="101">
        <v>193120</v>
      </c>
      <c r="B376" s="100">
        <v>2</v>
      </c>
    </row>
    <row r="377" spans="1:2" ht="15" customHeight="1" x14ac:dyDescent="0.25">
      <c r="A377" s="101">
        <v>214094</v>
      </c>
      <c r="B377" s="100">
        <v>4</v>
      </c>
    </row>
    <row r="378" spans="1:2" ht="15" customHeight="1" x14ac:dyDescent="0.25">
      <c r="A378" s="101">
        <v>190719</v>
      </c>
      <c r="B378" s="100">
        <v>7</v>
      </c>
    </row>
    <row r="379" spans="1:2" ht="15" customHeight="1" x14ac:dyDescent="0.25">
      <c r="A379" s="101">
        <v>150711</v>
      </c>
      <c r="B379" s="100">
        <v>3</v>
      </c>
    </row>
    <row r="380" spans="1:2" ht="15" customHeight="1" x14ac:dyDescent="0.25">
      <c r="A380" s="101">
        <v>150711</v>
      </c>
      <c r="B380" s="100">
        <v>6</v>
      </c>
    </row>
    <row r="381" spans="1:2" ht="15" customHeight="1" x14ac:dyDescent="0.25">
      <c r="A381" s="101">
        <v>150711</v>
      </c>
      <c r="B381" s="100">
        <v>2</v>
      </c>
    </row>
    <row r="382" spans="1:2" ht="15" customHeight="1" x14ac:dyDescent="0.25">
      <c r="A382" s="101">
        <v>161472</v>
      </c>
      <c r="B382" s="100">
        <v>3</v>
      </c>
    </row>
    <row r="383" spans="1:2" ht="15" customHeight="1" x14ac:dyDescent="0.25">
      <c r="A383" s="101">
        <v>161472</v>
      </c>
      <c r="B383" s="100">
        <v>5</v>
      </c>
    </row>
    <row r="384" spans="1:2" ht="15" customHeight="1" x14ac:dyDescent="0.25">
      <c r="A384" s="101">
        <v>157460</v>
      </c>
      <c r="B384" s="100">
        <v>7</v>
      </c>
    </row>
    <row r="385" spans="1:2" ht="15" customHeight="1" x14ac:dyDescent="0.25">
      <c r="A385" s="101">
        <v>208921</v>
      </c>
      <c r="B385" s="100">
        <v>14</v>
      </c>
    </row>
    <row r="386" spans="1:2" ht="15" customHeight="1" x14ac:dyDescent="0.25">
      <c r="A386" s="101">
        <v>173210</v>
      </c>
      <c r="B386" s="100">
        <v>2</v>
      </c>
    </row>
    <row r="387" spans="1:2" ht="15" customHeight="1" x14ac:dyDescent="0.25">
      <c r="A387" s="101">
        <v>180798</v>
      </c>
      <c r="B387" s="100">
        <v>5</v>
      </c>
    </row>
    <row r="388" spans="1:2" ht="15" customHeight="1" x14ac:dyDescent="0.25">
      <c r="A388" s="101">
        <v>208271</v>
      </c>
      <c r="B388" s="100">
        <v>13</v>
      </c>
    </row>
    <row r="389" spans="1:2" ht="15" customHeight="1" x14ac:dyDescent="0.25">
      <c r="A389" s="101">
        <v>120108</v>
      </c>
      <c r="B389" s="100">
        <v>2</v>
      </c>
    </row>
    <row r="390" spans="1:2" ht="15" customHeight="1" x14ac:dyDescent="0.25">
      <c r="A390" s="101">
        <v>210264</v>
      </c>
      <c r="B390" s="100">
        <v>11</v>
      </c>
    </row>
    <row r="391" spans="1:2" ht="15" customHeight="1" x14ac:dyDescent="0.25">
      <c r="A391" s="101">
        <v>210264</v>
      </c>
      <c r="B391" s="100">
        <v>5</v>
      </c>
    </row>
    <row r="392" spans="1:2" ht="15" customHeight="1" x14ac:dyDescent="0.25">
      <c r="A392" s="101">
        <v>210264</v>
      </c>
      <c r="B392" s="100">
        <v>3</v>
      </c>
    </row>
    <row r="393" spans="1:2" ht="15" customHeight="1" x14ac:dyDescent="0.25">
      <c r="A393" s="101">
        <v>173382</v>
      </c>
      <c r="B393" s="100">
        <v>2</v>
      </c>
    </row>
    <row r="394" spans="1:2" ht="15" customHeight="1" x14ac:dyDescent="0.25">
      <c r="A394" s="101">
        <v>178093</v>
      </c>
      <c r="B394" s="100">
        <v>14</v>
      </c>
    </row>
    <row r="395" spans="1:2" ht="15" customHeight="1" x14ac:dyDescent="0.25">
      <c r="A395" s="101">
        <v>193288</v>
      </c>
      <c r="B395" s="100">
        <v>13</v>
      </c>
    </row>
    <row r="396" spans="1:2" ht="15" customHeight="1" x14ac:dyDescent="0.25">
      <c r="A396" s="101">
        <v>183220</v>
      </c>
      <c r="B396" s="100">
        <v>6</v>
      </c>
    </row>
    <row r="397" spans="1:2" ht="15" customHeight="1" x14ac:dyDescent="0.25">
      <c r="A397" s="101">
        <v>183220</v>
      </c>
      <c r="B397" s="100">
        <v>2</v>
      </c>
    </row>
    <row r="398" spans="1:2" ht="15" customHeight="1" x14ac:dyDescent="0.25">
      <c r="A398" s="101">
        <v>207134</v>
      </c>
      <c r="B398" s="100">
        <v>4</v>
      </c>
    </row>
    <row r="399" spans="1:2" ht="15" customHeight="1" x14ac:dyDescent="0.25">
      <c r="A399" s="101">
        <v>207134</v>
      </c>
      <c r="B399" s="100">
        <v>16</v>
      </c>
    </row>
    <row r="400" spans="1:2" ht="15" customHeight="1" x14ac:dyDescent="0.25">
      <c r="A400" s="101">
        <v>211298</v>
      </c>
      <c r="B400" s="100">
        <v>3</v>
      </c>
    </row>
    <row r="401" spans="1:2" ht="15" customHeight="1" x14ac:dyDescent="0.25">
      <c r="A401" s="101">
        <v>125381</v>
      </c>
      <c r="B401" s="100">
        <v>10</v>
      </c>
    </row>
    <row r="402" spans="1:2" ht="15" customHeight="1" x14ac:dyDescent="0.25">
      <c r="A402" s="101">
        <v>202440</v>
      </c>
      <c r="B402" s="100">
        <v>2</v>
      </c>
    </row>
    <row r="403" spans="1:2" ht="15" customHeight="1" x14ac:dyDescent="0.25">
      <c r="A403" s="101">
        <v>161430</v>
      </c>
      <c r="B403" s="100">
        <v>3</v>
      </c>
    </row>
    <row r="404" spans="1:2" ht="15" customHeight="1" x14ac:dyDescent="0.25">
      <c r="A404" s="101">
        <v>161430</v>
      </c>
      <c r="B404" s="100">
        <v>1</v>
      </c>
    </row>
    <row r="405" spans="1:2" ht="15" customHeight="1" x14ac:dyDescent="0.25">
      <c r="A405" s="101">
        <v>152131</v>
      </c>
      <c r="B405" s="100">
        <v>14</v>
      </c>
    </row>
    <row r="406" spans="1:2" ht="15" customHeight="1" x14ac:dyDescent="0.25">
      <c r="A406" s="101">
        <v>183587</v>
      </c>
      <c r="B406" s="100">
        <v>14</v>
      </c>
    </row>
    <row r="407" spans="1:2" ht="15" customHeight="1" x14ac:dyDescent="0.25">
      <c r="A407" s="101">
        <v>183587</v>
      </c>
      <c r="B407" s="100">
        <v>5</v>
      </c>
    </row>
    <row r="408" spans="1:2" ht="15" customHeight="1" x14ac:dyDescent="0.25">
      <c r="A408" s="101">
        <v>211751</v>
      </c>
      <c r="B408" s="100">
        <v>6</v>
      </c>
    </row>
    <row r="409" spans="1:2" ht="15" customHeight="1" x14ac:dyDescent="0.25">
      <c r="A409" s="101">
        <v>179346</v>
      </c>
      <c r="B409" s="100">
        <v>10</v>
      </c>
    </row>
    <row r="410" spans="1:2" ht="15" customHeight="1" x14ac:dyDescent="0.25">
      <c r="A410" s="101">
        <v>179346</v>
      </c>
      <c r="B410" s="100">
        <v>2</v>
      </c>
    </row>
    <row r="411" spans="1:2" ht="15" customHeight="1" x14ac:dyDescent="0.25">
      <c r="A411" s="101">
        <v>177021</v>
      </c>
      <c r="B411" s="100">
        <v>1</v>
      </c>
    </row>
    <row r="412" spans="1:2" ht="15" customHeight="1" x14ac:dyDescent="0.25">
      <c r="A412" s="101">
        <v>177021</v>
      </c>
      <c r="B412" s="100">
        <v>3</v>
      </c>
    </row>
    <row r="413" spans="1:2" ht="15" customHeight="1" x14ac:dyDescent="0.25">
      <c r="A413" s="101">
        <v>177021</v>
      </c>
      <c r="B413" s="100">
        <v>2</v>
      </c>
    </row>
    <row r="414" spans="1:2" ht="15" customHeight="1" x14ac:dyDescent="0.25">
      <c r="A414" s="101">
        <v>172607</v>
      </c>
      <c r="B414" s="100">
        <v>3</v>
      </c>
    </row>
    <row r="415" spans="1:2" ht="15" customHeight="1" x14ac:dyDescent="0.25">
      <c r="A415" s="101">
        <v>172607</v>
      </c>
      <c r="B415" s="100">
        <v>2</v>
      </c>
    </row>
    <row r="416" spans="1:2" ht="15" customHeight="1" x14ac:dyDescent="0.25">
      <c r="A416" s="101">
        <v>213538</v>
      </c>
      <c r="B416" s="100">
        <v>11</v>
      </c>
    </row>
    <row r="417" spans="1:2" ht="15" customHeight="1" x14ac:dyDescent="0.25">
      <c r="A417" s="101">
        <v>94777</v>
      </c>
      <c r="B417" s="100">
        <v>2</v>
      </c>
    </row>
    <row r="418" spans="1:2" ht="15" customHeight="1" x14ac:dyDescent="0.25">
      <c r="A418" s="101">
        <v>205672</v>
      </c>
      <c r="B418" s="100">
        <v>5</v>
      </c>
    </row>
    <row r="419" spans="1:2" ht="15" customHeight="1" x14ac:dyDescent="0.25">
      <c r="A419" s="101">
        <v>205672</v>
      </c>
      <c r="B419" s="100">
        <v>2</v>
      </c>
    </row>
    <row r="420" spans="1:2" ht="15" customHeight="1" x14ac:dyDescent="0.25">
      <c r="A420" s="101">
        <v>209801</v>
      </c>
      <c r="B420" s="100">
        <v>15</v>
      </c>
    </row>
    <row r="421" spans="1:2" ht="15" customHeight="1" x14ac:dyDescent="0.25">
      <c r="A421" s="101">
        <v>186495</v>
      </c>
      <c r="B421" s="100">
        <v>6</v>
      </c>
    </row>
    <row r="422" spans="1:2" ht="15" customHeight="1" x14ac:dyDescent="0.25">
      <c r="A422" s="101">
        <v>183680</v>
      </c>
      <c r="B422" s="100">
        <v>14</v>
      </c>
    </row>
    <row r="423" spans="1:2" ht="15" customHeight="1" x14ac:dyDescent="0.25">
      <c r="A423" s="101">
        <v>162052</v>
      </c>
      <c r="B423" s="100">
        <v>14</v>
      </c>
    </row>
    <row r="424" spans="1:2" ht="15" customHeight="1" x14ac:dyDescent="0.25">
      <c r="A424" s="101">
        <v>213540</v>
      </c>
      <c r="B424" s="100">
        <v>14</v>
      </c>
    </row>
    <row r="425" spans="1:2" ht="15" customHeight="1" x14ac:dyDescent="0.25">
      <c r="A425" s="101">
        <v>163059</v>
      </c>
      <c r="B425" s="100">
        <v>5</v>
      </c>
    </row>
    <row r="426" spans="1:2" ht="15" customHeight="1" x14ac:dyDescent="0.25">
      <c r="A426" s="101">
        <v>182656</v>
      </c>
      <c r="B426" s="100">
        <v>5</v>
      </c>
    </row>
    <row r="427" spans="1:2" ht="15" customHeight="1" x14ac:dyDescent="0.25">
      <c r="A427" s="101">
        <v>196207</v>
      </c>
      <c r="B427" s="100">
        <v>11</v>
      </c>
    </row>
    <row r="428" spans="1:2" ht="15" customHeight="1" x14ac:dyDescent="0.25">
      <c r="A428" s="101">
        <v>211215</v>
      </c>
      <c r="B428" s="100">
        <v>3</v>
      </c>
    </row>
    <row r="429" spans="1:2" ht="15" customHeight="1" x14ac:dyDescent="0.25">
      <c r="A429" s="101">
        <v>211215</v>
      </c>
      <c r="B429" s="100">
        <v>5</v>
      </c>
    </row>
    <row r="430" spans="1:2" ht="15" customHeight="1" x14ac:dyDescent="0.25">
      <c r="A430" s="101">
        <v>131505</v>
      </c>
      <c r="B430" s="100">
        <v>4</v>
      </c>
    </row>
    <row r="431" spans="1:2" ht="15" customHeight="1" x14ac:dyDescent="0.25">
      <c r="A431" s="101">
        <v>213791</v>
      </c>
      <c r="B431" s="100">
        <v>14</v>
      </c>
    </row>
    <row r="432" spans="1:2" ht="15" customHeight="1" x14ac:dyDescent="0.25">
      <c r="A432" s="101">
        <v>164315</v>
      </c>
      <c r="B432" s="100">
        <v>6</v>
      </c>
    </row>
    <row r="433" spans="1:2" ht="15" customHeight="1" x14ac:dyDescent="0.25">
      <c r="A433" s="101">
        <v>188627</v>
      </c>
      <c r="B433" s="100">
        <v>14</v>
      </c>
    </row>
    <row r="434" spans="1:2" ht="15" customHeight="1" x14ac:dyDescent="0.25">
      <c r="A434" s="101">
        <v>190861</v>
      </c>
      <c r="B434" s="100">
        <v>14</v>
      </c>
    </row>
    <row r="435" spans="1:2" ht="15" customHeight="1" x14ac:dyDescent="0.25">
      <c r="A435" s="101">
        <v>171129</v>
      </c>
      <c r="B435" s="100">
        <v>14</v>
      </c>
    </row>
    <row r="436" spans="1:2" ht="15" customHeight="1" x14ac:dyDescent="0.25">
      <c r="A436" s="101">
        <v>175299</v>
      </c>
      <c r="B436" s="100">
        <v>14</v>
      </c>
    </row>
    <row r="437" spans="1:2" ht="15" customHeight="1" x14ac:dyDescent="0.25">
      <c r="A437" s="101">
        <v>193914</v>
      </c>
      <c r="B437" s="100">
        <v>2</v>
      </c>
    </row>
    <row r="438" spans="1:2" ht="15" customHeight="1" x14ac:dyDescent="0.25">
      <c r="A438" s="101">
        <v>190747</v>
      </c>
      <c r="B438" s="100">
        <v>7</v>
      </c>
    </row>
    <row r="439" spans="1:2" ht="15" customHeight="1" x14ac:dyDescent="0.25">
      <c r="A439" s="101">
        <v>200628</v>
      </c>
      <c r="B439" s="100">
        <v>12</v>
      </c>
    </row>
    <row r="440" spans="1:2" ht="15" customHeight="1" x14ac:dyDescent="0.25">
      <c r="A440" s="101">
        <v>204588</v>
      </c>
      <c r="B440" s="100">
        <v>14</v>
      </c>
    </row>
    <row r="441" spans="1:2" ht="15" customHeight="1" x14ac:dyDescent="0.25">
      <c r="A441" s="101">
        <v>209138</v>
      </c>
      <c r="B441" s="100">
        <v>7</v>
      </c>
    </row>
    <row r="442" spans="1:2" ht="15" customHeight="1" x14ac:dyDescent="0.25">
      <c r="A442" s="101">
        <v>135634</v>
      </c>
      <c r="B442" s="100">
        <v>6</v>
      </c>
    </row>
    <row r="443" spans="1:2" ht="15" customHeight="1" x14ac:dyDescent="0.25">
      <c r="A443" s="101">
        <v>189922</v>
      </c>
      <c r="B443" s="100">
        <v>5</v>
      </c>
    </row>
    <row r="444" spans="1:2" ht="15" customHeight="1" x14ac:dyDescent="0.25">
      <c r="A444" s="101">
        <v>209495</v>
      </c>
      <c r="B444" s="100">
        <v>2</v>
      </c>
    </row>
    <row r="445" spans="1:2" ht="15" customHeight="1" x14ac:dyDescent="0.25">
      <c r="A445" s="101">
        <v>140902</v>
      </c>
      <c r="B445" s="100">
        <v>4</v>
      </c>
    </row>
    <row r="446" spans="1:2" ht="15" customHeight="1" x14ac:dyDescent="0.25">
      <c r="A446" s="101">
        <v>186406</v>
      </c>
      <c r="B446" s="100">
        <v>2</v>
      </c>
    </row>
    <row r="447" spans="1:2" ht="15" customHeight="1" x14ac:dyDescent="0.25">
      <c r="A447" s="101">
        <v>159406</v>
      </c>
      <c r="B447" s="100">
        <v>3</v>
      </c>
    </row>
    <row r="448" spans="1:2" ht="15" customHeight="1" x14ac:dyDescent="0.25">
      <c r="A448" s="101">
        <v>159406</v>
      </c>
      <c r="B448" s="100">
        <v>2</v>
      </c>
    </row>
    <row r="449" spans="1:2" ht="15" customHeight="1" x14ac:dyDescent="0.25">
      <c r="A449" s="101">
        <v>159406</v>
      </c>
      <c r="B449" s="100">
        <v>3</v>
      </c>
    </row>
    <row r="450" spans="1:2" ht="15" customHeight="1" x14ac:dyDescent="0.25">
      <c r="A450" s="101">
        <v>193450</v>
      </c>
      <c r="B450" s="100">
        <v>5</v>
      </c>
    </row>
    <row r="451" spans="1:2" ht="15" customHeight="1" x14ac:dyDescent="0.25">
      <c r="A451" s="101">
        <v>193450</v>
      </c>
      <c r="B451" s="100">
        <v>2</v>
      </c>
    </row>
    <row r="452" spans="1:2" ht="15" customHeight="1" x14ac:dyDescent="0.25">
      <c r="A452" s="101">
        <v>180467</v>
      </c>
      <c r="B452" s="100">
        <v>5</v>
      </c>
    </row>
    <row r="453" spans="1:2" ht="15" customHeight="1" x14ac:dyDescent="0.25">
      <c r="A453" s="101">
        <v>180467</v>
      </c>
      <c r="B453" s="100">
        <v>2</v>
      </c>
    </row>
    <row r="454" spans="1:2" ht="15" customHeight="1" x14ac:dyDescent="0.25">
      <c r="A454" s="101">
        <v>154303</v>
      </c>
      <c r="B454" s="100">
        <v>5</v>
      </c>
    </row>
    <row r="455" spans="1:2" ht="15" customHeight="1" x14ac:dyDescent="0.25">
      <c r="A455" s="101">
        <v>154303</v>
      </c>
      <c r="B455" s="100">
        <v>14</v>
      </c>
    </row>
    <row r="456" spans="1:2" ht="15" customHeight="1" x14ac:dyDescent="0.25">
      <c r="A456" s="101">
        <v>197499</v>
      </c>
      <c r="B456" s="100">
        <v>14</v>
      </c>
    </row>
    <row r="457" spans="1:2" ht="15" customHeight="1" x14ac:dyDescent="0.25">
      <c r="A457" s="101">
        <v>197499</v>
      </c>
      <c r="B457" s="100">
        <v>7</v>
      </c>
    </row>
    <row r="458" spans="1:2" ht="15" customHeight="1" x14ac:dyDescent="0.25">
      <c r="A458" s="101">
        <v>190925</v>
      </c>
      <c r="B458" s="100">
        <v>4</v>
      </c>
    </row>
    <row r="459" spans="1:2" ht="15" customHeight="1" x14ac:dyDescent="0.25">
      <c r="A459" s="101">
        <v>206497</v>
      </c>
      <c r="B459" s="100">
        <v>5</v>
      </c>
    </row>
    <row r="460" spans="1:2" ht="15" customHeight="1" x14ac:dyDescent="0.25">
      <c r="A460" s="101">
        <v>206497</v>
      </c>
      <c r="B460" s="100">
        <v>7</v>
      </c>
    </row>
    <row r="461" spans="1:2" ht="15" customHeight="1" x14ac:dyDescent="0.25">
      <c r="A461" s="101">
        <v>206497</v>
      </c>
      <c r="B461" s="100">
        <v>2</v>
      </c>
    </row>
    <row r="462" spans="1:2" ht="15" customHeight="1" x14ac:dyDescent="0.25">
      <c r="A462" s="101">
        <v>111025</v>
      </c>
      <c r="B462" s="100">
        <v>7</v>
      </c>
    </row>
    <row r="463" spans="1:2" ht="15" customHeight="1" x14ac:dyDescent="0.25">
      <c r="A463" s="101">
        <v>206112</v>
      </c>
      <c r="B463" s="100">
        <v>7</v>
      </c>
    </row>
    <row r="464" spans="1:2" ht="15" customHeight="1" x14ac:dyDescent="0.25">
      <c r="A464" s="101">
        <v>207291</v>
      </c>
      <c r="B464" s="100">
        <v>11</v>
      </c>
    </row>
    <row r="465" spans="1:2" ht="15" customHeight="1" x14ac:dyDescent="0.25">
      <c r="A465" s="101">
        <v>195119</v>
      </c>
      <c r="B465" s="100">
        <v>9</v>
      </c>
    </row>
    <row r="466" spans="1:2" ht="15" customHeight="1" x14ac:dyDescent="0.25">
      <c r="A466" s="101">
        <v>160046</v>
      </c>
      <c r="B466" s="100">
        <v>13</v>
      </c>
    </row>
    <row r="467" spans="1:2" ht="15" customHeight="1" x14ac:dyDescent="0.25">
      <c r="A467" s="101">
        <v>213200</v>
      </c>
      <c r="B467" s="100">
        <v>11</v>
      </c>
    </row>
    <row r="468" spans="1:2" ht="15" customHeight="1" x14ac:dyDescent="0.25">
      <c r="A468" s="101">
        <v>213200</v>
      </c>
      <c r="B468" s="100">
        <v>1</v>
      </c>
    </row>
    <row r="469" spans="1:2" ht="15" customHeight="1" x14ac:dyDescent="0.25">
      <c r="A469" s="101">
        <v>143272</v>
      </c>
      <c r="B469" s="100">
        <v>3</v>
      </c>
    </row>
    <row r="470" spans="1:2" ht="15" customHeight="1" x14ac:dyDescent="0.25">
      <c r="A470" s="101">
        <v>94678</v>
      </c>
      <c r="B470" s="100">
        <v>3</v>
      </c>
    </row>
    <row r="471" spans="1:2" ht="15" customHeight="1" x14ac:dyDescent="0.25">
      <c r="A471" s="101">
        <v>205665</v>
      </c>
      <c r="B471" s="100">
        <v>6</v>
      </c>
    </row>
    <row r="472" spans="1:2" ht="15" customHeight="1" x14ac:dyDescent="0.25">
      <c r="A472" s="101">
        <v>203200</v>
      </c>
      <c r="B472" s="100">
        <v>7</v>
      </c>
    </row>
    <row r="473" spans="1:2" ht="15" customHeight="1" x14ac:dyDescent="0.25">
      <c r="A473" s="101">
        <v>201393</v>
      </c>
      <c r="B473" s="100">
        <v>12</v>
      </c>
    </row>
    <row r="474" spans="1:2" ht="15" customHeight="1" x14ac:dyDescent="0.25">
      <c r="A474" s="101">
        <v>210407</v>
      </c>
      <c r="B474" s="100">
        <v>13</v>
      </c>
    </row>
    <row r="475" spans="1:2" ht="15" customHeight="1" x14ac:dyDescent="0.25">
      <c r="A475" s="101">
        <v>199578</v>
      </c>
      <c r="B475" s="100">
        <v>4</v>
      </c>
    </row>
    <row r="476" spans="1:2" ht="15" customHeight="1" x14ac:dyDescent="0.25">
      <c r="A476" s="101">
        <v>213537</v>
      </c>
      <c r="B476" s="100">
        <v>14</v>
      </c>
    </row>
    <row r="477" spans="1:2" ht="15" customHeight="1" x14ac:dyDescent="0.25">
      <c r="A477" s="101">
        <v>213537</v>
      </c>
      <c r="B477" s="100">
        <v>7</v>
      </c>
    </row>
    <row r="478" spans="1:2" ht="15" customHeight="1" x14ac:dyDescent="0.25">
      <c r="A478" s="101">
        <v>183369</v>
      </c>
      <c r="B478" s="100">
        <v>6</v>
      </c>
    </row>
    <row r="479" spans="1:2" ht="15" customHeight="1" x14ac:dyDescent="0.25">
      <c r="A479" s="101">
        <v>205310</v>
      </c>
      <c r="B479" s="100">
        <v>4</v>
      </c>
    </row>
    <row r="480" spans="1:2" ht="15" customHeight="1" x14ac:dyDescent="0.25">
      <c r="A480" s="101">
        <v>212499</v>
      </c>
      <c r="B480" s="100">
        <v>2</v>
      </c>
    </row>
    <row r="481" spans="1:2" ht="15" customHeight="1" x14ac:dyDescent="0.25">
      <c r="A481" s="101">
        <v>212499</v>
      </c>
      <c r="B481" s="100">
        <v>5</v>
      </c>
    </row>
    <row r="482" spans="1:2" ht="15" customHeight="1" x14ac:dyDescent="0.25">
      <c r="A482" s="101">
        <v>145292</v>
      </c>
      <c r="B482" s="100">
        <v>11</v>
      </c>
    </row>
    <row r="483" spans="1:2" ht="15" customHeight="1" x14ac:dyDescent="0.25">
      <c r="A483" s="101">
        <v>197063</v>
      </c>
      <c r="B483" s="100">
        <v>7</v>
      </c>
    </row>
    <row r="484" spans="1:2" ht="15" customHeight="1" x14ac:dyDescent="0.25">
      <c r="A484" s="101">
        <v>170000</v>
      </c>
      <c r="B484" s="100">
        <v>5</v>
      </c>
    </row>
    <row r="485" spans="1:2" ht="15" customHeight="1" x14ac:dyDescent="0.25">
      <c r="A485" s="101">
        <v>169002</v>
      </c>
      <c r="B485" s="100">
        <v>9</v>
      </c>
    </row>
    <row r="486" spans="1:2" ht="15" customHeight="1" x14ac:dyDescent="0.25">
      <c r="A486" s="101">
        <v>169002</v>
      </c>
      <c r="B486" s="100">
        <v>7</v>
      </c>
    </row>
    <row r="487" spans="1:2" ht="15" customHeight="1" x14ac:dyDescent="0.25">
      <c r="A487" s="101">
        <v>211743</v>
      </c>
      <c r="B487" s="100">
        <v>14</v>
      </c>
    </row>
    <row r="488" spans="1:2" ht="15" customHeight="1" x14ac:dyDescent="0.25">
      <c r="A488" s="101">
        <v>155919</v>
      </c>
      <c r="B488" s="100">
        <v>2</v>
      </c>
    </row>
    <row r="489" spans="1:2" ht="15" customHeight="1" x14ac:dyDescent="0.25">
      <c r="A489" s="101">
        <v>211542</v>
      </c>
      <c r="B489" s="100">
        <v>14</v>
      </c>
    </row>
    <row r="490" spans="1:2" ht="15" customHeight="1" x14ac:dyDescent="0.25">
      <c r="A490" s="101">
        <v>170449</v>
      </c>
      <c r="B490" s="100">
        <v>14</v>
      </c>
    </row>
    <row r="491" spans="1:2" ht="15" customHeight="1" x14ac:dyDescent="0.25">
      <c r="A491" s="101">
        <v>163000</v>
      </c>
      <c r="B491" s="100">
        <v>6</v>
      </c>
    </row>
    <row r="492" spans="1:2" ht="15" customHeight="1" x14ac:dyDescent="0.25">
      <c r="A492" s="101">
        <v>186392</v>
      </c>
      <c r="B492" s="100">
        <v>7</v>
      </c>
    </row>
    <row r="493" spans="1:2" ht="15" customHeight="1" x14ac:dyDescent="0.25">
      <c r="A493" s="101">
        <v>166540</v>
      </c>
      <c r="B493" s="100">
        <v>3</v>
      </c>
    </row>
    <row r="494" spans="1:2" ht="15" customHeight="1" x14ac:dyDescent="0.25">
      <c r="A494" s="101">
        <v>204476</v>
      </c>
      <c r="B494" s="100">
        <v>4</v>
      </c>
    </row>
    <row r="495" spans="1:2" ht="15" customHeight="1" x14ac:dyDescent="0.25">
      <c r="A495" s="101">
        <v>192681</v>
      </c>
      <c r="B495" s="100">
        <v>7</v>
      </c>
    </row>
    <row r="496" spans="1:2" ht="15" customHeight="1" x14ac:dyDescent="0.25">
      <c r="A496" s="101">
        <v>192681</v>
      </c>
      <c r="B496" s="100">
        <v>1</v>
      </c>
    </row>
    <row r="497" spans="1:2" ht="15" customHeight="1" x14ac:dyDescent="0.25">
      <c r="A497" s="101">
        <v>192681</v>
      </c>
      <c r="B497" s="100">
        <v>2</v>
      </c>
    </row>
    <row r="498" spans="1:2" ht="15" customHeight="1" x14ac:dyDescent="0.25">
      <c r="A498" s="101">
        <v>213520</v>
      </c>
      <c r="B498" s="100">
        <v>3</v>
      </c>
    </row>
    <row r="499" spans="1:2" ht="15" customHeight="1" x14ac:dyDescent="0.25">
      <c r="A499" s="101">
        <v>213520</v>
      </c>
      <c r="B499" s="100">
        <v>6</v>
      </c>
    </row>
    <row r="500" spans="1:2" ht="15" customHeight="1" x14ac:dyDescent="0.25">
      <c r="A500" s="101">
        <v>137988</v>
      </c>
      <c r="B500" s="100">
        <v>28</v>
      </c>
    </row>
    <row r="501" spans="1:2" ht="15" customHeight="1" x14ac:dyDescent="0.25">
      <c r="A501" s="101">
        <v>101277</v>
      </c>
      <c r="B501" s="100">
        <v>11</v>
      </c>
    </row>
    <row r="502" spans="1:2" ht="15" customHeight="1" x14ac:dyDescent="0.25">
      <c r="A502" s="101">
        <v>204829</v>
      </c>
      <c r="B502" s="100">
        <v>14</v>
      </c>
    </row>
    <row r="503" spans="1:2" ht="15" customHeight="1" x14ac:dyDescent="0.25">
      <c r="A503" s="101">
        <v>158920</v>
      </c>
      <c r="B503" s="100">
        <v>7</v>
      </c>
    </row>
    <row r="504" spans="1:2" ht="15" customHeight="1" x14ac:dyDescent="0.25">
      <c r="A504" s="101">
        <v>91758</v>
      </c>
      <c r="B504" s="100">
        <v>14</v>
      </c>
    </row>
    <row r="505" spans="1:2" ht="15" customHeight="1" x14ac:dyDescent="0.25">
      <c r="A505" s="101">
        <v>198217</v>
      </c>
      <c r="B505" s="100">
        <v>3</v>
      </c>
    </row>
    <row r="506" spans="1:2" ht="15" customHeight="1" x14ac:dyDescent="0.25">
      <c r="A506" s="101">
        <v>198217</v>
      </c>
      <c r="B506" s="100">
        <v>6</v>
      </c>
    </row>
    <row r="507" spans="1:2" ht="15" customHeight="1" x14ac:dyDescent="0.25">
      <c r="A507" s="101">
        <v>212183</v>
      </c>
      <c r="B507" s="100">
        <v>7</v>
      </c>
    </row>
    <row r="508" spans="1:2" ht="15" customHeight="1" x14ac:dyDescent="0.25">
      <c r="A508" s="101">
        <v>175303</v>
      </c>
      <c r="B508" s="100">
        <v>7</v>
      </c>
    </row>
    <row r="509" spans="1:2" ht="15" customHeight="1" x14ac:dyDescent="0.25">
      <c r="A509" s="101">
        <v>207646</v>
      </c>
      <c r="B509" s="100">
        <v>14</v>
      </c>
    </row>
    <row r="510" spans="1:2" ht="15" customHeight="1" x14ac:dyDescent="0.25">
      <c r="A510" s="101">
        <v>190659</v>
      </c>
      <c r="B510" s="100">
        <v>14</v>
      </c>
    </row>
    <row r="511" spans="1:2" ht="15" customHeight="1" x14ac:dyDescent="0.25">
      <c r="A511" s="101">
        <v>209541</v>
      </c>
      <c r="B511" s="100">
        <v>7</v>
      </c>
    </row>
    <row r="512" spans="1:2" ht="15" customHeight="1" x14ac:dyDescent="0.25">
      <c r="A512" s="101">
        <v>202700</v>
      </c>
      <c r="B512" s="100">
        <v>1</v>
      </c>
    </row>
    <row r="513" spans="1:2" ht="15" customHeight="1" x14ac:dyDescent="0.25">
      <c r="A513" s="101">
        <v>202700</v>
      </c>
      <c r="B513" s="100">
        <v>5</v>
      </c>
    </row>
    <row r="514" spans="1:2" ht="15" customHeight="1" x14ac:dyDescent="0.25">
      <c r="A514" s="101">
        <v>207090</v>
      </c>
      <c r="B514" s="100">
        <v>14</v>
      </c>
    </row>
    <row r="515" spans="1:2" ht="15" customHeight="1" x14ac:dyDescent="0.25">
      <c r="A515" s="101">
        <v>169484</v>
      </c>
      <c r="B515" s="100">
        <v>7</v>
      </c>
    </row>
    <row r="516" spans="1:2" ht="15" customHeight="1" x14ac:dyDescent="0.25">
      <c r="A516" s="101">
        <v>205895</v>
      </c>
      <c r="B516" s="100">
        <v>7</v>
      </c>
    </row>
    <row r="517" spans="1:2" ht="15" customHeight="1" x14ac:dyDescent="0.25">
      <c r="A517" s="101">
        <v>161725</v>
      </c>
      <c r="B517" s="100">
        <v>7</v>
      </c>
    </row>
    <row r="518" spans="1:2" ht="15" customHeight="1" x14ac:dyDescent="0.25">
      <c r="A518" s="101">
        <v>205440</v>
      </c>
      <c r="B518" s="100">
        <v>5</v>
      </c>
    </row>
    <row r="519" spans="1:2" ht="15" customHeight="1" x14ac:dyDescent="0.25">
      <c r="A519" s="101">
        <v>107391</v>
      </c>
      <c r="B519" s="100">
        <v>3</v>
      </c>
    </row>
    <row r="520" spans="1:2" ht="15" customHeight="1" x14ac:dyDescent="0.25">
      <c r="A520" s="101">
        <v>107391</v>
      </c>
      <c r="B520" s="100">
        <v>2</v>
      </c>
    </row>
    <row r="521" spans="1:2" ht="15" customHeight="1" x14ac:dyDescent="0.25">
      <c r="A521" s="101">
        <v>214096</v>
      </c>
      <c r="B521" s="100">
        <v>21</v>
      </c>
    </row>
    <row r="522" spans="1:2" ht="15" customHeight="1" x14ac:dyDescent="0.25">
      <c r="A522" s="101">
        <v>128067</v>
      </c>
      <c r="B522" s="100">
        <v>2</v>
      </c>
    </row>
    <row r="523" spans="1:2" ht="15" customHeight="1" x14ac:dyDescent="0.25">
      <c r="A523" s="101">
        <v>171436</v>
      </c>
      <c r="B523" s="100">
        <v>4</v>
      </c>
    </row>
    <row r="524" spans="1:2" ht="15" customHeight="1" x14ac:dyDescent="0.25">
      <c r="A524" s="101">
        <v>208637</v>
      </c>
      <c r="B524" s="100">
        <v>3</v>
      </c>
    </row>
    <row r="525" spans="1:2" ht="15" customHeight="1" x14ac:dyDescent="0.25">
      <c r="A525" s="101">
        <v>208637</v>
      </c>
      <c r="B525" s="100">
        <v>2</v>
      </c>
    </row>
    <row r="526" spans="1:2" ht="15" customHeight="1" x14ac:dyDescent="0.25">
      <c r="A526" s="101">
        <v>210320</v>
      </c>
      <c r="B526" s="100">
        <v>4</v>
      </c>
    </row>
    <row r="527" spans="1:2" ht="15" customHeight="1" x14ac:dyDescent="0.25">
      <c r="A527" s="101">
        <v>210320</v>
      </c>
      <c r="B527" s="100">
        <v>2</v>
      </c>
    </row>
    <row r="528" spans="1:2" ht="15" customHeight="1" x14ac:dyDescent="0.25">
      <c r="A528" s="101">
        <v>180472</v>
      </c>
      <c r="B528" s="100">
        <v>3</v>
      </c>
    </row>
    <row r="529" spans="1:2" ht="15" customHeight="1" x14ac:dyDescent="0.25">
      <c r="A529" s="101">
        <v>207176</v>
      </c>
      <c r="B529" s="100">
        <v>1</v>
      </c>
    </row>
    <row r="530" spans="1:2" ht="15" customHeight="1" x14ac:dyDescent="0.25">
      <c r="A530" s="101">
        <v>207176</v>
      </c>
      <c r="B530" s="100">
        <v>5</v>
      </c>
    </row>
    <row r="531" spans="1:2" ht="15" customHeight="1" x14ac:dyDescent="0.25">
      <c r="A531" s="101">
        <v>167098</v>
      </c>
      <c r="B531" s="100">
        <v>14</v>
      </c>
    </row>
    <row r="532" spans="1:2" ht="15" customHeight="1" x14ac:dyDescent="0.25">
      <c r="A532" s="101">
        <v>211210</v>
      </c>
      <c r="B532" s="100">
        <v>7</v>
      </c>
    </row>
    <row r="533" spans="1:2" ht="15" customHeight="1" x14ac:dyDescent="0.25">
      <c r="A533" s="101">
        <v>209017</v>
      </c>
      <c r="B533" s="100">
        <v>3</v>
      </c>
    </row>
    <row r="534" spans="1:2" ht="15" customHeight="1" x14ac:dyDescent="0.25">
      <c r="A534" s="101">
        <v>209017</v>
      </c>
      <c r="B534" s="100">
        <v>3</v>
      </c>
    </row>
    <row r="535" spans="1:2" ht="15" customHeight="1" x14ac:dyDescent="0.25">
      <c r="A535" s="101">
        <v>121754</v>
      </c>
      <c r="B535" s="100">
        <v>14</v>
      </c>
    </row>
    <row r="536" spans="1:2" ht="15" customHeight="1" x14ac:dyDescent="0.25">
      <c r="A536" s="101">
        <v>140724</v>
      </c>
      <c r="B536" s="100">
        <v>3</v>
      </c>
    </row>
    <row r="537" spans="1:2" ht="15" customHeight="1" x14ac:dyDescent="0.25">
      <c r="A537" s="101">
        <v>212088</v>
      </c>
      <c r="B537" s="100">
        <v>3</v>
      </c>
    </row>
    <row r="538" spans="1:2" ht="15" customHeight="1" x14ac:dyDescent="0.25">
      <c r="A538" s="101">
        <v>212088</v>
      </c>
      <c r="B538" s="100">
        <v>2</v>
      </c>
    </row>
    <row r="539" spans="1:2" ht="15" customHeight="1" x14ac:dyDescent="0.25">
      <c r="A539" s="101">
        <v>212088</v>
      </c>
      <c r="B539" s="100">
        <v>1</v>
      </c>
    </row>
    <row r="540" spans="1:2" ht="15" customHeight="1" x14ac:dyDescent="0.25">
      <c r="A540" s="101">
        <v>181230</v>
      </c>
      <c r="B540" s="100">
        <v>7</v>
      </c>
    </row>
    <row r="541" spans="1:2" ht="15" customHeight="1" x14ac:dyDescent="0.25">
      <c r="A541" s="101">
        <v>198794</v>
      </c>
      <c r="B541" s="100">
        <v>2</v>
      </c>
    </row>
    <row r="542" spans="1:2" ht="15" customHeight="1" x14ac:dyDescent="0.25">
      <c r="A542" s="101">
        <v>137036</v>
      </c>
      <c r="B542" s="100">
        <v>2</v>
      </c>
    </row>
    <row r="543" spans="1:2" ht="15" customHeight="1" x14ac:dyDescent="0.25">
      <c r="A543" s="101">
        <v>191270</v>
      </c>
      <c r="B543" s="100">
        <v>3</v>
      </c>
    </row>
    <row r="544" spans="1:2" ht="15" customHeight="1" x14ac:dyDescent="0.25">
      <c r="A544" s="101">
        <v>191270</v>
      </c>
      <c r="B544" s="100">
        <v>2</v>
      </c>
    </row>
    <row r="545" spans="1:2" ht="15" customHeight="1" x14ac:dyDescent="0.25">
      <c r="A545" s="101">
        <v>212480</v>
      </c>
      <c r="B545" s="100">
        <v>5</v>
      </c>
    </row>
    <row r="546" spans="1:2" ht="15" customHeight="1" x14ac:dyDescent="0.25">
      <c r="A546" s="101">
        <v>141445</v>
      </c>
      <c r="B546" s="100">
        <v>11</v>
      </c>
    </row>
    <row r="547" spans="1:2" ht="15" customHeight="1" x14ac:dyDescent="0.25">
      <c r="A547" s="101">
        <v>141445</v>
      </c>
      <c r="B547" s="100">
        <v>2</v>
      </c>
    </row>
    <row r="548" spans="1:2" ht="15" customHeight="1" x14ac:dyDescent="0.25">
      <c r="A548" s="101">
        <v>209247</v>
      </c>
      <c r="B548" s="100">
        <v>5</v>
      </c>
    </row>
    <row r="549" spans="1:2" ht="15" customHeight="1" x14ac:dyDescent="0.25">
      <c r="A549" s="101">
        <v>211048</v>
      </c>
      <c r="B549" s="100">
        <v>3</v>
      </c>
    </row>
    <row r="550" spans="1:2" ht="15" customHeight="1" x14ac:dyDescent="0.25">
      <c r="A550" s="101">
        <v>212963</v>
      </c>
      <c r="B550" s="100">
        <v>6</v>
      </c>
    </row>
    <row r="551" spans="1:2" ht="15" customHeight="1" x14ac:dyDescent="0.25">
      <c r="A551" s="101">
        <v>212963</v>
      </c>
      <c r="B551" s="100">
        <v>2</v>
      </c>
    </row>
    <row r="552" spans="1:2" ht="15" customHeight="1" x14ac:dyDescent="0.25">
      <c r="A552" s="101">
        <v>208442</v>
      </c>
      <c r="B552" s="100">
        <v>14</v>
      </c>
    </row>
    <row r="553" spans="1:2" ht="15" customHeight="1" x14ac:dyDescent="0.25">
      <c r="A553" s="101">
        <v>171015</v>
      </c>
      <c r="B553" s="100">
        <v>7</v>
      </c>
    </row>
    <row r="554" spans="1:2" ht="15" customHeight="1" x14ac:dyDescent="0.25">
      <c r="A554" s="101">
        <v>212685</v>
      </c>
      <c r="B554" s="100">
        <v>7</v>
      </c>
    </row>
    <row r="555" spans="1:2" ht="15" customHeight="1" x14ac:dyDescent="0.25">
      <c r="A555" s="101">
        <v>188951</v>
      </c>
      <c r="B555" s="100">
        <v>15</v>
      </c>
    </row>
    <row r="556" spans="1:2" ht="15" customHeight="1" x14ac:dyDescent="0.25">
      <c r="A556" s="101">
        <v>188951</v>
      </c>
      <c r="B556" s="100">
        <v>1</v>
      </c>
    </row>
    <row r="557" spans="1:2" ht="15" customHeight="1" x14ac:dyDescent="0.25">
      <c r="A557" s="101">
        <v>188951</v>
      </c>
      <c r="B557" s="100">
        <v>2</v>
      </c>
    </row>
    <row r="558" spans="1:2" ht="15" customHeight="1" x14ac:dyDescent="0.25">
      <c r="A558" s="101">
        <v>185187</v>
      </c>
      <c r="B558" s="100">
        <v>14</v>
      </c>
    </row>
    <row r="559" spans="1:2" ht="15" customHeight="1" x14ac:dyDescent="0.25">
      <c r="A559" s="101">
        <v>199620</v>
      </c>
      <c r="B559" s="100">
        <v>5</v>
      </c>
    </row>
    <row r="560" spans="1:2" ht="15" customHeight="1" x14ac:dyDescent="0.25">
      <c r="A560" s="101">
        <v>188225</v>
      </c>
      <c r="B560" s="100">
        <v>5</v>
      </c>
    </row>
    <row r="561" spans="1:2" ht="15" customHeight="1" x14ac:dyDescent="0.25">
      <c r="A561" s="101">
        <v>188225</v>
      </c>
      <c r="B561" s="100">
        <v>2</v>
      </c>
    </row>
    <row r="562" spans="1:2" ht="15" customHeight="1" x14ac:dyDescent="0.25">
      <c r="A562" s="101">
        <v>176103</v>
      </c>
      <c r="B562" s="100">
        <v>6</v>
      </c>
    </row>
    <row r="563" spans="1:2" ht="15" customHeight="1" x14ac:dyDescent="0.25">
      <c r="A563" s="101">
        <v>178102</v>
      </c>
      <c r="B563" s="100">
        <v>3</v>
      </c>
    </row>
    <row r="564" spans="1:2" ht="15" customHeight="1" x14ac:dyDescent="0.25">
      <c r="A564" s="101">
        <v>167820</v>
      </c>
      <c r="B564" s="100">
        <v>7</v>
      </c>
    </row>
    <row r="565" spans="1:2" ht="15" customHeight="1" x14ac:dyDescent="0.25">
      <c r="A565" s="101">
        <v>213893</v>
      </c>
      <c r="B565" s="100">
        <v>5</v>
      </c>
    </row>
    <row r="566" spans="1:2" ht="15" customHeight="1" x14ac:dyDescent="0.25">
      <c r="A566" s="101">
        <v>213893</v>
      </c>
      <c r="B566" s="100">
        <v>3</v>
      </c>
    </row>
    <row r="567" spans="1:2" ht="15" customHeight="1" x14ac:dyDescent="0.25">
      <c r="A567" s="101">
        <v>213893</v>
      </c>
      <c r="B567" s="100">
        <v>2</v>
      </c>
    </row>
    <row r="568" spans="1:2" ht="15" customHeight="1" x14ac:dyDescent="0.25">
      <c r="A568" s="101">
        <v>208482</v>
      </c>
      <c r="B568" s="100">
        <v>13</v>
      </c>
    </row>
    <row r="569" spans="1:2" ht="15" customHeight="1" x14ac:dyDescent="0.25">
      <c r="A569" s="101">
        <v>194520</v>
      </c>
      <c r="B569" s="100">
        <v>3</v>
      </c>
    </row>
    <row r="570" spans="1:2" ht="15" customHeight="1" x14ac:dyDescent="0.25">
      <c r="A570" s="101">
        <v>133902</v>
      </c>
      <c r="B570" s="100">
        <v>7</v>
      </c>
    </row>
    <row r="571" spans="1:2" ht="15" customHeight="1" x14ac:dyDescent="0.25">
      <c r="A571" s="101">
        <v>210805</v>
      </c>
      <c r="B571" s="100">
        <v>7</v>
      </c>
    </row>
    <row r="572" spans="1:2" ht="15" customHeight="1" x14ac:dyDescent="0.25">
      <c r="A572" s="101">
        <v>210805</v>
      </c>
      <c r="B572" s="100">
        <v>4</v>
      </c>
    </row>
    <row r="573" spans="1:2" ht="15" customHeight="1" x14ac:dyDescent="0.25">
      <c r="A573" s="101">
        <v>103076</v>
      </c>
      <c r="B573" s="100">
        <v>11</v>
      </c>
    </row>
    <row r="574" spans="1:2" ht="15" customHeight="1" x14ac:dyDescent="0.25">
      <c r="A574" s="101">
        <v>145625</v>
      </c>
      <c r="B574" s="100">
        <v>4</v>
      </c>
    </row>
    <row r="575" spans="1:2" ht="15" customHeight="1" x14ac:dyDescent="0.25">
      <c r="A575" s="101">
        <v>161270</v>
      </c>
      <c r="B575" s="100">
        <v>7</v>
      </c>
    </row>
    <row r="576" spans="1:2" ht="15" customHeight="1" x14ac:dyDescent="0.25">
      <c r="A576" s="101">
        <v>92235</v>
      </c>
      <c r="B576" s="100">
        <v>1</v>
      </c>
    </row>
    <row r="577" spans="1:2" ht="15" customHeight="1" x14ac:dyDescent="0.25">
      <c r="A577" s="101">
        <v>92235</v>
      </c>
      <c r="B577" s="100">
        <v>1</v>
      </c>
    </row>
    <row r="578" spans="1:2" ht="15" customHeight="1" x14ac:dyDescent="0.25">
      <c r="A578" s="101">
        <v>165723</v>
      </c>
      <c r="B578" s="100">
        <v>14</v>
      </c>
    </row>
    <row r="579" spans="1:2" ht="15" customHeight="1" x14ac:dyDescent="0.25">
      <c r="A579" s="101">
        <v>182568</v>
      </c>
      <c r="B579" s="100">
        <v>14</v>
      </c>
    </row>
    <row r="580" spans="1:2" ht="15" customHeight="1" x14ac:dyDescent="0.25">
      <c r="A580" s="101">
        <v>151915</v>
      </c>
      <c r="B580" s="100">
        <v>2</v>
      </c>
    </row>
    <row r="581" spans="1:2" ht="15" customHeight="1" x14ac:dyDescent="0.25">
      <c r="A581" s="101">
        <v>151915</v>
      </c>
      <c r="B581" s="100">
        <v>2</v>
      </c>
    </row>
    <row r="582" spans="1:2" ht="15" customHeight="1" x14ac:dyDescent="0.25">
      <c r="A582" s="101">
        <v>162198</v>
      </c>
      <c r="B582" s="100">
        <v>14</v>
      </c>
    </row>
    <row r="583" spans="1:2" ht="15" customHeight="1" x14ac:dyDescent="0.25">
      <c r="A583" s="101">
        <v>190080</v>
      </c>
      <c r="B583" s="100">
        <v>6</v>
      </c>
    </row>
    <row r="584" spans="1:2" ht="15" customHeight="1" x14ac:dyDescent="0.25">
      <c r="A584" s="101">
        <v>203612</v>
      </c>
      <c r="B584" s="100">
        <v>11</v>
      </c>
    </row>
    <row r="585" spans="1:2" ht="15" customHeight="1" x14ac:dyDescent="0.25">
      <c r="A585" s="101">
        <v>91740</v>
      </c>
      <c r="B585" s="100">
        <v>3</v>
      </c>
    </row>
    <row r="586" spans="1:2" ht="15" customHeight="1" x14ac:dyDescent="0.25">
      <c r="A586" s="101">
        <v>199582</v>
      </c>
      <c r="B586" s="100">
        <v>3</v>
      </c>
    </row>
    <row r="587" spans="1:2" ht="15" customHeight="1" x14ac:dyDescent="0.25">
      <c r="A587" s="101">
        <v>200045</v>
      </c>
      <c r="B587" s="100">
        <v>14</v>
      </c>
    </row>
    <row r="588" spans="1:2" ht="15" customHeight="1" x14ac:dyDescent="0.25">
      <c r="A588" s="101">
        <v>176016</v>
      </c>
      <c r="B588" s="100">
        <v>6</v>
      </c>
    </row>
    <row r="589" spans="1:2" ht="15" customHeight="1" x14ac:dyDescent="0.25">
      <c r="A589" s="101">
        <v>160399</v>
      </c>
      <c r="B589" s="100">
        <v>2</v>
      </c>
    </row>
    <row r="590" spans="1:2" ht="15" customHeight="1" x14ac:dyDescent="0.25">
      <c r="A590" s="101">
        <v>160399</v>
      </c>
      <c r="B590" s="100">
        <v>2</v>
      </c>
    </row>
    <row r="591" spans="1:2" ht="15" customHeight="1" x14ac:dyDescent="0.25">
      <c r="A591" s="101">
        <v>197442</v>
      </c>
      <c r="B591" s="100">
        <v>4</v>
      </c>
    </row>
    <row r="592" spans="1:2" ht="15" customHeight="1" x14ac:dyDescent="0.25">
      <c r="A592" s="101">
        <v>200909</v>
      </c>
      <c r="B592" s="100">
        <v>3</v>
      </c>
    </row>
    <row r="593" spans="1:2" ht="15" customHeight="1" x14ac:dyDescent="0.25">
      <c r="A593" s="101">
        <v>200909</v>
      </c>
      <c r="B593" s="100">
        <v>3</v>
      </c>
    </row>
    <row r="594" spans="1:2" ht="15" customHeight="1" x14ac:dyDescent="0.25">
      <c r="A594" s="101">
        <v>164098</v>
      </c>
      <c r="B594" s="100">
        <v>7</v>
      </c>
    </row>
    <row r="595" spans="1:2" ht="15" customHeight="1" x14ac:dyDescent="0.25">
      <c r="A595" s="101">
        <v>210684</v>
      </c>
      <c r="B595" s="100">
        <v>2</v>
      </c>
    </row>
    <row r="596" spans="1:2" ht="15" customHeight="1" x14ac:dyDescent="0.25">
      <c r="A596" s="101">
        <v>133139</v>
      </c>
      <c r="B596" s="100">
        <v>7</v>
      </c>
    </row>
    <row r="597" spans="1:2" ht="15" customHeight="1" x14ac:dyDescent="0.25">
      <c r="A597" s="101">
        <v>212961</v>
      </c>
      <c r="B597" s="100">
        <v>14</v>
      </c>
    </row>
    <row r="598" spans="1:2" ht="15" customHeight="1" x14ac:dyDescent="0.25">
      <c r="A598" s="101">
        <v>147155</v>
      </c>
      <c r="B598" s="100">
        <v>14</v>
      </c>
    </row>
    <row r="599" spans="1:2" ht="15" customHeight="1" x14ac:dyDescent="0.25">
      <c r="A599" s="101">
        <v>147155</v>
      </c>
      <c r="B599" s="100">
        <v>14</v>
      </c>
    </row>
    <row r="600" spans="1:2" ht="15" customHeight="1" x14ac:dyDescent="0.25">
      <c r="A600" s="101">
        <v>183760</v>
      </c>
      <c r="B600" s="100">
        <v>9</v>
      </c>
    </row>
    <row r="601" spans="1:2" ht="15" customHeight="1" x14ac:dyDescent="0.25">
      <c r="A601" s="101">
        <v>179330</v>
      </c>
      <c r="B601" s="100">
        <v>5</v>
      </c>
    </row>
    <row r="602" spans="1:2" ht="15" customHeight="1" x14ac:dyDescent="0.25">
      <c r="A602" s="101">
        <v>209105</v>
      </c>
      <c r="B602" s="100">
        <v>6</v>
      </c>
    </row>
    <row r="603" spans="1:2" ht="15" customHeight="1" x14ac:dyDescent="0.25">
      <c r="A603" s="101">
        <v>107318</v>
      </c>
      <c r="B603" s="100">
        <v>5</v>
      </c>
    </row>
    <row r="604" spans="1:2" ht="15" customHeight="1" x14ac:dyDescent="0.25">
      <c r="A604" s="101">
        <v>148101</v>
      </c>
      <c r="B604" s="100">
        <v>4</v>
      </c>
    </row>
    <row r="605" spans="1:2" ht="15" customHeight="1" x14ac:dyDescent="0.25">
      <c r="A605" s="101">
        <v>148101</v>
      </c>
      <c r="B605" s="100">
        <v>2</v>
      </c>
    </row>
    <row r="606" spans="1:2" ht="15" customHeight="1" x14ac:dyDescent="0.25">
      <c r="A606" s="101">
        <v>212870</v>
      </c>
      <c r="B606" s="100">
        <v>3</v>
      </c>
    </row>
    <row r="607" spans="1:2" ht="15" customHeight="1" x14ac:dyDescent="0.25">
      <c r="A607" s="101">
        <v>212412</v>
      </c>
      <c r="B607" s="100">
        <v>2</v>
      </c>
    </row>
    <row r="608" spans="1:2" ht="15" customHeight="1" x14ac:dyDescent="0.25">
      <c r="A608" s="101">
        <v>189864</v>
      </c>
      <c r="B608" s="100">
        <v>2</v>
      </c>
    </row>
    <row r="609" spans="1:2" ht="15" customHeight="1" x14ac:dyDescent="0.25">
      <c r="A609" s="101">
        <v>141506</v>
      </c>
      <c r="B609" s="100">
        <v>1</v>
      </c>
    </row>
    <row r="610" spans="1:2" ht="15" customHeight="1" x14ac:dyDescent="0.25">
      <c r="A610" s="101">
        <v>141506</v>
      </c>
      <c r="B610" s="100">
        <v>16</v>
      </c>
    </row>
    <row r="611" spans="1:2" ht="15" customHeight="1" x14ac:dyDescent="0.25">
      <c r="A611" s="101">
        <v>190972</v>
      </c>
      <c r="B611" s="100">
        <v>6</v>
      </c>
    </row>
    <row r="612" spans="1:2" ht="15" customHeight="1" x14ac:dyDescent="0.25">
      <c r="A612" s="101">
        <v>192122</v>
      </c>
      <c r="B612" s="100">
        <v>1</v>
      </c>
    </row>
    <row r="613" spans="1:2" ht="15" customHeight="1" x14ac:dyDescent="0.25">
      <c r="A613" s="101">
        <v>198874</v>
      </c>
      <c r="B613" s="100">
        <v>1</v>
      </c>
    </row>
    <row r="614" spans="1:2" ht="15" customHeight="1" x14ac:dyDescent="0.25">
      <c r="A614" s="101">
        <v>198874</v>
      </c>
      <c r="B614" s="100">
        <v>3</v>
      </c>
    </row>
    <row r="615" spans="1:2" ht="15" customHeight="1" x14ac:dyDescent="0.25">
      <c r="A615" s="101">
        <v>198874</v>
      </c>
      <c r="B615" s="100">
        <v>2</v>
      </c>
    </row>
    <row r="616" spans="1:2" ht="15" customHeight="1" x14ac:dyDescent="0.25">
      <c r="A616" s="101">
        <v>211084</v>
      </c>
      <c r="B616" s="100">
        <v>4</v>
      </c>
    </row>
    <row r="617" spans="1:2" ht="15" customHeight="1" x14ac:dyDescent="0.25">
      <c r="A617" s="101">
        <v>91744</v>
      </c>
      <c r="B617" s="100">
        <v>1</v>
      </c>
    </row>
    <row r="618" spans="1:2" ht="15" customHeight="1" x14ac:dyDescent="0.25">
      <c r="A618" s="101">
        <v>91744</v>
      </c>
      <c r="B618" s="100">
        <v>1</v>
      </c>
    </row>
    <row r="619" spans="1:2" ht="15" customHeight="1" x14ac:dyDescent="0.25">
      <c r="A619" s="101">
        <v>91744</v>
      </c>
      <c r="B619" s="100">
        <v>1</v>
      </c>
    </row>
    <row r="620" spans="1:2" ht="15" customHeight="1" x14ac:dyDescent="0.25">
      <c r="A620" s="101">
        <v>91744</v>
      </c>
      <c r="B620" s="100">
        <v>5</v>
      </c>
    </row>
    <row r="621" spans="1:2" ht="15" customHeight="1" x14ac:dyDescent="0.25">
      <c r="A621" s="101">
        <v>91744</v>
      </c>
      <c r="B621" s="100">
        <v>1</v>
      </c>
    </row>
    <row r="622" spans="1:2" ht="15" customHeight="1" x14ac:dyDescent="0.25">
      <c r="A622" s="101">
        <v>91744</v>
      </c>
      <c r="B622" s="100">
        <v>6</v>
      </c>
    </row>
    <row r="623" spans="1:2" ht="15" customHeight="1" x14ac:dyDescent="0.25">
      <c r="A623" s="101">
        <v>91744</v>
      </c>
      <c r="B623" s="100">
        <v>2</v>
      </c>
    </row>
    <row r="624" spans="1:2" ht="15" customHeight="1" x14ac:dyDescent="0.25">
      <c r="A624" s="101">
        <v>153376</v>
      </c>
      <c r="B624" s="100">
        <v>1</v>
      </c>
    </row>
    <row r="625" spans="1:2" ht="15" customHeight="1" x14ac:dyDescent="0.25">
      <c r="A625" s="101">
        <v>153376</v>
      </c>
      <c r="B625" s="100">
        <v>2</v>
      </c>
    </row>
    <row r="626" spans="1:2" ht="15" customHeight="1" x14ac:dyDescent="0.25">
      <c r="A626" s="101">
        <v>136398</v>
      </c>
      <c r="B626" s="100">
        <v>4</v>
      </c>
    </row>
    <row r="627" spans="1:2" ht="15" customHeight="1" x14ac:dyDescent="0.25">
      <c r="A627" s="101">
        <v>135685</v>
      </c>
      <c r="B627" s="100">
        <v>6</v>
      </c>
    </row>
    <row r="628" spans="1:2" ht="15" customHeight="1" x14ac:dyDescent="0.25">
      <c r="A628" s="101">
        <v>211629</v>
      </c>
      <c r="B628" s="100">
        <v>14</v>
      </c>
    </row>
    <row r="629" spans="1:2" ht="15" customHeight="1" x14ac:dyDescent="0.25">
      <c r="A629" s="101">
        <v>204949</v>
      </c>
      <c r="B629" s="100">
        <v>7</v>
      </c>
    </row>
    <row r="630" spans="1:2" ht="15" customHeight="1" x14ac:dyDescent="0.25">
      <c r="A630" s="101">
        <v>204949</v>
      </c>
      <c r="B630" s="100">
        <v>2</v>
      </c>
    </row>
    <row r="631" spans="1:2" ht="15" customHeight="1" x14ac:dyDescent="0.25">
      <c r="A631" s="101">
        <v>204949</v>
      </c>
      <c r="B631" s="100">
        <v>2</v>
      </c>
    </row>
    <row r="632" spans="1:2" ht="15" customHeight="1" x14ac:dyDescent="0.25">
      <c r="A632" s="101">
        <v>158650</v>
      </c>
      <c r="B632" s="100">
        <v>14</v>
      </c>
    </row>
    <row r="633" spans="1:2" ht="15" customHeight="1" x14ac:dyDescent="0.25">
      <c r="A633" s="101">
        <v>158650</v>
      </c>
      <c r="B633" s="100">
        <v>7</v>
      </c>
    </row>
    <row r="634" spans="1:2" ht="15" customHeight="1" x14ac:dyDescent="0.25">
      <c r="A634" s="101">
        <v>203225</v>
      </c>
      <c r="B634" s="100">
        <v>7</v>
      </c>
    </row>
    <row r="635" spans="1:2" ht="15" customHeight="1" x14ac:dyDescent="0.25">
      <c r="A635" s="101">
        <v>203225</v>
      </c>
      <c r="B635" s="100">
        <v>7</v>
      </c>
    </row>
    <row r="636" spans="1:2" ht="15" customHeight="1" x14ac:dyDescent="0.25">
      <c r="A636" s="101">
        <v>204566</v>
      </c>
      <c r="B636" s="100">
        <v>3</v>
      </c>
    </row>
    <row r="637" spans="1:2" ht="15" customHeight="1" x14ac:dyDescent="0.25">
      <c r="A637" s="101">
        <v>94735</v>
      </c>
      <c r="B637" s="100">
        <v>12</v>
      </c>
    </row>
    <row r="638" spans="1:2" ht="15" customHeight="1" x14ac:dyDescent="0.25">
      <c r="A638" s="101">
        <v>209648</v>
      </c>
      <c r="B638" s="100">
        <v>7</v>
      </c>
    </row>
    <row r="639" spans="1:2" ht="15" customHeight="1" x14ac:dyDescent="0.25">
      <c r="A639" s="101">
        <v>183216</v>
      </c>
      <c r="B639" s="100">
        <v>3</v>
      </c>
    </row>
    <row r="640" spans="1:2" ht="15" customHeight="1" x14ac:dyDescent="0.25">
      <c r="A640" s="101">
        <v>212491</v>
      </c>
      <c r="B640" s="100">
        <v>13</v>
      </c>
    </row>
    <row r="641" spans="1:2" ht="15" customHeight="1" x14ac:dyDescent="0.25">
      <c r="A641" s="101">
        <v>210892</v>
      </c>
      <c r="B641" s="100">
        <v>1</v>
      </c>
    </row>
    <row r="642" spans="1:2" ht="15" customHeight="1" x14ac:dyDescent="0.25">
      <c r="A642" s="101">
        <v>210892</v>
      </c>
      <c r="B642" s="100">
        <v>1</v>
      </c>
    </row>
    <row r="643" spans="1:2" ht="15" customHeight="1" x14ac:dyDescent="0.25">
      <c r="A643" s="101">
        <v>183853</v>
      </c>
      <c r="B643" s="100">
        <v>7</v>
      </c>
    </row>
    <row r="644" spans="1:2" ht="15" customHeight="1" x14ac:dyDescent="0.25">
      <c r="A644" s="101">
        <v>153573</v>
      </c>
      <c r="B644" s="100">
        <v>5</v>
      </c>
    </row>
    <row r="645" spans="1:2" ht="15" customHeight="1" x14ac:dyDescent="0.25">
      <c r="A645" s="101">
        <v>153573</v>
      </c>
      <c r="B645" s="100">
        <v>2</v>
      </c>
    </row>
    <row r="646" spans="1:2" ht="15" customHeight="1" x14ac:dyDescent="0.25">
      <c r="A646" s="101">
        <v>153573</v>
      </c>
      <c r="B646" s="100">
        <v>1</v>
      </c>
    </row>
    <row r="647" spans="1:2" ht="15" customHeight="1" x14ac:dyDescent="0.25">
      <c r="A647" s="101">
        <v>153573</v>
      </c>
      <c r="B647" s="100">
        <v>1</v>
      </c>
    </row>
    <row r="648" spans="1:2" ht="15" customHeight="1" x14ac:dyDescent="0.25">
      <c r="A648" s="101">
        <v>192987</v>
      </c>
      <c r="B648" s="100">
        <v>3</v>
      </c>
    </row>
    <row r="649" spans="1:2" ht="15" customHeight="1" x14ac:dyDescent="0.25">
      <c r="A649" s="101">
        <v>192987</v>
      </c>
      <c r="B649" s="100">
        <v>2</v>
      </c>
    </row>
    <row r="650" spans="1:2" ht="15" customHeight="1" x14ac:dyDescent="0.25">
      <c r="A650" s="101">
        <v>177627</v>
      </c>
      <c r="B650" s="100">
        <v>2</v>
      </c>
    </row>
    <row r="651" spans="1:2" ht="15" customHeight="1" x14ac:dyDescent="0.25">
      <c r="A651" s="101">
        <v>177627</v>
      </c>
      <c r="B651" s="100">
        <v>3</v>
      </c>
    </row>
    <row r="652" spans="1:2" ht="15" customHeight="1" x14ac:dyDescent="0.25">
      <c r="A652" s="101">
        <v>177627</v>
      </c>
      <c r="B652" s="100">
        <v>7</v>
      </c>
    </row>
    <row r="653" spans="1:2" ht="15" customHeight="1" x14ac:dyDescent="0.25">
      <c r="A653" s="101">
        <v>214210</v>
      </c>
      <c r="B653" s="100">
        <v>14</v>
      </c>
    </row>
    <row r="654" spans="1:2" ht="15" customHeight="1" x14ac:dyDescent="0.25">
      <c r="A654" s="101">
        <v>214210</v>
      </c>
      <c r="B654" s="100">
        <v>3</v>
      </c>
    </row>
    <row r="655" spans="1:2" ht="15" customHeight="1" x14ac:dyDescent="0.25">
      <c r="A655" s="101">
        <v>167480</v>
      </c>
      <c r="B655" s="100">
        <v>5</v>
      </c>
    </row>
    <row r="656" spans="1:2" ht="15" customHeight="1" x14ac:dyDescent="0.25">
      <c r="A656" s="101">
        <v>201148</v>
      </c>
      <c r="B656" s="100">
        <v>2</v>
      </c>
    </row>
    <row r="657" spans="1:2" ht="15" customHeight="1" x14ac:dyDescent="0.25">
      <c r="A657" s="101">
        <v>201148</v>
      </c>
      <c r="B657" s="100">
        <v>2</v>
      </c>
    </row>
    <row r="658" spans="1:2" ht="15" customHeight="1" x14ac:dyDescent="0.25">
      <c r="A658" s="101">
        <v>201148</v>
      </c>
      <c r="B658" s="100">
        <v>3</v>
      </c>
    </row>
    <row r="659" spans="1:2" ht="15" customHeight="1" x14ac:dyDescent="0.25">
      <c r="A659" s="101">
        <v>193013</v>
      </c>
      <c r="B659" s="100">
        <v>19</v>
      </c>
    </row>
    <row r="660" spans="1:2" ht="15" customHeight="1" x14ac:dyDescent="0.25">
      <c r="A660" s="101">
        <v>153572</v>
      </c>
      <c r="B660" s="100">
        <v>12</v>
      </c>
    </row>
    <row r="661" spans="1:2" ht="15" customHeight="1" x14ac:dyDescent="0.25">
      <c r="A661" s="101">
        <v>202444</v>
      </c>
      <c r="B661" s="100">
        <v>2</v>
      </c>
    </row>
    <row r="662" spans="1:2" ht="15" customHeight="1" x14ac:dyDescent="0.25">
      <c r="A662" s="101">
        <v>202444</v>
      </c>
      <c r="B662" s="100">
        <v>1</v>
      </c>
    </row>
    <row r="663" spans="1:2" ht="15" customHeight="1" x14ac:dyDescent="0.25">
      <c r="A663" s="101">
        <v>176009</v>
      </c>
      <c r="B663" s="100">
        <v>7</v>
      </c>
    </row>
    <row r="664" spans="1:2" ht="15" customHeight="1" x14ac:dyDescent="0.25">
      <c r="A664" s="101">
        <v>210394</v>
      </c>
      <c r="B664" s="100">
        <v>4</v>
      </c>
    </row>
    <row r="665" spans="1:2" ht="15" customHeight="1" x14ac:dyDescent="0.25">
      <c r="A665" s="101">
        <v>196655</v>
      </c>
      <c r="B665" s="100">
        <v>7</v>
      </c>
    </row>
    <row r="666" spans="1:2" ht="15" customHeight="1" x14ac:dyDescent="0.25">
      <c r="A666" s="101">
        <v>139725</v>
      </c>
      <c r="B666" s="100">
        <v>7</v>
      </c>
    </row>
    <row r="667" spans="1:2" ht="15" customHeight="1" x14ac:dyDescent="0.25">
      <c r="A667" s="101">
        <v>181855</v>
      </c>
      <c r="B667" s="100">
        <v>14</v>
      </c>
    </row>
    <row r="668" spans="1:2" ht="15" customHeight="1" x14ac:dyDescent="0.25">
      <c r="A668" s="101">
        <v>190614</v>
      </c>
      <c r="B668" s="100">
        <v>14</v>
      </c>
    </row>
    <row r="669" spans="1:2" ht="15" customHeight="1" x14ac:dyDescent="0.25">
      <c r="A669" s="101">
        <v>173288</v>
      </c>
      <c r="B669" s="100">
        <v>3</v>
      </c>
    </row>
    <row r="670" spans="1:2" ht="15" customHeight="1" x14ac:dyDescent="0.25">
      <c r="A670" s="101">
        <v>208868</v>
      </c>
      <c r="B670" s="100">
        <v>7</v>
      </c>
    </row>
    <row r="671" spans="1:2" ht="15" customHeight="1" x14ac:dyDescent="0.25">
      <c r="A671" s="101">
        <v>125112</v>
      </c>
      <c r="B671" s="100">
        <v>5</v>
      </c>
    </row>
    <row r="672" spans="1:2" ht="15" customHeight="1" x14ac:dyDescent="0.25">
      <c r="A672" s="101">
        <v>162200</v>
      </c>
      <c r="B672" s="100">
        <v>7</v>
      </c>
    </row>
    <row r="673" spans="1:2" ht="15" customHeight="1" x14ac:dyDescent="0.25">
      <c r="A673" s="101">
        <v>162200</v>
      </c>
      <c r="B673" s="100">
        <v>7</v>
      </c>
    </row>
    <row r="674" spans="1:2" ht="15" customHeight="1" x14ac:dyDescent="0.25">
      <c r="A674" s="101">
        <v>183017</v>
      </c>
      <c r="B674" s="100">
        <v>2</v>
      </c>
    </row>
    <row r="675" spans="1:2" ht="15" customHeight="1" x14ac:dyDescent="0.25">
      <c r="A675" s="101">
        <v>183017</v>
      </c>
      <c r="B675" s="100">
        <v>5</v>
      </c>
    </row>
    <row r="676" spans="1:2" ht="15" customHeight="1" x14ac:dyDescent="0.25">
      <c r="A676" s="101">
        <v>206538</v>
      </c>
      <c r="B676" s="100">
        <v>5</v>
      </c>
    </row>
    <row r="677" spans="1:2" ht="15" customHeight="1" x14ac:dyDescent="0.25">
      <c r="A677" s="101">
        <v>206538</v>
      </c>
      <c r="B677" s="100">
        <v>8</v>
      </c>
    </row>
    <row r="678" spans="1:2" ht="15" customHeight="1" x14ac:dyDescent="0.25">
      <c r="A678" s="101">
        <v>113788</v>
      </c>
      <c r="B678" s="100">
        <v>14</v>
      </c>
    </row>
    <row r="679" spans="1:2" ht="15" customHeight="1" x14ac:dyDescent="0.25">
      <c r="A679" s="101">
        <v>203305</v>
      </c>
      <c r="B679" s="100">
        <v>10</v>
      </c>
    </row>
    <row r="680" spans="1:2" ht="15" customHeight="1" x14ac:dyDescent="0.25">
      <c r="A680" s="101">
        <v>203305</v>
      </c>
      <c r="B680" s="100">
        <v>2</v>
      </c>
    </row>
    <row r="681" spans="1:2" ht="15" customHeight="1" x14ac:dyDescent="0.25">
      <c r="A681" s="101">
        <v>213852</v>
      </c>
      <c r="B681" s="100">
        <v>9</v>
      </c>
    </row>
    <row r="682" spans="1:2" ht="15" customHeight="1" x14ac:dyDescent="0.25">
      <c r="A682" s="101">
        <v>174877</v>
      </c>
      <c r="B682" s="100">
        <v>7</v>
      </c>
    </row>
    <row r="683" spans="1:2" ht="15" customHeight="1" x14ac:dyDescent="0.25">
      <c r="A683" s="101">
        <v>148320</v>
      </c>
      <c r="B683" s="100">
        <v>2</v>
      </c>
    </row>
    <row r="684" spans="1:2" ht="15" customHeight="1" x14ac:dyDescent="0.25">
      <c r="A684" s="101">
        <v>148320</v>
      </c>
      <c r="B684" s="100">
        <v>3</v>
      </c>
    </row>
    <row r="685" spans="1:2" ht="15" customHeight="1" x14ac:dyDescent="0.25">
      <c r="A685" s="101">
        <v>181226</v>
      </c>
      <c r="B685" s="100">
        <v>7</v>
      </c>
    </row>
    <row r="686" spans="1:2" ht="15" customHeight="1" x14ac:dyDescent="0.25">
      <c r="A686" s="101">
        <v>188232</v>
      </c>
      <c r="B686" s="100">
        <v>2</v>
      </c>
    </row>
    <row r="687" spans="1:2" ht="15" customHeight="1" x14ac:dyDescent="0.25">
      <c r="A687" s="101">
        <v>188232</v>
      </c>
      <c r="B687" s="100">
        <v>14</v>
      </c>
    </row>
    <row r="688" spans="1:2" ht="15" customHeight="1" x14ac:dyDescent="0.25">
      <c r="A688" s="101">
        <v>109908</v>
      </c>
      <c r="B688" s="100">
        <v>3</v>
      </c>
    </row>
    <row r="689" spans="1:2" ht="15" customHeight="1" x14ac:dyDescent="0.25">
      <c r="A689" s="101">
        <v>109908</v>
      </c>
      <c r="B689" s="100">
        <v>4</v>
      </c>
    </row>
    <row r="690" spans="1:2" ht="15" customHeight="1" x14ac:dyDescent="0.25">
      <c r="A690" s="101">
        <v>109908</v>
      </c>
      <c r="B690" s="100">
        <v>2</v>
      </c>
    </row>
    <row r="691" spans="1:2" ht="15" customHeight="1" x14ac:dyDescent="0.25">
      <c r="A691" s="101">
        <v>147699</v>
      </c>
      <c r="B691" s="100">
        <v>11</v>
      </c>
    </row>
    <row r="692" spans="1:2" ht="15" customHeight="1" x14ac:dyDescent="0.25">
      <c r="A692" s="101">
        <v>171071</v>
      </c>
      <c r="B692" s="100">
        <v>3</v>
      </c>
    </row>
    <row r="693" spans="1:2" ht="15" customHeight="1" x14ac:dyDescent="0.25">
      <c r="A693" s="101">
        <v>171071</v>
      </c>
      <c r="B693" s="100">
        <v>2</v>
      </c>
    </row>
    <row r="694" spans="1:2" ht="15" customHeight="1" x14ac:dyDescent="0.25">
      <c r="A694" s="101">
        <v>164026</v>
      </c>
      <c r="B694" s="100">
        <v>5</v>
      </c>
    </row>
    <row r="695" spans="1:2" ht="15" customHeight="1" x14ac:dyDescent="0.25">
      <c r="A695" s="101">
        <v>205852</v>
      </c>
      <c r="B695" s="100">
        <v>7</v>
      </c>
    </row>
    <row r="696" spans="1:2" ht="15" customHeight="1" x14ac:dyDescent="0.25">
      <c r="A696" s="101">
        <v>205852</v>
      </c>
      <c r="B696" s="100">
        <v>7</v>
      </c>
    </row>
    <row r="697" spans="1:2" ht="15" customHeight="1" x14ac:dyDescent="0.25">
      <c r="A697" s="101">
        <v>205658</v>
      </c>
      <c r="B697" s="100">
        <v>4</v>
      </c>
    </row>
    <row r="698" spans="1:2" ht="15" customHeight="1" x14ac:dyDescent="0.25">
      <c r="A698" s="101">
        <v>175644</v>
      </c>
      <c r="B698" s="100">
        <v>6</v>
      </c>
    </row>
    <row r="699" spans="1:2" ht="15" customHeight="1" x14ac:dyDescent="0.25">
      <c r="A699" s="101">
        <v>213595</v>
      </c>
      <c r="B699" s="100">
        <v>3</v>
      </c>
    </row>
    <row r="700" spans="1:2" ht="15" customHeight="1" x14ac:dyDescent="0.25">
      <c r="A700" s="101">
        <v>159597</v>
      </c>
      <c r="B700" s="100">
        <v>2</v>
      </c>
    </row>
    <row r="701" spans="1:2" ht="15" customHeight="1" x14ac:dyDescent="0.25">
      <c r="A701" s="101">
        <v>190213</v>
      </c>
      <c r="B701" s="100">
        <v>5</v>
      </c>
    </row>
    <row r="702" spans="1:2" ht="15" customHeight="1" x14ac:dyDescent="0.25">
      <c r="A702" s="101">
        <v>190213</v>
      </c>
      <c r="B702" s="100">
        <v>5</v>
      </c>
    </row>
    <row r="703" spans="1:2" ht="15" customHeight="1" x14ac:dyDescent="0.25">
      <c r="A703" s="101">
        <v>186773</v>
      </c>
      <c r="B703" s="100">
        <v>14</v>
      </c>
    </row>
    <row r="704" spans="1:2" ht="15" customHeight="1" x14ac:dyDescent="0.25">
      <c r="A704" s="101">
        <v>190205</v>
      </c>
      <c r="B704" s="100">
        <v>7</v>
      </c>
    </row>
    <row r="705" spans="1:2" ht="15" customHeight="1" x14ac:dyDescent="0.25">
      <c r="A705" s="101">
        <v>196446</v>
      </c>
      <c r="B705" s="100">
        <v>3</v>
      </c>
    </row>
    <row r="706" spans="1:2" ht="15" customHeight="1" x14ac:dyDescent="0.25">
      <c r="A706" s="101">
        <v>196446</v>
      </c>
      <c r="B706" s="100">
        <v>14</v>
      </c>
    </row>
    <row r="707" spans="1:2" ht="15" customHeight="1" x14ac:dyDescent="0.25">
      <c r="A707" s="101">
        <v>177996</v>
      </c>
      <c r="B707" s="100">
        <v>7</v>
      </c>
    </row>
    <row r="708" spans="1:2" ht="15" customHeight="1" x14ac:dyDescent="0.25">
      <c r="A708" s="101">
        <v>135599</v>
      </c>
      <c r="B708" s="100">
        <v>7</v>
      </c>
    </row>
    <row r="709" spans="1:2" ht="15" customHeight="1" x14ac:dyDescent="0.25">
      <c r="A709" s="101">
        <v>135599</v>
      </c>
      <c r="B709" s="100">
        <v>7</v>
      </c>
    </row>
    <row r="710" spans="1:2" ht="15" customHeight="1" x14ac:dyDescent="0.25">
      <c r="A710" s="101">
        <v>100871</v>
      </c>
      <c r="B710" s="100">
        <v>3</v>
      </c>
    </row>
    <row r="711" spans="1:2" ht="15" customHeight="1" x14ac:dyDescent="0.25">
      <c r="A711" s="101">
        <v>90913</v>
      </c>
      <c r="B711" s="100">
        <v>4</v>
      </c>
    </row>
    <row r="712" spans="1:2" ht="15" customHeight="1" x14ac:dyDescent="0.25">
      <c r="A712" s="101">
        <v>90913</v>
      </c>
      <c r="B712" s="100">
        <v>7</v>
      </c>
    </row>
    <row r="713" spans="1:2" ht="15" customHeight="1" x14ac:dyDescent="0.25">
      <c r="A713" s="101">
        <v>90913</v>
      </c>
      <c r="B713" s="100">
        <v>3</v>
      </c>
    </row>
    <row r="714" spans="1:2" ht="15" customHeight="1" x14ac:dyDescent="0.25">
      <c r="A714" s="101">
        <v>90913</v>
      </c>
      <c r="B714" s="100">
        <v>7</v>
      </c>
    </row>
    <row r="715" spans="1:2" ht="15" customHeight="1" x14ac:dyDescent="0.25">
      <c r="A715" s="101">
        <v>90913</v>
      </c>
      <c r="B715" s="100">
        <v>7</v>
      </c>
    </row>
    <row r="716" spans="1:2" ht="15" customHeight="1" x14ac:dyDescent="0.25">
      <c r="A716" s="101">
        <v>178000</v>
      </c>
      <c r="B716" s="100">
        <v>4</v>
      </c>
    </row>
    <row r="717" spans="1:2" ht="15" customHeight="1" x14ac:dyDescent="0.25">
      <c r="A717" s="101">
        <v>195984</v>
      </c>
      <c r="B717" s="100">
        <v>5</v>
      </c>
    </row>
    <row r="718" spans="1:2" ht="15" customHeight="1" x14ac:dyDescent="0.25">
      <c r="A718" s="101">
        <v>150195</v>
      </c>
      <c r="B718" s="100">
        <v>7</v>
      </c>
    </row>
    <row r="719" spans="1:2" ht="15" customHeight="1" x14ac:dyDescent="0.25">
      <c r="A719" s="101">
        <v>145890</v>
      </c>
      <c r="B719" s="100">
        <v>7</v>
      </c>
    </row>
    <row r="720" spans="1:2" ht="15" customHeight="1" x14ac:dyDescent="0.25">
      <c r="A720" s="101">
        <v>163743</v>
      </c>
      <c r="B720" s="100">
        <v>3</v>
      </c>
    </row>
    <row r="721" spans="1:2" ht="15" customHeight="1" x14ac:dyDescent="0.25">
      <c r="A721" s="101">
        <v>197515</v>
      </c>
      <c r="B721" s="100">
        <v>4</v>
      </c>
    </row>
    <row r="722" spans="1:2" ht="15" customHeight="1" x14ac:dyDescent="0.25">
      <c r="A722" s="101">
        <v>197515</v>
      </c>
      <c r="B722" s="100">
        <v>5</v>
      </c>
    </row>
    <row r="723" spans="1:2" ht="15" customHeight="1" x14ac:dyDescent="0.25">
      <c r="A723" s="101">
        <v>197515</v>
      </c>
      <c r="B723" s="100">
        <v>5</v>
      </c>
    </row>
    <row r="724" spans="1:2" ht="15" customHeight="1" x14ac:dyDescent="0.25">
      <c r="A724" s="101">
        <v>210874</v>
      </c>
      <c r="B724" s="100">
        <v>7</v>
      </c>
    </row>
    <row r="725" spans="1:2" ht="15" customHeight="1" x14ac:dyDescent="0.25">
      <c r="A725" s="101">
        <v>206687</v>
      </c>
      <c r="B725" s="100">
        <v>7</v>
      </c>
    </row>
    <row r="726" spans="1:2" ht="15" customHeight="1" x14ac:dyDescent="0.25">
      <c r="A726" s="101">
        <v>212822</v>
      </c>
      <c r="B726" s="100">
        <v>7</v>
      </c>
    </row>
    <row r="727" spans="1:2" ht="15" customHeight="1" x14ac:dyDescent="0.25">
      <c r="A727" s="101">
        <v>212822</v>
      </c>
      <c r="B727" s="100">
        <v>7</v>
      </c>
    </row>
    <row r="728" spans="1:2" ht="15" customHeight="1" x14ac:dyDescent="0.25">
      <c r="A728" s="101">
        <v>160309</v>
      </c>
      <c r="B728" s="100">
        <v>4</v>
      </c>
    </row>
    <row r="729" spans="1:2" ht="15" customHeight="1" x14ac:dyDescent="0.25">
      <c r="A729" s="101">
        <v>153455</v>
      </c>
      <c r="B729" s="100">
        <v>4</v>
      </c>
    </row>
    <row r="730" spans="1:2" ht="15" customHeight="1" x14ac:dyDescent="0.25">
      <c r="A730" s="101">
        <v>213534</v>
      </c>
      <c r="B730" s="100">
        <v>2</v>
      </c>
    </row>
    <row r="731" spans="1:2" ht="15" customHeight="1" x14ac:dyDescent="0.25">
      <c r="A731" s="101">
        <v>213534</v>
      </c>
      <c r="B731" s="100">
        <v>2</v>
      </c>
    </row>
    <row r="732" spans="1:2" ht="15" customHeight="1" x14ac:dyDescent="0.25">
      <c r="A732" s="101">
        <v>190800</v>
      </c>
      <c r="B732" s="100">
        <v>6</v>
      </c>
    </row>
    <row r="733" spans="1:2" ht="15" customHeight="1" x14ac:dyDescent="0.25">
      <c r="A733" s="101">
        <v>166884</v>
      </c>
      <c r="B733" s="100">
        <v>6</v>
      </c>
    </row>
    <row r="734" spans="1:2" ht="15" customHeight="1" x14ac:dyDescent="0.25">
      <c r="A734" s="101">
        <v>174813</v>
      </c>
      <c r="B734" s="100">
        <v>7</v>
      </c>
    </row>
    <row r="735" spans="1:2" ht="15" customHeight="1" x14ac:dyDescent="0.25">
      <c r="A735" s="101">
        <v>174813</v>
      </c>
      <c r="B735" s="100">
        <v>7</v>
      </c>
    </row>
    <row r="736" spans="1:2" ht="15" customHeight="1" x14ac:dyDescent="0.25">
      <c r="A736" s="101">
        <v>204338</v>
      </c>
      <c r="B736" s="100">
        <v>13</v>
      </c>
    </row>
    <row r="737" spans="1:2" ht="15" customHeight="1" x14ac:dyDescent="0.25">
      <c r="A737" s="101">
        <v>197072</v>
      </c>
      <c r="B737" s="100">
        <v>4</v>
      </c>
    </row>
    <row r="738" spans="1:2" ht="15" customHeight="1" x14ac:dyDescent="0.25">
      <c r="A738" s="101">
        <v>164182</v>
      </c>
      <c r="B738" s="100">
        <v>4</v>
      </c>
    </row>
    <row r="739" spans="1:2" ht="15" customHeight="1" x14ac:dyDescent="0.25">
      <c r="A739" s="101">
        <v>181722</v>
      </c>
      <c r="B739" s="100">
        <v>2</v>
      </c>
    </row>
    <row r="740" spans="1:2" ht="15" customHeight="1" x14ac:dyDescent="0.25">
      <c r="A740" s="101">
        <v>181722</v>
      </c>
      <c r="B740" s="100">
        <v>2</v>
      </c>
    </row>
    <row r="741" spans="1:2" ht="15" customHeight="1" x14ac:dyDescent="0.25">
      <c r="A741" s="101">
        <v>145580</v>
      </c>
      <c r="B741" s="100">
        <v>8</v>
      </c>
    </row>
    <row r="742" spans="1:2" ht="15" customHeight="1" x14ac:dyDescent="0.25">
      <c r="A742" s="101">
        <v>185066</v>
      </c>
      <c r="B742" s="100">
        <v>3</v>
      </c>
    </row>
    <row r="743" spans="1:2" ht="15" customHeight="1" x14ac:dyDescent="0.25">
      <c r="A743" s="101">
        <v>185066</v>
      </c>
      <c r="B743" s="100">
        <v>5</v>
      </c>
    </row>
    <row r="744" spans="1:2" ht="15" customHeight="1" x14ac:dyDescent="0.25">
      <c r="A744" s="101">
        <v>162175</v>
      </c>
      <c r="B744" s="100">
        <v>3</v>
      </c>
    </row>
    <row r="745" spans="1:2" ht="15" customHeight="1" x14ac:dyDescent="0.25">
      <c r="A745" s="101">
        <v>162175</v>
      </c>
      <c r="B745" s="100">
        <v>1</v>
      </c>
    </row>
    <row r="746" spans="1:2" ht="15" customHeight="1" x14ac:dyDescent="0.25">
      <c r="A746" s="101">
        <v>164922</v>
      </c>
      <c r="B746" s="100">
        <v>14</v>
      </c>
    </row>
    <row r="747" spans="1:2" ht="15" customHeight="1" x14ac:dyDescent="0.25">
      <c r="A747" s="101">
        <v>90914</v>
      </c>
      <c r="B747" s="100">
        <v>6</v>
      </c>
    </row>
    <row r="748" spans="1:2" ht="15" customHeight="1" x14ac:dyDescent="0.25">
      <c r="A748" s="101">
        <v>188483</v>
      </c>
      <c r="B748" s="100">
        <v>6</v>
      </c>
    </row>
    <row r="749" spans="1:2" ht="15" customHeight="1" x14ac:dyDescent="0.25">
      <c r="A749" s="101">
        <v>197674</v>
      </c>
      <c r="B749" s="100">
        <v>4</v>
      </c>
    </row>
    <row r="750" spans="1:2" ht="15" customHeight="1" x14ac:dyDescent="0.25">
      <c r="A750" s="101">
        <v>197674</v>
      </c>
      <c r="B750" s="100">
        <v>7</v>
      </c>
    </row>
    <row r="751" spans="1:2" ht="15" customHeight="1" x14ac:dyDescent="0.25">
      <c r="A751" s="101">
        <v>197674</v>
      </c>
      <c r="B751" s="100">
        <v>14</v>
      </c>
    </row>
    <row r="752" spans="1:2" ht="15" customHeight="1" x14ac:dyDescent="0.25">
      <c r="A752" s="101">
        <v>197674</v>
      </c>
      <c r="B752" s="100">
        <v>3</v>
      </c>
    </row>
    <row r="753" spans="1:2" ht="15" customHeight="1" x14ac:dyDescent="0.25">
      <c r="A753" s="101">
        <v>197674</v>
      </c>
      <c r="B753" s="100">
        <v>3</v>
      </c>
    </row>
    <row r="754" spans="1:2" ht="15" customHeight="1" x14ac:dyDescent="0.25">
      <c r="A754" s="101">
        <v>211018</v>
      </c>
      <c r="B754" s="100">
        <v>3</v>
      </c>
    </row>
    <row r="755" spans="1:2" ht="15" customHeight="1" x14ac:dyDescent="0.25">
      <c r="A755" s="101">
        <v>211018</v>
      </c>
      <c r="B755" s="100">
        <v>5</v>
      </c>
    </row>
    <row r="756" spans="1:2" ht="15" customHeight="1" x14ac:dyDescent="0.25">
      <c r="A756" s="101">
        <v>152012</v>
      </c>
      <c r="B756" s="100">
        <v>5</v>
      </c>
    </row>
    <row r="757" spans="1:2" ht="15" customHeight="1" x14ac:dyDescent="0.25">
      <c r="A757" s="101">
        <v>196051</v>
      </c>
      <c r="B757" s="100">
        <v>3</v>
      </c>
    </row>
    <row r="758" spans="1:2" ht="15" customHeight="1" x14ac:dyDescent="0.25">
      <c r="A758" s="101">
        <v>196051</v>
      </c>
      <c r="B758" s="100">
        <v>2</v>
      </c>
    </row>
    <row r="759" spans="1:2" ht="15" customHeight="1" x14ac:dyDescent="0.25">
      <c r="A759" s="101">
        <v>120402</v>
      </c>
      <c r="B759" s="100">
        <v>5</v>
      </c>
    </row>
    <row r="760" spans="1:2" ht="15" customHeight="1" x14ac:dyDescent="0.25">
      <c r="A760" s="101">
        <v>173442</v>
      </c>
      <c r="B760" s="100">
        <v>2</v>
      </c>
    </row>
    <row r="761" spans="1:2" ht="15" customHeight="1" x14ac:dyDescent="0.25">
      <c r="A761" s="101">
        <v>173442</v>
      </c>
      <c r="B761" s="100">
        <v>1</v>
      </c>
    </row>
    <row r="762" spans="1:2" ht="15" customHeight="1" x14ac:dyDescent="0.25">
      <c r="A762" s="101">
        <v>190851</v>
      </c>
      <c r="B762" s="100">
        <v>14</v>
      </c>
    </row>
    <row r="763" spans="1:2" ht="15" customHeight="1" x14ac:dyDescent="0.25">
      <c r="A763" s="101">
        <v>190851</v>
      </c>
      <c r="B763" s="100">
        <v>7</v>
      </c>
    </row>
    <row r="764" spans="1:2" ht="15" customHeight="1" x14ac:dyDescent="0.25">
      <c r="A764" s="101">
        <v>170188</v>
      </c>
      <c r="B764" s="100">
        <v>6</v>
      </c>
    </row>
    <row r="765" spans="1:2" ht="15" customHeight="1" x14ac:dyDescent="0.25">
      <c r="A765" s="101">
        <v>156249</v>
      </c>
      <c r="B765" s="100">
        <v>14</v>
      </c>
    </row>
    <row r="766" spans="1:2" ht="15" customHeight="1" x14ac:dyDescent="0.25">
      <c r="A766" s="101">
        <v>161530</v>
      </c>
      <c r="B766" s="100">
        <v>5</v>
      </c>
    </row>
    <row r="767" spans="1:2" ht="15" customHeight="1" x14ac:dyDescent="0.25">
      <c r="A767" s="101">
        <v>155602</v>
      </c>
      <c r="B767" s="100">
        <v>1</v>
      </c>
    </row>
    <row r="768" spans="1:2" ht="15" customHeight="1" x14ac:dyDescent="0.25">
      <c r="A768" s="101">
        <v>155602</v>
      </c>
      <c r="B768" s="100">
        <v>11</v>
      </c>
    </row>
    <row r="769" spans="1:2" ht="15" customHeight="1" x14ac:dyDescent="0.25">
      <c r="A769" s="101">
        <v>155602</v>
      </c>
      <c r="B769" s="100">
        <v>2</v>
      </c>
    </row>
    <row r="770" spans="1:2" ht="15" customHeight="1" x14ac:dyDescent="0.25">
      <c r="A770" s="101">
        <v>212475</v>
      </c>
      <c r="B770" s="100">
        <v>7</v>
      </c>
    </row>
    <row r="771" spans="1:2" ht="15" customHeight="1" x14ac:dyDescent="0.25">
      <c r="A771" s="101">
        <v>195406</v>
      </c>
      <c r="B771" s="100">
        <v>3</v>
      </c>
    </row>
    <row r="772" spans="1:2" ht="15" customHeight="1" x14ac:dyDescent="0.25">
      <c r="A772" s="101">
        <v>195406</v>
      </c>
      <c r="B772" s="100">
        <v>5</v>
      </c>
    </row>
    <row r="773" spans="1:2" ht="15" customHeight="1" x14ac:dyDescent="0.25">
      <c r="A773" s="101">
        <v>195406</v>
      </c>
      <c r="B773" s="100">
        <v>2</v>
      </c>
    </row>
    <row r="774" spans="1:2" ht="15" customHeight="1" x14ac:dyDescent="0.25">
      <c r="A774" s="101">
        <v>198118</v>
      </c>
      <c r="B774" s="100">
        <v>4</v>
      </c>
    </row>
    <row r="775" spans="1:2" ht="15" customHeight="1" x14ac:dyDescent="0.25">
      <c r="A775" s="101">
        <v>198118</v>
      </c>
      <c r="B775" s="100">
        <v>12</v>
      </c>
    </row>
    <row r="776" spans="1:2" ht="15" customHeight="1" x14ac:dyDescent="0.25">
      <c r="A776" s="101">
        <v>171594</v>
      </c>
      <c r="B776" s="100">
        <v>7</v>
      </c>
    </row>
    <row r="777" spans="1:2" ht="15" customHeight="1" x14ac:dyDescent="0.25">
      <c r="A777" s="101">
        <v>180876</v>
      </c>
      <c r="B777" s="100">
        <v>4</v>
      </c>
    </row>
    <row r="778" spans="1:2" ht="15" customHeight="1" x14ac:dyDescent="0.25">
      <c r="A778" s="101">
        <v>164819</v>
      </c>
      <c r="B778" s="100">
        <v>1</v>
      </c>
    </row>
    <row r="779" spans="1:2" ht="15" customHeight="1" x14ac:dyDescent="0.25">
      <c r="A779" s="101">
        <v>159121</v>
      </c>
      <c r="B779" s="100">
        <v>7</v>
      </c>
    </row>
    <row r="780" spans="1:2" ht="15" customHeight="1" x14ac:dyDescent="0.25">
      <c r="A780" s="101">
        <v>161830</v>
      </c>
      <c r="B780" s="100">
        <v>7</v>
      </c>
    </row>
    <row r="781" spans="1:2" ht="15" customHeight="1" x14ac:dyDescent="0.25">
      <c r="A781" s="101">
        <v>205908</v>
      </c>
      <c r="B781" s="100">
        <v>28</v>
      </c>
    </row>
    <row r="782" spans="1:2" ht="15" customHeight="1" x14ac:dyDescent="0.25">
      <c r="A782" s="101">
        <v>150162</v>
      </c>
      <c r="B782" s="100">
        <v>2</v>
      </c>
    </row>
    <row r="783" spans="1:2" ht="15" customHeight="1" x14ac:dyDescent="0.25">
      <c r="A783" s="101">
        <v>150162</v>
      </c>
      <c r="B783" s="100">
        <v>2</v>
      </c>
    </row>
    <row r="784" spans="1:2" ht="15" customHeight="1" x14ac:dyDescent="0.25">
      <c r="A784" s="101">
        <v>171010</v>
      </c>
      <c r="B784" s="100">
        <v>3</v>
      </c>
    </row>
    <row r="785" spans="1:2" ht="15" customHeight="1" x14ac:dyDescent="0.25">
      <c r="A785" s="101">
        <v>171010</v>
      </c>
      <c r="B785" s="100">
        <v>5</v>
      </c>
    </row>
    <row r="786" spans="1:2" ht="15" customHeight="1" x14ac:dyDescent="0.25">
      <c r="A786" s="101">
        <v>186577</v>
      </c>
      <c r="B786" s="100">
        <v>7</v>
      </c>
    </row>
    <row r="787" spans="1:2" ht="15" customHeight="1" x14ac:dyDescent="0.25">
      <c r="A787" s="101">
        <v>186577</v>
      </c>
      <c r="B787" s="100">
        <v>4</v>
      </c>
    </row>
    <row r="788" spans="1:2" ht="15" customHeight="1" x14ac:dyDescent="0.25">
      <c r="A788" s="101">
        <v>150218</v>
      </c>
      <c r="B788" s="100">
        <v>3</v>
      </c>
    </row>
    <row r="789" spans="1:2" ht="15" customHeight="1" x14ac:dyDescent="0.25">
      <c r="A789" s="101">
        <v>145595</v>
      </c>
      <c r="B789" s="100">
        <v>6</v>
      </c>
    </row>
    <row r="790" spans="1:2" ht="15" customHeight="1" x14ac:dyDescent="0.25">
      <c r="A790" s="101">
        <v>208436</v>
      </c>
      <c r="B790" s="100">
        <v>7</v>
      </c>
    </row>
    <row r="791" spans="1:2" ht="15" customHeight="1" x14ac:dyDescent="0.25">
      <c r="A791" s="101">
        <v>152400</v>
      </c>
      <c r="B791" s="100">
        <v>7</v>
      </c>
    </row>
    <row r="792" spans="1:2" ht="15" customHeight="1" x14ac:dyDescent="0.25">
      <c r="A792" s="101">
        <v>213716</v>
      </c>
      <c r="B792" s="100">
        <v>7</v>
      </c>
    </row>
    <row r="793" spans="1:2" ht="15" customHeight="1" x14ac:dyDescent="0.25">
      <c r="A793" s="101">
        <v>212188</v>
      </c>
      <c r="B793" s="100">
        <v>14</v>
      </c>
    </row>
    <row r="794" spans="1:2" ht="15" customHeight="1" x14ac:dyDescent="0.25">
      <c r="A794" s="101">
        <v>183137</v>
      </c>
      <c r="B794" s="100">
        <v>16</v>
      </c>
    </row>
    <row r="795" spans="1:2" ht="15" customHeight="1" x14ac:dyDescent="0.25">
      <c r="A795" s="101">
        <v>213790</v>
      </c>
      <c r="B795" s="100">
        <v>7</v>
      </c>
    </row>
    <row r="796" spans="1:2" ht="15" customHeight="1" x14ac:dyDescent="0.25">
      <c r="A796" s="101">
        <v>213790</v>
      </c>
      <c r="B796" s="100">
        <v>2</v>
      </c>
    </row>
    <row r="797" spans="1:2" ht="15" customHeight="1" x14ac:dyDescent="0.25">
      <c r="A797" s="101">
        <v>180424</v>
      </c>
      <c r="B797" s="100">
        <v>5</v>
      </c>
    </row>
    <row r="798" spans="1:2" ht="15" customHeight="1" x14ac:dyDescent="0.25">
      <c r="A798" s="101">
        <v>180424</v>
      </c>
      <c r="B798" s="100">
        <v>1</v>
      </c>
    </row>
    <row r="799" spans="1:2" ht="15" customHeight="1" x14ac:dyDescent="0.25">
      <c r="A799" s="101">
        <v>211237</v>
      </c>
      <c r="B799" s="100">
        <v>14</v>
      </c>
    </row>
    <row r="800" spans="1:2" ht="15" customHeight="1" x14ac:dyDescent="0.25">
      <c r="A800" s="101">
        <v>183562</v>
      </c>
      <c r="B800" s="100">
        <v>3</v>
      </c>
    </row>
    <row r="801" spans="1:2" ht="15" customHeight="1" x14ac:dyDescent="0.25">
      <c r="A801" s="101">
        <v>212191</v>
      </c>
      <c r="B801" s="100">
        <v>14</v>
      </c>
    </row>
    <row r="802" spans="1:2" ht="15" customHeight="1" x14ac:dyDescent="0.25">
      <c r="A802" s="101">
        <v>166609</v>
      </c>
      <c r="B802" s="100">
        <v>5</v>
      </c>
    </row>
    <row r="803" spans="1:2" ht="15" customHeight="1" x14ac:dyDescent="0.25">
      <c r="A803" s="101">
        <v>200409</v>
      </c>
      <c r="B803" s="100">
        <v>4</v>
      </c>
    </row>
    <row r="804" spans="1:2" ht="15" customHeight="1" x14ac:dyDescent="0.25">
      <c r="A804" s="101">
        <v>200409</v>
      </c>
      <c r="B804" s="100">
        <v>9</v>
      </c>
    </row>
    <row r="805" spans="1:2" ht="15" customHeight="1" x14ac:dyDescent="0.25">
      <c r="A805" s="101">
        <v>147148</v>
      </c>
      <c r="B805" s="100">
        <v>3</v>
      </c>
    </row>
    <row r="806" spans="1:2" ht="15" customHeight="1" x14ac:dyDescent="0.25">
      <c r="A806" s="101">
        <v>189981</v>
      </c>
      <c r="B806" s="100">
        <v>14</v>
      </c>
    </row>
    <row r="807" spans="1:2" ht="15" customHeight="1" x14ac:dyDescent="0.25">
      <c r="A807" s="101">
        <v>122122</v>
      </c>
      <c r="B807" s="100">
        <v>5</v>
      </c>
    </row>
    <row r="808" spans="1:2" ht="15" customHeight="1" x14ac:dyDescent="0.25">
      <c r="A808" s="101">
        <v>196541</v>
      </c>
      <c r="B808" s="100">
        <v>7</v>
      </c>
    </row>
    <row r="809" spans="1:2" ht="15" customHeight="1" x14ac:dyDescent="0.25">
      <c r="A809" s="101">
        <v>92237</v>
      </c>
      <c r="B809" s="100">
        <v>9</v>
      </c>
    </row>
    <row r="810" spans="1:2" ht="15" customHeight="1" x14ac:dyDescent="0.25">
      <c r="A810" s="101">
        <v>92237</v>
      </c>
      <c r="B810" s="100">
        <v>1</v>
      </c>
    </row>
    <row r="811" spans="1:2" ht="15" customHeight="1" x14ac:dyDescent="0.25">
      <c r="A811" s="101">
        <v>92237</v>
      </c>
      <c r="B811" s="100">
        <v>2</v>
      </c>
    </row>
    <row r="812" spans="1:2" ht="15" customHeight="1" x14ac:dyDescent="0.25">
      <c r="A812" s="101">
        <v>210531</v>
      </c>
      <c r="B812" s="100">
        <v>1</v>
      </c>
    </row>
    <row r="813" spans="1:2" ht="15" customHeight="1" x14ac:dyDescent="0.25">
      <c r="A813" s="101">
        <v>210531</v>
      </c>
      <c r="B813" s="100">
        <v>3</v>
      </c>
    </row>
    <row r="814" spans="1:2" ht="15" customHeight="1" x14ac:dyDescent="0.25">
      <c r="A814" s="101">
        <v>144559</v>
      </c>
      <c r="B814" s="100">
        <v>14</v>
      </c>
    </row>
    <row r="815" spans="1:2" ht="15" customHeight="1" x14ac:dyDescent="0.25">
      <c r="A815" s="101">
        <v>211373</v>
      </c>
      <c r="B815" s="100">
        <v>1</v>
      </c>
    </row>
    <row r="816" spans="1:2" ht="15" customHeight="1" x14ac:dyDescent="0.25">
      <c r="A816" s="101">
        <v>211373</v>
      </c>
      <c r="B816" s="100">
        <v>7</v>
      </c>
    </row>
    <row r="817" spans="1:2" ht="15" customHeight="1" x14ac:dyDescent="0.25">
      <c r="A817" s="101">
        <v>205218</v>
      </c>
      <c r="B817" s="100">
        <v>2</v>
      </c>
    </row>
    <row r="818" spans="1:2" ht="15" customHeight="1" x14ac:dyDescent="0.25">
      <c r="A818" s="101">
        <v>142034</v>
      </c>
      <c r="B818" s="100">
        <v>5</v>
      </c>
    </row>
    <row r="819" spans="1:2" ht="15" customHeight="1" x14ac:dyDescent="0.25">
      <c r="A819" s="101">
        <v>203672</v>
      </c>
      <c r="B819" s="100">
        <v>1</v>
      </c>
    </row>
    <row r="820" spans="1:2" ht="15" customHeight="1" x14ac:dyDescent="0.25">
      <c r="A820" s="101">
        <v>168389</v>
      </c>
      <c r="B820" s="100">
        <v>11</v>
      </c>
    </row>
    <row r="821" spans="1:2" ht="15" customHeight="1" x14ac:dyDescent="0.25">
      <c r="A821" s="101">
        <v>205958</v>
      </c>
      <c r="B821" s="100">
        <v>3</v>
      </c>
    </row>
    <row r="822" spans="1:2" ht="15" customHeight="1" x14ac:dyDescent="0.25">
      <c r="A822" s="101">
        <v>205958</v>
      </c>
      <c r="B822" s="100">
        <v>10</v>
      </c>
    </row>
    <row r="823" spans="1:2" ht="15" customHeight="1" x14ac:dyDescent="0.25">
      <c r="A823" s="101">
        <v>201542</v>
      </c>
      <c r="B823" s="100">
        <v>15</v>
      </c>
    </row>
    <row r="824" spans="1:2" ht="15" customHeight="1" x14ac:dyDescent="0.25">
      <c r="A824" s="101">
        <v>154001</v>
      </c>
      <c r="B824" s="100">
        <v>14</v>
      </c>
    </row>
    <row r="825" spans="1:2" ht="15" customHeight="1" x14ac:dyDescent="0.25">
      <c r="A825" s="101">
        <v>156318</v>
      </c>
      <c r="B825" s="100">
        <v>5</v>
      </c>
    </row>
    <row r="826" spans="1:2" ht="15" customHeight="1" x14ac:dyDescent="0.25">
      <c r="A826" s="101">
        <v>161824</v>
      </c>
      <c r="B826" s="100">
        <v>1</v>
      </c>
    </row>
    <row r="827" spans="1:2" ht="15" customHeight="1" x14ac:dyDescent="0.25">
      <c r="A827" s="101">
        <v>161824</v>
      </c>
      <c r="B827" s="100">
        <v>3</v>
      </c>
    </row>
    <row r="828" spans="1:2" ht="15" customHeight="1" x14ac:dyDescent="0.25">
      <c r="A828" s="101">
        <v>212286</v>
      </c>
      <c r="B828" s="100">
        <v>11</v>
      </c>
    </row>
    <row r="829" spans="1:2" ht="15" customHeight="1" x14ac:dyDescent="0.25">
      <c r="A829" s="101">
        <v>165829</v>
      </c>
      <c r="B829" s="100">
        <v>5</v>
      </c>
    </row>
    <row r="830" spans="1:2" ht="15" customHeight="1" x14ac:dyDescent="0.25">
      <c r="A830" s="101">
        <v>165829</v>
      </c>
      <c r="B830" s="100">
        <v>2</v>
      </c>
    </row>
    <row r="831" spans="1:2" ht="15" customHeight="1" x14ac:dyDescent="0.25">
      <c r="A831" s="101">
        <v>165829</v>
      </c>
      <c r="B831" s="100">
        <v>2</v>
      </c>
    </row>
    <row r="832" spans="1:2" ht="15" customHeight="1" x14ac:dyDescent="0.25">
      <c r="A832" s="101">
        <v>210333</v>
      </c>
      <c r="B832" s="100">
        <v>5</v>
      </c>
    </row>
    <row r="833" spans="1:2" ht="15" customHeight="1" x14ac:dyDescent="0.25">
      <c r="A833" s="101">
        <v>210333</v>
      </c>
      <c r="B833" s="100">
        <v>2</v>
      </c>
    </row>
    <row r="834" spans="1:2" ht="15" customHeight="1" x14ac:dyDescent="0.25">
      <c r="A834" s="101">
        <v>199580</v>
      </c>
      <c r="B834" s="100">
        <v>13</v>
      </c>
    </row>
    <row r="835" spans="1:2" ht="15" customHeight="1" x14ac:dyDescent="0.25">
      <c r="A835" s="101">
        <v>149651</v>
      </c>
      <c r="B835" s="100">
        <v>3</v>
      </c>
    </row>
    <row r="836" spans="1:2" ht="15" customHeight="1" x14ac:dyDescent="0.25">
      <c r="A836" s="101">
        <v>196660</v>
      </c>
      <c r="B836" s="100">
        <v>5</v>
      </c>
    </row>
    <row r="837" spans="1:2" ht="15" customHeight="1" x14ac:dyDescent="0.25">
      <c r="A837" s="101">
        <v>203853</v>
      </c>
      <c r="B837" s="100">
        <v>2</v>
      </c>
    </row>
    <row r="838" spans="1:2" ht="15" customHeight="1" x14ac:dyDescent="0.25">
      <c r="A838" s="101">
        <v>210184</v>
      </c>
      <c r="B838" s="100">
        <v>7</v>
      </c>
    </row>
    <row r="839" spans="1:2" ht="15" customHeight="1" x14ac:dyDescent="0.25">
      <c r="A839" s="101">
        <v>195747</v>
      </c>
      <c r="B839" s="100">
        <v>3</v>
      </c>
    </row>
    <row r="840" spans="1:2" ht="15" customHeight="1" x14ac:dyDescent="0.25">
      <c r="A840" s="101">
        <v>195747</v>
      </c>
      <c r="B840" s="100">
        <v>3</v>
      </c>
    </row>
    <row r="841" spans="1:2" ht="15" customHeight="1" x14ac:dyDescent="0.25">
      <c r="A841" s="101">
        <v>196267</v>
      </c>
      <c r="B841" s="100">
        <v>14</v>
      </c>
    </row>
    <row r="842" spans="1:2" ht="15" customHeight="1" x14ac:dyDescent="0.25">
      <c r="A842" s="101">
        <v>190885</v>
      </c>
      <c r="B842" s="100">
        <v>5</v>
      </c>
    </row>
    <row r="843" spans="1:2" ht="15" customHeight="1" x14ac:dyDescent="0.25">
      <c r="A843" s="101">
        <v>190885</v>
      </c>
      <c r="B843" s="100">
        <v>2</v>
      </c>
    </row>
    <row r="844" spans="1:2" ht="15" customHeight="1" x14ac:dyDescent="0.25">
      <c r="A844" s="101">
        <v>209468</v>
      </c>
      <c r="B844" s="100">
        <v>6</v>
      </c>
    </row>
    <row r="845" spans="1:2" ht="15" customHeight="1" x14ac:dyDescent="0.25">
      <c r="A845" s="101">
        <v>189352</v>
      </c>
      <c r="B845" s="100">
        <v>9</v>
      </c>
    </row>
    <row r="846" spans="1:2" ht="15" customHeight="1" x14ac:dyDescent="0.25">
      <c r="A846" s="101">
        <v>191494</v>
      </c>
      <c r="B846" s="100">
        <v>3</v>
      </c>
    </row>
    <row r="847" spans="1:2" ht="15" customHeight="1" x14ac:dyDescent="0.25">
      <c r="A847" s="101">
        <v>191494</v>
      </c>
      <c r="B847" s="100">
        <v>3</v>
      </c>
    </row>
    <row r="848" spans="1:2" ht="15" customHeight="1" x14ac:dyDescent="0.25">
      <c r="A848" s="101">
        <v>199150</v>
      </c>
      <c r="B848" s="100">
        <v>7</v>
      </c>
    </row>
    <row r="849" spans="1:2" ht="15" customHeight="1" x14ac:dyDescent="0.25">
      <c r="A849" s="101">
        <v>165584</v>
      </c>
      <c r="B849" s="100">
        <v>14</v>
      </c>
    </row>
    <row r="850" spans="1:2" ht="15" customHeight="1" x14ac:dyDescent="0.25">
      <c r="A850" s="101">
        <v>198033</v>
      </c>
      <c r="B850" s="100">
        <v>14</v>
      </c>
    </row>
    <row r="851" spans="1:2" ht="15" customHeight="1" x14ac:dyDescent="0.25">
      <c r="A851" s="101">
        <v>211327</v>
      </c>
      <c r="B851" s="100">
        <v>4</v>
      </c>
    </row>
    <row r="852" spans="1:2" ht="15" customHeight="1" x14ac:dyDescent="0.25">
      <c r="A852" s="101">
        <v>213157</v>
      </c>
      <c r="B852" s="100">
        <v>3</v>
      </c>
    </row>
    <row r="853" spans="1:2" ht="15" customHeight="1" x14ac:dyDescent="0.25">
      <c r="A853" s="101">
        <v>213157</v>
      </c>
      <c r="B853" s="100">
        <v>14</v>
      </c>
    </row>
    <row r="854" spans="1:2" ht="15" customHeight="1" x14ac:dyDescent="0.25">
      <c r="A854" s="101">
        <v>176658</v>
      </c>
      <c r="B854" s="100">
        <v>6</v>
      </c>
    </row>
    <row r="855" spans="1:2" ht="15" customHeight="1" x14ac:dyDescent="0.25">
      <c r="A855" s="101">
        <v>154917</v>
      </c>
      <c r="B855" s="100">
        <v>14</v>
      </c>
    </row>
    <row r="856" spans="1:2" ht="15" customHeight="1" x14ac:dyDescent="0.25">
      <c r="A856" s="101">
        <v>154917</v>
      </c>
      <c r="B856" s="100">
        <v>4</v>
      </c>
    </row>
    <row r="857" spans="1:2" ht="15" customHeight="1" x14ac:dyDescent="0.25">
      <c r="A857" s="101">
        <v>159906</v>
      </c>
      <c r="B857" s="100">
        <v>14</v>
      </c>
    </row>
    <row r="858" spans="1:2" ht="15" customHeight="1" x14ac:dyDescent="0.25">
      <c r="A858" s="101">
        <v>159906</v>
      </c>
      <c r="B858" s="100">
        <v>4</v>
      </c>
    </row>
    <row r="859" spans="1:2" ht="15" customHeight="1" x14ac:dyDescent="0.25">
      <c r="A859" s="101">
        <v>200706</v>
      </c>
      <c r="B859" s="100">
        <v>12</v>
      </c>
    </row>
    <row r="860" spans="1:2" ht="15" customHeight="1" x14ac:dyDescent="0.25">
      <c r="A860" s="101">
        <v>200706</v>
      </c>
      <c r="B860" s="100">
        <v>2</v>
      </c>
    </row>
    <row r="861" spans="1:2" ht="15" customHeight="1" x14ac:dyDescent="0.25">
      <c r="A861" s="101">
        <v>164034</v>
      </c>
      <c r="B861" s="100">
        <v>6</v>
      </c>
    </row>
    <row r="862" spans="1:2" ht="15" customHeight="1" x14ac:dyDescent="0.25">
      <c r="A862" s="101">
        <v>213105</v>
      </c>
      <c r="B862" s="100">
        <v>7</v>
      </c>
    </row>
    <row r="863" spans="1:2" ht="15" customHeight="1" x14ac:dyDescent="0.25">
      <c r="A863" s="101">
        <v>200638</v>
      </c>
      <c r="B863" s="100">
        <v>7</v>
      </c>
    </row>
    <row r="864" spans="1:2" ht="15" customHeight="1" x14ac:dyDescent="0.25">
      <c r="A864" s="101">
        <v>212578</v>
      </c>
      <c r="B864" s="100">
        <v>5</v>
      </c>
    </row>
    <row r="865" spans="1:2" ht="15" customHeight="1" x14ac:dyDescent="0.25">
      <c r="A865" s="101">
        <v>212578</v>
      </c>
      <c r="B865" s="100">
        <v>2</v>
      </c>
    </row>
    <row r="866" spans="1:2" ht="15" customHeight="1" x14ac:dyDescent="0.25">
      <c r="A866" s="101">
        <v>201537</v>
      </c>
      <c r="B866" s="100">
        <v>4</v>
      </c>
    </row>
    <row r="867" spans="1:2" ht="15" customHeight="1" x14ac:dyDescent="0.25">
      <c r="A867" s="101">
        <v>209009</v>
      </c>
      <c r="B867" s="100">
        <v>7</v>
      </c>
    </row>
    <row r="868" spans="1:2" ht="15" customHeight="1" x14ac:dyDescent="0.25">
      <c r="A868" s="101">
        <v>198789</v>
      </c>
      <c r="B868" s="100">
        <v>7</v>
      </c>
    </row>
    <row r="869" spans="1:2" ht="15" customHeight="1" x14ac:dyDescent="0.25">
      <c r="A869" s="101">
        <v>141852</v>
      </c>
      <c r="B869" s="100">
        <v>14</v>
      </c>
    </row>
    <row r="870" spans="1:2" ht="15" customHeight="1" x14ac:dyDescent="0.25">
      <c r="A870" s="101">
        <v>208288</v>
      </c>
      <c r="B870" s="100">
        <v>14</v>
      </c>
    </row>
    <row r="871" spans="1:2" ht="15" customHeight="1" x14ac:dyDescent="0.25">
      <c r="A871" s="101">
        <v>203804</v>
      </c>
      <c r="B871" s="100">
        <v>3</v>
      </c>
    </row>
    <row r="872" spans="1:2" ht="15" customHeight="1" x14ac:dyDescent="0.25">
      <c r="A872" s="101">
        <v>203804</v>
      </c>
      <c r="B872" s="100">
        <v>4</v>
      </c>
    </row>
    <row r="873" spans="1:2" ht="15" customHeight="1" x14ac:dyDescent="0.25">
      <c r="A873" s="101">
        <v>199156</v>
      </c>
      <c r="B873" s="100">
        <v>14</v>
      </c>
    </row>
    <row r="874" spans="1:2" ht="15" customHeight="1" x14ac:dyDescent="0.25">
      <c r="A874" s="101">
        <v>213535</v>
      </c>
      <c r="B874" s="100">
        <v>9</v>
      </c>
    </row>
    <row r="875" spans="1:2" ht="15" customHeight="1" x14ac:dyDescent="0.25">
      <c r="A875" s="101">
        <v>213535</v>
      </c>
      <c r="B875" s="100">
        <v>5</v>
      </c>
    </row>
    <row r="876" spans="1:2" ht="15" customHeight="1" x14ac:dyDescent="0.25">
      <c r="A876" s="101">
        <v>214207</v>
      </c>
      <c r="B876" s="100">
        <v>14</v>
      </c>
    </row>
    <row r="877" spans="1:2" ht="15" customHeight="1" x14ac:dyDescent="0.25">
      <c r="A877" s="101">
        <v>89205</v>
      </c>
      <c r="B877" s="100">
        <v>9</v>
      </c>
    </row>
    <row r="878" spans="1:2" ht="15" customHeight="1" x14ac:dyDescent="0.25">
      <c r="A878" s="101">
        <v>113452</v>
      </c>
      <c r="B878" s="100">
        <v>5</v>
      </c>
    </row>
    <row r="879" spans="1:2" ht="15" customHeight="1" x14ac:dyDescent="0.25">
      <c r="A879" s="101">
        <v>125645</v>
      </c>
      <c r="B879" s="100">
        <v>3</v>
      </c>
    </row>
    <row r="880" spans="1:2" ht="15" customHeight="1" x14ac:dyDescent="0.25">
      <c r="A880" s="101">
        <v>125645</v>
      </c>
      <c r="B880" s="100">
        <v>2</v>
      </c>
    </row>
    <row r="881" spans="1:2" ht="15" customHeight="1" x14ac:dyDescent="0.25">
      <c r="A881" s="101">
        <v>189622</v>
      </c>
      <c r="B881" s="100">
        <v>7</v>
      </c>
    </row>
    <row r="882" spans="1:2" ht="15" customHeight="1" x14ac:dyDescent="0.25">
      <c r="A882" s="101">
        <v>208877</v>
      </c>
      <c r="B882" s="100">
        <v>7</v>
      </c>
    </row>
    <row r="883" spans="1:2" ht="15" customHeight="1" x14ac:dyDescent="0.25">
      <c r="A883" s="101">
        <v>208877</v>
      </c>
      <c r="B883" s="100">
        <v>6</v>
      </c>
    </row>
    <row r="884" spans="1:2" ht="15" customHeight="1" x14ac:dyDescent="0.25">
      <c r="A884" s="101">
        <v>158926</v>
      </c>
      <c r="B884" s="100">
        <v>14</v>
      </c>
    </row>
    <row r="885" spans="1:2" ht="15" customHeight="1" x14ac:dyDescent="0.25">
      <c r="A885" s="101">
        <v>205863</v>
      </c>
      <c r="B885" s="100">
        <v>3</v>
      </c>
    </row>
    <row r="886" spans="1:2" ht="15" customHeight="1" x14ac:dyDescent="0.25">
      <c r="A886" s="101">
        <v>176382</v>
      </c>
      <c r="B886" s="100">
        <v>13</v>
      </c>
    </row>
    <row r="887" spans="1:2" ht="15" customHeight="1" x14ac:dyDescent="0.25">
      <c r="A887" s="101">
        <v>212465</v>
      </c>
      <c r="B887" s="100">
        <v>8</v>
      </c>
    </row>
    <row r="888" spans="1:2" ht="15" customHeight="1" x14ac:dyDescent="0.25">
      <c r="A888" s="101">
        <v>100717</v>
      </c>
      <c r="B888" s="100">
        <v>9</v>
      </c>
    </row>
    <row r="889" spans="1:2" ht="15" customHeight="1" x14ac:dyDescent="0.25">
      <c r="A889" s="101">
        <v>203677</v>
      </c>
      <c r="B889" s="100">
        <v>5</v>
      </c>
    </row>
    <row r="890" spans="1:2" ht="15" customHeight="1" x14ac:dyDescent="0.25">
      <c r="A890" s="101">
        <v>181077</v>
      </c>
      <c r="B890" s="100">
        <v>7</v>
      </c>
    </row>
    <row r="891" spans="1:2" ht="15" customHeight="1" x14ac:dyDescent="0.25">
      <c r="A891" s="101">
        <v>210582</v>
      </c>
      <c r="B891" s="100">
        <v>9</v>
      </c>
    </row>
    <row r="892" spans="1:2" ht="15" customHeight="1" x14ac:dyDescent="0.25">
      <c r="A892" s="101">
        <v>172440</v>
      </c>
      <c r="B892" s="100">
        <v>6</v>
      </c>
    </row>
    <row r="893" spans="1:2" ht="15" customHeight="1" x14ac:dyDescent="0.25">
      <c r="A893" s="101">
        <v>155612</v>
      </c>
      <c r="B893" s="100">
        <v>5</v>
      </c>
    </row>
    <row r="894" spans="1:2" ht="15" customHeight="1" x14ac:dyDescent="0.25">
      <c r="A894" s="101">
        <v>168435</v>
      </c>
      <c r="B894" s="100">
        <v>14</v>
      </c>
    </row>
    <row r="895" spans="1:2" ht="15" customHeight="1" x14ac:dyDescent="0.25">
      <c r="A895" s="101">
        <v>191136</v>
      </c>
      <c r="B895" s="100">
        <v>2</v>
      </c>
    </row>
    <row r="896" spans="1:2" ht="15" customHeight="1" x14ac:dyDescent="0.25">
      <c r="A896" s="101">
        <v>202347</v>
      </c>
      <c r="B896" s="100">
        <v>5</v>
      </c>
    </row>
    <row r="897" spans="1:2" ht="15" customHeight="1" x14ac:dyDescent="0.25">
      <c r="A897" s="101">
        <v>202347</v>
      </c>
      <c r="B897" s="100">
        <v>2</v>
      </c>
    </row>
    <row r="898" spans="1:2" ht="15" customHeight="1" x14ac:dyDescent="0.25">
      <c r="A898" s="101">
        <v>206445</v>
      </c>
      <c r="B898" s="100">
        <v>7</v>
      </c>
    </row>
    <row r="899" spans="1:2" ht="15" customHeight="1" x14ac:dyDescent="0.25">
      <c r="A899" s="101">
        <v>212998</v>
      </c>
      <c r="B899" s="100">
        <v>1</v>
      </c>
    </row>
    <row r="900" spans="1:2" ht="15" customHeight="1" x14ac:dyDescent="0.25">
      <c r="A900" s="101">
        <v>212998</v>
      </c>
      <c r="B900" s="100">
        <v>3</v>
      </c>
    </row>
    <row r="901" spans="1:2" ht="15" customHeight="1" x14ac:dyDescent="0.25">
      <c r="A901" s="101">
        <v>212998</v>
      </c>
      <c r="B901" s="100">
        <v>14</v>
      </c>
    </row>
    <row r="902" spans="1:2" ht="15" customHeight="1" x14ac:dyDescent="0.25">
      <c r="A902" s="101">
        <v>212998</v>
      </c>
      <c r="B902" s="100">
        <v>2</v>
      </c>
    </row>
    <row r="903" spans="1:2" ht="15" customHeight="1" x14ac:dyDescent="0.25">
      <c r="A903" s="101">
        <v>149528</v>
      </c>
      <c r="B903" s="100">
        <v>3</v>
      </c>
    </row>
    <row r="904" spans="1:2" ht="15" customHeight="1" x14ac:dyDescent="0.25">
      <c r="A904" s="101">
        <v>208435</v>
      </c>
      <c r="B904" s="100">
        <v>7</v>
      </c>
    </row>
    <row r="905" spans="1:2" ht="15" customHeight="1" x14ac:dyDescent="0.25">
      <c r="A905" s="101">
        <v>212469</v>
      </c>
      <c r="B905" s="100">
        <v>5</v>
      </c>
    </row>
    <row r="906" spans="1:2" ht="15" customHeight="1" x14ac:dyDescent="0.25">
      <c r="A906" s="101">
        <v>212469</v>
      </c>
      <c r="B906" s="100">
        <v>4</v>
      </c>
    </row>
    <row r="907" spans="1:2" ht="15" customHeight="1" x14ac:dyDescent="0.25">
      <c r="A907" s="101">
        <v>212469</v>
      </c>
      <c r="B907" s="100">
        <v>2</v>
      </c>
    </row>
    <row r="908" spans="1:2" ht="15" customHeight="1" x14ac:dyDescent="0.25">
      <c r="A908" s="101">
        <v>206582</v>
      </c>
      <c r="B908" s="100">
        <v>11</v>
      </c>
    </row>
    <row r="909" spans="1:2" ht="15" customHeight="1" x14ac:dyDescent="0.25">
      <c r="A909" s="101">
        <v>149449</v>
      </c>
      <c r="B909" s="100">
        <v>7</v>
      </c>
    </row>
    <row r="910" spans="1:2" ht="15" customHeight="1" x14ac:dyDescent="0.25">
      <c r="A910" s="101">
        <v>201462</v>
      </c>
      <c r="B910" s="100">
        <v>14</v>
      </c>
    </row>
    <row r="911" spans="1:2" ht="15" customHeight="1" x14ac:dyDescent="0.25">
      <c r="A911" s="101">
        <v>113525</v>
      </c>
      <c r="B911" s="100">
        <v>4</v>
      </c>
    </row>
    <row r="912" spans="1:2" ht="15" customHeight="1" x14ac:dyDescent="0.25">
      <c r="A912" s="101">
        <v>213151</v>
      </c>
      <c r="B912" s="100">
        <v>14</v>
      </c>
    </row>
    <row r="913" spans="1:2" ht="15" customHeight="1" x14ac:dyDescent="0.25">
      <c r="A913" s="101">
        <v>176383</v>
      </c>
      <c r="B913" s="100">
        <v>5</v>
      </c>
    </row>
    <row r="914" spans="1:2" ht="15" customHeight="1" x14ac:dyDescent="0.25">
      <c r="A914" s="101">
        <v>176383</v>
      </c>
      <c r="B914" s="100">
        <v>2</v>
      </c>
    </row>
    <row r="915" spans="1:2" ht="15" customHeight="1" x14ac:dyDescent="0.25">
      <c r="A915" s="101">
        <v>176383</v>
      </c>
      <c r="B915" s="100">
        <v>5</v>
      </c>
    </row>
    <row r="916" spans="1:2" ht="15" customHeight="1" x14ac:dyDescent="0.25">
      <c r="A916" s="101">
        <v>198080</v>
      </c>
      <c r="B916" s="100">
        <v>2</v>
      </c>
    </row>
    <row r="917" spans="1:2" ht="15" customHeight="1" x14ac:dyDescent="0.25">
      <c r="A917" s="101">
        <v>198080</v>
      </c>
      <c r="B917" s="100">
        <v>2</v>
      </c>
    </row>
    <row r="918" spans="1:2" ht="15" customHeight="1" x14ac:dyDescent="0.25">
      <c r="A918" s="101">
        <v>198080</v>
      </c>
      <c r="B918" s="100">
        <v>2</v>
      </c>
    </row>
    <row r="919" spans="1:2" ht="15" customHeight="1" x14ac:dyDescent="0.25">
      <c r="A919" s="101">
        <v>211314</v>
      </c>
      <c r="B919" s="100">
        <v>2</v>
      </c>
    </row>
    <row r="920" spans="1:2" ht="15" customHeight="1" x14ac:dyDescent="0.25">
      <c r="A920" s="101">
        <v>181034</v>
      </c>
      <c r="B920" s="100">
        <v>5</v>
      </c>
    </row>
    <row r="921" spans="1:2" ht="15" customHeight="1" x14ac:dyDescent="0.25">
      <c r="A921" s="101">
        <v>191740</v>
      </c>
      <c r="B921" s="100">
        <v>14</v>
      </c>
    </row>
    <row r="922" spans="1:2" ht="15" customHeight="1" x14ac:dyDescent="0.25">
      <c r="A922" s="101">
        <v>190792</v>
      </c>
      <c r="B922" s="100">
        <v>7</v>
      </c>
    </row>
    <row r="923" spans="1:2" ht="15" customHeight="1" x14ac:dyDescent="0.25">
      <c r="A923" s="101">
        <v>188156</v>
      </c>
      <c r="B923" s="100">
        <v>14</v>
      </c>
    </row>
    <row r="924" spans="1:2" ht="15" customHeight="1" x14ac:dyDescent="0.25">
      <c r="A924" s="101">
        <v>188156</v>
      </c>
      <c r="B924" s="100">
        <v>16</v>
      </c>
    </row>
    <row r="925" spans="1:2" ht="15" customHeight="1" x14ac:dyDescent="0.25">
      <c r="A925" s="101">
        <v>211485</v>
      </c>
      <c r="B925" s="100">
        <v>2</v>
      </c>
    </row>
    <row r="926" spans="1:2" ht="15" customHeight="1" x14ac:dyDescent="0.25">
      <c r="A926" s="101">
        <v>211485</v>
      </c>
      <c r="B926" s="100">
        <v>5</v>
      </c>
    </row>
    <row r="927" spans="1:2" ht="15" customHeight="1" x14ac:dyDescent="0.25">
      <c r="A927" s="101">
        <v>172428</v>
      </c>
      <c r="B927" s="100">
        <v>8</v>
      </c>
    </row>
    <row r="928" spans="1:2" ht="15" customHeight="1" x14ac:dyDescent="0.25">
      <c r="A928" s="101">
        <v>143154</v>
      </c>
      <c r="B928" s="100">
        <v>13</v>
      </c>
    </row>
    <row r="929" spans="1:2" ht="15" customHeight="1" x14ac:dyDescent="0.25">
      <c r="A929" s="101">
        <v>207155</v>
      </c>
      <c r="B929" s="100">
        <v>2</v>
      </c>
    </row>
    <row r="930" spans="1:2" ht="15" customHeight="1" x14ac:dyDescent="0.25">
      <c r="A930" s="101">
        <v>207155</v>
      </c>
      <c r="B930" s="100">
        <v>2</v>
      </c>
    </row>
    <row r="931" spans="1:2" ht="15" customHeight="1" x14ac:dyDescent="0.25">
      <c r="A931" s="101">
        <v>152475</v>
      </c>
      <c r="B931" s="100">
        <v>9</v>
      </c>
    </row>
    <row r="932" spans="1:2" ht="15" customHeight="1" x14ac:dyDescent="0.25">
      <c r="A932" s="101">
        <v>190381</v>
      </c>
      <c r="B932" s="100">
        <v>5</v>
      </c>
    </row>
    <row r="933" spans="1:2" ht="15" customHeight="1" x14ac:dyDescent="0.25">
      <c r="A933" s="101">
        <v>140900</v>
      </c>
      <c r="B933" s="100">
        <v>3</v>
      </c>
    </row>
    <row r="934" spans="1:2" ht="15" customHeight="1" x14ac:dyDescent="0.25">
      <c r="A934" s="101">
        <v>140900</v>
      </c>
      <c r="B934" s="100">
        <v>5</v>
      </c>
    </row>
    <row r="935" spans="1:2" ht="15" customHeight="1" x14ac:dyDescent="0.25">
      <c r="A935" s="101">
        <v>140900</v>
      </c>
      <c r="B935" s="100">
        <v>2</v>
      </c>
    </row>
    <row r="936" spans="1:2" ht="15" customHeight="1" x14ac:dyDescent="0.25">
      <c r="A936" s="101">
        <v>213859</v>
      </c>
      <c r="B936" s="100">
        <v>14</v>
      </c>
    </row>
    <row r="937" spans="1:2" ht="15" customHeight="1" x14ac:dyDescent="0.25">
      <c r="A937" s="101">
        <v>163529</v>
      </c>
      <c r="B937" s="100">
        <v>1</v>
      </c>
    </row>
    <row r="938" spans="1:2" ht="15" customHeight="1" x14ac:dyDescent="0.25">
      <c r="A938" s="101">
        <v>163529</v>
      </c>
      <c r="B938" s="100">
        <v>3</v>
      </c>
    </row>
    <row r="939" spans="1:2" ht="15" customHeight="1" x14ac:dyDescent="0.25">
      <c r="A939" s="101">
        <v>163529</v>
      </c>
      <c r="B939" s="100">
        <v>5</v>
      </c>
    </row>
    <row r="940" spans="1:2" ht="15" customHeight="1" x14ac:dyDescent="0.25">
      <c r="A940" s="101">
        <v>163529</v>
      </c>
      <c r="B940" s="100">
        <v>5</v>
      </c>
    </row>
    <row r="941" spans="1:2" ht="15" customHeight="1" x14ac:dyDescent="0.25">
      <c r="A941" s="101">
        <v>176629</v>
      </c>
      <c r="B941" s="100">
        <v>14</v>
      </c>
    </row>
    <row r="942" spans="1:2" ht="15" customHeight="1" x14ac:dyDescent="0.25">
      <c r="A942" s="101">
        <v>169368</v>
      </c>
      <c r="B942" s="100">
        <v>3</v>
      </c>
    </row>
    <row r="943" spans="1:2" ht="15" customHeight="1" x14ac:dyDescent="0.25">
      <c r="A943" s="101">
        <v>176344</v>
      </c>
      <c r="B943" s="100">
        <v>14</v>
      </c>
    </row>
    <row r="944" spans="1:2" ht="15" customHeight="1" x14ac:dyDescent="0.25">
      <c r="A944" s="101">
        <v>201545</v>
      </c>
      <c r="B944" s="100">
        <v>11</v>
      </c>
    </row>
    <row r="945" spans="1:2" ht="15" customHeight="1" x14ac:dyDescent="0.25">
      <c r="A945" s="101">
        <v>201545</v>
      </c>
      <c r="B945" s="100">
        <v>2</v>
      </c>
    </row>
    <row r="946" spans="1:2" ht="15" customHeight="1" x14ac:dyDescent="0.25">
      <c r="A946" s="101">
        <v>137814</v>
      </c>
      <c r="B946" s="100">
        <v>11</v>
      </c>
    </row>
    <row r="947" spans="1:2" ht="15" customHeight="1" x14ac:dyDescent="0.25">
      <c r="A947" s="101">
        <v>137814</v>
      </c>
      <c r="B947" s="100">
        <v>3</v>
      </c>
    </row>
    <row r="948" spans="1:2" ht="15" customHeight="1" x14ac:dyDescent="0.25">
      <c r="A948" s="101">
        <v>137814</v>
      </c>
      <c r="B948" s="100">
        <v>14</v>
      </c>
    </row>
    <row r="949" spans="1:2" ht="15" customHeight="1" x14ac:dyDescent="0.25">
      <c r="A949" s="101">
        <v>199610</v>
      </c>
      <c r="B949" s="100">
        <v>5</v>
      </c>
    </row>
    <row r="950" spans="1:2" ht="15" customHeight="1" x14ac:dyDescent="0.25">
      <c r="A950" s="101">
        <v>169567</v>
      </c>
      <c r="B950" s="100">
        <v>1</v>
      </c>
    </row>
    <row r="951" spans="1:2" ht="15" customHeight="1" x14ac:dyDescent="0.25">
      <c r="A951" s="101">
        <v>169567</v>
      </c>
      <c r="B951" s="100">
        <v>7</v>
      </c>
    </row>
    <row r="952" spans="1:2" ht="15" customHeight="1" x14ac:dyDescent="0.25">
      <c r="A952" s="101">
        <v>190002</v>
      </c>
      <c r="B952" s="100">
        <v>1</v>
      </c>
    </row>
    <row r="953" spans="1:2" ht="15" customHeight="1" x14ac:dyDescent="0.25">
      <c r="A953" s="101">
        <v>190002</v>
      </c>
      <c r="B953" s="100">
        <v>2</v>
      </c>
    </row>
    <row r="954" spans="1:2" ht="15" customHeight="1" x14ac:dyDescent="0.25">
      <c r="A954" s="101">
        <v>150891</v>
      </c>
      <c r="B954" s="100">
        <v>6</v>
      </c>
    </row>
    <row r="955" spans="1:2" ht="15" customHeight="1" x14ac:dyDescent="0.25">
      <c r="A955" s="101">
        <v>150891</v>
      </c>
      <c r="B955" s="100">
        <v>3</v>
      </c>
    </row>
    <row r="956" spans="1:2" ht="15" customHeight="1" x14ac:dyDescent="0.25">
      <c r="A956" s="101">
        <v>178038</v>
      </c>
      <c r="B956" s="100">
        <v>14</v>
      </c>
    </row>
    <row r="957" spans="1:2" ht="15" customHeight="1" x14ac:dyDescent="0.25">
      <c r="A957" s="101">
        <v>212488</v>
      </c>
      <c r="B957" s="100">
        <v>7</v>
      </c>
    </row>
    <row r="958" spans="1:2" ht="15" customHeight="1" x14ac:dyDescent="0.25">
      <c r="A958" s="101">
        <v>163003</v>
      </c>
      <c r="B958" s="100">
        <v>3</v>
      </c>
    </row>
    <row r="959" spans="1:2" ht="15" customHeight="1" x14ac:dyDescent="0.25">
      <c r="A959" s="101">
        <v>150386</v>
      </c>
      <c r="B959" s="100">
        <v>14</v>
      </c>
    </row>
    <row r="960" spans="1:2" ht="15" customHeight="1" x14ac:dyDescent="0.25">
      <c r="A960" s="101">
        <v>140283</v>
      </c>
      <c r="B960" s="100">
        <v>14</v>
      </c>
    </row>
    <row r="961" spans="1:2" ht="15" customHeight="1" x14ac:dyDescent="0.25">
      <c r="A961" s="101">
        <v>147613</v>
      </c>
      <c r="B961" s="100">
        <v>3</v>
      </c>
    </row>
    <row r="962" spans="1:2" ht="15" customHeight="1" x14ac:dyDescent="0.25">
      <c r="A962" s="101">
        <v>182708</v>
      </c>
      <c r="B962" s="100">
        <v>14</v>
      </c>
    </row>
    <row r="963" spans="1:2" ht="15" customHeight="1" x14ac:dyDescent="0.25">
      <c r="A963" s="101">
        <v>211323</v>
      </c>
      <c r="B963" s="100">
        <v>9</v>
      </c>
    </row>
    <row r="964" spans="1:2" ht="15" customHeight="1" x14ac:dyDescent="0.25">
      <c r="A964" s="101">
        <v>166898</v>
      </c>
      <c r="B964" s="100">
        <v>1</v>
      </c>
    </row>
    <row r="965" spans="1:2" ht="15" customHeight="1" x14ac:dyDescent="0.25">
      <c r="A965" s="101">
        <v>166898</v>
      </c>
      <c r="B965" s="100">
        <v>13</v>
      </c>
    </row>
    <row r="966" spans="1:2" ht="15" customHeight="1" x14ac:dyDescent="0.25">
      <c r="A966" s="101">
        <v>171995</v>
      </c>
      <c r="B966" s="100">
        <v>2</v>
      </c>
    </row>
    <row r="967" spans="1:2" ht="15" customHeight="1" x14ac:dyDescent="0.25">
      <c r="A967" s="101">
        <v>191082</v>
      </c>
      <c r="B967" s="100">
        <v>14</v>
      </c>
    </row>
    <row r="968" spans="1:2" ht="15" customHeight="1" x14ac:dyDescent="0.25">
      <c r="A968" s="101">
        <v>191082</v>
      </c>
      <c r="B968" s="100">
        <v>2</v>
      </c>
    </row>
    <row r="969" spans="1:2" ht="15" customHeight="1" x14ac:dyDescent="0.25">
      <c r="A969" s="101">
        <v>147055</v>
      </c>
      <c r="B969" s="100">
        <v>8</v>
      </c>
    </row>
    <row r="970" spans="1:2" ht="15" customHeight="1" x14ac:dyDescent="0.25">
      <c r="A970" s="101">
        <v>171130</v>
      </c>
      <c r="B970" s="100">
        <v>15</v>
      </c>
    </row>
    <row r="971" spans="1:2" ht="15" customHeight="1" x14ac:dyDescent="0.25">
      <c r="A971" s="101">
        <v>148800</v>
      </c>
      <c r="B971" s="100">
        <v>7</v>
      </c>
    </row>
    <row r="972" spans="1:2" ht="15" customHeight="1" x14ac:dyDescent="0.25">
      <c r="A972" s="101">
        <v>148800</v>
      </c>
      <c r="B972" s="100">
        <v>7</v>
      </c>
    </row>
    <row r="973" spans="1:2" ht="15" customHeight="1" x14ac:dyDescent="0.25">
      <c r="A973" s="101">
        <v>152743</v>
      </c>
      <c r="B973" s="100">
        <v>3</v>
      </c>
    </row>
    <row r="974" spans="1:2" ht="15" customHeight="1" x14ac:dyDescent="0.25">
      <c r="A974" s="101">
        <v>209381</v>
      </c>
      <c r="B974" s="100">
        <v>14</v>
      </c>
    </row>
    <row r="975" spans="1:2" ht="15" customHeight="1" x14ac:dyDescent="0.25">
      <c r="A975" s="101">
        <v>116220</v>
      </c>
      <c r="B975" s="100">
        <v>4</v>
      </c>
    </row>
    <row r="976" spans="1:2" ht="15" customHeight="1" x14ac:dyDescent="0.25">
      <c r="A976" s="101">
        <v>116220</v>
      </c>
      <c r="B976" s="100">
        <v>2</v>
      </c>
    </row>
    <row r="977" spans="1:2" ht="15" customHeight="1" x14ac:dyDescent="0.25">
      <c r="A977" s="101">
        <v>210275</v>
      </c>
      <c r="B977" s="100">
        <v>3</v>
      </c>
    </row>
    <row r="978" spans="1:2" ht="15" customHeight="1" x14ac:dyDescent="0.25">
      <c r="A978" s="101">
        <v>210275</v>
      </c>
      <c r="B978" s="100">
        <v>5</v>
      </c>
    </row>
    <row r="979" spans="1:2" ht="15" customHeight="1" x14ac:dyDescent="0.25">
      <c r="A979" s="101">
        <v>210275</v>
      </c>
      <c r="B979" s="100">
        <v>2</v>
      </c>
    </row>
    <row r="980" spans="1:2" ht="15" customHeight="1" x14ac:dyDescent="0.25">
      <c r="A980" s="101">
        <v>102618</v>
      </c>
      <c r="B980" s="100">
        <v>3</v>
      </c>
    </row>
    <row r="981" spans="1:2" ht="15" customHeight="1" x14ac:dyDescent="0.25">
      <c r="A981" s="101">
        <v>102618</v>
      </c>
      <c r="B981" s="100">
        <v>2</v>
      </c>
    </row>
    <row r="982" spans="1:2" ht="15" customHeight="1" x14ac:dyDescent="0.25">
      <c r="A982" s="101">
        <v>102618</v>
      </c>
      <c r="B982" s="100">
        <v>2</v>
      </c>
    </row>
    <row r="983" spans="1:2" ht="15" customHeight="1" x14ac:dyDescent="0.25">
      <c r="A983" s="101">
        <v>184675</v>
      </c>
      <c r="B983" s="100">
        <v>1</v>
      </c>
    </row>
    <row r="984" spans="1:2" ht="15" customHeight="1" x14ac:dyDescent="0.25">
      <c r="A984" s="101">
        <v>184675</v>
      </c>
      <c r="B984" s="100">
        <v>1</v>
      </c>
    </row>
    <row r="985" spans="1:2" ht="15" customHeight="1" x14ac:dyDescent="0.25">
      <c r="A985" s="101">
        <v>184675</v>
      </c>
      <c r="B985" s="100">
        <v>2</v>
      </c>
    </row>
    <row r="986" spans="1:2" ht="15" customHeight="1" x14ac:dyDescent="0.25">
      <c r="A986" s="101">
        <v>169747</v>
      </c>
      <c r="B986" s="100">
        <v>7</v>
      </c>
    </row>
    <row r="987" spans="1:2" ht="15" customHeight="1" x14ac:dyDescent="0.25">
      <c r="A987" s="101">
        <v>212489</v>
      </c>
      <c r="B987" s="100">
        <v>4</v>
      </c>
    </row>
    <row r="988" spans="1:2" ht="15" customHeight="1" x14ac:dyDescent="0.25">
      <c r="A988" s="101">
        <v>193371</v>
      </c>
      <c r="B988" s="100">
        <v>5</v>
      </c>
    </row>
    <row r="989" spans="1:2" ht="15" customHeight="1" x14ac:dyDescent="0.25">
      <c r="A989" s="101">
        <v>177733</v>
      </c>
      <c r="B989" s="100">
        <v>14</v>
      </c>
    </row>
    <row r="990" spans="1:2" ht="15" customHeight="1" x14ac:dyDescent="0.25">
      <c r="A990" s="101">
        <v>101285</v>
      </c>
      <c r="B990" s="100">
        <v>3</v>
      </c>
    </row>
    <row r="991" spans="1:2" ht="15" customHeight="1" x14ac:dyDescent="0.25">
      <c r="A991" s="101">
        <v>101285</v>
      </c>
      <c r="B991" s="100">
        <v>14</v>
      </c>
    </row>
    <row r="992" spans="1:2" ht="15" customHeight="1" x14ac:dyDescent="0.25">
      <c r="A992" s="101">
        <v>101285</v>
      </c>
      <c r="B992" s="100">
        <v>2</v>
      </c>
    </row>
    <row r="993" spans="1:2" ht="15" customHeight="1" x14ac:dyDescent="0.25">
      <c r="A993" s="101">
        <v>182391</v>
      </c>
      <c r="B993" s="100">
        <v>5</v>
      </c>
    </row>
    <row r="994" spans="1:2" ht="15" customHeight="1" x14ac:dyDescent="0.25">
      <c r="A994" s="101">
        <v>198892</v>
      </c>
      <c r="B994" s="100">
        <v>5</v>
      </c>
    </row>
    <row r="995" spans="1:2" ht="15" customHeight="1" x14ac:dyDescent="0.25">
      <c r="A995" s="101">
        <v>192419</v>
      </c>
      <c r="B995" s="100">
        <v>6</v>
      </c>
    </row>
    <row r="996" spans="1:2" ht="15" customHeight="1" x14ac:dyDescent="0.25">
      <c r="A996" s="101">
        <v>191720</v>
      </c>
      <c r="B996" s="100">
        <v>10</v>
      </c>
    </row>
    <row r="997" spans="1:2" ht="15" customHeight="1" x14ac:dyDescent="0.25">
      <c r="A997" s="101">
        <v>191720</v>
      </c>
      <c r="B997" s="100">
        <v>4</v>
      </c>
    </row>
    <row r="998" spans="1:2" ht="15" customHeight="1" x14ac:dyDescent="0.25">
      <c r="A998" s="101">
        <v>213363</v>
      </c>
      <c r="B998" s="100">
        <v>2</v>
      </c>
    </row>
    <row r="999" spans="1:2" ht="15" customHeight="1" x14ac:dyDescent="0.25">
      <c r="A999" s="101">
        <v>213363</v>
      </c>
      <c r="B999" s="100">
        <v>2</v>
      </c>
    </row>
    <row r="1000" spans="1:2" ht="15" customHeight="1" x14ac:dyDescent="0.25">
      <c r="A1000" s="101">
        <v>129846</v>
      </c>
      <c r="B1000" s="100">
        <v>2</v>
      </c>
    </row>
    <row r="1001" spans="1:2" ht="15" customHeight="1" x14ac:dyDescent="0.25">
      <c r="A1001" s="101">
        <v>129846</v>
      </c>
      <c r="B1001" s="100">
        <v>2</v>
      </c>
    </row>
    <row r="1002" spans="1:2" ht="15" customHeight="1" x14ac:dyDescent="0.25">
      <c r="A1002" s="101">
        <v>190720</v>
      </c>
      <c r="B1002" s="100">
        <v>14</v>
      </c>
    </row>
    <row r="1003" spans="1:2" ht="15" customHeight="1" x14ac:dyDescent="0.25">
      <c r="A1003" s="101">
        <v>185727</v>
      </c>
      <c r="B1003" s="100">
        <v>9</v>
      </c>
    </row>
    <row r="1004" spans="1:2" ht="15" customHeight="1" x14ac:dyDescent="0.25">
      <c r="A1004" s="101">
        <v>180123</v>
      </c>
      <c r="B1004" s="100">
        <v>4</v>
      </c>
    </row>
    <row r="1005" spans="1:2" ht="15" customHeight="1" x14ac:dyDescent="0.25">
      <c r="A1005" s="101">
        <v>172962</v>
      </c>
      <c r="B1005" s="100">
        <v>3</v>
      </c>
    </row>
    <row r="1006" spans="1:2" ht="15" customHeight="1" x14ac:dyDescent="0.25">
      <c r="A1006" s="101">
        <v>172962</v>
      </c>
      <c r="B1006" s="100">
        <v>1</v>
      </c>
    </row>
    <row r="1007" spans="1:2" ht="15" customHeight="1" x14ac:dyDescent="0.25">
      <c r="A1007" s="101">
        <v>205799</v>
      </c>
      <c r="B1007" s="100">
        <v>15</v>
      </c>
    </row>
    <row r="1008" spans="1:2" ht="15" customHeight="1" x14ac:dyDescent="0.25">
      <c r="A1008" s="101">
        <v>203624</v>
      </c>
      <c r="B1008" s="100">
        <v>7</v>
      </c>
    </row>
    <row r="1009" spans="1:2" ht="15" customHeight="1" x14ac:dyDescent="0.25">
      <c r="A1009" s="101">
        <v>203624</v>
      </c>
      <c r="B1009" s="100">
        <v>2</v>
      </c>
    </row>
    <row r="1010" spans="1:2" ht="15" customHeight="1" x14ac:dyDescent="0.25">
      <c r="A1010" s="101">
        <v>172510</v>
      </c>
      <c r="B1010" s="100">
        <v>14</v>
      </c>
    </row>
    <row r="1011" spans="1:2" ht="15" customHeight="1" x14ac:dyDescent="0.25">
      <c r="A1011" s="101">
        <v>186013</v>
      </c>
      <c r="B1011" s="100">
        <v>1</v>
      </c>
    </row>
    <row r="1012" spans="1:2" ht="15" customHeight="1" x14ac:dyDescent="0.25">
      <c r="A1012" s="101">
        <v>161832</v>
      </c>
      <c r="B1012" s="100">
        <v>7</v>
      </c>
    </row>
    <row r="1013" spans="1:2" ht="15" customHeight="1" x14ac:dyDescent="0.25">
      <c r="A1013" s="101">
        <v>174936</v>
      </c>
      <c r="B1013" s="100">
        <v>15</v>
      </c>
    </row>
    <row r="1014" spans="1:2" ht="15" customHeight="1" x14ac:dyDescent="0.25">
      <c r="A1014" s="101">
        <v>174936</v>
      </c>
      <c r="B1014" s="100">
        <v>7</v>
      </c>
    </row>
    <row r="1015" spans="1:2" ht="15" customHeight="1" x14ac:dyDescent="0.25">
      <c r="A1015" s="101">
        <v>204463</v>
      </c>
      <c r="B1015" s="100">
        <v>4</v>
      </c>
    </row>
    <row r="1016" spans="1:2" ht="15" customHeight="1" x14ac:dyDescent="0.25">
      <c r="A1016" s="101">
        <v>213133</v>
      </c>
      <c r="B1016" s="100">
        <v>7</v>
      </c>
    </row>
    <row r="1017" spans="1:2" ht="15" customHeight="1" x14ac:dyDescent="0.25">
      <c r="A1017" s="101">
        <v>181772</v>
      </c>
      <c r="B1017" s="100">
        <v>6</v>
      </c>
    </row>
    <row r="1018" spans="1:2" ht="15" customHeight="1" x14ac:dyDescent="0.25">
      <c r="A1018" s="101">
        <v>181772</v>
      </c>
      <c r="B1018" s="100">
        <v>2</v>
      </c>
    </row>
    <row r="1019" spans="1:2" ht="15" customHeight="1" x14ac:dyDescent="0.25">
      <c r="A1019" s="101">
        <v>144518</v>
      </c>
      <c r="B1019" s="100">
        <v>2</v>
      </c>
    </row>
    <row r="1020" spans="1:2" ht="15" customHeight="1" x14ac:dyDescent="0.25">
      <c r="A1020" s="101">
        <v>212867</v>
      </c>
      <c r="B1020" s="100">
        <v>14</v>
      </c>
    </row>
    <row r="1021" spans="1:2" ht="15" customHeight="1" x14ac:dyDescent="0.25">
      <c r="A1021" s="101">
        <v>91833</v>
      </c>
      <c r="B1021" s="100">
        <v>14</v>
      </c>
    </row>
    <row r="1022" spans="1:2" ht="15" customHeight="1" x14ac:dyDescent="0.25">
      <c r="A1022" s="101">
        <v>203640</v>
      </c>
      <c r="B1022" s="100">
        <v>14</v>
      </c>
    </row>
    <row r="1023" spans="1:2" ht="15" customHeight="1" x14ac:dyDescent="0.25">
      <c r="A1023" s="101">
        <v>138807</v>
      </c>
      <c r="B1023" s="100">
        <v>7</v>
      </c>
    </row>
    <row r="1024" spans="1:2" ht="15" customHeight="1" x14ac:dyDescent="0.25">
      <c r="A1024" s="101">
        <v>197754</v>
      </c>
      <c r="B1024" s="100">
        <v>14</v>
      </c>
    </row>
    <row r="1025" spans="1:2" ht="15" customHeight="1" x14ac:dyDescent="0.25">
      <c r="A1025" s="101">
        <v>167689</v>
      </c>
      <c r="B1025" s="100">
        <v>4</v>
      </c>
    </row>
    <row r="1026" spans="1:2" ht="15" customHeight="1" x14ac:dyDescent="0.25">
      <c r="A1026" s="101">
        <v>174445</v>
      </c>
      <c r="B1026" s="100">
        <v>6</v>
      </c>
    </row>
    <row r="1027" spans="1:2" ht="15" customHeight="1" x14ac:dyDescent="0.25">
      <c r="A1027" s="101">
        <v>203681</v>
      </c>
      <c r="B1027" s="100">
        <v>5</v>
      </c>
    </row>
    <row r="1028" spans="1:2" ht="15" customHeight="1" x14ac:dyDescent="0.25">
      <c r="A1028" s="101">
        <v>173107</v>
      </c>
      <c r="B1028" s="100">
        <v>11</v>
      </c>
    </row>
    <row r="1029" spans="1:2" ht="15" customHeight="1" x14ac:dyDescent="0.25">
      <c r="A1029" s="101">
        <v>173107</v>
      </c>
      <c r="B1029" s="100">
        <v>14</v>
      </c>
    </row>
    <row r="1030" spans="1:2" ht="15" customHeight="1" x14ac:dyDescent="0.25">
      <c r="A1030" s="101">
        <v>212871</v>
      </c>
      <c r="B1030" s="100">
        <v>13</v>
      </c>
    </row>
    <row r="1031" spans="1:2" ht="15" customHeight="1" x14ac:dyDescent="0.25">
      <c r="A1031" s="101">
        <v>184822</v>
      </c>
      <c r="B1031" s="100">
        <v>4</v>
      </c>
    </row>
    <row r="1032" spans="1:2" ht="15" customHeight="1" x14ac:dyDescent="0.25">
      <c r="A1032" s="101">
        <v>140713</v>
      </c>
      <c r="B1032" s="100">
        <v>10</v>
      </c>
    </row>
    <row r="1033" spans="1:2" ht="15" customHeight="1" x14ac:dyDescent="0.25">
      <c r="A1033" s="101">
        <v>140713</v>
      </c>
      <c r="B1033" s="100">
        <v>14</v>
      </c>
    </row>
    <row r="1034" spans="1:2" ht="15" customHeight="1" x14ac:dyDescent="0.25">
      <c r="A1034" s="101">
        <v>131076</v>
      </c>
      <c r="B1034" s="100">
        <v>5</v>
      </c>
    </row>
    <row r="1035" spans="1:2" ht="15" customHeight="1" x14ac:dyDescent="0.25">
      <c r="A1035" s="101">
        <v>131076</v>
      </c>
      <c r="B1035" s="100">
        <v>2</v>
      </c>
    </row>
    <row r="1036" spans="1:2" ht="15" customHeight="1" x14ac:dyDescent="0.25">
      <c r="A1036" s="101">
        <v>148817</v>
      </c>
      <c r="B1036" s="100">
        <v>2</v>
      </c>
    </row>
    <row r="1037" spans="1:2" ht="15" customHeight="1" x14ac:dyDescent="0.25">
      <c r="A1037" s="101">
        <v>208554</v>
      </c>
      <c r="B1037" s="100">
        <v>4</v>
      </c>
    </row>
    <row r="1038" spans="1:2" ht="15" customHeight="1" x14ac:dyDescent="0.25">
      <c r="A1038" s="101">
        <v>113529</v>
      </c>
      <c r="B1038" s="100">
        <v>6</v>
      </c>
    </row>
    <row r="1039" spans="1:2" ht="15" customHeight="1" x14ac:dyDescent="0.25">
      <c r="A1039" s="101">
        <v>113529</v>
      </c>
      <c r="B1039" s="100">
        <v>2</v>
      </c>
    </row>
    <row r="1040" spans="1:2" ht="15" customHeight="1" x14ac:dyDescent="0.25">
      <c r="A1040" s="101">
        <v>156126</v>
      </c>
      <c r="B1040" s="100">
        <v>11</v>
      </c>
    </row>
    <row r="1041" spans="1:2" ht="15" customHeight="1" x14ac:dyDescent="0.25">
      <c r="A1041" s="101">
        <v>210577</v>
      </c>
      <c r="B1041" s="100">
        <v>3</v>
      </c>
    </row>
    <row r="1042" spans="1:2" ht="15" customHeight="1" x14ac:dyDescent="0.25">
      <c r="A1042" s="101">
        <v>183024</v>
      </c>
      <c r="B1042" s="100">
        <v>5</v>
      </c>
    </row>
    <row r="1043" spans="1:2" ht="15" customHeight="1" x14ac:dyDescent="0.25">
      <c r="A1043" s="101">
        <v>183024</v>
      </c>
      <c r="B1043" s="100">
        <v>2</v>
      </c>
    </row>
    <row r="1044" spans="1:2" ht="15" customHeight="1" x14ac:dyDescent="0.25">
      <c r="A1044" s="101">
        <v>210701</v>
      </c>
      <c r="B1044" s="100">
        <v>3</v>
      </c>
    </row>
    <row r="1045" spans="1:2" ht="15" customHeight="1" x14ac:dyDescent="0.25">
      <c r="A1045" s="101">
        <v>210701</v>
      </c>
      <c r="B1045" s="100">
        <v>6</v>
      </c>
    </row>
    <row r="1046" spans="1:2" ht="15" customHeight="1" x14ac:dyDescent="0.25">
      <c r="A1046" s="101">
        <v>150830</v>
      </c>
      <c r="B1046" s="100">
        <v>2</v>
      </c>
    </row>
    <row r="1047" spans="1:2" ht="15" customHeight="1" x14ac:dyDescent="0.25">
      <c r="A1047" s="101">
        <v>150830</v>
      </c>
      <c r="B1047" s="100">
        <v>3</v>
      </c>
    </row>
    <row r="1048" spans="1:2" ht="15" customHeight="1" x14ac:dyDescent="0.25">
      <c r="A1048" s="101">
        <v>150830</v>
      </c>
      <c r="B1048" s="100">
        <v>5</v>
      </c>
    </row>
    <row r="1049" spans="1:2" ht="15" customHeight="1" x14ac:dyDescent="0.25">
      <c r="A1049" s="101">
        <v>187069</v>
      </c>
      <c r="B1049" s="100">
        <v>6</v>
      </c>
    </row>
    <row r="1050" spans="1:2" ht="15" customHeight="1" x14ac:dyDescent="0.25">
      <c r="A1050" s="101">
        <v>187069</v>
      </c>
      <c r="B1050" s="100">
        <v>2</v>
      </c>
    </row>
    <row r="1051" spans="1:2" ht="15" customHeight="1" x14ac:dyDescent="0.25">
      <c r="A1051" s="101">
        <v>186334</v>
      </c>
      <c r="B1051" s="100">
        <v>5</v>
      </c>
    </row>
    <row r="1052" spans="1:2" ht="15" customHeight="1" x14ac:dyDescent="0.25">
      <c r="A1052" s="101">
        <v>186334</v>
      </c>
      <c r="B1052" s="100">
        <v>2</v>
      </c>
    </row>
    <row r="1053" spans="1:2" ht="15" customHeight="1" x14ac:dyDescent="0.25">
      <c r="A1053" s="101">
        <v>161586</v>
      </c>
      <c r="B1053" s="100">
        <v>14</v>
      </c>
    </row>
    <row r="1054" spans="1:2" ht="15" customHeight="1" x14ac:dyDescent="0.25">
      <c r="A1054" s="101">
        <v>193017</v>
      </c>
      <c r="B1054" s="100">
        <v>14</v>
      </c>
    </row>
    <row r="1055" spans="1:2" ht="15" customHeight="1" x14ac:dyDescent="0.25">
      <c r="A1055" s="101">
        <v>193017</v>
      </c>
      <c r="B1055" s="100">
        <v>7</v>
      </c>
    </row>
    <row r="1056" spans="1:2" ht="15" customHeight="1" x14ac:dyDescent="0.25">
      <c r="A1056" s="101">
        <v>183134</v>
      </c>
      <c r="B1056" s="100">
        <v>2</v>
      </c>
    </row>
    <row r="1057" spans="1:2" ht="15" customHeight="1" x14ac:dyDescent="0.25">
      <c r="A1057" s="101">
        <v>213521</v>
      </c>
      <c r="B1057" s="100">
        <v>14</v>
      </c>
    </row>
    <row r="1058" spans="1:2" ht="15" customHeight="1" x14ac:dyDescent="0.25">
      <c r="A1058" s="101">
        <v>89426</v>
      </c>
      <c r="B1058" s="100">
        <v>5</v>
      </c>
    </row>
    <row r="1059" spans="1:2" ht="15" customHeight="1" x14ac:dyDescent="0.25">
      <c r="A1059" s="101">
        <v>89426</v>
      </c>
      <c r="B1059" s="100">
        <v>5</v>
      </c>
    </row>
    <row r="1060" spans="1:2" ht="15" customHeight="1" x14ac:dyDescent="0.25">
      <c r="A1060" s="101">
        <v>164886</v>
      </c>
      <c r="B1060" s="100">
        <v>5</v>
      </c>
    </row>
    <row r="1061" spans="1:2" ht="15" customHeight="1" x14ac:dyDescent="0.25">
      <c r="A1061" s="101">
        <v>193802</v>
      </c>
      <c r="B1061" s="100">
        <v>7</v>
      </c>
    </row>
    <row r="1062" spans="1:2" ht="15" customHeight="1" x14ac:dyDescent="0.25">
      <c r="A1062" s="101">
        <v>210754</v>
      </c>
      <c r="B1062" s="100">
        <v>14</v>
      </c>
    </row>
    <row r="1063" spans="1:2" ht="15" customHeight="1" x14ac:dyDescent="0.25">
      <c r="A1063" s="101">
        <v>99710</v>
      </c>
      <c r="B1063" s="100">
        <v>5</v>
      </c>
    </row>
    <row r="1064" spans="1:2" ht="15" customHeight="1" x14ac:dyDescent="0.25">
      <c r="A1064" s="101">
        <v>99710</v>
      </c>
      <c r="B1064" s="100">
        <v>5</v>
      </c>
    </row>
    <row r="1065" spans="1:2" ht="15" customHeight="1" x14ac:dyDescent="0.25">
      <c r="A1065" s="101">
        <v>147821</v>
      </c>
      <c r="B1065" s="100">
        <v>3</v>
      </c>
    </row>
    <row r="1066" spans="1:2" ht="15" customHeight="1" x14ac:dyDescent="0.25">
      <c r="A1066" s="101">
        <v>153358</v>
      </c>
      <c r="B1066" s="100">
        <v>7</v>
      </c>
    </row>
    <row r="1067" spans="1:2" ht="15" customHeight="1" x14ac:dyDescent="0.25">
      <c r="A1067" s="101">
        <v>213359</v>
      </c>
      <c r="B1067" s="100">
        <v>2</v>
      </c>
    </row>
    <row r="1068" spans="1:2" ht="15" customHeight="1" x14ac:dyDescent="0.25">
      <c r="A1068" s="101">
        <v>171604</v>
      </c>
      <c r="B1068" s="100">
        <v>7</v>
      </c>
    </row>
    <row r="1069" spans="1:2" ht="15" customHeight="1" x14ac:dyDescent="0.25">
      <c r="A1069" s="101">
        <v>181027</v>
      </c>
      <c r="B1069" s="100">
        <v>3</v>
      </c>
    </row>
    <row r="1070" spans="1:2" ht="15" customHeight="1" x14ac:dyDescent="0.25">
      <c r="A1070" s="101">
        <v>181027</v>
      </c>
      <c r="B1070" s="100">
        <v>6</v>
      </c>
    </row>
    <row r="1071" spans="1:2" ht="15" customHeight="1" x14ac:dyDescent="0.25">
      <c r="A1071" s="101">
        <v>175654</v>
      </c>
      <c r="B1071" s="100">
        <v>3</v>
      </c>
    </row>
    <row r="1072" spans="1:2" ht="15" customHeight="1" x14ac:dyDescent="0.25">
      <c r="A1072" s="101">
        <v>175654</v>
      </c>
      <c r="B1072" s="100">
        <v>6</v>
      </c>
    </row>
    <row r="1073" spans="1:2" ht="15" customHeight="1" x14ac:dyDescent="0.25">
      <c r="A1073" s="101">
        <v>163852</v>
      </c>
      <c r="B1073" s="100">
        <v>6</v>
      </c>
    </row>
    <row r="1074" spans="1:2" ht="15" customHeight="1" x14ac:dyDescent="0.25">
      <c r="A1074" s="101">
        <v>163852</v>
      </c>
      <c r="B1074" s="100">
        <v>2</v>
      </c>
    </row>
    <row r="1075" spans="1:2" ht="15" customHeight="1" x14ac:dyDescent="0.25">
      <c r="A1075" s="101">
        <v>149712</v>
      </c>
      <c r="B1075" s="100">
        <v>2</v>
      </c>
    </row>
    <row r="1076" spans="1:2" ht="15" customHeight="1" x14ac:dyDescent="0.25">
      <c r="A1076" s="101">
        <v>207573</v>
      </c>
      <c r="B1076" s="100">
        <v>1</v>
      </c>
    </row>
    <row r="1077" spans="1:2" ht="15" customHeight="1" x14ac:dyDescent="0.25">
      <c r="A1077" s="101">
        <v>207573</v>
      </c>
      <c r="B1077" s="100">
        <v>3</v>
      </c>
    </row>
    <row r="1078" spans="1:2" ht="15" customHeight="1" x14ac:dyDescent="0.25">
      <c r="A1078" s="101">
        <v>207573</v>
      </c>
      <c r="B1078" s="100">
        <v>3</v>
      </c>
    </row>
    <row r="1079" spans="1:2" ht="15" customHeight="1" x14ac:dyDescent="0.25">
      <c r="A1079" s="101">
        <v>194712</v>
      </c>
      <c r="B1079" s="100">
        <v>1</v>
      </c>
    </row>
    <row r="1080" spans="1:2" ht="15" customHeight="1" x14ac:dyDescent="0.25">
      <c r="A1080" s="101">
        <v>205691</v>
      </c>
      <c r="B1080" s="100">
        <v>14</v>
      </c>
    </row>
    <row r="1081" spans="1:2" ht="15" customHeight="1" x14ac:dyDescent="0.25">
      <c r="A1081" s="101">
        <v>208831</v>
      </c>
      <c r="B1081" s="100">
        <v>13</v>
      </c>
    </row>
    <row r="1082" spans="1:2" ht="15" customHeight="1" x14ac:dyDescent="0.25">
      <c r="A1082" s="101">
        <v>213536</v>
      </c>
      <c r="B1082" s="100">
        <v>2</v>
      </c>
    </row>
    <row r="1083" spans="1:2" ht="15" customHeight="1" x14ac:dyDescent="0.25">
      <c r="A1083" s="101">
        <v>213536</v>
      </c>
      <c r="B1083" s="100">
        <v>4</v>
      </c>
    </row>
    <row r="1084" spans="1:2" ht="15" customHeight="1" x14ac:dyDescent="0.25">
      <c r="A1084" s="101">
        <v>204682</v>
      </c>
      <c r="B1084" s="100">
        <v>14</v>
      </c>
    </row>
    <row r="1085" spans="1:2" ht="15" customHeight="1" x14ac:dyDescent="0.25">
      <c r="A1085" s="101">
        <v>203222</v>
      </c>
      <c r="B1085" s="100">
        <v>7</v>
      </c>
    </row>
    <row r="1086" spans="1:2" ht="15" customHeight="1" x14ac:dyDescent="0.25">
      <c r="A1086" s="101">
        <v>203451</v>
      </c>
      <c r="B1086" s="100">
        <v>7</v>
      </c>
    </row>
    <row r="1087" spans="1:2" ht="15" customHeight="1" x14ac:dyDescent="0.25">
      <c r="A1087" s="101">
        <v>200371</v>
      </c>
      <c r="B1087" s="100">
        <v>7</v>
      </c>
    </row>
    <row r="1088" spans="1:2" ht="15" customHeight="1" x14ac:dyDescent="0.25">
      <c r="A1088" s="101">
        <v>170428</v>
      </c>
      <c r="B1088" s="100">
        <v>7</v>
      </c>
    </row>
    <row r="1089" spans="1:2" ht="15" customHeight="1" x14ac:dyDescent="0.25">
      <c r="A1089" s="101">
        <v>158243</v>
      </c>
      <c r="B1089" s="100">
        <v>6</v>
      </c>
    </row>
    <row r="1090" spans="1:2" ht="15" customHeight="1" x14ac:dyDescent="0.25">
      <c r="A1090" s="101">
        <v>200875</v>
      </c>
      <c r="B1090" s="100">
        <v>8</v>
      </c>
    </row>
    <row r="1091" spans="1:2" ht="15" customHeight="1" x14ac:dyDescent="0.25">
      <c r="A1091" s="101">
        <v>145632</v>
      </c>
      <c r="B1091" s="100">
        <v>9</v>
      </c>
    </row>
    <row r="1092" spans="1:2" ht="15" customHeight="1" x14ac:dyDescent="0.25">
      <c r="A1092" s="101">
        <v>210840</v>
      </c>
      <c r="B1092" s="100">
        <v>7</v>
      </c>
    </row>
    <row r="1093" spans="1:2" ht="15" customHeight="1" x14ac:dyDescent="0.25">
      <c r="A1093" s="101">
        <v>92150</v>
      </c>
      <c r="B1093" s="100">
        <v>6</v>
      </c>
    </row>
    <row r="1094" spans="1:2" ht="15" customHeight="1" x14ac:dyDescent="0.25">
      <c r="A1094" s="101">
        <v>92150</v>
      </c>
      <c r="B1094" s="100">
        <v>2</v>
      </c>
    </row>
    <row r="1095" spans="1:2" ht="15" customHeight="1" x14ac:dyDescent="0.25">
      <c r="A1095" s="101">
        <v>197583</v>
      </c>
      <c r="B1095" s="100">
        <v>14</v>
      </c>
    </row>
    <row r="1096" spans="1:2" ht="15" customHeight="1" x14ac:dyDescent="0.25">
      <c r="A1096" s="101">
        <v>158090</v>
      </c>
      <c r="B1096" s="100">
        <v>6</v>
      </c>
    </row>
    <row r="1097" spans="1:2" ht="15" customHeight="1" x14ac:dyDescent="0.25">
      <c r="A1097" s="101">
        <v>154421</v>
      </c>
      <c r="B1097" s="100">
        <v>2</v>
      </c>
    </row>
    <row r="1098" spans="1:2" ht="15" customHeight="1" x14ac:dyDescent="0.25">
      <c r="A1098" s="101">
        <v>154421</v>
      </c>
      <c r="B1098" s="100">
        <v>4</v>
      </c>
    </row>
    <row r="1099" spans="1:2" ht="15" customHeight="1" x14ac:dyDescent="0.25">
      <c r="A1099" s="101">
        <v>104648</v>
      </c>
      <c r="B1099" s="100">
        <v>14</v>
      </c>
    </row>
    <row r="1100" spans="1:2" ht="15" customHeight="1" x14ac:dyDescent="0.25">
      <c r="A1100" s="101">
        <v>131020</v>
      </c>
      <c r="B1100" s="100">
        <v>7</v>
      </c>
    </row>
    <row r="1101" spans="1:2" ht="15" customHeight="1" x14ac:dyDescent="0.25">
      <c r="A1101" s="101">
        <v>148273</v>
      </c>
      <c r="B1101" s="100">
        <v>14</v>
      </c>
    </row>
    <row r="1102" spans="1:2" ht="15" customHeight="1" x14ac:dyDescent="0.25">
      <c r="A1102" s="101">
        <v>169482</v>
      </c>
      <c r="B1102" s="100">
        <v>14</v>
      </c>
    </row>
    <row r="1103" spans="1:2" ht="15" customHeight="1" x14ac:dyDescent="0.25">
      <c r="A1103" s="101">
        <v>185692</v>
      </c>
      <c r="B1103" s="100">
        <v>14</v>
      </c>
    </row>
    <row r="1104" spans="1:2" ht="15" customHeight="1" x14ac:dyDescent="0.25">
      <c r="A1104" s="101">
        <v>197774</v>
      </c>
      <c r="B1104" s="100">
        <v>2</v>
      </c>
    </row>
    <row r="1105" spans="1:2" ht="15" customHeight="1" x14ac:dyDescent="0.25">
      <c r="A1105" s="101">
        <v>183892</v>
      </c>
      <c r="B1105" s="100">
        <v>4</v>
      </c>
    </row>
    <row r="1106" spans="1:2" ht="15" customHeight="1" x14ac:dyDescent="0.25">
      <c r="A1106" s="101">
        <v>183892</v>
      </c>
      <c r="B1106" s="100">
        <v>5</v>
      </c>
    </row>
    <row r="1107" spans="1:2" ht="15" customHeight="1" x14ac:dyDescent="0.25">
      <c r="A1107" s="101">
        <v>183892</v>
      </c>
      <c r="B1107" s="100">
        <v>7</v>
      </c>
    </row>
    <row r="1108" spans="1:2" ht="15" customHeight="1" x14ac:dyDescent="0.25">
      <c r="A1108" s="101">
        <v>151944</v>
      </c>
      <c r="B1108" s="100">
        <v>3</v>
      </c>
    </row>
    <row r="1109" spans="1:2" ht="15" customHeight="1" x14ac:dyDescent="0.25">
      <c r="A1109" s="101">
        <v>202220</v>
      </c>
      <c r="B1109" s="100">
        <v>9</v>
      </c>
    </row>
    <row r="1110" spans="1:2" ht="15" customHeight="1" x14ac:dyDescent="0.25">
      <c r="A1110" s="101">
        <v>190979</v>
      </c>
      <c r="B1110" s="100">
        <v>9</v>
      </c>
    </row>
    <row r="1111" spans="1:2" ht="15" customHeight="1" x14ac:dyDescent="0.25">
      <c r="A1111" s="101">
        <v>202712</v>
      </c>
      <c r="B1111" s="100">
        <v>2</v>
      </c>
    </row>
    <row r="1112" spans="1:2" ht="15" customHeight="1" x14ac:dyDescent="0.25">
      <c r="A1112" s="101">
        <v>202712</v>
      </c>
      <c r="B1112" s="100">
        <v>5</v>
      </c>
    </row>
    <row r="1113" spans="1:2" ht="15" customHeight="1" x14ac:dyDescent="0.25">
      <c r="A1113" s="101">
        <v>202712</v>
      </c>
      <c r="B1113" s="100">
        <v>2</v>
      </c>
    </row>
    <row r="1114" spans="1:2" ht="15" customHeight="1" x14ac:dyDescent="0.25">
      <c r="A1114" s="101">
        <v>202505</v>
      </c>
      <c r="B1114" s="100">
        <v>5</v>
      </c>
    </row>
    <row r="1115" spans="1:2" ht="15" customHeight="1" x14ac:dyDescent="0.25">
      <c r="A1115" s="101">
        <v>171076</v>
      </c>
      <c r="B1115" s="100">
        <v>4</v>
      </c>
    </row>
    <row r="1116" spans="1:2" ht="15" customHeight="1" x14ac:dyDescent="0.25">
      <c r="A1116" s="101">
        <v>196496</v>
      </c>
      <c r="B1116" s="100">
        <v>3</v>
      </c>
    </row>
    <row r="1117" spans="1:2" ht="15" customHeight="1" x14ac:dyDescent="0.25">
      <c r="A1117" s="101">
        <v>196496</v>
      </c>
      <c r="B1117" s="100">
        <v>2</v>
      </c>
    </row>
    <row r="1118" spans="1:2" ht="15" customHeight="1" x14ac:dyDescent="0.25">
      <c r="A1118" s="101">
        <v>210330</v>
      </c>
      <c r="B1118" s="100">
        <v>13</v>
      </c>
    </row>
    <row r="1119" spans="1:2" ht="15" customHeight="1" x14ac:dyDescent="0.25">
      <c r="A1119" s="101">
        <v>158487</v>
      </c>
      <c r="B1119" s="100">
        <v>2</v>
      </c>
    </row>
    <row r="1120" spans="1:2" ht="15" customHeight="1" x14ac:dyDescent="0.25">
      <c r="A1120" s="101">
        <v>206694</v>
      </c>
      <c r="B1120" s="100">
        <v>4</v>
      </c>
    </row>
    <row r="1121" spans="1:2" ht="15" customHeight="1" x14ac:dyDescent="0.25">
      <c r="A1121" s="101">
        <v>181427</v>
      </c>
      <c r="B1121" s="100">
        <v>3</v>
      </c>
    </row>
    <row r="1122" spans="1:2" ht="15" customHeight="1" x14ac:dyDescent="0.25">
      <c r="A1122" s="101">
        <v>155131</v>
      </c>
      <c r="B1122" s="100">
        <v>7</v>
      </c>
    </row>
    <row r="1123" spans="1:2" ht="15" customHeight="1" x14ac:dyDescent="0.25">
      <c r="A1123" s="101">
        <v>164190</v>
      </c>
      <c r="B1123" s="100">
        <v>4</v>
      </c>
    </row>
    <row r="1124" spans="1:2" ht="15" customHeight="1" x14ac:dyDescent="0.25">
      <c r="A1124" s="101">
        <v>190817</v>
      </c>
      <c r="B1124" s="100">
        <v>6</v>
      </c>
    </row>
    <row r="1125" spans="1:2" ht="15" customHeight="1" x14ac:dyDescent="0.25">
      <c r="A1125" s="101">
        <v>206799</v>
      </c>
      <c r="B1125" s="100">
        <v>6</v>
      </c>
    </row>
    <row r="1126" spans="1:2" ht="15" customHeight="1" x14ac:dyDescent="0.25">
      <c r="A1126" s="101">
        <v>206799</v>
      </c>
      <c r="B1126" s="100">
        <v>2</v>
      </c>
    </row>
    <row r="1127" spans="1:2" ht="15" customHeight="1" x14ac:dyDescent="0.25">
      <c r="A1127" s="101">
        <v>157215</v>
      </c>
      <c r="B1127" s="100">
        <v>4</v>
      </c>
    </row>
    <row r="1128" spans="1:2" ht="15" customHeight="1" x14ac:dyDescent="0.25">
      <c r="A1128" s="101">
        <v>209929</v>
      </c>
      <c r="B1128" s="100">
        <v>7</v>
      </c>
    </row>
    <row r="1129" spans="1:2" ht="15" customHeight="1" x14ac:dyDescent="0.25">
      <c r="A1129" s="101">
        <v>204911</v>
      </c>
      <c r="B1129" s="100">
        <v>4</v>
      </c>
    </row>
    <row r="1130" spans="1:2" ht="15" customHeight="1" x14ac:dyDescent="0.25">
      <c r="A1130" s="101">
        <v>212814</v>
      </c>
      <c r="B1130" s="100">
        <v>7</v>
      </c>
    </row>
    <row r="1131" spans="1:2" ht="15" customHeight="1" x14ac:dyDescent="0.25">
      <c r="A1131" s="101">
        <v>212814</v>
      </c>
      <c r="B1131" s="100">
        <v>4</v>
      </c>
    </row>
    <row r="1132" spans="1:2" ht="15" customHeight="1" x14ac:dyDescent="0.25">
      <c r="A1132" s="101">
        <v>213088</v>
      </c>
      <c r="B1132" s="100">
        <v>5</v>
      </c>
    </row>
    <row r="1133" spans="1:2" ht="15" customHeight="1" x14ac:dyDescent="0.25">
      <c r="A1133" s="101">
        <v>213088</v>
      </c>
      <c r="B1133" s="100">
        <v>2</v>
      </c>
    </row>
    <row r="1134" spans="1:2" ht="15" customHeight="1" x14ac:dyDescent="0.25">
      <c r="A1134" s="101">
        <v>212413</v>
      </c>
      <c r="B1134" s="100">
        <v>6</v>
      </c>
    </row>
    <row r="1135" spans="1:2" ht="15" customHeight="1" x14ac:dyDescent="0.25">
      <c r="A1135" s="101">
        <v>213118</v>
      </c>
      <c r="B1135" s="100">
        <v>14</v>
      </c>
    </row>
    <row r="1136" spans="1:2" ht="15" customHeight="1" x14ac:dyDescent="0.25">
      <c r="A1136" s="101">
        <v>138443</v>
      </c>
      <c r="B1136" s="100">
        <v>14</v>
      </c>
    </row>
    <row r="1137" spans="1:2" ht="15" customHeight="1" x14ac:dyDescent="0.25">
      <c r="A1137" s="101">
        <v>188244</v>
      </c>
      <c r="B1137" s="100">
        <v>4</v>
      </c>
    </row>
    <row r="1138" spans="1:2" ht="15" customHeight="1" x14ac:dyDescent="0.25">
      <c r="A1138" s="101">
        <v>188244</v>
      </c>
      <c r="B1138" s="100">
        <v>4</v>
      </c>
    </row>
    <row r="1139" spans="1:2" ht="15" customHeight="1" x14ac:dyDescent="0.25">
      <c r="A1139" s="101">
        <v>188244</v>
      </c>
      <c r="B1139" s="100">
        <v>2</v>
      </c>
    </row>
    <row r="1140" spans="1:2" ht="15" customHeight="1" x14ac:dyDescent="0.25">
      <c r="A1140" s="101">
        <v>150373</v>
      </c>
      <c r="B1140" s="100">
        <v>6</v>
      </c>
    </row>
    <row r="1141" spans="1:2" ht="15" customHeight="1" x14ac:dyDescent="0.25">
      <c r="A1141" s="101">
        <v>128588</v>
      </c>
      <c r="B1141" s="100">
        <v>5</v>
      </c>
    </row>
    <row r="1142" spans="1:2" ht="15" customHeight="1" x14ac:dyDescent="0.25">
      <c r="A1142" s="101">
        <v>207570</v>
      </c>
      <c r="B1142" s="100">
        <v>14</v>
      </c>
    </row>
    <row r="1143" spans="1:2" ht="15" customHeight="1" x14ac:dyDescent="0.25">
      <c r="A1143" s="101">
        <v>213154</v>
      </c>
      <c r="B1143" s="100">
        <v>14</v>
      </c>
    </row>
    <row r="1144" spans="1:2" ht="15" customHeight="1" x14ac:dyDescent="0.25">
      <c r="A1144" s="101">
        <v>213154</v>
      </c>
      <c r="B1144" s="100">
        <v>14</v>
      </c>
    </row>
    <row r="1145" spans="1:2" ht="15" customHeight="1" x14ac:dyDescent="0.25">
      <c r="A1145" s="101">
        <v>121328</v>
      </c>
      <c r="B1145" s="100">
        <v>1</v>
      </c>
    </row>
    <row r="1146" spans="1:2" ht="15" customHeight="1" x14ac:dyDescent="0.25">
      <c r="A1146" s="101">
        <v>121328</v>
      </c>
      <c r="B1146" s="100">
        <v>14</v>
      </c>
    </row>
    <row r="1147" spans="1:2" ht="15" customHeight="1" x14ac:dyDescent="0.25">
      <c r="A1147" s="101">
        <v>121328</v>
      </c>
      <c r="B1147" s="100">
        <v>3</v>
      </c>
    </row>
    <row r="1148" spans="1:2" ht="15" customHeight="1" x14ac:dyDescent="0.25">
      <c r="A1148" s="101">
        <v>172367</v>
      </c>
      <c r="B1148" s="100">
        <v>2</v>
      </c>
    </row>
    <row r="1149" spans="1:2" ht="15" customHeight="1" x14ac:dyDescent="0.25">
      <c r="A1149" s="101">
        <v>172367</v>
      </c>
      <c r="B1149" s="100">
        <v>14</v>
      </c>
    </row>
    <row r="1150" spans="1:2" ht="15" customHeight="1" x14ac:dyDescent="0.25">
      <c r="A1150" s="101">
        <v>172367</v>
      </c>
      <c r="B1150" s="100">
        <v>1</v>
      </c>
    </row>
    <row r="1151" spans="1:2" ht="15" customHeight="1" x14ac:dyDescent="0.25">
      <c r="A1151" s="101">
        <v>92865</v>
      </c>
      <c r="B1151" s="100">
        <v>14</v>
      </c>
    </row>
    <row r="1152" spans="1:2" ht="15" customHeight="1" x14ac:dyDescent="0.25">
      <c r="A1152" s="101">
        <v>202303</v>
      </c>
      <c r="B1152" s="100">
        <v>3</v>
      </c>
    </row>
    <row r="1153" spans="1:2" ht="15" customHeight="1" x14ac:dyDescent="0.25">
      <c r="A1153" s="101">
        <v>154976</v>
      </c>
      <c r="B1153" s="100">
        <v>6</v>
      </c>
    </row>
    <row r="1154" spans="1:2" ht="15" customHeight="1" x14ac:dyDescent="0.25">
      <c r="A1154" s="101">
        <v>154976</v>
      </c>
      <c r="B1154" s="100">
        <v>2</v>
      </c>
    </row>
    <row r="1155" spans="1:2" ht="15" customHeight="1" x14ac:dyDescent="0.25">
      <c r="A1155" s="101">
        <v>206803</v>
      </c>
      <c r="B1155" s="100">
        <v>4</v>
      </c>
    </row>
    <row r="1156" spans="1:2" ht="15" customHeight="1" x14ac:dyDescent="0.25">
      <c r="A1156" s="101">
        <v>206803</v>
      </c>
      <c r="B1156" s="100">
        <v>3</v>
      </c>
    </row>
    <row r="1157" spans="1:2" ht="15" customHeight="1" x14ac:dyDescent="0.25">
      <c r="A1157" s="101">
        <v>175328</v>
      </c>
      <c r="B1157" s="100">
        <v>6</v>
      </c>
    </row>
    <row r="1158" spans="1:2" ht="15" customHeight="1" x14ac:dyDescent="0.25">
      <c r="A1158" s="101">
        <v>187688</v>
      </c>
      <c r="B1158" s="100">
        <v>5</v>
      </c>
    </row>
    <row r="1159" spans="1:2" ht="15" customHeight="1" x14ac:dyDescent="0.25">
      <c r="A1159" s="101">
        <v>210200</v>
      </c>
      <c r="B1159" s="100">
        <v>3</v>
      </c>
    </row>
    <row r="1160" spans="1:2" ht="15" customHeight="1" x14ac:dyDescent="0.25">
      <c r="A1160" s="101">
        <v>199636</v>
      </c>
      <c r="B1160" s="100">
        <v>3</v>
      </c>
    </row>
    <row r="1161" spans="1:2" ht="15" customHeight="1" x14ac:dyDescent="0.25">
      <c r="A1161" s="101">
        <v>199636</v>
      </c>
      <c r="B1161" s="100">
        <v>3</v>
      </c>
    </row>
    <row r="1162" spans="1:2" ht="15" customHeight="1" x14ac:dyDescent="0.25">
      <c r="A1162" s="101">
        <v>138841</v>
      </c>
      <c r="B1162" s="100">
        <v>3</v>
      </c>
    </row>
    <row r="1163" spans="1:2" ht="15" customHeight="1" x14ac:dyDescent="0.25">
      <c r="A1163" s="101">
        <v>188504</v>
      </c>
      <c r="B1163" s="100">
        <v>2</v>
      </c>
    </row>
    <row r="1164" spans="1:2" ht="15" customHeight="1" x14ac:dyDescent="0.25">
      <c r="A1164" s="101">
        <v>188504</v>
      </c>
      <c r="B1164" s="100">
        <v>5</v>
      </c>
    </row>
    <row r="1165" spans="1:2" ht="15" customHeight="1" x14ac:dyDescent="0.25">
      <c r="A1165" s="101">
        <v>205405</v>
      </c>
      <c r="B1165" s="100">
        <v>5</v>
      </c>
    </row>
    <row r="1166" spans="1:2" ht="15" customHeight="1" x14ac:dyDescent="0.25">
      <c r="A1166" s="101">
        <v>205405</v>
      </c>
      <c r="B1166" s="100">
        <v>1</v>
      </c>
    </row>
    <row r="1167" spans="1:2" ht="15" customHeight="1" x14ac:dyDescent="0.25">
      <c r="A1167" s="101">
        <v>91752</v>
      </c>
      <c r="B1167" s="100">
        <v>31</v>
      </c>
    </row>
    <row r="1168" spans="1:2" ht="15" customHeight="1" x14ac:dyDescent="0.25">
      <c r="A1168" s="101">
        <v>191394</v>
      </c>
      <c r="B1168" s="100">
        <v>7</v>
      </c>
    </row>
    <row r="1169" spans="1:2" ht="15" customHeight="1" x14ac:dyDescent="0.25">
      <c r="A1169" s="101">
        <v>194817</v>
      </c>
      <c r="B1169" s="100">
        <v>1</v>
      </c>
    </row>
    <row r="1170" spans="1:2" ht="15" customHeight="1" x14ac:dyDescent="0.25">
      <c r="A1170" s="101">
        <v>194817</v>
      </c>
      <c r="B1170" s="100">
        <v>11</v>
      </c>
    </row>
    <row r="1171" spans="1:2" ht="15" customHeight="1" x14ac:dyDescent="0.25">
      <c r="A1171" s="101">
        <v>140891</v>
      </c>
      <c r="B1171" s="100">
        <v>7</v>
      </c>
    </row>
    <row r="1172" spans="1:2" ht="15" customHeight="1" x14ac:dyDescent="0.25">
      <c r="A1172" s="101">
        <v>179652</v>
      </c>
      <c r="B1172" s="100">
        <v>3</v>
      </c>
    </row>
    <row r="1173" spans="1:2" ht="15" customHeight="1" x14ac:dyDescent="0.25">
      <c r="A1173" s="101">
        <v>179652</v>
      </c>
      <c r="B1173" s="100">
        <v>2</v>
      </c>
    </row>
    <row r="1174" spans="1:2" ht="15" customHeight="1" x14ac:dyDescent="0.25">
      <c r="A1174" s="101">
        <v>212810</v>
      </c>
      <c r="B1174" s="100">
        <v>14</v>
      </c>
    </row>
    <row r="1175" spans="1:2" ht="15" customHeight="1" x14ac:dyDescent="0.25">
      <c r="A1175" s="101">
        <v>143497</v>
      </c>
      <c r="B1175" s="100">
        <v>4</v>
      </c>
    </row>
    <row r="1176" spans="1:2" ht="15" customHeight="1" x14ac:dyDescent="0.25">
      <c r="A1176" s="101">
        <v>210727</v>
      </c>
      <c r="B1176" s="100">
        <v>14</v>
      </c>
    </row>
    <row r="1177" spans="1:2" ht="15" customHeight="1" x14ac:dyDescent="0.25">
      <c r="A1177" s="101">
        <v>190391</v>
      </c>
      <c r="B1177" s="100">
        <v>7</v>
      </c>
    </row>
    <row r="1178" spans="1:2" ht="15" customHeight="1" x14ac:dyDescent="0.25">
      <c r="A1178" s="101">
        <v>159992</v>
      </c>
      <c r="B1178" s="100">
        <v>6</v>
      </c>
    </row>
    <row r="1179" spans="1:2" ht="15" customHeight="1" x14ac:dyDescent="0.25">
      <c r="A1179" s="101">
        <v>206690</v>
      </c>
      <c r="B1179" s="100">
        <v>7</v>
      </c>
    </row>
    <row r="1180" spans="1:2" ht="15" customHeight="1" x14ac:dyDescent="0.25">
      <c r="A1180" s="101">
        <v>206690</v>
      </c>
      <c r="B1180" s="100">
        <v>7</v>
      </c>
    </row>
    <row r="1181" spans="1:2" ht="15" customHeight="1" x14ac:dyDescent="0.25">
      <c r="A1181" s="101">
        <v>213606</v>
      </c>
      <c r="B1181" s="100">
        <v>1</v>
      </c>
    </row>
    <row r="1182" spans="1:2" ht="15" customHeight="1" x14ac:dyDescent="0.25">
      <c r="A1182" s="101">
        <v>213606</v>
      </c>
      <c r="B1182" s="100">
        <v>3</v>
      </c>
    </row>
    <row r="1183" spans="1:2" ht="15" customHeight="1" x14ac:dyDescent="0.25">
      <c r="A1183" s="101">
        <v>169333</v>
      </c>
      <c r="B1183" s="100">
        <v>3</v>
      </c>
    </row>
    <row r="1184" spans="1:2" ht="15" customHeight="1" x14ac:dyDescent="0.25">
      <c r="A1184" s="101">
        <v>169333</v>
      </c>
      <c r="B1184" s="100">
        <v>5</v>
      </c>
    </row>
    <row r="1185" spans="1:2" ht="15" customHeight="1" x14ac:dyDescent="0.25">
      <c r="A1185" s="101">
        <v>205527</v>
      </c>
      <c r="B1185" s="100">
        <v>6</v>
      </c>
    </row>
    <row r="1186" spans="1:2" ht="15" customHeight="1" x14ac:dyDescent="0.25">
      <c r="A1186" s="101">
        <v>200905</v>
      </c>
      <c r="B1186" s="100">
        <v>6</v>
      </c>
    </row>
    <row r="1187" spans="1:2" ht="15" customHeight="1" x14ac:dyDescent="0.25">
      <c r="A1187" s="101">
        <v>197260</v>
      </c>
      <c r="B1187" s="100">
        <v>1</v>
      </c>
    </row>
    <row r="1188" spans="1:2" ht="15" customHeight="1" x14ac:dyDescent="0.25">
      <c r="A1188" s="101">
        <v>145192</v>
      </c>
      <c r="B1188" s="100">
        <v>6</v>
      </c>
    </row>
    <row r="1189" spans="1:2" ht="15" customHeight="1" x14ac:dyDescent="0.25">
      <c r="A1189" s="101">
        <v>171789</v>
      </c>
      <c r="B1189" s="100">
        <v>1</v>
      </c>
    </row>
    <row r="1190" spans="1:2" ht="15" customHeight="1" x14ac:dyDescent="0.25">
      <c r="A1190" s="101">
        <v>171789</v>
      </c>
      <c r="B1190" s="100">
        <v>2</v>
      </c>
    </row>
    <row r="1191" spans="1:2" ht="15" customHeight="1" x14ac:dyDescent="0.25">
      <c r="A1191" s="101">
        <v>191488</v>
      </c>
      <c r="B1191" s="100">
        <v>14</v>
      </c>
    </row>
    <row r="1192" spans="1:2" ht="15" customHeight="1" x14ac:dyDescent="0.25">
      <c r="A1192" s="101">
        <v>177262</v>
      </c>
      <c r="B1192" s="100">
        <v>2</v>
      </c>
    </row>
    <row r="1193" spans="1:2" ht="15" customHeight="1" x14ac:dyDescent="0.25">
      <c r="A1193" s="101">
        <v>177262</v>
      </c>
      <c r="B1193" s="100">
        <v>2</v>
      </c>
    </row>
    <row r="1194" spans="1:2" ht="15" customHeight="1" x14ac:dyDescent="0.25">
      <c r="A1194" s="101">
        <v>167973</v>
      </c>
      <c r="B1194" s="100">
        <v>14</v>
      </c>
    </row>
    <row r="1195" spans="1:2" ht="15" customHeight="1" x14ac:dyDescent="0.25">
      <c r="A1195" s="101">
        <v>167973</v>
      </c>
      <c r="B1195" s="100">
        <v>16</v>
      </c>
    </row>
    <row r="1196" spans="1:2" ht="15" customHeight="1" x14ac:dyDescent="0.25">
      <c r="A1196" s="101">
        <v>167973</v>
      </c>
      <c r="B1196" s="100">
        <v>6</v>
      </c>
    </row>
    <row r="1197" spans="1:2" ht="15" customHeight="1" x14ac:dyDescent="0.25">
      <c r="A1197" s="101">
        <v>207685</v>
      </c>
      <c r="B1197" s="100">
        <v>4</v>
      </c>
    </row>
    <row r="1198" spans="1:2" ht="15" customHeight="1" x14ac:dyDescent="0.25">
      <c r="A1198" s="101">
        <v>207685</v>
      </c>
      <c r="B1198" s="100">
        <v>2</v>
      </c>
    </row>
    <row r="1199" spans="1:2" ht="15" customHeight="1" x14ac:dyDescent="0.25">
      <c r="A1199" s="101">
        <v>210486</v>
      </c>
      <c r="B1199" s="100">
        <v>14</v>
      </c>
    </row>
    <row r="1200" spans="1:2" ht="15" customHeight="1" x14ac:dyDescent="0.25">
      <c r="A1200" s="101">
        <v>101585</v>
      </c>
      <c r="B1200" s="100">
        <v>7</v>
      </c>
    </row>
    <row r="1201" spans="1:2" ht="15" customHeight="1" x14ac:dyDescent="0.25">
      <c r="A1201" s="101">
        <v>201032</v>
      </c>
      <c r="B1201" s="100">
        <v>7</v>
      </c>
    </row>
    <row r="1202" spans="1:2" ht="15" customHeight="1" x14ac:dyDescent="0.25">
      <c r="A1202" s="101">
        <v>213689</v>
      </c>
      <c r="B1202" s="100">
        <v>4</v>
      </c>
    </row>
    <row r="1203" spans="1:2" ht="15" customHeight="1" x14ac:dyDescent="0.25">
      <c r="A1203" s="101">
        <v>169577</v>
      </c>
      <c r="B1203" s="100">
        <v>9</v>
      </c>
    </row>
    <row r="1204" spans="1:2" ht="15" customHeight="1" x14ac:dyDescent="0.25">
      <c r="A1204" s="101">
        <v>186379</v>
      </c>
      <c r="B1204" s="100">
        <v>3</v>
      </c>
    </row>
    <row r="1205" spans="1:2" ht="15" customHeight="1" x14ac:dyDescent="0.25">
      <c r="A1205" s="101">
        <v>186379</v>
      </c>
      <c r="B1205" s="100">
        <v>2</v>
      </c>
    </row>
    <row r="1206" spans="1:2" ht="15" customHeight="1" x14ac:dyDescent="0.25">
      <c r="A1206" s="101">
        <v>158537</v>
      </c>
      <c r="B1206" s="100">
        <v>2</v>
      </c>
    </row>
    <row r="1207" spans="1:2" ht="15" customHeight="1" x14ac:dyDescent="0.25">
      <c r="A1207" s="101">
        <v>156631</v>
      </c>
      <c r="B1207" s="100">
        <v>14</v>
      </c>
    </row>
    <row r="1208" spans="1:2" ht="15" customHeight="1" x14ac:dyDescent="0.25">
      <c r="A1208" s="101">
        <v>212972</v>
      </c>
      <c r="B1208" s="100">
        <v>14</v>
      </c>
    </row>
    <row r="1209" spans="1:2" ht="15" customHeight="1" x14ac:dyDescent="0.25">
      <c r="A1209" s="101">
        <v>212972</v>
      </c>
      <c r="B1209" s="100">
        <v>12</v>
      </c>
    </row>
    <row r="1210" spans="1:2" ht="15" customHeight="1" x14ac:dyDescent="0.25">
      <c r="A1210" s="101">
        <v>188444</v>
      </c>
      <c r="B1210" s="100">
        <v>14</v>
      </c>
    </row>
    <row r="1211" spans="1:2" ht="15" customHeight="1" x14ac:dyDescent="0.25">
      <c r="A1211" s="101">
        <v>175571</v>
      </c>
      <c r="B1211" s="100">
        <v>3</v>
      </c>
    </row>
    <row r="1212" spans="1:2" ht="15" customHeight="1" x14ac:dyDescent="0.25">
      <c r="A1212" s="101">
        <v>175571</v>
      </c>
      <c r="B1212" s="100">
        <v>3</v>
      </c>
    </row>
    <row r="1213" spans="1:2" ht="15" customHeight="1" x14ac:dyDescent="0.25">
      <c r="A1213" s="101">
        <v>208443</v>
      </c>
      <c r="B1213" s="100">
        <v>12</v>
      </c>
    </row>
    <row r="1214" spans="1:2" ht="15" customHeight="1" x14ac:dyDescent="0.25">
      <c r="A1214" s="101">
        <v>208443</v>
      </c>
      <c r="B1214" s="100">
        <v>2</v>
      </c>
    </row>
    <row r="1215" spans="1:2" ht="15" customHeight="1" x14ac:dyDescent="0.25">
      <c r="A1215" s="101">
        <v>167575</v>
      </c>
      <c r="B1215" s="100">
        <v>7</v>
      </c>
    </row>
    <row r="1216" spans="1:2" ht="15" customHeight="1" x14ac:dyDescent="0.25">
      <c r="A1216" s="101">
        <v>212666</v>
      </c>
      <c r="B1216" s="100">
        <v>14</v>
      </c>
    </row>
    <row r="1217" spans="1:2" ht="15" customHeight="1" x14ac:dyDescent="0.25">
      <c r="A1217" s="101">
        <v>211017</v>
      </c>
      <c r="B1217" s="100">
        <v>1</v>
      </c>
    </row>
    <row r="1218" spans="1:2" ht="15" customHeight="1" x14ac:dyDescent="0.25">
      <c r="A1218" s="101">
        <v>164721</v>
      </c>
      <c r="B1218" s="100">
        <v>2</v>
      </c>
    </row>
    <row r="1219" spans="1:2" ht="15" customHeight="1" x14ac:dyDescent="0.25">
      <c r="A1219" s="101">
        <v>145136</v>
      </c>
      <c r="B1219" s="100">
        <v>14</v>
      </c>
    </row>
    <row r="1220" spans="1:2" ht="15" customHeight="1" x14ac:dyDescent="0.25">
      <c r="A1220" s="101">
        <v>180019</v>
      </c>
      <c r="B1220" s="100">
        <v>8</v>
      </c>
    </row>
    <row r="1221" spans="1:2" ht="15" customHeight="1" x14ac:dyDescent="0.25">
      <c r="A1221" s="101">
        <v>189639</v>
      </c>
      <c r="B1221" s="100">
        <v>14</v>
      </c>
    </row>
    <row r="1222" spans="1:2" ht="15" customHeight="1" x14ac:dyDescent="0.25">
      <c r="A1222" s="101">
        <v>189639</v>
      </c>
      <c r="B1222" s="100">
        <v>4</v>
      </c>
    </row>
    <row r="1223" spans="1:2" ht="15" customHeight="1" x14ac:dyDescent="0.25">
      <c r="A1223" s="101">
        <v>95919</v>
      </c>
      <c r="B1223" s="100">
        <v>5</v>
      </c>
    </row>
    <row r="1224" spans="1:2" ht="15" customHeight="1" x14ac:dyDescent="0.25">
      <c r="A1224" s="101">
        <v>95919</v>
      </c>
      <c r="B1224" s="100">
        <v>3</v>
      </c>
    </row>
    <row r="1225" spans="1:2" ht="15" customHeight="1" x14ac:dyDescent="0.25">
      <c r="A1225" s="101">
        <v>170012</v>
      </c>
      <c r="B1225" s="100">
        <v>2</v>
      </c>
    </row>
    <row r="1226" spans="1:2" ht="15" customHeight="1" x14ac:dyDescent="0.25">
      <c r="A1226" s="101">
        <v>170012</v>
      </c>
      <c r="B1226" s="100">
        <v>2</v>
      </c>
    </row>
    <row r="1227" spans="1:2" ht="15" customHeight="1" x14ac:dyDescent="0.25">
      <c r="A1227" s="101">
        <v>160713</v>
      </c>
      <c r="B1227" s="100">
        <v>3</v>
      </c>
    </row>
    <row r="1228" spans="1:2" ht="15" customHeight="1" x14ac:dyDescent="0.25">
      <c r="A1228" s="101">
        <v>160713</v>
      </c>
      <c r="B1228" s="100">
        <v>3</v>
      </c>
    </row>
    <row r="1229" spans="1:2" ht="15" customHeight="1" x14ac:dyDescent="0.25">
      <c r="A1229" s="101">
        <v>160713</v>
      </c>
      <c r="B1229" s="100">
        <v>3</v>
      </c>
    </row>
    <row r="1230" spans="1:2" ht="15" customHeight="1" x14ac:dyDescent="0.25">
      <c r="A1230" s="101">
        <v>160713</v>
      </c>
      <c r="B1230" s="100">
        <v>3</v>
      </c>
    </row>
    <row r="1231" spans="1:2" ht="15" customHeight="1" x14ac:dyDescent="0.25">
      <c r="A1231" s="101">
        <v>160713</v>
      </c>
      <c r="B1231" s="100">
        <v>5</v>
      </c>
    </row>
    <row r="1232" spans="1:2" ht="15" customHeight="1" x14ac:dyDescent="0.25">
      <c r="A1232" s="101">
        <v>175501</v>
      </c>
      <c r="B1232" s="100">
        <v>14</v>
      </c>
    </row>
    <row r="1233" spans="1:2" ht="15" customHeight="1" x14ac:dyDescent="0.25">
      <c r="A1233" s="101">
        <v>203636</v>
      </c>
      <c r="B1233" s="100">
        <v>1</v>
      </c>
    </row>
    <row r="1234" spans="1:2" ht="15" customHeight="1" x14ac:dyDescent="0.25">
      <c r="A1234" s="101">
        <v>203636</v>
      </c>
      <c r="B1234" s="100">
        <v>13</v>
      </c>
    </row>
    <row r="1235" spans="1:2" ht="15" customHeight="1" x14ac:dyDescent="0.25">
      <c r="A1235" s="101">
        <v>203636</v>
      </c>
      <c r="B1235" s="100">
        <v>7</v>
      </c>
    </row>
    <row r="1236" spans="1:2" ht="15" customHeight="1" x14ac:dyDescent="0.25">
      <c r="A1236" s="101">
        <v>198962</v>
      </c>
      <c r="B1236" s="100">
        <v>14</v>
      </c>
    </row>
    <row r="1237" spans="1:2" ht="15" customHeight="1" x14ac:dyDescent="0.25">
      <c r="A1237" s="101">
        <v>193911</v>
      </c>
      <c r="B1237" s="100">
        <v>7</v>
      </c>
    </row>
    <row r="1238" spans="1:2" ht="15" customHeight="1" x14ac:dyDescent="0.25">
      <c r="A1238" s="101">
        <v>199701</v>
      </c>
      <c r="B1238" s="100">
        <v>14</v>
      </c>
    </row>
    <row r="1239" spans="1:2" ht="15" customHeight="1" x14ac:dyDescent="0.25">
      <c r="A1239" s="101">
        <v>192125</v>
      </c>
      <c r="B1239" s="100">
        <v>5</v>
      </c>
    </row>
    <row r="1240" spans="1:2" ht="15" customHeight="1" x14ac:dyDescent="0.25">
      <c r="A1240" s="101">
        <v>167823</v>
      </c>
      <c r="B1240" s="100">
        <v>6</v>
      </c>
    </row>
    <row r="1241" spans="1:2" ht="15" customHeight="1" x14ac:dyDescent="0.25">
      <c r="A1241" s="101">
        <v>167823</v>
      </c>
      <c r="B1241" s="100">
        <v>4</v>
      </c>
    </row>
    <row r="1242" spans="1:2" ht="15" customHeight="1" x14ac:dyDescent="0.25">
      <c r="A1242" s="101">
        <v>207166</v>
      </c>
      <c r="B1242" s="100">
        <v>4</v>
      </c>
    </row>
    <row r="1243" spans="1:2" ht="15" customHeight="1" x14ac:dyDescent="0.25">
      <c r="A1243" s="101">
        <v>207166</v>
      </c>
      <c r="B1243" s="100">
        <v>3</v>
      </c>
    </row>
    <row r="1244" spans="1:2" ht="15" customHeight="1" x14ac:dyDescent="0.25">
      <c r="A1244" s="101">
        <v>212821</v>
      </c>
      <c r="B1244" s="100">
        <v>13</v>
      </c>
    </row>
    <row r="1245" spans="1:2" ht="15" customHeight="1" x14ac:dyDescent="0.25">
      <c r="A1245" s="101">
        <v>177460</v>
      </c>
      <c r="B1245" s="100">
        <v>2</v>
      </c>
    </row>
    <row r="1246" spans="1:2" ht="15" customHeight="1" x14ac:dyDescent="0.25">
      <c r="A1246" s="101">
        <v>177460</v>
      </c>
      <c r="B1246" s="100">
        <v>2</v>
      </c>
    </row>
    <row r="1247" spans="1:2" ht="15" customHeight="1" x14ac:dyDescent="0.25">
      <c r="A1247" s="101">
        <v>166111</v>
      </c>
      <c r="B1247" s="100">
        <v>7</v>
      </c>
    </row>
    <row r="1248" spans="1:2" ht="15" customHeight="1" x14ac:dyDescent="0.25">
      <c r="A1248" s="101">
        <v>200043</v>
      </c>
      <c r="B1248" s="100">
        <v>3</v>
      </c>
    </row>
    <row r="1249" spans="1:2" ht="15" customHeight="1" x14ac:dyDescent="0.25">
      <c r="A1249" s="101">
        <v>200043</v>
      </c>
      <c r="B1249" s="100">
        <v>5</v>
      </c>
    </row>
    <row r="1250" spans="1:2" ht="15" customHeight="1" x14ac:dyDescent="0.25">
      <c r="A1250" s="101">
        <v>200043</v>
      </c>
      <c r="B1250" s="100">
        <v>2</v>
      </c>
    </row>
    <row r="1251" spans="1:2" ht="15" customHeight="1" x14ac:dyDescent="0.25">
      <c r="A1251" s="101">
        <v>130246</v>
      </c>
      <c r="B1251" s="100">
        <v>12</v>
      </c>
    </row>
    <row r="1252" spans="1:2" ht="15" customHeight="1" x14ac:dyDescent="0.25">
      <c r="A1252" s="101">
        <v>130256</v>
      </c>
      <c r="B1252" s="100">
        <v>7</v>
      </c>
    </row>
    <row r="1253" spans="1:2" ht="15" customHeight="1" x14ac:dyDescent="0.25">
      <c r="A1253" s="101">
        <v>206494</v>
      </c>
      <c r="B1253" s="100">
        <v>4</v>
      </c>
    </row>
    <row r="1254" spans="1:2" ht="15" customHeight="1" x14ac:dyDescent="0.25">
      <c r="A1254" s="101">
        <v>206494</v>
      </c>
      <c r="B1254" s="100">
        <v>5</v>
      </c>
    </row>
    <row r="1255" spans="1:2" ht="15" customHeight="1" x14ac:dyDescent="0.25">
      <c r="A1255" s="101">
        <v>204381</v>
      </c>
      <c r="B1255" s="100">
        <v>5</v>
      </c>
    </row>
    <row r="1256" spans="1:2" ht="15" customHeight="1" x14ac:dyDescent="0.25">
      <c r="A1256" s="101">
        <v>166224</v>
      </c>
      <c r="B1256" s="100">
        <v>7</v>
      </c>
    </row>
    <row r="1257" spans="1:2" ht="15" customHeight="1" x14ac:dyDescent="0.25">
      <c r="A1257" s="101">
        <v>166224</v>
      </c>
      <c r="B1257" s="100">
        <v>2</v>
      </c>
    </row>
    <row r="1258" spans="1:2" ht="15" customHeight="1" x14ac:dyDescent="0.25">
      <c r="A1258" s="101">
        <v>119527</v>
      </c>
      <c r="B1258" s="100">
        <v>2</v>
      </c>
    </row>
    <row r="1259" spans="1:2" ht="15" customHeight="1" x14ac:dyDescent="0.25">
      <c r="A1259" s="101">
        <v>182297</v>
      </c>
      <c r="B1259" s="100">
        <v>3</v>
      </c>
    </row>
    <row r="1260" spans="1:2" ht="15" customHeight="1" x14ac:dyDescent="0.25">
      <c r="A1260" s="101">
        <v>179305</v>
      </c>
      <c r="B1260" s="100">
        <v>10</v>
      </c>
    </row>
    <row r="1261" spans="1:2" ht="15" customHeight="1" x14ac:dyDescent="0.25">
      <c r="A1261" s="101">
        <v>172064</v>
      </c>
      <c r="B1261" s="100">
        <v>5</v>
      </c>
    </row>
    <row r="1262" spans="1:2" ht="15" customHeight="1" x14ac:dyDescent="0.25">
      <c r="A1262" s="101">
        <v>149710</v>
      </c>
      <c r="B1262" s="100">
        <v>4</v>
      </c>
    </row>
    <row r="1263" spans="1:2" ht="15" customHeight="1" x14ac:dyDescent="0.25">
      <c r="A1263" s="101">
        <v>205498</v>
      </c>
      <c r="B1263" s="100">
        <v>12</v>
      </c>
    </row>
    <row r="1264" spans="1:2" ht="15" customHeight="1" x14ac:dyDescent="0.25">
      <c r="A1264" s="101">
        <v>205498</v>
      </c>
      <c r="B1264" s="100">
        <v>1</v>
      </c>
    </row>
    <row r="1265" spans="1:2" ht="15" customHeight="1" x14ac:dyDescent="0.25">
      <c r="A1265" s="101">
        <v>186566</v>
      </c>
      <c r="B1265" s="100">
        <v>5</v>
      </c>
    </row>
    <row r="1266" spans="1:2" ht="15" customHeight="1" x14ac:dyDescent="0.25">
      <c r="A1266" s="101">
        <v>125118</v>
      </c>
      <c r="B1266" s="100">
        <v>5</v>
      </c>
    </row>
    <row r="1267" spans="1:2" ht="15" customHeight="1" x14ac:dyDescent="0.25">
      <c r="A1267" s="101">
        <v>125118</v>
      </c>
      <c r="B1267" s="100">
        <v>2</v>
      </c>
    </row>
    <row r="1268" spans="1:2" ht="15" customHeight="1" x14ac:dyDescent="0.25">
      <c r="A1268" s="101">
        <v>191089</v>
      </c>
      <c r="B1268" s="100">
        <v>14</v>
      </c>
    </row>
    <row r="1269" spans="1:2" ht="15" customHeight="1" x14ac:dyDescent="0.25">
      <c r="A1269" s="101">
        <v>151240</v>
      </c>
      <c r="B1269" s="100">
        <v>7</v>
      </c>
    </row>
    <row r="1270" spans="1:2" ht="15" customHeight="1" x14ac:dyDescent="0.25">
      <c r="A1270" s="101">
        <v>207098</v>
      </c>
      <c r="B1270" s="100">
        <v>3</v>
      </c>
    </row>
    <row r="1271" spans="1:2" ht="15" customHeight="1" x14ac:dyDescent="0.25">
      <c r="A1271" s="101">
        <v>211213</v>
      </c>
      <c r="B1271" s="100">
        <v>3</v>
      </c>
    </row>
    <row r="1272" spans="1:2" ht="15" customHeight="1" x14ac:dyDescent="0.25">
      <c r="A1272" s="101">
        <v>211213</v>
      </c>
      <c r="B1272" s="100">
        <v>8</v>
      </c>
    </row>
    <row r="1273" spans="1:2" ht="15" customHeight="1" x14ac:dyDescent="0.25">
      <c r="A1273" s="101">
        <v>186486</v>
      </c>
      <c r="B1273" s="100">
        <v>4</v>
      </c>
    </row>
    <row r="1274" spans="1:2" ht="15" customHeight="1" x14ac:dyDescent="0.25">
      <c r="A1274" s="101">
        <v>186486</v>
      </c>
      <c r="B1274" s="100">
        <v>3</v>
      </c>
    </row>
    <row r="1275" spans="1:2" ht="15" customHeight="1" x14ac:dyDescent="0.25">
      <c r="A1275" s="101">
        <v>186486</v>
      </c>
      <c r="B1275" s="100">
        <v>5</v>
      </c>
    </row>
    <row r="1276" spans="1:2" ht="15" customHeight="1" x14ac:dyDescent="0.25">
      <c r="A1276" s="101">
        <v>186486</v>
      </c>
      <c r="B1276" s="100">
        <v>2</v>
      </c>
    </row>
    <row r="1277" spans="1:2" ht="15" customHeight="1" x14ac:dyDescent="0.25">
      <c r="A1277" s="101">
        <v>165593</v>
      </c>
      <c r="B1277" s="100">
        <v>7</v>
      </c>
    </row>
    <row r="1278" spans="1:2" ht="15" customHeight="1" x14ac:dyDescent="0.25">
      <c r="A1278" s="101">
        <v>190275</v>
      </c>
      <c r="B1278" s="100">
        <v>5</v>
      </c>
    </row>
    <row r="1279" spans="1:2" ht="15" customHeight="1" x14ac:dyDescent="0.25">
      <c r="A1279" s="101">
        <v>190275</v>
      </c>
      <c r="B1279" s="100">
        <v>2</v>
      </c>
    </row>
    <row r="1280" spans="1:2" ht="15" customHeight="1" x14ac:dyDescent="0.25">
      <c r="A1280" s="101">
        <v>126108</v>
      </c>
      <c r="B1280" s="100">
        <v>5</v>
      </c>
    </row>
    <row r="1281" spans="1:2" ht="15" customHeight="1" x14ac:dyDescent="0.25">
      <c r="A1281" s="101">
        <v>192175</v>
      </c>
      <c r="B1281" s="100">
        <v>12</v>
      </c>
    </row>
    <row r="1282" spans="1:2" ht="15" customHeight="1" x14ac:dyDescent="0.25">
      <c r="A1282" s="101">
        <v>211433</v>
      </c>
      <c r="B1282" s="100">
        <v>3</v>
      </c>
    </row>
    <row r="1283" spans="1:2" ht="15" customHeight="1" x14ac:dyDescent="0.25">
      <c r="A1283" s="101">
        <v>211433</v>
      </c>
      <c r="B1283" s="100">
        <v>2</v>
      </c>
    </row>
    <row r="1284" spans="1:2" ht="15" customHeight="1" x14ac:dyDescent="0.25">
      <c r="A1284" s="101">
        <v>213362</v>
      </c>
      <c r="B1284" s="100">
        <v>14</v>
      </c>
    </row>
    <row r="1285" spans="1:2" ht="15" customHeight="1" x14ac:dyDescent="0.25">
      <c r="A1285" s="101">
        <v>187168</v>
      </c>
      <c r="B1285" s="100">
        <v>7</v>
      </c>
    </row>
    <row r="1286" spans="1:2" ht="15" customHeight="1" x14ac:dyDescent="0.25">
      <c r="A1286" s="101">
        <v>212403</v>
      </c>
      <c r="B1286" s="100">
        <v>13</v>
      </c>
    </row>
    <row r="1287" spans="1:2" ht="15" customHeight="1" x14ac:dyDescent="0.25">
      <c r="A1287" s="101">
        <v>198875</v>
      </c>
      <c r="B1287" s="100">
        <v>14</v>
      </c>
    </row>
    <row r="1288" spans="1:2" ht="15" customHeight="1" x14ac:dyDescent="0.25">
      <c r="A1288" s="101">
        <v>209974</v>
      </c>
      <c r="B1288" s="100">
        <v>3</v>
      </c>
    </row>
    <row r="1289" spans="1:2" ht="15" customHeight="1" x14ac:dyDescent="0.25">
      <c r="A1289" s="101">
        <v>209974</v>
      </c>
      <c r="B1289" s="100">
        <v>10</v>
      </c>
    </row>
    <row r="1290" spans="1:2" ht="15" customHeight="1" x14ac:dyDescent="0.25">
      <c r="A1290" s="101">
        <v>166605</v>
      </c>
      <c r="B1290" s="100">
        <v>3</v>
      </c>
    </row>
    <row r="1291" spans="1:2" ht="15" customHeight="1" x14ac:dyDescent="0.25">
      <c r="A1291" s="101">
        <v>166605</v>
      </c>
      <c r="B1291" s="100">
        <v>2</v>
      </c>
    </row>
    <row r="1292" spans="1:2" ht="15" customHeight="1" x14ac:dyDescent="0.25">
      <c r="A1292" s="101">
        <v>210896</v>
      </c>
      <c r="B1292" s="100">
        <v>1</v>
      </c>
    </row>
    <row r="1293" spans="1:2" ht="15" customHeight="1" x14ac:dyDescent="0.25">
      <c r="A1293" s="101">
        <v>210896</v>
      </c>
      <c r="B1293" s="100">
        <v>5</v>
      </c>
    </row>
    <row r="1294" spans="1:2" ht="15" customHeight="1" x14ac:dyDescent="0.25">
      <c r="A1294" s="101">
        <v>158310</v>
      </c>
      <c r="B1294" s="100">
        <v>7</v>
      </c>
    </row>
    <row r="1295" spans="1:2" ht="15" customHeight="1" x14ac:dyDescent="0.25">
      <c r="A1295" s="101">
        <v>213524</v>
      </c>
      <c r="B1295" s="100">
        <v>3</v>
      </c>
    </row>
    <row r="1296" spans="1:2" ht="15" customHeight="1" x14ac:dyDescent="0.25">
      <c r="A1296" s="101">
        <v>213524</v>
      </c>
      <c r="B1296" s="100">
        <v>4</v>
      </c>
    </row>
    <row r="1297" spans="1:2" ht="15" customHeight="1" x14ac:dyDescent="0.25">
      <c r="A1297" s="101">
        <v>181725</v>
      </c>
      <c r="B1297" s="100">
        <v>17</v>
      </c>
    </row>
    <row r="1298" spans="1:2" ht="15" customHeight="1" x14ac:dyDescent="0.25">
      <c r="A1298" s="101">
        <v>181725</v>
      </c>
      <c r="B1298" s="100">
        <v>2</v>
      </c>
    </row>
    <row r="1299" spans="1:2" ht="15" customHeight="1" x14ac:dyDescent="0.25">
      <c r="A1299" s="101">
        <v>125108</v>
      </c>
      <c r="B1299" s="100">
        <v>9</v>
      </c>
    </row>
    <row r="1300" spans="1:2" ht="15" customHeight="1" x14ac:dyDescent="0.25">
      <c r="A1300" s="101">
        <v>125108</v>
      </c>
      <c r="B1300" s="100">
        <v>5</v>
      </c>
    </row>
    <row r="1301" spans="1:2" ht="15" customHeight="1" x14ac:dyDescent="0.25">
      <c r="A1301" s="101">
        <v>181289</v>
      </c>
      <c r="B1301" s="100">
        <v>1</v>
      </c>
    </row>
    <row r="1302" spans="1:2" ht="15" customHeight="1" x14ac:dyDescent="0.25">
      <c r="A1302" s="101">
        <v>181289</v>
      </c>
      <c r="B1302" s="100">
        <v>3</v>
      </c>
    </row>
    <row r="1303" spans="1:2" ht="15" customHeight="1" x14ac:dyDescent="0.25">
      <c r="A1303" s="101">
        <v>181289</v>
      </c>
      <c r="B1303" s="100">
        <v>4</v>
      </c>
    </row>
    <row r="1304" spans="1:2" ht="15" customHeight="1" x14ac:dyDescent="0.25">
      <c r="A1304" s="101">
        <v>214091</v>
      </c>
      <c r="B1304" s="100">
        <v>14</v>
      </c>
    </row>
    <row r="1305" spans="1:2" ht="15" customHeight="1" x14ac:dyDescent="0.25">
      <c r="A1305" s="101">
        <v>174802</v>
      </c>
      <c r="B1305" s="100">
        <v>3</v>
      </c>
    </row>
    <row r="1306" spans="1:2" ht="15" customHeight="1" x14ac:dyDescent="0.25">
      <c r="A1306" s="101">
        <v>174802</v>
      </c>
      <c r="B1306" s="100">
        <v>4</v>
      </c>
    </row>
    <row r="1307" spans="1:2" ht="15" customHeight="1" x14ac:dyDescent="0.25">
      <c r="A1307" s="101">
        <v>188582</v>
      </c>
      <c r="B1307" s="100">
        <v>14</v>
      </c>
    </row>
    <row r="1308" spans="1:2" ht="15" customHeight="1" x14ac:dyDescent="0.25">
      <c r="A1308" s="101">
        <v>204404</v>
      </c>
      <c r="B1308" s="100">
        <v>7</v>
      </c>
    </row>
    <row r="1309" spans="1:2" ht="15" customHeight="1" x14ac:dyDescent="0.25">
      <c r="A1309" s="101">
        <v>204404</v>
      </c>
      <c r="B1309" s="100">
        <v>13</v>
      </c>
    </row>
    <row r="1310" spans="1:2" ht="15" customHeight="1" x14ac:dyDescent="0.25">
      <c r="A1310" s="101">
        <v>165652</v>
      </c>
      <c r="B1310" s="100">
        <v>7</v>
      </c>
    </row>
    <row r="1311" spans="1:2" ht="15" customHeight="1" x14ac:dyDescent="0.25">
      <c r="A1311" s="101">
        <v>186329</v>
      </c>
      <c r="B1311" s="100">
        <v>14</v>
      </c>
    </row>
    <row r="1312" spans="1:2" ht="15" customHeight="1" x14ac:dyDescent="0.25">
      <c r="A1312" s="101">
        <v>186329</v>
      </c>
      <c r="B1312" s="100">
        <v>7</v>
      </c>
    </row>
    <row r="1313" spans="1:2" ht="15" customHeight="1" x14ac:dyDescent="0.25">
      <c r="A1313" s="101">
        <v>168079</v>
      </c>
      <c r="B1313" s="100">
        <v>3</v>
      </c>
    </row>
    <row r="1314" spans="1:2" ht="15" customHeight="1" x14ac:dyDescent="0.25">
      <c r="A1314" s="101">
        <v>168079</v>
      </c>
      <c r="B1314" s="100">
        <v>10</v>
      </c>
    </row>
    <row r="1315" spans="1:2" ht="15" customHeight="1" x14ac:dyDescent="0.25">
      <c r="A1315" s="101">
        <v>176005</v>
      </c>
      <c r="B1315" s="100">
        <v>3</v>
      </c>
    </row>
    <row r="1316" spans="1:2" ht="15" customHeight="1" x14ac:dyDescent="0.25">
      <c r="A1316" s="101">
        <v>140977</v>
      </c>
      <c r="B1316" s="100">
        <v>5</v>
      </c>
    </row>
    <row r="1317" spans="1:2" ht="15" customHeight="1" x14ac:dyDescent="0.25">
      <c r="A1317" s="101">
        <v>212906</v>
      </c>
      <c r="B1317" s="100">
        <v>11</v>
      </c>
    </row>
    <row r="1318" spans="1:2" ht="15" customHeight="1" x14ac:dyDescent="0.25">
      <c r="A1318" s="101">
        <v>138430</v>
      </c>
      <c r="B1318" s="100">
        <v>14</v>
      </c>
    </row>
    <row r="1319" spans="1:2" ht="15" customHeight="1" x14ac:dyDescent="0.25">
      <c r="A1319" s="101">
        <v>138430</v>
      </c>
      <c r="B1319" s="100">
        <v>9</v>
      </c>
    </row>
    <row r="1320" spans="1:2" ht="15" customHeight="1" x14ac:dyDescent="0.25">
      <c r="A1320" s="101">
        <v>152379</v>
      </c>
      <c r="B1320" s="100">
        <v>3</v>
      </c>
    </row>
    <row r="1321" spans="1:2" ht="15" customHeight="1" x14ac:dyDescent="0.25">
      <c r="A1321" s="101">
        <v>184774</v>
      </c>
      <c r="B1321" s="100">
        <v>7</v>
      </c>
    </row>
    <row r="1322" spans="1:2" ht="15" customHeight="1" x14ac:dyDescent="0.25">
      <c r="A1322" s="101">
        <v>189289</v>
      </c>
      <c r="B1322" s="100">
        <v>5</v>
      </c>
    </row>
    <row r="1323" spans="1:2" ht="15" customHeight="1" x14ac:dyDescent="0.25">
      <c r="A1323" s="101">
        <v>208415</v>
      </c>
      <c r="B1323" s="100">
        <v>5</v>
      </c>
    </row>
    <row r="1324" spans="1:2" ht="15" customHeight="1" x14ac:dyDescent="0.25">
      <c r="A1324" s="101">
        <v>186326</v>
      </c>
      <c r="B1324" s="100">
        <v>5</v>
      </c>
    </row>
    <row r="1325" spans="1:2" ht="15" customHeight="1" x14ac:dyDescent="0.25">
      <c r="A1325" s="101">
        <v>126112</v>
      </c>
      <c r="B1325" s="100">
        <v>7</v>
      </c>
    </row>
    <row r="1326" spans="1:2" ht="15" customHeight="1" x14ac:dyDescent="0.25">
      <c r="A1326" s="101">
        <v>126112</v>
      </c>
      <c r="B1326" s="100">
        <v>6</v>
      </c>
    </row>
    <row r="1327" spans="1:2" ht="15" customHeight="1" x14ac:dyDescent="0.25">
      <c r="A1327" s="101">
        <v>92244</v>
      </c>
      <c r="B1327" s="100">
        <v>9</v>
      </c>
    </row>
    <row r="1328" spans="1:2" ht="15" customHeight="1" x14ac:dyDescent="0.25">
      <c r="A1328" s="101">
        <v>92244</v>
      </c>
      <c r="B1328" s="100">
        <v>11</v>
      </c>
    </row>
    <row r="1329" spans="1:2" ht="15" customHeight="1" x14ac:dyDescent="0.25">
      <c r="A1329" s="101">
        <v>199920</v>
      </c>
      <c r="B1329" s="100">
        <v>11</v>
      </c>
    </row>
    <row r="1330" spans="1:2" ht="15" customHeight="1" x14ac:dyDescent="0.25">
      <c r="A1330" s="101">
        <v>206797</v>
      </c>
      <c r="B1330" s="100">
        <v>5</v>
      </c>
    </row>
    <row r="1331" spans="1:2" ht="15" customHeight="1" x14ac:dyDescent="0.25">
      <c r="A1331" s="101">
        <v>206797</v>
      </c>
      <c r="B1331" s="100">
        <v>2</v>
      </c>
    </row>
    <row r="1332" spans="1:2" ht="15" customHeight="1" x14ac:dyDescent="0.25">
      <c r="A1332" s="101">
        <v>206797</v>
      </c>
      <c r="B1332" s="100">
        <v>3</v>
      </c>
    </row>
    <row r="1333" spans="1:2" ht="15" customHeight="1" x14ac:dyDescent="0.25">
      <c r="A1333" s="101">
        <v>206797</v>
      </c>
      <c r="B1333" s="100">
        <v>3</v>
      </c>
    </row>
    <row r="1334" spans="1:2" ht="15" customHeight="1" x14ac:dyDescent="0.25">
      <c r="A1334" s="101">
        <v>206797</v>
      </c>
      <c r="B1334" s="100">
        <v>4</v>
      </c>
    </row>
    <row r="1335" spans="1:2" ht="15" customHeight="1" x14ac:dyDescent="0.25">
      <c r="A1335" s="101">
        <v>148140</v>
      </c>
      <c r="B1335" s="100">
        <v>7</v>
      </c>
    </row>
    <row r="1336" spans="1:2" ht="15" customHeight="1" x14ac:dyDescent="0.25">
      <c r="A1336" s="101">
        <v>148140</v>
      </c>
      <c r="B1336" s="100">
        <v>14</v>
      </c>
    </row>
    <row r="1337" spans="1:2" ht="15" customHeight="1" x14ac:dyDescent="0.25">
      <c r="A1337" s="101">
        <v>176586</v>
      </c>
      <c r="B1337" s="100">
        <v>1</v>
      </c>
    </row>
    <row r="1338" spans="1:2" ht="15" customHeight="1" x14ac:dyDescent="0.25">
      <c r="A1338" s="101">
        <v>176586</v>
      </c>
      <c r="B1338" s="100">
        <v>3</v>
      </c>
    </row>
    <row r="1339" spans="1:2" ht="15" customHeight="1" x14ac:dyDescent="0.25">
      <c r="A1339" s="101">
        <v>176586</v>
      </c>
      <c r="B1339" s="100">
        <v>2</v>
      </c>
    </row>
    <row r="1340" spans="1:2" ht="15" customHeight="1" x14ac:dyDescent="0.25">
      <c r="A1340" s="101">
        <v>203040</v>
      </c>
      <c r="B1340" s="100">
        <v>14</v>
      </c>
    </row>
    <row r="1341" spans="1:2" ht="15" customHeight="1" x14ac:dyDescent="0.25">
      <c r="A1341" s="101">
        <v>186487</v>
      </c>
      <c r="B1341" s="100">
        <v>5</v>
      </c>
    </row>
    <row r="1342" spans="1:2" ht="15" customHeight="1" x14ac:dyDescent="0.25">
      <c r="A1342" s="101">
        <v>202758</v>
      </c>
      <c r="B1342" s="100">
        <v>3</v>
      </c>
    </row>
    <row r="1343" spans="1:2" ht="15" customHeight="1" x14ac:dyDescent="0.25">
      <c r="A1343" s="101">
        <v>182550</v>
      </c>
      <c r="B1343" s="100">
        <v>7</v>
      </c>
    </row>
    <row r="1344" spans="1:2" ht="15" customHeight="1" x14ac:dyDescent="0.25">
      <c r="A1344" s="101">
        <v>204855</v>
      </c>
      <c r="B1344" s="100">
        <v>14</v>
      </c>
    </row>
    <row r="1345" spans="1:2" ht="15" customHeight="1" x14ac:dyDescent="0.25">
      <c r="A1345" s="101">
        <v>204855</v>
      </c>
      <c r="B1345" s="100">
        <v>14</v>
      </c>
    </row>
    <row r="1346" spans="1:2" ht="15" customHeight="1" x14ac:dyDescent="0.25">
      <c r="A1346" s="101">
        <v>204715</v>
      </c>
      <c r="B1346" s="100">
        <v>5</v>
      </c>
    </row>
    <row r="1347" spans="1:2" ht="15" customHeight="1" x14ac:dyDescent="0.25">
      <c r="A1347" s="101">
        <v>204715</v>
      </c>
      <c r="B1347" s="100">
        <v>2</v>
      </c>
    </row>
    <row r="1348" spans="1:2" ht="15" customHeight="1" x14ac:dyDescent="0.25">
      <c r="A1348" s="101">
        <v>155347</v>
      </c>
      <c r="B1348" s="100">
        <v>9</v>
      </c>
    </row>
    <row r="1349" spans="1:2" ht="15" customHeight="1" x14ac:dyDescent="0.25">
      <c r="A1349" s="101">
        <v>155347</v>
      </c>
      <c r="B1349" s="100">
        <v>2</v>
      </c>
    </row>
    <row r="1350" spans="1:2" ht="15" customHeight="1" x14ac:dyDescent="0.25">
      <c r="A1350" s="101">
        <v>170440</v>
      </c>
      <c r="B1350" s="100">
        <v>14</v>
      </c>
    </row>
    <row r="1351" spans="1:2" ht="15" customHeight="1" x14ac:dyDescent="0.25">
      <c r="A1351" s="101">
        <v>209443</v>
      </c>
      <c r="B1351" s="100">
        <v>16</v>
      </c>
    </row>
    <row r="1352" spans="1:2" ht="15" customHeight="1" x14ac:dyDescent="0.25">
      <c r="A1352" s="101">
        <v>208334</v>
      </c>
      <c r="B1352" s="100">
        <v>5</v>
      </c>
    </row>
    <row r="1353" spans="1:2" ht="15" customHeight="1" x14ac:dyDescent="0.25">
      <c r="A1353" s="101">
        <v>208334</v>
      </c>
      <c r="B1353" s="100">
        <v>14</v>
      </c>
    </row>
    <row r="1354" spans="1:2" ht="15" customHeight="1" x14ac:dyDescent="0.25">
      <c r="A1354" s="101">
        <v>208334</v>
      </c>
      <c r="B1354" s="100">
        <v>14</v>
      </c>
    </row>
    <row r="1355" spans="1:2" ht="15" customHeight="1" x14ac:dyDescent="0.25">
      <c r="A1355" s="101">
        <v>209104</v>
      </c>
      <c r="B1355" s="100">
        <v>3</v>
      </c>
    </row>
    <row r="1356" spans="1:2" ht="15" customHeight="1" x14ac:dyDescent="0.25">
      <c r="A1356" s="101">
        <v>209104</v>
      </c>
      <c r="B1356" s="100">
        <v>19</v>
      </c>
    </row>
    <row r="1357" spans="1:2" ht="15" customHeight="1" x14ac:dyDescent="0.25">
      <c r="A1357" s="101">
        <v>210844</v>
      </c>
      <c r="B1357" s="100">
        <v>5</v>
      </c>
    </row>
    <row r="1358" spans="1:2" ht="15" customHeight="1" x14ac:dyDescent="0.25">
      <c r="A1358" s="101">
        <v>210844</v>
      </c>
      <c r="B1358" s="100">
        <v>7</v>
      </c>
    </row>
    <row r="1359" spans="1:2" ht="15" customHeight="1" x14ac:dyDescent="0.25">
      <c r="A1359" s="101">
        <v>194100</v>
      </c>
      <c r="B1359" s="100">
        <v>2</v>
      </c>
    </row>
    <row r="1360" spans="1:2" ht="15" customHeight="1" x14ac:dyDescent="0.25">
      <c r="A1360" s="101">
        <v>186524</v>
      </c>
      <c r="B1360" s="100">
        <v>2</v>
      </c>
    </row>
    <row r="1361" spans="1:2" ht="15" customHeight="1" x14ac:dyDescent="0.25">
      <c r="A1361" s="101">
        <v>186524</v>
      </c>
      <c r="B1361" s="100">
        <v>3</v>
      </c>
    </row>
    <row r="1362" spans="1:2" ht="15" customHeight="1" x14ac:dyDescent="0.25">
      <c r="A1362" s="101">
        <v>186524</v>
      </c>
      <c r="B1362" s="100">
        <v>2</v>
      </c>
    </row>
    <row r="1363" spans="1:2" ht="15" customHeight="1" x14ac:dyDescent="0.25">
      <c r="A1363" s="101">
        <v>163528</v>
      </c>
      <c r="B1363" s="100">
        <v>7</v>
      </c>
    </row>
    <row r="1364" spans="1:2" ht="15" customHeight="1" x14ac:dyDescent="0.25">
      <c r="A1364" s="101">
        <v>200675</v>
      </c>
      <c r="B1364" s="100">
        <v>5</v>
      </c>
    </row>
    <row r="1365" spans="1:2" ht="15" customHeight="1" x14ac:dyDescent="0.25">
      <c r="A1365" s="101">
        <v>182962</v>
      </c>
      <c r="B1365" s="100">
        <v>5</v>
      </c>
    </row>
    <row r="1366" spans="1:2" ht="15" customHeight="1" x14ac:dyDescent="0.25">
      <c r="A1366" s="101">
        <v>182962</v>
      </c>
      <c r="B1366" s="100">
        <v>6</v>
      </c>
    </row>
    <row r="1367" spans="1:2" ht="15" customHeight="1" x14ac:dyDescent="0.25">
      <c r="A1367" s="101">
        <v>208773</v>
      </c>
      <c r="B1367" s="100">
        <v>4</v>
      </c>
    </row>
    <row r="1368" spans="1:2" ht="15" customHeight="1" x14ac:dyDescent="0.25">
      <c r="A1368" s="101">
        <v>208227</v>
      </c>
      <c r="B1368" s="100">
        <v>5</v>
      </c>
    </row>
    <row r="1369" spans="1:2" ht="15" customHeight="1" x14ac:dyDescent="0.25">
      <c r="A1369" s="101">
        <v>208227</v>
      </c>
      <c r="B1369" s="100">
        <v>4</v>
      </c>
    </row>
    <row r="1370" spans="1:2" ht="15" customHeight="1" x14ac:dyDescent="0.25">
      <c r="A1370" s="101">
        <v>188943</v>
      </c>
      <c r="B1370" s="100">
        <v>3</v>
      </c>
    </row>
    <row r="1371" spans="1:2" ht="15" customHeight="1" x14ac:dyDescent="0.25">
      <c r="A1371" s="101">
        <v>179094</v>
      </c>
      <c r="B1371" s="100">
        <v>13</v>
      </c>
    </row>
    <row r="1372" spans="1:2" ht="15" customHeight="1" x14ac:dyDescent="0.25">
      <c r="A1372" s="101">
        <v>201358</v>
      </c>
      <c r="B1372" s="100">
        <v>5</v>
      </c>
    </row>
    <row r="1373" spans="1:2" ht="15" customHeight="1" x14ac:dyDescent="0.25">
      <c r="A1373" s="101">
        <v>201358</v>
      </c>
      <c r="B1373" s="100">
        <v>6</v>
      </c>
    </row>
    <row r="1374" spans="1:2" ht="15" customHeight="1" x14ac:dyDescent="0.25">
      <c r="A1374" s="101">
        <v>201358</v>
      </c>
      <c r="B1374" s="100">
        <v>2</v>
      </c>
    </row>
    <row r="1375" spans="1:2" ht="15" customHeight="1" x14ac:dyDescent="0.25">
      <c r="A1375" s="101">
        <v>195764</v>
      </c>
      <c r="B1375" s="100">
        <v>1</v>
      </c>
    </row>
    <row r="1376" spans="1:2" ht="15" customHeight="1" x14ac:dyDescent="0.25">
      <c r="A1376" s="101">
        <v>199877</v>
      </c>
      <c r="B1376" s="100">
        <v>4</v>
      </c>
    </row>
    <row r="1377" spans="1:2" ht="15" customHeight="1" x14ac:dyDescent="0.25">
      <c r="A1377" s="101">
        <v>98101</v>
      </c>
      <c r="B1377" s="100">
        <v>14</v>
      </c>
    </row>
    <row r="1378" spans="1:2" ht="15" customHeight="1" x14ac:dyDescent="0.25">
      <c r="A1378" s="101">
        <v>210328</v>
      </c>
      <c r="B1378" s="100">
        <v>7</v>
      </c>
    </row>
    <row r="1379" spans="1:2" ht="15" customHeight="1" x14ac:dyDescent="0.25">
      <c r="A1379" s="101">
        <v>175659</v>
      </c>
      <c r="B1379" s="100">
        <v>3</v>
      </c>
    </row>
    <row r="1380" spans="1:2" ht="15" customHeight="1" x14ac:dyDescent="0.25">
      <c r="A1380" s="101">
        <v>175659</v>
      </c>
      <c r="B1380" s="100">
        <v>1</v>
      </c>
    </row>
    <row r="1381" spans="1:2" ht="15" customHeight="1" x14ac:dyDescent="0.25">
      <c r="A1381" s="101">
        <v>208221</v>
      </c>
      <c r="B1381" s="100">
        <v>3</v>
      </c>
    </row>
    <row r="1382" spans="1:2" ht="15" customHeight="1" x14ac:dyDescent="0.25">
      <c r="A1382" s="101">
        <v>208221</v>
      </c>
      <c r="B1382" s="100">
        <v>3</v>
      </c>
    </row>
    <row r="1383" spans="1:2" ht="15" customHeight="1" x14ac:dyDescent="0.25">
      <c r="A1383" s="101">
        <v>208221</v>
      </c>
      <c r="B1383" s="100">
        <v>1</v>
      </c>
    </row>
    <row r="1384" spans="1:2" ht="15" customHeight="1" x14ac:dyDescent="0.25">
      <c r="A1384" s="101">
        <v>208358</v>
      </c>
      <c r="B1384" s="100">
        <v>14</v>
      </c>
    </row>
    <row r="1385" spans="1:2" ht="15" customHeight="1" x14ac:dyDescent="0.25">
      <c r="A1385" s="101">
        <v>90947</v>
      </c>
      <c r="B1385" s="100">
        <v>2</v>
      </c>
    </row>
    <row r="1386" spans="1:2" ht="15" customHeight="1" x14ac:dyDescent="0.25">
      <c r="A1386" s="101">
        <v>198195</v>
      </c>
      <c r="B1386" s="100">
        <v>7</v>
      </c>
    </row>
    <row r="1387" spans="1:2" ht="15" customHeight="1" x14ac:dyDescent="0.25">
      <c r="A1387" s="101">
        <v>159086</v>
      </c>
      <c r="B1387" s="100">
        <v>5</v>
      </c>
    </row>
    <row r="1388" spans="1:2" ht="15" customHeight="1" x14ac:dyDescent="0.25">
      <c r="A1388" s="101">
        <v>159086</v>
      </c>
      <c r="B1388" s="100">
        <v>2</v>
      </c>
    </row>
    <row r="1389" spans="1:2" ht="15" customHeight="1" x14ac:dyDescent="0.25">
      <c r="A1389" s="101">
        <v>205914</v>
      </c>
      <c r="B1389" s="100">
        <v>14</v>
      </c>
    </row>
    <row r="1390" spans="1:2" ht="15" customHeight="1" x14ac:dyDescent="0.25">
      <c r="A1390" s="101">
        <v>186012</v>
      </c>
      <c r="B1390" s="100">
        <v>1</v>
      </c>
    </row>
    <row r="1391" spans="1:2" ht="15" customHeight="1" x14ac:dyDescent="0.25">
      <c r="A1391" s="101">
        <v>203169</v>
      </c>
      <c r="B1391" s="100">
        <v>5</v>
      </c>
    </row>
    <row r="1392" spans="1:2" ht="15" customHeight="1" x14ac:dyDescent="0.25">
      <c r="A1392" s="101">
        <v>183798</v>
      </c>
      <c r="B1392" s="100">
        <v>5</v>
      </c>
    </row>
    <row r="1393" spans="1:2" ht="15" customHeight="1" x14ac:dyDescent="0.25">
      <c r="A1393" s="101">
        <v>183798</v>
      </c>
      <c r="B1393" s="100">
        <v>5</v>
      </c>
    </row>
    <row r="1394" spans="1:2" ht="15" customHeight="1" x14ac:dyDescent="0.25">
      <c r="A1394" s="101">
        <v>203635</v>
      </c>
      <c r="B1394" s="100">
        <v>14</v>
      </c>
    </row>
    <row r="1395" spans="1:2" ht="15" customHeight="1" x14ac:dyDescent="0.25">
      <c r="A1395" s="101">
        <v>179297</v>
      </c>
      <c r="B1395" s="100">
        <v>13</v>
      </c>
    </row>
    <row r="1396" spans="1:2" ht="15" customHeight="1" x14ac:dyDescent="0.25">
      <c r="A1396" s="101">
        <v>200054</v>
      </c>
      <c r="B1396" s="100">
        <v>14</v>
      </c>
    </row>
    <row r="1397" spans="1:2" ht="15" customHeight="1" x14ac:dyDescent="0.25">
      <c r="A1397" s="101">
        <v>182299</v>
      </c>
      <c r="B1397" s="100">
        <v>7</v>
      </c>
    </row>
    <row r="1398" spans="1:2" ht="15" customHeight="1" x14ac:dyDescent="0.25">
      <c r="A1398" s="101">
        <v>176387</v>
      </c>
      <c r="B1398" s="100">
        <v>2</v>
      </c>
    </row>
    <row r="1399" spans="1:2" ht="15" customHeight="1" x14ac:dyDescent="0.25">
      <c r="A1399" s="101">
        <v>199105</v>
      </c>
      <c r="B1399" s="100">
        <v>3</v>
      </c>
    </row>
    <row r="1400" spans="1:2" ht="15" customHeight="1" x14ac:dyDescent="0.25">
      <c r="A1400" s="101">
        <v>128125</v>
      </c>
      <c r="B1400" s="100">
        <v>6</v>
      </c>
    </row>
    <row r="1401" spans="1:2" ht="15" customHeight="1" x14ac:dyDescent="0.25">
      <c r="A1401" s="101">
        <v>196350</v>
      </c>
      <c r="B1401" s="100">
        <v>6</v>
      </c>
    </row>
    <row r="1402" spans="1:2" ht="15" customHeight="1" x14ac:dyDescent="0.25">
      <c r="A1402" s="101">
        <v>200639</v>
      </c>
      <c r="B1402" s="100">
        <v>4</v>
      </c>
    </row>
    <row r="1403" spans="1:2" ht="15" customHeight="1" x14ac:dyDescent="0.25">
      <c r="A1403" s="101">
        <v>169495</v>
      </c>
      <c r="B1403" s="100">
        <v>3</v>
      </c>
    </row>
    <row r="1404" spans="1:2" ht="15" customHeight="1" x14ac:dyDescent="0.25">
      <c r="A1404" s="101">
        <v>149721</v>
      </c>
      <c r="B1404" s="100">
        <v>7</v>
      </c>
    </row>
    <row r="1405" spans="1:2" ht="15" customHeight="1" x14ac:dyDescent="0.25">
      <c r="A1405" s="101">
        <v>149721</v>
      </c>
      <c r="B1405" s="100">
        <v>2</v>
      </c>
    </row>
    <row r="1406" spans="1:2" ht="15" customHeight="1" x14ac:dyDescent="0.25">
      <c r="A1406" s="101">
        <v>195806</v>
      </c>
      <c r="B1406" s="100">
        <v>1</v>
      </c>
    </row>
    <row r="1407" spans="1:2" ht="15" customHeight="1" x14ac:dyDescent="0.25">
      <c r="A1407" s="101">
        <v>195806</v>
      </c>
      <c r="B1407" s="100">
        <v>5</v>
      </c>
    </row>
    <row r="1408" spans="1:2" ht="15" customHeight="1" x14ac:dyDescent="0.25">
      <c r="A1408" s="101">
        <v>158088</v>
      </c>
      <c r="B1408" s="100">
        <v>14</v>
      </c>
    </row>
    <row r="1409" spans="1:2" ht="15" customHeight="1" x14ac:dyDescent="0.25">
      <c r="A1409" s="101">
        <v>139958</v>
      </c>
      <c r="B1409" s="100">
        <v>3</v>
      </c>
    </row>
    <row r="1410" spans="1:2" ht="15" customHeight="1" x14ac:dyDescent="0.25">
      <c r="A1410" s="101">
        <v>211890</v>
      </c>
      <c r="B1410" s="100">
        <v>7</v>
      </c>
    </row>
    <row r="1411" spans="1:2" ht="15" customHeight="1" x14ac:dyDescent="0.25">
      <c r="A1411" s="101">
        <v>203160</v>
      </c>
      <c r="B1411" s="100">
        <v>10</v>
      </c>
    </row>
    <row r="1412" spans="1:2" ht="15" customHeight="1" x14ac:dyDescent="0.25">
      <c r="A1412" s="101">
        <v>194726</v>
      </c>
      <c r="B1412" s="100">
        <v>14</v>
      </c>
    </row>
    <row r="1413" spans="1:2" ht="15" customHeight="1" x14ac:dyDescent="0.25">
      <c r="A1413" s="101">
        <v>194726</v>
      </c>
      <c r="B1413" s="100">
        <v>2</v>
      </c>
    </row>
    <row r="1414" spans="1:2" ht="15" customHeight="1" x14ac:dyDescent="0.25">
      <c r="A1414" s="101">
        <v>211497</v>
      </c>
      <c r="B1414" s="100">
        <v>14</v>
      </c>
    </row>
    <row r="1415" spans="1:2" ht="15" customHeight="1" x14ac:dyDescent="0.25">
      <c r="A1415" s="101">
        <v>207894</v>
      </c>
      <c r="B1415" s="100">
        <v>3</v>
      </c>
    </row>
    <row r="1416" spans="1:2" ht="15" customHeight="1" x14ac:dyDescent="0.25">
      <c r="A1416" s="101">
        <v>198604</v>
      </c>
      <c r="B1416" s="100">
        <v>15</v>
      </c>
    </row>
    <row r="1417" spans="1:2" ht="15" customHeight="1" x14ac:dyDescent="0.25">
      <c r="A1417" s="101">
        <v>209242</v>
      </c>
      <c r="B1417" s="100">
        <v>1</v>
      </c>
    </row>
    <row r="1418" spans="1:2" ht="15" customHeight="1" x14ac:dyDescent="0.25">
      <c r="A1418" s="101">
        <v>209242</v>
      </c>
      <c r="B1418" s="100">
        <v>3</v>
      </c>
    </row>
    <row r="1419" spans="1:2" ht="15" customHeight="1" x14ac:dyDescent="0.25">
      <c r="A1419" s="101">
        <v>209242</v>
      </c>
      <c r="B1419" s="100">
        <v>1</v>
      </c>
    </row>
    <row r="1420" spans="1:2" ht="15" customHeight="1" x14ac:dyDescent="0.25">
      <c r="A1420" s="101">
        <v>174227</v>
      </c>
      <c r="B1420" s="100">
        <v>4</v>
      </c>
    </row>
    <row r="1421" spans="1:2" ht="15" customHeight="1" x14ac:dyDescent="0.25">
      <c r="A1421" s="101">
        <v>157852</v>
      </c>
      <c r="B1421" s="100">
        <v>7</v>
      </c>
    </row>
    <row r="1422" spans="1:2" ht="15" customHeight="1" x14ac:dyDescent="0.25">
      <c r="A1422" s="101">
        <v>188748</v>
      </c>
      <c r="B1422" s="100">
        <v>7</v>
      </c>
    </row>
    <row r="1423" spans="1:2" ht="15" customHeight="1" x14ac:dyDescent="0.25">
      <c r="A1423" s="101">
        <v>208697</v>
      </c>
      <c r="B1423" s="100">
        <v>7</v>
      </c>
    </row>
    <row r="1424" spans="1:2" ht="15" customHeight="1" x14ac:dyDescent="0.25">
      <c r="A1424" s="101">
        <v>205429</v>
      </c>
      <c r="B1424" s="100">
        <v>7</v>
      </c>
    </row>
    <row r="1425" spans="1:2" ht="15" customHeight="1" x14ac:dyDescent="0.25">
      <c r="A1425" s="101">
        <v>208543</v>
      </c>
      <c r="B1425" s="100">
        <v>4</v>
      </c>
    </row>
    <row r="1426" spans="1:2" ht="15" customHeight="1" x14ac:dyDescent="0.25">
      <c r="A1426" s="101">
        <v>175515</v>
      </c>
      <c r="B1426" s="100">
        <v>1</v>
      </c>
    </row>
    <row r="1427" spans="1:2" ht="15" customHeight="1" x14ac:dyDescent="0.25">
      <c r="A1427" s="101">
        <v>175515</v>
      </c>
      <c r="B1427" s="100">
        <v>2</v>
      </c>
    </row>
    <row r="1428" spans="1:2" ht="15" customHeight="1" x14ac:dyDescent="0.25">
      <c r="A1428" s="101">
        <v>172220</v>
      </c>
      <c r="B1428" s="100">
        <v>3</v>
      </c>
    </row>
    <row r="1429" spans="1:2" ht="15" customHeight="1" x14ac:dyDescent="0.25">
      <c r="A1429" s="101">
        <v>172220</v>
      </c>
      <c r="B1429" s="100">
        <v>2</v>
      </c>
    </row>
    <row r="1430" spans="1:2" ht="15" customHeight="1" x14ac:dyDescent="0.25">
      <c r="A1430" s="101">
        <v>137688</v>
      </c>
      <c r="B1430" s="100">
        <v>6</v>
      </c>
    </row>
    <row r="1431" spans="1:2" ht="15" customHeight="1" x14ac:dyDescent="0.25">
      <c r="A1431" s="101">
        <v>175806</v>
      </c>
      <c r="B1431" s="100">
        <v>5</v>
      </c>
    </row>
    <row r="1432" spans="1:2" ht="15" customHeight="1" x14ac:dyDescent="0.25">
      <c r="A1432" s="101">
        <v>195762</v>
      </c>
      <c r="B1432" s="100">
        <v>5</v>
      </c>
    </row>
    <row r="1433" spans="1:2" ht="15" customHeight="1" x14ac:dyDescent="0.25">
      <c r="A1433" s="101">
        <v>168077</v>
      </c>
      <c r="B1433" s="100">
        <v>7</v>
      </c>
    </row>
    <row r="1434" spans="1:2" ht="15" customHeight="1" x14ac:dyDescent="0.25">
      <c r="A1434" s="101">
        <v>161047</v>
      </c>
      <c r="B1434" s="100">
        <v>11</v>
      </c>
    </row>
    <row r="1435" spans="1:2" ht="15" customHeight="1" x14ac:dyDescent="0.25">
      <c r="A1435" s="101">
        <v>164722</v>
      </c>
      <c r="B1435" s="100">
        <v>3</v>
      </c>
    </row>
    <row r="1436" spans="1:2" ht="15" customHeight="1" x14ac:dyDescent="0.25">
      <c r="A1436" s="101">
        <v>196130</v>
      </c>
      <c r="B1436" s="100">
        <v>3</v>
      </c>
    </row>
    <row r="1437" spans="1:2" ht="15" customHeight="1" x14ac:dyDescent="0.25">
      <c r="A1437" s="101">
        <v>208544</v>
      </c>
      <c r="B1437" s="100">
        <v>6</v>
      </c>
    </row>
    <row r="1438" spans="1:2" ht="15" customHeight="1" x14ac:dyDescent="0.25">
      <c r="A1438" s="101">
        <v>205742</v>
      </c>
      <c r="B1438" s="100">
        <v>2</v>
      </c>
    </row>
    <row r="1439" spans="1:2" ht="15" customHeight="1" x14ac:dyDescent="0.25">
      <c r="A1439" s="101">
        <v>197511</v>
      </c>
      <c r="B1439" s="100">
        <v>7</v>
      </c>
    </row>
    <row r="1440" spans="1:2" ht="15" customHeight="1" x14ac:dyDescent="0.25">
      <c r="A1440" s="101">
        <v>187488</v>
      </c>
      <c r="B1440" s="100">
        <v>1</v>
      </c>
    </row>
    <row r="1441" spans="1:2" ht="15" customHeight="1" x14ac:dyDescent="0.25">
      <c r="A1441" s="101">
        <v>187488</v>
      </c>
      <c r="B1441" s="100">
        <v>10</v>
      </c>
    </row>
    <row r="1442" spans="1:2" ht="15" customHeight="1" x14ac:dyDescent="0.25">
      <c r="A1442" s="101">
        <v>187488</v>
      </c>
      <c r="B1442" s="100">
        <v>3</v>
      </c>
    </row>
    <row r="1443" spans="1:2" ht="15" customHeight="1" x14ac:dyDescent="0.25">
      <c r="A1443" s="101">
        <v>187488</v>
      </c>
      <c r="B1443" s="100">
        <v>14</v>
      </c>
    </row>
    <row r="1444" spans="1:2" ht="15" customHeight="1" x14ac:dyDescent="0.25">
      <c r="A1444" s="101">
        <v>91370</v>
      </c>
      <c r="B1444" s="100">
        <v>3</v>
      </c>
    </row>
    <row r="1445" spans="1:2" ht="15" customHeight="1" x14ac:dyDescent="0.25">
      <c r="A1445" s="101">
        <v>207466</v>
      </c>
      <c r="B1445" s="100">
        <v>2</v>
      </c>
    </row>
    <row r="1446" spans="1:2" ht="15" customHeight="1" x14ac:dyDescent="0.25">
      <c r="A1446" s="101">
        <v>195035</v>
      </c>
      <c r="B1446" s="100">
        <v>5</v>
      </c>
    </row>
    <row r="1447" spans="1:2" ht="15" customHeight="1" x14ac:dyDescent="0.25">
      <c r="A1447" s="101">
        <v>195035</v>
      </c>
      <c r="B1447" s="100">
        <v>2</v>
      </c>
    </row>
    <row r="1448" spans="1:2" ht="15" customHeight="1" x14ac:dyDescent="0.25">
      <c r="A1448" s="101">
        <v>202846</v>
      </c>
      <c r="B1448" s="100">
        <v>1</v>
      </c>
    </row>
    <row r="1449" spans="1:2" ht="15" customHeight="1" x14ac:dyDescent="0.25">
      <c r="A1449" s="101">
        <v>202846</v>
      </c>
      <c r="B1449" s="100">
        <v>3</v>
      </c>
    </row>
    <row r="1450" spans="1:2" ht="15" customHeight="1" x14ac:dyDescent="0.25">
      <c r="A1450" s="101">
        <v>204921</v>
      </c>
      <c r="B1450" s="100">
        <v>3</v>
      </c>
    </row>
    <row r="1451" spans="1:2" ht="15" customHeight="1" x14ac:dyDescent="0.25">
      <c r="A1451" s="101">
        <v>212965</v>
      </c>
      <c r="B1451" s="100">
        <v>14</v>
      </c>
    </row>
    <row r="1452" spans="1:2" ht="15" customHeight="1" x14ac:dyDescent="0.25">
      <c r="A1452" s="101">
        <v>200164</v>
      </c>
      <c r="B1452" s="100">
        <v>4</v>
      </c>
    </row>
    <row r="1453" spans="1:2" ht="15" customHeight="1" x14ac:dyDescent="0.25">
      <c r="A1453" s="101">
        <v>207097</v>
      </c>
      <c r="B1453" s="100">
        <v>14</v>
      </c>
    </row>
    <row r="1454" spans="1:2" ht="15" customHeight="1" x14ac:dyDescent="0.25">
      <c r="A1454" s="101">
        <v>203378</v>
      </c>
      <c r="B1454" s="100">
        <v>4</v>
      </c>
    </row>
    <row r="1455" spans="1:2" ht="15" customHeight="1" x14ac:dyDescent="0.25">
      <c r="A1455" s="101">
        <v>130479</v>
      </c>
      <c r="B1455" s="100">
        <v>14</v>
      </c>
    </row>
    <row r="1456" spans="1:2" ht="15" customHeight="1" x14ac:dyDescent="0.25">
      <c r="A1456" s="101">
        <v>125123</v>
      </c>
      <c r="B1456" s="100">
        <v>7</v>
      </c>
    </row>
    <row r="1457" spans="1:2" ht="15" customHeight="1" x14ac:dyDescent="0.25">
      <c r="A1457" s="101">
        <v>176177</v>
      </c>
      <c r="B1457" s="100">
        <v>3</v>
      </c>
    </row>
    <row r="1458" spans="1:2" ht="15" customHeight="1" x14ac:dyDescent="0.25">
      <c r="A1458" s="101">
        <v>159878</v>
      </c>
      <c r="B1458" s="100">
        <v>5</v>
      </c>
    </row>
    <row r="1459" spans="1:2" ht="15" customHeight="1" x14ac:dyDescent="0.25">
      <c r="A1459" s="101">
        <v>159878</v>
      </c>
      <c r="B1459" s="100">
        <v>6</v>
      </c>
    </row>
    <row r="1460" spans="1:2" ht="15" customHeight="1" x14ac:dyDescent="0.25">
      <c r="A1460" s="101">
        <v>180475</v>
      </c>
      <c r="B1460" s="100">
        <v>15</v>
      </c>
    </row>
    <row r="1461" spans="1:2" ht="15" customHeight="1" x14ac:dyDescent="0.25">
      <c r="A1461" s="101">
        <v>198860</v>
      </c>
      <c r="B1461" s="100">
        <v>5</v>
      </c>
    </row>
    <row r="1462" spans="1:2" ht="15" customHeight="1" x14ac:dyDescent="0.25">
      <c r="A1462" s="101">
        <v>198860</v>
      </c>
      <c r="B1462" s="100">
        <v>5</v>
      </c>
    </row>
    <row r="1463" spans="1:2" ht="15" customHeight="1" x14ac:dyDescent="0.25">
      <c r="A1463" s="101">
        <v>93280</v>
      </c>
      <c r="B1463" s="100">
        <v>5</v>
      </c>
    </row>
    <row r="1464" spans="1:2" ht="15" customHeight="1" x14ac:dyDescent="0.25">
      <c r="A1464" s="101">
        <v>175067</v>
      </c>
      <c r="B1464" s="100">
        <v>4</v>
      </c>
    </row>
    <row r="1465" spans="1:2" ht="15" customHeight="1" x14ac:dyDescent="0.25">
      <c r="A1465" s="101">
        <v>210492</v>
      </c>
      <c r="B1465" s="100">
        <v>12</v>
      </c>
    </row>
    <row r="1466" spans="1:2" ht="15" customHeight="1" x14ac:dyDescent="0.25">
      <c r="A1466" s="101">
        <v>204947</v>
      </c>
      <c r="B1466" s="100">
        <v>3</v>
      </c>
    </row>
    <row r="1467" spans="1:2" ht="15" customHeight="1" x14ac:dyDescent="0.25">
      <c r="A1467" s="101">
        <v>204947</v>
      </c>
      <c r="B1467" s="100">
        <v>5</v>
      </c>
    </row>
    <row r="1468" spans="1:2" ht="15" customHeight="1" x14ac:dyDescent="0.25">
      <c r="A1468" s="101">
        <v>204947</v>
      </c>
      <c r="B1468" s="100">
        <v>14</v>
      </c>
    </row>
    <row r="1469" spans="1:2" ht="15" customHeight="1" x14ac:dyDescent="0.25">
      <c r="A1469" s="101">
        <v>204947</v>
      </c>
      <c r="B1469" s="100">
        <v>5</v>
      </c>
    </row>
    <row r="1470" spans="1:2" ht="15" customHeight="1" x14ac:dyDescent="0.25">
      <c r="A1470" s="101">
        <v>209496</v>
      </c>
      <c r="B1470" s="100">
        <v>3</v>
      </c>
    </row>
    <row r="1471" spans="1:2" ht="15" customHeight="1" x14ac:dyDescent="0.25">
      <c r="A1471" s="101">
        <v>209496</v>
      </c>
      <c r="B1471" s="100">
        <v>6</v>
      </c>
    </row>
    <row r="1472" spans="1:2" ht="15" customHeight="1" x14ac:dyDescent="0.25">
      <c r="A1472" s="101">
        <v>202405</v>
      </c>
      <c r="B1472" s="100">
        <v>5</v>
      </c>
    </row>
    <row r="1473" spans="1:2" ht="15" customHeight="1" x14ac:dyDescent="0.25">
      <c r="A1473" s="101">
        <v>210993</v>
      </c>
      <c r="B1473" s="100">
        <v>7</v>
      </c>
    </row>
    <row r="1474" spans="1:2" ht="15" customHeight="1" x14ac:dyDescent="0.25">
      <c r="A1474" s="101">
        <v>210993</v>
      </c>
      <c r="B1474" s="100">
        <v>7</v>
      </c>
    </row>
    <row r="1475" spans="1:2" ht="15" customHeight="1" x14ac:dyDescent="0.25">
      <c r="A1475" s="101">
        <v>199433</v>
      </c>
      <c r="B1475" s="100">
        <v>7</v>
      </c>
    </row>
    <row r="1476" spans="1:2" ht="15" customHeight="1" x14ac:dyDescent="0.25">
      <c r="A1476" s="101">
        <v>188100</v>
      </c>
      <c r="B1476" s="100">
        <v>1</v>
      </c>
    </row>
    <row r="1477" spans="1:2" ht="15" customHeight="1" x14ac:dyDescent="0.25">
      <c r="A1477" s="101">
        <v>188100</v>
      </c>
      <c r="B1477" s="100">
        <v>3</v>
      </c>
    </row>
    <row r="1478" spans="1:2" ht="15" customHeight="1" x14ac:dyDescent="0.25">
      <c r="A1478" s="101">
        <v>202346</v>
      </c>
      <c r="B1478" s="100">
        <v>9</v>
      </c>
    </row>
    <row r="1479" spans="1:2" ht="15" customHeight="1" x14ac:dyDescent="0.25">
      <c r="A1479" s="101">
        <v>208290</v>
      </c>
      <c r="B1479" s="100">
        <v>12</v>
      </c>
    </row>
    <row r="1480" spans="1:2" ht="15" customHeight="1" x14ac:dyDescent="0.25">
      <c r="A1480" s="101">
        <v>176648</v>
      </c>
      <c r="B1480" s="100">
        <v>5</v>
      </c>
    </row>
    <row r="1481" spans="1:2" ht="15" customHeight="1" x14ac:dyDescent="0.25">
      <c r="A1481" s="101">
        <v>176648</v>
      </c>
      <c r="B1481" s="100">
        <v>2</v>
      </c>
    </row>
    <row r="1482" spans="1:2" ht="15" customHeight="1" x14ac:dyDescent="0.25">
      <c r="A1482" s="101">
        <v>187389</v>
      </c>
      <c r="B1482" s="100">
        <v>5</v>
      </c>
    </row>
    <row r="1483" spans="1:2" ht="15" customHeight="1" x14ac:dyDescent="0.25">
      <c r="A1483" s="101">
        <v>181400</v>
      </c>
      <c r="B1483" s="100">
        <v>1</v>
      </c>
    </row>
    <row r="1484" spans="1:2" ht="15" customHeight="1" x14ac:dyDescent="0.25">
      <c r="A1484" s="101">
        <v>157872</v>
      </c>
      <c r="B1484" s="100">
        <v>14</v>
      </c>
    </row>
    <row r="1485" spans="1:2" ht="15" customHeight="1" x14ac:dyDescent="0.25">
      <c r="A1485" s="101">
        <v>92230</v>
      </c>
      <c r="B1485" s="100">
        <v>9</v>
      </c>
    </row>
    <row r="1486" spans="1:2" ht="15" customHeight="1" x14ac:dyDescent="0.25">
      <c r="A1486" s="101">
        <v>155261</v>
      </c>
      <c r="B1486" s="100">
        <v>11</v>
      </c>
    </row>
    <row r="1487" spans="1:2" ht="15" customHeight="1" x14ac:dyDescent="0.25">
      <c r="A1487" s="101">
        <v>184804</v>
      </c>
      <c r="B1487" s="100">
        <v>14</v>
      </c>
    </row>
    <row r="1488" spans="1:2" ht="15" customHeight="1" x14ac:dyDescent="0.25">
      <c r="A1488" s="101">
        <v>184804</v>
      </c>
      <c r="B1488" s="100">
        <v>7</v>
      </c>
    </row>
    <row r="1489" spans="1:2" ht="15" customHeight="1" x14ac:dyDescent="0.25">
      <c r="A1489" s="101">
        <v>137352</v>
      </c>
      <c r="B1489" s="100">
        <v>7</v>
      </c>
    </row>
    <row r="1490" spans="1:2" ht="15" customHeight="1" x14ac:dyDescent="0.25">
      <c r="A1490" s="101">
        <v>206099</v>
      </c>
      <c r="B1490" s="100">
        <v>14</v>
      </c>
    </row>
    <row r="1491" spans="1:2" ht="15" customHeight="1" x14ac:dyDescent="0.25">
      <c r="A1491" s="101">
        <v>158303</v>
      </c>
      <c r="B1491" s="100">
        <v>6</v>
      </c>
    </row>
    <row r="1492" spans="1:2" ht="15" customHeight="1" x14ac:dyDescent="0.25">
      <c r="A1492" s="101">
        <v>158303</v>
      </c>
      <c r="B1492" s="100">
        <v>14</v>
      </c>
    </row>
    <row r="1493" spans="1:2" ht="15" customHeight="1" x14ac:dyDescent="0.25">
      <c r="A1493" s="101">
        <v>158303</v>
      </c>
      <c r="B1493" s="100">
        <v>2</v>
      </c>
    </row>
    <row r="1494" spans="1:2" ht="15" customHeight="1" x14ac:dyDescent="0.25">
      <c r="A1494" s="101">
        <v>210435</v>
      </c>
      <c r="B1494" s="100">
        <v>5</v>
      </c>
    </row>
    <row r="1495" spans="1:2" ht="15" customHeight="1" x14ac:dyDescent="0.25">
      <c r="A1495" s="101">
        <v>184673</v>
      </c>
      <c r="B1495" s="100">
        <v>28</v>
      </c>
    </row>
    <row r="1496" spans="1:2" ht="15" customHeight="1" x14ac:dyDescent="0.25">
      <c r="A1496" s="101">
        <v>167290</v>
      </c>
      <c r="B1496" s="100">
        <v>14</v>
      </c>
    </row>
    <row r="1497" spans="1:2" ht="15" customHeight="1" x14ac:dyDescent="0.25">
      <c r="A1497" s="101">
        <v>203936</v>
      </c>
      <c r="B1497" s="100">
        <v>16</v>
      </c>
    </row>
    <row r="1498" spans="1:2" ht="15" customHeight="1" x14ac:dyDescent="0.25">
      <c r="A1498" s="101">
        <v>196638</v>
      </c>
      <c r="B1498" s="100">
        <v>3</v>
      </c>
    </row>
    <row r="1499" spans="1:2" ht="15" customHeight="1" x14ac:dyDescent="0.25">
      <c r="A1499" s="101">
        <v>196638</v>
      </c>
      <c r="B1499" s="100">
        <v>2</v>
      </c>
    </row>
    <row r="1500" spans="1:2" ht="15" customHeight="1" x14ac:dyDescent="0.25">
      <c r="A1500" s="101">
        <v>196638</v>
      </c>
      <c r="B1500" s="100">
        <v>3</v>
      </c>
    </row>
    <row r="1501" spans="1:2" ht="15" customHeight="1" x14ac:dyDescent="0.25">
      <c r="A1501" s="101">
        <v>205097</v>
      </c>
      <c r="B1501" s="100">
        <v>9</v>
      </c>
    </row>
    <row r="1502" spans="1:2" ht="15" customHeight="1" x14ac:dyDescent="0.25">
      <c r="A1502" s="101">
        <v>187579</v>
      </c>
      <c r="B1502" s="100">
        <v>14</v>
      </c>
    </row>
    <row r="1503" spans="1:2" ht="15" customHeight="1" x14ac:dyDescent="0.25">
      <c r="A1503" s="101">
        <v>157172</v>
      </c>
      <c r="B1503" s="100">
        <v>14</v>
      </c>
    </row>
    <row r="1504" spans="1:2" ht="15" customHeight="1" x14ac:dyDescent="0.25">
      <c r="A1504" s="101">
        <v>171602</v>
      </c>
      <c r="B1504" s="100">
        <v>14</v>
      </c>
    </row>
    <row r="1505" spans="1:2" ht="15" customHeight="1" x14ac:dyDescent="0.25">
      <c r="A1505" s="101">
        <v>203628</v>
      </c>
      <c r="B1505" s="100">
        <v>4</v>
      </c>
    </row>
    <row r="1506" spans="1:2" ht="15" customHeight="1" x14ac:dyDescent="0.25">
      <c r="A1506" s="101">
        <v>206527</v>
      </c>
      <c r="B1506" s="100">
        <v>5</v>
      </c>
    </row>
    <row r="1507" spans="1:2" ht="15" customHeight="1" x14ac:dyDescent="0.25">
      <c r="A1507" s="101">
        <v>206527</v>
      </c>
      <c r="B1507" s="100">
        <v>2</v>
      </c>
    </row>
    <row r="1508" spans="1:2" ht="15" customHeight="1" x14ac:dyDescent="0.25">
      <c r="A1508" s="101">
        <v>209136</v>
      </c>
      <c r="B1508" s="100">
        <v>3</v>
      </c>
    </row>
    <row r="1509" spans="1:2" ht="15" customHeight="1" x14ac:dyDescent="0.25">
      <c r="A1509" s="101">
        <v>209136</v>
      </c>
      <c r="B1509" s="100">
        <v>3</v>
      </c>
    </row>
    <row r="1510" spans="1:2" ht="15" customHeight="1" x14ac:dyDescent="0.25">
      <c r="A1510" s="101">
        <v>202715</v>
      </c>
      <c r="B1510" s="100">
        <v>3</v>
      </c>
    </row>
    <row r="1511" spans="1:2" ht="15" customHeight="1" x14ac:dyDescent="0.25">
      <c r="A1511" s="101">
        <v>202715</v>
      </c>
      <c r="B1511" s="100">
        <v>2</v>
      </c>
    </row>
    <row r="1512" spans="1:2" ht="15" customHeight="1" x14ac:dyDescent="0.25">
      <c r="A1512" s="101">
        <v>151512</v>
      </c>
      <c r="B1512" s="100">
        <v>4</v>
      </c>
    </row>
    <row r="1513" spans="1:2" ht="15" customHeight="1" x14ac:dyDescent="0.25">
      <c r="A1513" s="101">
        <v>212004</v>
      </c>
      <c r="B1513" s="100">
        <v>3</v>
      </c>
    </row>
    <row r="1514" spans="1:2" ht="15" customHeight="1" x14ac:dyDescent="0.25">
      <c r="A1514" s="101">
        <v>212004</v>
      </c>
      <c r="B1514" s="100">
        <v>1</v>
      </c>
    </row>
    <row r="1515" spans="1:2" ht="15" customHeight="1" x14ac:dyDescent="0.25">
      <c r="A1515" s="101">
        <v>203626</v>
      </c>
      <c r="B1515" s="100">
        <v>1</v>
      </c>
    </row>
    <row r="1516" spans="1:2" ht="15" customHeight="1" x14ac:dyDescent="0.25">
      <c r="A1516" s="101">
        <v>110001</v>
      </c>
      <c r="B1516" s="100">
        <v>5</v>
      </c>
    </row>
    <row r="1517" spans="1:2" ht="15" customHeight="1" x14ac:dyDescent="0.25">
      <c r="A1517" s="101">
        <v>186674</v>
      </c>
      <c r="B1517" s="100">
        <v>1</v>
      </c>
    </row>
    <row r="1518" spans="1:2" ht="15" customHeight="1" x14ac:dyDescent="0.25">
      <c r="A1518" s="101">
        <v>186674</v>
      </c>
      <c r="B1518" s="100">
        <v>2</v>
      </c>
    </row>
    <row r="1519" spans="1:2" ht="15" customHeight="1" x14ac:dyDescent="0.25">
      <c r="A1519" s="101">
        <v>186674</v>
      </c>
      <c r="B1519" s="100">
        <v>6</v>
      </c>
    </row>
    <row r="1520" spans="1:2" ht="15" customHeight="1" x14ac:dyDescent="0.25">
      <c r="A1520" s="101">
        <v>212569</v>
      </c>
      <c r="B1520" s="100">
        <v>4</v>
      </c>
    </row>
    <row r="1521" spans="1:2" ht="15" customHeight="1" x14ac:dyDescent="0.25">
      <c r="A1521" s="101">
        <v>200172</v>
      </c>
      <c r="B1521" s="100">
        <v>1</v>
      </c>
    </row>
    <row r="1522" spans="1:2" ht="15" customHeight="1" x14ac:dyDescent="0.25">
      <c r="A1522" s="101">
        <v>200172</v>
      </c>
      <c r="B1522" s="100">
        <v>4</v>
      </c>
    </row>
    <row r="1523" spans="1:2" ht="15" customHeight="1" x14ac:dyDescent="0.25">
      <c r="A1523" s="101">
        <v>166223</v>
      </c>
      <c r="B1523" s="100">
        <v>4</v>
      </c>
    </row>
    <row r="1524" spans="1:2" ht="15" customHeight="1" x14ac:dyDescent="0.25">
      <c r="A1524" s="101">
        <v>166223</v>
      </c>
      <c r="B1524" s="100">
        <v>5</v>
      </c>
    </row>
    <row r="1525" spans="1:2" ht="15" customHeight="1" x14ac:dyDescent="0.25">
      <c r="A1525" s="101">
        <v>198748</v>
      </c>
      <c r="B1525" s="100">
        <v>7</v>
      </c>
    </row>
    <row r="1526" spans="1:2" ht="15" customHeight="1" x14ac:dyDescent="0.25">
      <c r="A1526" s="101">
        <v>198748</v>
      </c>
      <c r="B1526" s="100">
        <v>4</v>
      </c>
    </row>
    <row r="1527" spans="1:2" ht="15" customHeight="1" x14ac:dyDescent="0.25">
      <c r="A1527" s="101">
        <v>169476</v>
      </c>
      <c r="B1527" s="100">
        <v>2</v>
      </c>
    </row>
    <row r="1528" spans="1:2" ht="15" customHeight="1" x14ac:dyDescent="0.25">
      <c r="A1528" s="101">
        <v>138438</v>
      </c>
      <c r="B1528" s="100">
        <v>7</v>
      </c>
    </row>
    <row r="1529" spans="1:2" ht="15" customHeight="1" x14ac:dyDescent="0.25">
      <c r="A1529" s="101">
        <v>165426</v>
      </c>
      <c r="B1529" s="100">
        <v>7</v>
      </c>
    </row>
    <row r="1530" spans="1:2" ht="15" customHeight="1" x14ac:dyDescent="0.25">
      <c r="A1530" s="101">
        <v>182740</v>
      </c>
      <c r="B1530" s="100">
        <v>3</v>
      </c>
    </row>
    <row r="1531" spans="1:2" ht="15" customHeight="1" x14ac:dyDescent="0.25">
      <c r="A1531" s="101">
        <v>182740</v>
      </c>
      <c r="B1531" s="100">
        <v>1</v>
      </c>
    </row>
    <row r="1532" spans="1:2" ht="15" customHeight="1" x14ac:dyDescent="0.25">
      <c r="A1532" s="101">
        <v>203016</v>
      </c>
      <c r="B1532" s="100">
        <v>14</v>
      </c>
    </row>
    <row r="1533" spans="1:2" ht="15" customHeight="1" x14ac:dyDescent="0.25">
      <c r="A1533" s="101">
        <v>205443</v>
      </c>
      <c r="B1533" s="100">
        <v>6</v>
      </c>
    </row>
    <row r="1534" spans="1:2" ht="15" customHeight="1" x14ac:dyDescent="0.25">
      <c r="A1534" s="101">
        <v>171018</v>
      </c>
      <c r="B1534" s="100">
        <v>5</v>
      </c>
    </row>
    <row r="1535" spans="1:2" ht="15" customHeight="1" x14ac:dyDescent="0.25">
      <c r="A1535" s="101">
        <v>171018</v>
      </c>
      <c r="B1535" s="100">
        <v>2</v>
      </c>
    </row>
    <row r="1536" spans="1:2" ht="15" customHeight="1" x14ac:dyDescent="0.25">
      <c r="A1536" s="101">
        <v>191345</v>
      </c>
      <c r="B1536" s="100">
        <v>14</v>
      </c>
    </row>
    <row r="1537" spans="1:2" ht="15" customHeight="1" x14ac:dyDescent="0.25">
      <c r="A1537" s="101">
        <v>177029</v>
      </c>
      <c r="B1537" s="100">
        <v>1</v>
      </c>
    </row>
    <row r="1538" spans="1:2" ht="15" customHeight="1" x14ac:dyDescent="0.25">
      <c r="A1538" s="101">
        <v>211490</v>
      </c>
      <c r="B1538" s="100">
        <v>7</v>
      </c>
    </row>
    <row r="1539" spans="1:2" ht="15" customHeight="1" x14ac:dyDescent="0.25">
      <c r="A1539" s="101">
        <v>203221</v>
      </c>
      <c r="B1539" s="100">
        <v>6</v>
      </c>
    </row>
    <row r="1540" spans="1:2" ht="15" customHeight="1" x14ac:dyDescent="0.25">
      <c r="A1540" s="101">
        <v>190366</v>
      </c>
      <c r="B1540" s="100">
        <v>1</v>
      </c>
    </row>
    <row r="1541" spans="1:2" ht="15" customHeight="1" x14ac:dyDescent="0.25">
      <c r="A1541" s="101">
        <v>177259</v>
      </c>
      <c r="B1541" s="100">
        <v>3</v>
      </c>
    </row>
    <row r="1542" spans="1:2" ht="15" customHeight="1" x14ac:dyDescent="0.25">
      <c r="A1542" s="101">
        <v>170793</v>
      </c>
      <c r="B1542" s="100">
        <v>2</v>
      </c>
    </row>
    <row r="1543" spans="1:2" ht="15" customHeight="1" x14ac:dyDescent="0.25">
      <c r="A1543" s="101">
        <v>156687</v>
      </c>
      <c r="B1543" s="100">
        <v>14</v>
      </c>
    </row>
    <row r="1544" spans="1:2" ht="15" customHeight="1" x14ac:dyDescent="0.25">
      <c r="A1544" s="101">
        <v>156687</v>
      </c>
      <c r="B1544" s="100">
        <v>2</v>
      </c>
    </row>
    <row r="1545" spans="1:2" ht="15" customHeight="1" x14ac:dyDescent="0.25">
      <c r="A1545" s="101">
        <v>211618</v>
      </c>
      <c r="B1545" s="100">
        <v>10</v>
      </c>
    </row>
    <row r="1546" spans="1:2" ht="15" customHeight="1" x14ac:dyDescent="0.25">
      <c r="A1546" s="101">
        <v>204314</v>
      </c>
      <c r="B1546" s="100">
        <v>3</v>
      </c>
    </row>
    <row r="1547" spans="1:2" ht="15" customHeight="1" x14ac:dyDescent="0.25">
      <c r="A1547" s="101">
        <v>150905</v>
      </c>
      <c r="B1547" s="100">
        <v>3</v>
      </c>
    </row>
    <row r="1548" spans="1:2" ht="15" customHeight="1" x14ac:dyDescent="0.25">
      <c r="A1548" s="101">
        <v>150905</v>
      </c>
      <c r="B1548" s="100">
        <v>2</v>
      </c>
    </row>
    <row r="1549" spans="1:2" ht="15" customHeight="1" x14ac:dyDescent="0.25">
      <c r="A1549" s="101">
        <v>199088</v>
      </c>
      <c r="B1549" s="100">
        <v>13</v>
      </c>
    </row>
    <row r="1550" spans="1:2" ht="15" customHeight="1" x14ac:dyDescent="0.25">
      <c r="A1550" s="101">
        <v>190982</v>
      </c>
      <c r="B1550" s="100">
        <v>14</v>
      </c>
    </row>
    <row r="1551" spans="1:2" ht="15" customHeight="1" x14ac:dyDescent="0.25">
      <c r="A1551" s="101">
        <v>171074</v>
      </c>
      <c r="B1551" s="100">
        <v>33</v>
      </c>
    </row>
    <row r="1552" spans="1:2" ht="15" customHeight="1" x14ac:dyDescent="0.25">
      <c r="A1552" s="101">
        <v>153767</v>
      </c>
      <c r="B1552" s="100">
        <v>3</v>
      </c>
    </row>
    <row r="1553" spans="1:2" ht="15" customHeight="1" x14ac:dyDescent="0.25">
      <c r="A1553" s="101">
        <v>177770</v>
      </c>
      <c r="B1553" s="100">
        <v>10</v>
      </c>
    </row>
    <row r="1554" spans="1:2" ht="15" customHeight="1" x14ac:dyDescent="0.25">
      <c r="A1554" s="101">
        <v>167539</v>
      </c>
      <c r="B1554" s="100">
        <v>2</v>
      </c>
    </row>
    <row r="1555" spans="1:2" ht="15" customHeight="1" x14ac:dyDescent="0.25">
      <c r="A1555" s="101">
        <v>173108</v>
      </c>
      <c r="B1555" s="100">
        <v>5</v>
      </c>
    </row>
    <row r="1556" spans="1:2" ht="15" customHeight="1" x14ac:dyDescent="0.25">
      <c r="A1556" s="101">
        <v>173108</v>
      </c>
      <c r="B1556" s="100">
        <v>2</v>
      </c>
    </row>
    <row r="1557" spans="1:2" ht="15" customHeight="1" x14ac:dyDescent="0.25">
      <c r="A1557" s="101">
        <v>212674</v>
      </c>
      <c r="B1557" s="100">
        <v>2</v>
      </c>
    </row>
    <row r="1558" spans="1:2" ht="15" customHeight="1" x14ac:dyDescent="0.25">
      <c r="A1558" s="101">
        <v>187252</v>
      </c>
      <c r="B1558" s="100">
        <v>2</v>
      </c>
    </row>
    <row r="1559" spans="1:2" ht="15" customHeight="1" x14ac:dyDescent="0.25">
      <c r="A1559" s="101">
        <v>187252</v>
      </c>
      <c r="B1559" s="100">
        <v>14</v>
      </c>
    </row>
    <row r="1560" spans="1:2" ht="15" customHeight="1" x14ac:dyDescent="0.25">
      <c r="A1560" s="101">
        <v>128840</v>
      </c>
      <c r="B1560" s="100">
        <v>2</v>
      </c>
    </row>
    <row r="1561" spans="1:2" ht="15" customHeight="1" x14ac:dyDescent="0.25">
      <c r="A1561" s="101">
        <v>208790</v>
      </c>
      <c r="B1561" s="100">
        <v>4</v>
      </c>
    </row>
    <row r="1562" spans="1:2" ht="15" customHeight="1" x14ac:dyDescent="0.25">
      <c r="A1562" s="101">
        <v>209708</v>
      </c>
      <c r="B1562" s="100">
        <v>5</v>
      </c>
    </row>
    <row r="1563" spans="1:2" ht="15" customHeight="1" x14ac:dyDescent="0.25">
      <c r="A1563" s="101">
        <v>200356</v>
      </c>
      <c r="B1563" s="100">
        <v>5</v>
      </c>
    </row>
    <row r="1564" spans="1:2" ht="15" customHeight="1" x14ac:dyDescent="0.25">
      <c r="A1564" s="101">
        <v>149749</v>
      </c>
      <c r="B1564" s="100">
        <v>7</v>
      </c>
    </row>
    <row r="1565" spans="1:2" ht="15" customHeight="1" x14ac:dyDescent="0.25">
      <c r="A1565" s="101">
        <v>187492</v>
      </c>
      <c r="B1565" s="100">
        <v>6</v>
      </c>
    </row>
    <row r="1566" spans="1:2" ht="15" customHeight="1" x14ac:dyDescent="0.25">
      <c r="A1566" s="101">
        <v>197435</v>
      </c>
      <c r="B1566" s="100">
        <v>1</v>
      </c>
    </row>
    <row r="1567" spans="1:2" ht="15" customHeight="1" x14ac:dyDescent="0.25">
      <c r="A1567" s="101">
        <v>197435</v>
      </c>
      <c r="B1567" s="100">
        <v>14</v>
      </c>
    </row>
    <row r="1568" spans="1:2" ht="15" customHeight="1" x14ac:dyDescent="0.25">
      <c r="A1568" s="101">
        <v>179001</v>
      </c>
      <c r="B1568" s="100">
        <v>1</v>
      </c>
    </row>
    <row r="1569" spans="1:2" ht="15" customHeight="1" x14ac:dyDescent="0.25">
      <c r="A1569" s="101">
        <v>179001</v>
      </c>
      <c r="B1569" s="100">
        <v>1</v>
      </c>
    </row>
    <row r="1570" spans="1:2" ht="15" customHeight="1" x14ac:dyDescent="0.25">
      <c r="A1570" s="101">
        <v>179001</v>
      </c>
      <c r="B1570" s="100">
        <v>1</v>
      </c>
    </row>
    <row r="1571" spans="1:2" ht="15" customHeight="1" x14ac:dyDescent="0.25">
      <c r="A1571" s="101">
        <v>191783</v>
      </c>
      <c r="B1571" s="100">
        <v>3</v>
      </c>
    </row>
    <row r="1572" spans="1:2" ht="15" customHeight="1" x14ac:dyDescent="0.25">
      <c r="A1572" s="101">
        <v>207638</v>
      </c>
      <c r="B1572" s="100">
        <v>5</v>
      </c>
    </row>
    <row r="1573" spans="1:2" ht="15" customHeight="1" x14ac:dyDescent="0.25">
      <c r="A1573" s="101">
        <v>213097</v>
      </c>
      <c r="B1573" s="100">
        <v>14</v>
      </c>
    </row>
    <row r="1574" spans="1:2" ht="15" customHeight="1" x14ac:dyDescent="0.25">
      <c r="A1574" s="101">
        <v>148157</v>
      </c>
      <c r="B1574" s="100">
        <v>3</v>
      </c>
    </row>
    <row r="1575" spans="1:2" ht="15" customHeight="1" x14ac:dyDescent="0.25">
      <c r="A1575" s="101">
        <v>148157</v>
      </c>
      <c r="B1575" s="100">
        <v>2</v>
      </c>
    </row>
    <row r="1576" spans="1:2" ht="15" customHeight="1" x14ac:dyDescent="0.25">
      <c r="A1576" s="101">
        <v>164545</v>
      </c>
      <c r="B1576" s="100">
        <v>3</v>
      </c>
    </row>
    <row r="1577" spans="1:2" ht="15" customHeight="1" x14ac:dyDescent="0.25">
      <c r="A1577" s="101">
        <v>203443</v>
      </c>
      <c r="B1577" s="100">
        <v>13</v>
      </c>
    </row>
    <row r="1578" spans="1:2" ht="15" customHeight="1" x14ac:dyDescent="0.25">
      <c r="A1578" s="101">
        <v>164317</v>
      </c>
      <c r="B1578" s="100">
        <v>14</v>
      </c>
    </row>
    <row r="1579" spans="1:2" ht="15" customHeight="1" x14ac:dyDescent="0.25">
      <c r="A1579" s="101">
        <v>186331</v>
      </c>
      <c r="B1579" s="100">
        <v>14</v>
      </c>
    </row>
    <row r="1580" spans="1:2" ht="15" customHeight="1" x14ac:dyDescent="0.25">
      <c r="A1580" s="101">
        <v>186331</v>
      </c>
      <c r="B1580" s="100">
        <v>7</v>
      </c>
    </row>
    <row r="1581" spans="1:2" ht="15" customHeight="1" x14ac:dyDescent="0.25">
      <c r="A1581" s="101">
        <v>192676</v>
      </c>
      <c r="B1581" s="100">
        <v>7</v>
      </c>
    </row>
    <row r="1582" spans="1:2" ht="15" customHeight="1" x14ac:dyDescent="0.25">
      <c r="A1582" s="101">
        <v>192676</v>
      </c>
      <c r="B1582" s="100">
        <v>8</v>
      </c>
    </row>
    <row r="1583" spans="1:2" ht="15" customHeight="1" x14ac:dyDescent="0.25">
      <c r="A1583" s="101">
        <v>177776</v>
      </c>
      <c r="B1583" s="100">
        <v>1</v>
      </c>
    </row>
    <row r="1584" spans="1:2" ht="15" customHeight="1" x14ac:dyDescent="0.25">
      <c r="A1584" s="101">
        <v>177776</v>
      </c>
      <c r="B1584" s="100">
        <v>3</v>
      </c>
    </row>
    <row r="1585" spans="1:2" ht="15" customHeight="1" x14ac:dyDescent="0.25">
      <c r="A1585" s="101">
        <v>171132</v>
      </c>
      <c r="B1585" s="100">
        <v>5</v>
      </c>
    </row>
    <row r="1586" spans="1:2" ht="15" customHeight="1" x14ac:dyDescent="0.25">
      <c r="A1586" s="101">
        <v>113978</v>
      </c>
      <c r="B1586" s="100">
        <v>6</v>
      </c>
    </row>
    <row r="1587" spans="1:2" ht="15" customHeight="1" x14ac:dyDescent="0.25">
      <c r="A1587" s="101">
        <v>198500</v>
      </c>
      <c r="B1587" s="100">
        <v>3</v>
      </c>
    </row>
    <row r="1588" spans="1:2" ht="15" customHeight="1" x14ac:dyDescent="0.25">
      <c r="A1588" s="101">
        <v>198500</v>
      </c>
      <c r="B1588" s="100">
        <v>7</v>
      </c>
    </row>
    <row r="1589" spans="1:2" ht="15" customHeight="1" x14ac:dyDescent="0.25">
      <c r="A1589" s="101">
        <v>116165</v>
      </c>
      <c r="B1589" s="100">
        <v>7</v>
      </c>
    </row>
    <row r="1590" spans="1:2" ht="15" customHeight="1" x14ac:dyDescent="0.25">
      <c r="A1590" s="101">
        <v>181633</v>
      </c>
      <c r="B1590" s="100">
        <v>7</v>
      </c>
    </row>
    <row r="1591" spans="1:2" ht="15" customHeight="1" x14ac:dyDescent="0.25">
      <c r="A1591" s="101">
        <v>200881</v>
      </c>
      <c r="B1591" s="100">
        <v>14</v>
      </c>
    </row>
    <row r="1592" spans="1:2" ht="15" customHeight="1" x14ac:dyDescent="0.25">
      <c r="A1592" s="101">
        <v>200881</v>
      </c>
      <c r="B1592" s="100">
        <v>5</v>
      </c>
    </row>
    <row r="1593" spans="1:2" ht="15" customHeight="1" x14ac:dyDescent="0.25">
      <c r="A1593" s="101">
        <v>212684</v>
      </c>
      <c r="B1593" s="100">
        <v>2</v>
      </c>
    </row>
    <row r="1594" spans="1:2" ht="15" customHeight="1" x14ac:dyDescent="0.25">
      <c r="A1594" s="101">
        <v>212684</v>
      </c>
      <c r="B1594" s="100">
        <v>1</v>
      </c>
    </row>
    <row r="1595" spans="1:2" ht="15" customHeight="1" x14ac:dyDescent="0.25">
      <c r="A1595" s="101">
        <v>159988</v>
      </c>
      <c r="B1595" s="100">
        <v>5</v>
      </c>
    </row>
    <row r="1596" spans="1:2" ht="15" customHeight="1" x14ac:dyDescent="0.25">
      <c r="A1596" s="101">
        <v>210386</v>
      </c>
      <c r="B1596" s="100">
        <v>4</v>
      </c>
    </row>
    <row r="1597" spans="1:2" ht="15" customHeight="1" x14ac:dyDescent="0.25">
      <c r="A1597" s="101">
        <v>210386</v>
      </c>
      <c r="B1597" s="100">
        <v>14</v>
      </c>
    </row>
    <row r="1598" spans="1:2" ht="15" customHeight="1" x14ac:dyDescent="0.25">
      <c r="A1598" s="101">
        <v>203969</v>
      </c>
      <c r="B1598" s="100">
        <v>7</v>
      </c>
    </row>
    <row r="1599" spans="1:2" ht="15" customHeight="1" x14ac:dyDescent="0.25">
      <c r="A1599" s="101">
        <v>190924</v>
      </c>
      <c r="B1599" s="100">
        <v>1</v>
      </c>
    </row>
    <row r="1600" spans="1:2" ht="15" customHeight="1" x14ac:dyDescent="0.25">
      <c r="A1600" s="101">
        <v>199951</v>
      </c>
      <c r="B1600" s="100">
        <v>14</v>
      </c>
    </row>
    <row r="1601" spans="1:2" ht="15" customHeight="1" x14ac:dyDescent="0.25">
      <c r="A1601" s="101">
        <v>92867</v>
      </c>
      <c r="B1601" s="100">
        <v>3</v>
      </c>
    </row>
    <row r="1602" spans="1:2" ht="15" customHeight="1" x14ac:dyDescent="0.25">
      <c r="A1602" s="101">
        <v>92867</v>
      </c>
      <c r="B1602" s="100">
        <v>3</v>
      </c>
    </row>
    <row r="1603" spans="1:2" ht="15" customHeight="1" x14ac:dyDescent="0.25">
      <c r="A1603" s="101">
        <v>90929</v>
      </c>
      <c r="B1603" s="100">
        <v>9</v>
      </c>
    </row>
    <row r="1604" spans="1:2" ht="15" customHeight="1" x14ac:dyDescent="0.25">
      <c r="A1604" s="101">
        <v>213533</v>
      </c>
      <c r="B1604" s="100">
        <v>14</v>
      </c>
    </row>
    <row r="1605" spans="1:2" ht="15" customHeight="1" x14ac:dyDescent="0.25">
      <c r="A1605" s="101">
        <v>205230</v>
      </c>
      <c r="B1605" s="100">
        <v>14</v>
      </c>
    </row>
    <row r="1606" spans="1:2" ht="15" customHeight="1" x14ac:dyDescent="0.25">
      <c r="A1606" s="101">
        <v>173404</v>
      </c>
      <c r="B1606" s="100">
        <v>15</v>
      </c>
    </row>
    <row r="1607" spans="1:2" ht="15" customHeight="1" x14ac:dyDescent="0.25">
      <c r="A1607" s="101">
        <v>204429</v>
      </c>
      <c r="B1607" s="100">
        <v>5</v>
      </c>
    </row>
    <row r="1608" spans="1:2" ht="15" customHeight="1" x14ac:dyDescent="0.25">
      <c r="A1608" s="101">
        <v>204429</v>
      </c>
      <c r="B1608" s="100">
        <v>5</v>
      </c>
    </row>
    <row r="1609" spans="1:2" ht="15" customHeight="1" x14ac:dyDescent="0.25">
      <c r="A1609" s="101">
        <v>193006</v>
      </c>
      <c r="B1609" s="100">
        <v>3</v>
      </c>
    </row>
    <row r="1610" spans="1:2" ht="15" customHeight="1" x14ac:dyDescent="0.25">
      <c r="A1610" s="101">
        <v>193006</v>
      </c>
      <c r="B1610" s="100">
        <v>1</v>
      </c>
    </row>
    <row r="1611" spans="1:2" ht="15" customHeight="1" x14ac:dyDescent="0.25">
      <c r="A1611" s="101">
        <v>193006</v>
      </c>
      <c r="B1611" s="100">
        <v>3</v>
      </c>
    </row>
    <row r="1612" spans="1:2" ht="15" customHeight="1" x14ac:dyDescent="0.25">
      <c r="A1612" s="101">
        <v>210667</v>
      </c>
      <c r="B1612" s="100">
        <v>14</v>
      </c>
    </row>
    <row r="1613" spans="1:2" ht="15" customHeight="1" x14ac:dyDescent="0.25">
      <c r="A1613" s="101">
        <v>210667</v>
      </c>
      <c r="B1613" s="100">
        <v>5</v>
      </c>
    </row>
    <row r="1614" spans="1:2" ht="15" customHeight="1" x14ac:dyDescent="0.25">
      <c r="A1614" s="101">
        <v>210667</v>
      </c>
      <c r="B1614" s="100">
        <v>2</v>
      </c>
    </row>
    <row r="1615" spans="1:2" ht="15" customHeight="1" x14ac:dyDescent="0.25">
      <c r="A1615" s="101">
        <v>158489</v>
      </c>
      <c r="B1615" s="100">
        <v>5</v>
      </c>
    </row>
    <row r="1616" spans="1:2" ht="15" customHeight="1" x14ac:dyDescent="0.25">
      <c r="A1616" s="101">
        <v>158489</v>
      </c>
      <c r="B1616" s="100">
        <v>2</v>
      </c>
    </row>
    <row r="1617" spans="1:2" ht="15" customHeight="1" x14ac:dyDescent="0.25">
      <c r="A1617" s="101">
        <v>202403</v>
      </c>
      <c r="B1617" s="100">
        <v>14</v>
      </c>
    </row>
    <row r="1618" spans="1:2" ht="15" customHeight="1" x14ac:dyDescent="0.25">
      <c r="A1618" s="101">
        <v>186782</v>
      </c>
      <c r="B1618" s="100">
        <v>11</v>
      </c>
    </row>
    <row r="1619" spans="1:2" ht="15" customHeight="1" x14ac:dyDescent="0.25">
      <c r="A1619" s="101">
        <v>208771</v>
      </c>
      <c r="B1619" s="100">
        <v>3</v>
      </c>
    </row>
    <row r="1620" spans="1:2" ht="15" customHeight="1" x14ac:dyDescent="0.25">
      <c r="A1620" s="101">
        <v>208771</v>
      </c>
      <c r="B1620" s="100">
        <v>14</v>
      </c>
    </row>
    <row r="1621" spans="1:2" ht="15" customHeight="1" x14ac:dyDescent="0.25">
      <c r="A1621" s="101">
        <v>208771</v>
      </c>
      <c r="B1621" s="100">
        <v>1</v>
      </c>
    </row>
    <row r="1622" spans="1:2" ht="15" customHeight="1" x14ac:dyDescent="0.25">
      <c r="A1622" s="101">
        <v>148148</v>
      </c>
      <c r="B1622" s="100">
        <v>1</v>
      </c>
    </row>
    <row r="1623" spans="1:2" ht="15" customHeight="1" x14ac:dyDescent="0.25">
      <c r="A1623" s="101">
        <v>148148</v>
      </c>
      <c r="B1623" s="100">
        <v>2</v>
      </c>
    </row>
    <row r="1624" spans="1:2" ht="15" customHeight="1" x14ac:dyDescent="0.25">
      <c r="A1624" s="101">
        <v>201397</v>
      </c>
      <c r="B1624" s="100">
        <v>3</v>
      </c>
    </row>
    <row r="1625" spans="1:2" ht="15" customHeight="1" x14ac:dyDescent="0.25">
      <c r="A1625" s="101">
        <v>199725</v>
      </c>
      <c r="B1625" s="100">
        <v>6</v>
      </c>
    </row>
    <row r="1626" spans="1:2" ht="15" customHeight="1" x14ac:dyDescent="0.25">
      <c r="A1626" s="101">
        <v>199725</v>
      </c>
      <c r="B1626" s="100">
        <v>3</v>
      </c>
    </row>
    <row r="1627" spans="1:2" ht="15" customHeight="1" x14ac:dyDescent="0.25">
      <c r="A1627" s="101">
        <v>199725</v>
      </c>
      <c r="B1627" s="100">
        <v>5</v>
      </c>
    </row>
    <row r="1628" spans="1:2" ht="15" customHeight="1" x14ac:dyDescent="0.25">
      <c r="A1628" s="101">
        <v>180977</v>
      </c>
      <c r="B1628" s="100">
        <v>4</v>
      </c>
    </row>
    <row r="1629" spans="1:2" ht="15" customHeight="1" x14ac:dyDescent="0.25">
      <c r="A1629" s="101">
        <v>118688</v>
      </c>
      <c r="B1629" s="100">
        <v>4</v>
      </c>
    </row>
    <row r="1630" spans="1:2" ht="15" customHeight="1" x14ac:dyDescent="0.25">
      <c r="A1630" s="101">
        <v>211759</v>
      </c>
      <c r="B1630" s="100">
        <v>14</v>
      </c>
    </row>
    <row r="1631" spans="1:2" ht="15" customHeight="1" x14ac:dyDescent="0.25">
      <c r="A1631" s="101">
        <v>157469</v>
      </c>
      <c r="B1631" s="100">
        <v>3</v>
      </c>
    </row>
    <row r="1632" spans="1:2" ht="15" customHeight="1" x14ac:dyDescent="0.25">
      <c r="A1632" s="101">
        <v>205083</v>
      </c>
      <c r="B1632" s="100">
        <v>2</v>
      </c>
    </row>
    <row r="1633" spans="1:2" ht="15" customHeight="1" x14ac:dyDescent="0.25">
      <c r="A1633" s="101">
        <v>164894</v>
      </c>
      <c r="B1633" s="100">
        <v>1</v>
      </c>
    </row>
    <row r="1634" spans="1:2" ht="15" customHeight="1" x14ac:dyDescent="0.25">
      <c r="A1634" s="101">
        <v>164894</v>
      </c>
      <c r="B1634" s="100">
        <v>2</v>
      </c>
    </row>
    <row r="1635" spans="1:2" ht="15" customHeight="1" x14ac:dyDescent="0.25">
      <c r="A1635" s="101">
        <v>177633</v>
      </c>
      <c r="B1635" s="100">
        <v>7</v>
      </c>
    </row>
    <row r="1636" spans="1:2" ht="15" customHeight="1" x14ac:dyDescent="0.25">
      <c r="A1636" s="101">
        <v>177633</v>
      </c>
      <c r="B1636" s="100">
        <v>7</v>
      </c>
    </row>
    <row r="1637" spans="1:2" ht="15" customHeight="1" x14ac:dyDescent="0.25">
      <c r="A1637" s="101">
        <v>210869</v>
      </c>
      <c r="B1637" s="100">
        <v>14</v>
      </c>
    </row>
    <row r="1638" spans="1:2" ht="15" customHeight="1" x14ac:dyDescent="0.25">
      <c r="A1638" s="101">
        <v>209556</v>
      </c>
      <c r="B1638" s="100">
        <v>14</v>
      </c>
    </row>
    <row r="1639" spans="1:2" ht="15" customHeight="1" x14ac:dyDescent="0.25">
      <c r="A1639" s="101">
        <v>198797</v>
      </c>
      <c r="B1639" s="100">
        <v>4</v>
      </c>
    </row>
    <row r="1640" spans="1:2" ht="15" customHeight="1" x14ac:dyDescent="0.25">
      <c r="A1640" s="101">
        <v>198958</v>
      </c>
      <c r="B1640" s="100">
        <v>14</v>
      </c>
    </row>
    <row r="1641" spans="1:2" ht="15" customHeight="1" x14ac:dyDescent="0.25">
      <c r="A1641" s="101">
        <v>198958</v>
      </c>
      <c r="B1641" s="100">
        <v>2</v>
      </c>
    </row>
    <row r="1642" spans="1:2" ht="15" customHeight="1" x14ac:dyDescent="0.25">
      <c r="A1642" s="101">
        <v>178998</v>
      </c>
      <c r="B1642" s="100">
        <v>14</v>
      </c>
    </row>
    <row r="1643" spans="1:2" ht="15" customHeight="1" x14ac:dyDescent="0.25">
      <c r="A1643" s="101">
        <v>178998</v>
      </c>
      <c r="B1643" s="100">
        <v>7</v>
      </c>
    </row>
    <row r="1644" spans="1:2" ht="15" customHeight="1" x14ac:dyDescent="0.25">
      <c r="A1644" s="101">
        <v>178998</v>
      </c>
      <c r="B1644" s="100">
        <v>8</v>
      </c>
    </row>
    <row r="1645" spans="1:2" ht="15" customHeight="1" x14ac:dyDescent="0.25">
      <c r="A1645" s="101">
        <v>153706</v>
      </c>
      <c r="B1645" s="100">
        <v>14</v>
      </c>
    </row>
    <row r="1646" spans="1:2" ht="15" customHeight="1" x14ac:dyDescent="0.25">
      <c r="A1646" s="101">
        <v>167421</v>
      </c>
      <c r="B1646" s="100">
        <v>7</v>
      </c>
    </row>
    <row r="1647" spans="1:2" ht="15" customHeight="1" x14ac:dyDescent="0.25">
      <c r="A1647" s="101">
        <v>206794</v>
      </c>
      <c r="B1647" s="100">
        <v>10</v>
      </c>
    </row>
    <row r="1648" spans="1:2" ht="15" customHeight="1" x14ac:dyDescent="0.25">
      <c r="A1648" s="101">
        <v>182594</v>
      </c>
      <c r="B1648" s="100">
        <v>5</v>
      </c>
    </row>
    <row r="1649" spans="1:2" ht="15" customHeight="1" x14ac:dyDescent="0.25">
      <c r="A1649" s="101">
        <v>182594</v>
      </c>
      <c r="B1649" s="100">
        <v>2</v>
      </c>
    </row>
    <row r="1650" spans="1:2" ht="15" customHeight="1" x14ac:dyDescent="0.25">
      <c r="A1650" s="101">
        <v>189047</v>
      </c>
      <c r="B1650" s="100">
        <v>11</v>
      </c>
    </row>
    <row r="1651" spans="1:2" ht="15" customHeight="1" x14ac:dyDescent="0.25">
      <c r="A1651" s="101">
        <v>211082</v>
      </c>
      <c r="B1651" s="100">
        <v>5</v>
      </c>
    </row>
    <row r="1652" spans="1:2" ht="15" customHeight="1" x14ac:dyDescent="0.25">
      <c r="A1652" s="101">
        <v>191505</v>
      </c>
      <c r="B1652" s="100">
        <v>4</v>
      </c>
    </row>
    <row r="1653" spans="1:2" ht="15" customHeight="1" x14ac:dyDescent="0.25">
      <c r="A1653" s="101">
        <v>140888</v>
      </c>
      <c r="B1653" s="100">
        <v>2</v>
      </c>
    </row>
    <row r="1654" spans="1:2" ht="15" customHeight="1" x14ac:dyDescent="0.25">
      <c r="A1654" s="101">
        <v>140888</v>
      </c>
      <c r="B1654" s="100">
        <v>2</v>
      </c>
    </row>
    <row r="1655" spans="1:2" ht="15" customHeight="1" x14ac:dyDescent="0.25">
      <c r="A1655" s="101">
        <v>188531</v>
      </c>
      <c r="B1655" s="100">
        <v>13</v>
      </c>
    </row>
    <row r="1656" spans="1:2" ht="15" customHeight="1" x14ac:dyDescent="0.25">
      <c r="A1656" s="101">
        <v>188531</v>
      </c>
      <c r="B1656" s="100">
        <v>4</v>
      </c>
    </row>
    <row r="1657" spans="1:2" ht="15" customHeight="1" x14ac:dyDescent="0.25">
      <c r="A1657" s="101">
        <v>198987</v>
      </c>
      <c r="B1657" s="100">
        <v>7</v>
      </c>
    </row>
    <row r="1658" spans="1:2" ht="15" customHeight="1" x14ac:dyDescent="0.25">
      <c r="A1658" s="101">
        <v>198987</v>
      </c>
      <c r="B1658" s="100">
        <v>2</v>
      </c>
    </row>
    <row r="1659" spans="1:2" ht="15" customHeight="1" x14ac:dyDescent="0.25">
      <c r="A1659" s="101">
        <v>166610</v>
      </c>
      <c r="B1659" s="100">
        <v>10</v>
      </c>
    </row>
    <row r="1660" spans="1:2" ht="15" customHeight="1" x14ac:dyDescent="0.25">
      <c r="A1660" s="101">
        <v>141641</v>
      </c>
      <c r="B1660" s="100">
        <v>15</v>
      </c>
    </row>
    <row r="1661" spans="1:2" ht="15" customHeight="1" x14ac:dyDescent="0.25">
      <c r="A1661" s="101">
        <v>203023</v>
      </c>
      <c r="B1661" s="100">
        <v>2</v>
      </c>
    </row>
    <row r="1662" spans="1:2" ht="15" customHeight="1" x14ac:dyDescent="0.25">
      <c r="A1662" s="101">
        <v>207581</v>
      </c>
      <c r="B1662" s="100">
        <v>12</v>
      </c>
    </row>
    <row r="1663" spans="1:2" ht="15" customHeight="1" x14ac:dyDescent="0.25">
      <c r="A1663" s="101">
        <v>146684</v>
      </c>
      <c r="B1663" s="100">
        <v>3</v>
      </c>
    </row>
    <row r="1664" spans="1:2" ht="15" customHeight="1" x14ac:dyDescent="0.25">
      <c r="A1664" s="101">
        <v>146684</v>
      </c>
      <c r="B1664" s="100">
        <v>6</v>
      </c>
    </row>
    <row r="1665" spans="1:2" ht="15" customHeight="1" x14ac:dyDescent="0.25">
      <c r="A1665" s="101">
        <v>146684</v>
      </c>
      <c r="B1665" s="100">
        <v>2</v>
      </c>
    </row>
    <row r="1666" spans="1:2" ht="15" customHeight="1" x14ac:dyDescent="0.25">
      <c r="A1666" s="101">
        <v>147014</v>
      </c>
      <c r="B1666" s="100">
        <v>14</v>
      </c>
    </row>
    <row r="1667" spans="1:2" ht="15" customHeight="1" x14ac:dyDescent="0.25">
      <c r="A1667" s="101">
        <v>209010</v>
      </c>
      <c r="B1667" s="100">
        <v>2</v>
      </c>
    </row>
    <row r="1668" spans="1:2" ht="15" customHeight="1" x14ac:dyDescent="0.25">
      <c r="A1668" s="101">
        <v>155603</v>
      </c>
      <c r="B1668" s="100">
        <v>3</v>
      </c>
    </row>
    <row r="1669" spans="1:2" ht="15" customHeight="1" x14ac:dyDescent="0.25">
      <c r="A1669" s="101">
        <v>209497</v>
      </c>
      <c r="B1669" s="100">
        <v>5</v>
      </c>
    </row>
    <row r="1670" spans="1:2" ht="15" customHeight="1" x14ac:dyDescent="0.25">
      <c r="A1670" s="101">
        <v>207959</v>
      </c>
      <c r="B1670" s="100">
        <v>14</v>
      </c>
    </row>
    <row r="1671" spans="1:2" ht="15" customHeight="1" x14ac:dyDescent="0.25">
      <c r="A1671" s="101">
        <v>207959</v>
      </c>
      <c r="B1671" s="100">
        <v>5</v>
      </c>
    </row>
    <row r="1672" spans="1:2" ht="15" customHeight="1" x14ac:dyDescent="0.25">
      <c r="A1672" s="101">
        <v>123248</v>
      </c>
      <c r="B1672" s="100">
        <v>5</v>
      </c>
    </row>
    <row r="1673" spans="1:2" ht="15" customHeight="1" x14ac:dyDescent="0.25">
      <c r="A1673" s="101">
        <v>123248</v>
      </c>
      <c r="B1673" s="100">
        <v>2</v>
      </c>
    </row>
    <row r="1674" spans="1:2" ht="15" customHeight="1" x14ac:dyDescent="0.25">
      <c r="A1674" s="101">
        <v>207047</v>
      </c>
      <c r="B1674" s="100">
        <v>3</v>
      </c>
    </row>
    <row r="1675" spans="1:2" ht="15" customHeight="1" x14ac:dyDescent="0.25">
      <c r="A1675" s="101">
        <v>141190</v>
      </c>
      <c r="B1675" s="100">
        <v>1</v>
      </c>
    </row>
    <row r="1676" spans="1:2" ht="15" customHeight="1" x14ac:dyDescent="0.25">
      <c r="A1676" s="101">
        <v>211813</v>
      </c>
      <c r="B1676" s="100">
        <v>2</v>
      </c>
    </row>
    <row r="1677" spans="1:2" ht="15" customHeight="1" x14ac:dyDescent="0.25">
      <c r="A1677" s="101">
        <v>191811</v>
      </c>
      <c r="B1677" s="100">
        <v>2</v>
      </c>
    </row>
    <row r="1678" spans="1:2" ht="15" customHeight="1" x14ac:dyDescent="0.25">
      <c r="A1678" s="101">
        <v>209722</v>
      </c>
      <c r="B1678" s="100">
        <v>1</v>
      </c>
    </row>
    <row r="1679" spans="1:2" ht="15" customHeight="1" x14ac:dyDescent="0.25">
      <c r="A1679" s="101">
        <v>203307</v>
      </c>
      <c r="B1679" s="100">
        <v>2</v>
      </c>
    </row>
    <row r="1680" spans="1:2" ht="15" customHeight="1" x14ac:dyDescent="0.25">
      <c r="A1680" s="101">
        <v>203307</v>
      </c>
      <c r="B1680" s="100">
        <v>5</v>
      </c>
    </row>
    <row r="1681" spans="1:2" ht="15" customHeight="1" x14ac:dyDescent="0.25">
      <c r="A1681" s="101">
        <v>146677</v>
      </c>
      <c r="B1681" s="100">
        <v>7</v>
      </c>
    </row>
    <row r="1682" spans="1:2" ht="15" customHeight="1" x14ac:dyDescent="0.25">
      <c r="A1682" s="101">
        <v>161682</v>
      </c>
      <c r="B1682" s="100">
        <v>4</v>
      </c>
    </row>
    <row r="1683" spans="1:2" ht="15" customHeight="1" x14ac:dyDescent="0.25">
      <c r="A1683" s="101">
        <v>186358</v>
      </c>
      <c r="B1683" s="100">
        <v>14</v>
      </c>
    </row>
    <row r="1684" spans="1:2" ht="15" customHeight="1" x14ac:dyDescent="0.25">
      <c r="A1684" s="101">
        <v>195413</v>
      </c>
      <c r="B1684" s="100">
        <v>7</v>
      </c>
    </row>
    <row r="1685" spans="1:2" ht="15" customHeight="1" x14ac:dyDescent="0.25">
      <c r="A1685" s="101">
        <v>205529</v>
      </c>
      <c r="B1685" s="100">
        <v>13</v>
      </c>
    </row>
    <row r="1686" spans="1:2" ht="15" customHeight="1" x14ac:dyDescent="0.25">
      <c r="A1686" s="101">
        <v>90114</v>
      </c>
      <c r="B1686" s="100">
        <v>14</v>
      </c>
    </row>
    <row r="1687" spans="1:2" ht="15" customHeight="1" x14ac:dyDescent="0.25">
      <c r="A1687" s="101">
        <v>183791</v>
      </c>
      <c r="B1687" s="100">
        <v>10</v>
      </c>
    </row>
    <row r="1688" spans="1:2" ht="15" customHeight="1" x14ac:dyDescent="0.25">
      <c r="A1688" s="101">
        <v>145341</v>
      </c>
      <c r="B1688" s="100">
        <v>3</v>
      </c>
    </row>
    <row r="1689" spans="1:2" ht="15" customHeight="1" x14ac:dyDescent="0.25">
      <c r="A1689" s="101">
        <v>145341</v>
      </c>
      <c r="B1689" s="100">
        <v>2</v>
      </c>
    </row>
    <row r="1690" spans="1:2" ht="15" customHeight="1" x14ac:dyDescent="0.25">
      <c r="A1690" s="101">
        <v>194588</v>
      </c>
      <c r="B1690" s="100">
        <v>5</v>
      </c>
    </row>
    <row r="1691" spans="1:2" ht="15" customHeight="1" x14ac:dyDescent="0.25">
      <c r="A1691" s="101">
        <v>194588</v>
      </c>
      <c r="B1691" s="100">
        <v>2</v>
      </c>
    </row>
    <row r="1692" spans="1:2" ht="15" customHeight="1" x14ac:dyDescent="0.25">
      <c r="A1692" s="101">
        <v>194588</v>
      </c>
      <c r="B1692" s="100">
        <v>2</v>
      </c>
    </row>
    <row r="1693" spans="1:2" ht="15" customHeight="1" x14ac:dyDescent="0.25">
      <c r="A1693" s="101">
        <v>182498</v>
      </c>
      <c r="B1693" s="100">
        <v>6</v>
      </c>
    </row>
    <row r="1694" spans="1:2" ht="15" customHeight="1" x14ac:dyDescent="0.25">
      <c r="A1694" s="101">
        <v>213680</v>
      </c>
      <c r="B1694" s="100">
        <v>1</v>
      </c>
    </row>
    <row r="1695" spans="1:2" ht="15" customHeight="1" x14ac:dyDescent="0.25">
      <c r="A1695" s="101">
        <v>207039</v>
      </c>
      <c r="B1695" s="100">
        <v>5</v>
      </c>
    </row>
    <row r="1696" spans="1:2" ht="15" customHeight="1" x14ac:dyDescent="0.25">
      <c r="A1696" s="101">
        <v>207039</v>
      </c>
      <c r="B1696" s="100">
        <v>2</v>
      </c>
    </row>
    <row r="1697" spans="1:2" ht="15" customHeight="1" x14ac:dyDescent="0.25">
      <c r="A1697" s="101">
        <v>147579</v>
      </c>
      <c r="B1697" s="100">
        <v>9</v>
      </c>
    </row>
    <row r="1698" spans="1:2" ht="15" customHeight="1" x14ac:dyDescent="0.25">
      <c r="A1698" s="101">
        <v>142427</v>
      </c>
      <c r="B1698" s="100">
        <v>9</v>
      </c>
    </row>
    <row r="1699" spans="1:2" ht="15" customHeight="1" x14ac:dyDescent="0.25">
      <c r="A1699" s="101">
        <v>194058</v>
      </c>
      <c r="B1699" s="100">
        <v>3</v>
      </c>
    </row>
    <row r="1700" spans="1:2" ht="15" customHeight="1" x14ac:dyDescent="0.25">
      <c r="A1700" s="101">
        <v>194058</v>
      </c>
      <c r="B1700" s="100">
        <v>6</v>
      </c>
    </row>
    <row r="1701" spans="1:2" ht="15" customHeight="1" x14ac:dyDescent="0.25">
      <c r="A1701" s="101">
        <v>194058</v>
      </c>
      <c r="B1701" s="100">
        <v>2</v>
      </c>
    </row>
    <row r="1702" spans="1:2" ht="15" customHeight="1" x14ac:dyDescent="0.25">
      <c r="A1702" s="101">
        <v>178089</v>
      </c>
      <c r="B1702" s="100">
        <v>9</v>
      </c>
    </row>
    <row r="1703" spans="1:2" ht="15" customHeight="1" x14ac:dyDescent="0.25">
      <c r="A1703" s="101">
        <v>178089</v>
      </c>
      <c r="B1703" s="100">
        <v>2</v>
      </c>
    </row>
    <row r="1704" spans="1:2" ht="15" customHeight="1" x14ac:dyDescent="0.25">
      <c r="A1704" s="101">
        <v>212868</v>
      </c>
      <c r="B1704" s="100">
        <v>3</v>
      </c>
    </row>
    <row r="1705" spans="1:2" ht="15" customHeight="1" x14ac:dyDescent="0.25">
      <c r="A1705" s="101">
        <v>190803</v>
      </c>
      <c r="B1705" s="100">
        <v>10</v>
      </c>
    </row>
    <row r="1706" spans="1:2" ht="15" customHeight="1" x14ac:dyDescent="0.25">
      <c r="A1706" s="101">
        <v>172875</v>
      </c>
      <c r="B1706" s="100">
        <v>7</v>
      </c>
    </row>
    <row r="1707" spans="1:2" ht="15" customHeight="1" x14ac:dyDescent="0.25">
      <c r="A1707" s="101">
        <v>182960</v>
      </c>
      <c r="B1707" s="100">
        <v>7</v>
      </c>
    </row>
    <row r="1708" spans="1:2" ht="15" customHeight="1" x14ac:dyDescent="0.25">
      <c r="A1708" s="101">
        <v>204116</v>
      </c>
      <c r="B1708" s="100">
        <v>14</v>
      </c>
    </row>
    <row r="1709" spans="1:2" ht="15" customHeight="1" x14ac:dyDescent="0.25">
      <c r="A1709" s="101">
        <v>211431</v>
      </c>
      <c r="B1709" s="100">
        <v>2</v>
      </c>
    </row>
    <row r="1710" spans="1:2" ht="15" customHeight="1" x14ac:dyDescent="0.25">
      <c r="A1710" s="101">
        <v>186803</v>
      </c>
      <c r="B1710" s="100">
        <v>10</v>
      </c>
    </row>
    <row r="1711" spans="1:2" ht="15" customHeight="1" x14ac:dyDescent="0.25">
      <c r="A1711" s="101">
        <v>143951</v>
      </c>
      <c r="B1711" s="100">
        <v>5</v>
      </c>
    </row>
    <row r="1712" spans="1:2" ht="15" customHeight="1" x14ac:dyDescent="0.25">
      <c r="A1712" s="101">
        <v>143951</v>
      </c>
      <c r="B1712" s="100">
        <v>7</v>
      </c>
    </row>
    <row r="1713" spans="1:2" ht="15" customHeight="1" x14ac:dyDescent="0.25">
      <c r="A1713" s="101">
        <v>165669</v>
      </c>
      <c r="B1713" s="100">
        <v>6</v>
      </c>
    </row>
    <row r="1714" spans="1:2" ht="15" customHeight="1" x14ac:dyDescent="0.25">
      <c r="A1714" s="101">
        <v>110719</v>
      </c>
      <c r="B1714" s="100">
        <v>4</v>
      </c>
    </row>
    <row r="1715" spans="1:2" ht="15" customHeight="1" x14ac:dyDescent="0.25">
      <c r="A1715" s="101">
        <v>170392</v>
      </c>
      <c r="B1715" s="100">
        <v>14</v>
      </c>
    </row>
    <row r="1716" spans="1:2" ht="15" customHeight="1" x14ac:dyDescent="0.25">
      <c r="A1716" s="101">
        <v>188821</v>
      </c>
      <c r="B1716" s="100">
        <v>7</v>
      </c>
    </row>
    <row r="1717" spans="1:2" ht="15" customHeight="1" x14ac:dyDescent="0.25">
      <c r="A1717" s="101">
        <v>209699</v>
      </c>
      <c r="B1717" s="100">
        <v>3</v>
      </c>
    </row>
    <row r="1718" spans="1:2" ht="15" customHeight="1" x14ac:dyDescent="0.25">
      <c r="A1718" s="101">
        <v>209699</v>
      </c>
      <c r="B1718" s="100">
        <v>14</v>
      </c>
    </row>
    <row r="1719" spans="1:2" ht="15" customHeight="1" x14ac:dyDescent="0.25">
      <c r="A1719" s="101">
        <v>212826</v>
      </c>
      <c r="B1719" s="100">
        <v>13</v>
      </c>
    </row>
    <row r="1720" spans="1:2" ht="15" customHeight="1" x14ac:dyDescent="0.25">
      <c r="A1720" s="101">
        <v>190208</v>
      </c>
      <c r="B1720" s="100">
        <v>10</v>
      </c>
    </row>
    <row r="1721" spans="1:2" ht="15" customHeight="1" x14ac:dyDescent="0.25">
      <c r="A1721" s="101">
        <v>143340</v>
      </c>
      <c r="B1721" s="100">
        <v>2</v>
      </c>
    </row>
    <row r="1722" spans="1:2" ht="15" customHeight="1" x14ac:dyDescent="0.25">
      <c r="A1722" s="101">
        <v>150644</v>
      </c>
      <c r="B1722" s="100">
        <v>14</v>
      </c>
    </row>
    <row r="1723" spans="1:2" ht="15" customHeight="1" x14ac:dyDescent="0.25">
      <c r="A1723" s="101">
        <v>120671</v>
      </c>
      <c r="B1723" s="100">
        <v>5</v>
      </c>
    </row>
    <row r="1724" spans="1:2" ht="15" customHeight="1" x14ac:dyDescent="0.25">
      <c r="A1724" s="101">
        <v>120671</v>
      </c>
      <c r="B1724" s="100">
        <v>5</v>
      </c>
    </row>
    <row r="1725" spans="1:2" ht="15" customHeight="1" x14ac:dyDescent="0.25">
      <c r="A1725" s="101">
        <v>166860</v>
      </c>
      <c r="B1725" s="100">
        <v>3</v>
      </c>
    </row>
    <row r="1726" spans="1:2" ht="15" customHeight="1" x14ac:dyDescent="0.25">
      <c r="A1726" s="101">
        <v>166860</v>
      </c>
      <c r="B1726" s="100">
        <v>10</v>
      </c>
    </row>
    <row r="1727" spans="1:2" ht="15" customHeight="1" x14ac:dyDescent="0.25">
      <c r="A1727" s="101">
        <v>203374</v>
      </c>
      <c r="B1727" s="100">
        <v>5</v>
      </c>
    </row>
    <row r="1728" spans="1:2" ht="15" customHeight="1" x14ac:dyDescent="0.25">
      <c r="A1728" s="101">
        <v>203374</v>
      </c>
      <c r="B1728" s="100">
        <v>2</v>
      </c>
    </row>
    <row r="1729" spans="1:2" ht="15" customHeight="1" x14ac:dyDescent="0.25">
      <c r="A1729" s="101">
        <v>207648</v>
      </c>
      <c r="B1729" s="100">
        <v>5</v>
      </c>
    </row>
    <row r="1730" spans="1:2" ht="15" customHeight="1" x14ac:dyDescent="0.25">
      <c r="A1730" s="101">
        <v>176611</v>
      </c>
      <c r="B1730" s="100">
        <v>14</v>
      </c>
    </row>
    <row r="1731" spans="1:2" ht="15" customHeight="1" x14ac:dyDescent="0.25">
      <c r="A1731" s="101">
        <v>173443</v>
      </c>
      <c r="B1731" s="100">
        <v>14</v>
      </c>
    </row>
    <row r="1732" spans="1:2" ht="15" customHeight="1" x14ac:dyDescent="0.25">
      <c r="A1732" s="101">
        <v>138800</v>
      </c>
      <c r="B1732" s="100">
        <v>5</v>
      </c>
    </row>
    <row r="1733" spans="1:2" ht="15" customHeight="1" x14ac:dyDescent="0.25">
      <c r="A1733" s="101">
        <v>196097</v>
      </c>
      <c r="B1733" s="100">
        <v>14</v>
      </c>
    </row>
    <row r="1734" spans="1:2" ht="15" customHeight="1" x14ac:dyDescent="0.25">
      <c r="A1734" s="101">
        <v>207824</v>
      </c>
      <c r="B1734" s="100">
        <v>13</v>
      </c>
    </row>
    <row r="1735" spans="1:2" ht="15" customHeight="1" x14ac:dyDescent="0.25">
      <c r="A1735" s="101">
        <v>176402</v>
      </c>
      <c r="B1735" s="100">
        <v>3</v>
      </c>
    </row>
    <row r="1736" spans="1:2" ht="15" customHeight="1" x14ac:dyDescent="0.25">
      <c r="A1736" s="101">
        <v>176402</v>
      </c>
      <c r="B1736" s="100">
        <v>3</v>
      </c>
    </row>
    <row r="1737" spans="1:2" ht="15" customHeight="1" x14ac:dyDescent="0.25">
      <c r="A1737" s="101">
        <v>176402</v>
      </c>
      <c r="B1737" s="100">
        <v>2</v>
      </c>
    </row>
    <row r="1738" spans="1:2" ht="15" customHeight="1" x14ac:dyDescent="0.25">
      <c r="A1738" s="101">
        <v>206109</v>
      </c>
      <c r="B1738" s="100">
        <v>2</v>
      </c>
    </row>
    <row r="1739" spans="1:2" ht="15" customHeight="1" x14ac:dyDescent="0.25">
      <c r="A1739" s="101">
        <v>206109</v>
      </c>
      <c r="B1739" s="100">
        <v>1</v>
      </c>
    </row>
    <row r="1740" spans="1:2" ht="15" customHeight="1" x14ac:dyDescent="0.25">
      <c r="A1740" s="101">
        <v>213611</v>
      </c>
      <c r="B1740" s="100">
        <v>7</v>
      </c>
    </row>
    <row r="1741" spans="1:2" ht="15" customHeight="1" x14ac:dyDescent="0.25">
      <c r="A1741" s="101">
        <v>209850</v>
      </c>
      <c r="B1741" s="100">
        <v>14</v>
      </c>
    </row>
    <row r="1742" spans="1:2" ht="15" customHeight="1" x14ac:dyDescent="0.25">
      <c r="A1742" s="101">
        <v>197337</v>
      </c>
      <c r="B1742" s="100">
        <v>6</v>
      </c>
    </row>
    <row r="1743" spans="1:2" ht="15" customHeight="1" x14ac:dyDescent="0.25">
      <c r="A1743" s="101">
        <v>199656</v>
      </c>
      <c r="B1743" s="100">
        <v>5</v>
      </c>
    </row>
    <row r="1744" spans="1:2" ht="15" customHeight="1" x14ac:dyDescent="0.25">
      <c r="A1744" s="101">
        <v>186623</v>
      </c>
      <c r="B1744" s="100">
        <v>3</v>
      </c>
    </row>
    <row r="1745" spans="1:2" ht="15" customHeight="1" x14ac:dyDescent="0.25">
      <c r="A1745" s="101">
        <v>186623</v>
      </c>
      <c r="B1745" s="100">
        <v>5</v>
      </c>
    </row>
    <row r="1746" spans="1:2" ht="15" customHeight="1" x14ac:dyDescent="0.25">
      <c r="A1746" s="101">
        <v>192293</v>
      </c>
      <c r="B1746" s="100">
        <v>1</v>
      </c>
    </row>
    <row r="1747" spans="1:2" ht="15" customHeight="1" x14ac:dyDescent="0.25">
      <c r="A1747" s="101">
        <v>162973</v>
      </c>
      <c r="B1747" s="100">
        <v>7</v>
      </c>
    </row>
    <row r="1748" spans="1:2" ht="15" customHeight="1" x14ac:dyDescent="0.25">
      <c r="A1748" s="101">
        <v>207045</v>
      </c>
      <c r="B1748" s="100">
        <v>3</v>
      </c>
    </row>
    <row r="1749" spans="1:2" ht="15" customHeight="1" x14ac:dyDescent="0.25">
      <c r="A1749" s="101">
        <v>207045</v>
      </c>
      <c r="B1749" s="100">
        <v>2</v>
      </c>
    </row>
    <row r="1750" spans="1:2" ht="15" customHeight="1" x14ac:dyDescent="0.25">
      <c r="A1750" s="101">
        <v>197532</v>
      </c>
      <c r="B1750" s="100">
        <v>14</v>
      </c>
    </row>
    <row r="1751" spans="1:2" ht="15" customHeight="1" x14ac:dyDescent="0.25">
      <c r="A1751" s="101">
        <v>207823</v>
      </c>
      <c r="B1751" s="100">
        <v>14</v>
      </c>
    </row>
    <row r="1752" spans="1:2" ht="15" customHeight="1" x14ac:dyDescent="0.25">
      <c r="A1752" s="101">
        <v>92160</v>
      </c>
      <c r="B1752" s="100">
        <v>11</v>
      </c>
    </row>
    <row r="1753" spans="1:2" ht="15" customHeight="1" x14ac:dyDescent="0.25">
      <c r="A1753" s="101">
        <v>164024</v>
      </c>
      <c r="B1753" s="100">
        <v>9</v>
      </c>
    </row>
    <row r="1754" spans="1:2" ht="15" customHeight="1" x14ac:dyDescent="0.25">
      <c r="A1754" s="101">
        <v>176746</v>
      </c>
      <c r="B1754" s="100">
        <v>3</v>
      </c>
    </row>
    <row r="1755" spans="1:2" ht="15" customHeight="1" x14ac:dyDescent="0.25">
      <c r="A1755" s="101">
        <v>176746</v>
      </c>
      <c r="B1755" s="100">
        <v>14</v>
      </c>
    </row>
    <row r="1756" spans="1:2" ht="15" customHeight="1" x14ac:dyDescent="0.25">
      <c r="A1756" s="101">
        <v>181292</v>
      </c>
      <c r="B1756" s="100">
        <v>9</v>
      </c>
    </row>
    <row r="1757" spans="1:2" ht="15" customHeight="1" x14ac:dyDescent="0.25">
      <c r="A1757" s="101">
        <v>168891</v>
      </c>
      <c r="B1757" s="100">
        <v>14</v>
      </c>
    </row>
    <row r="1758" spans="1:2" ht="15" customHeight="1" x14ac:dyDescent="0.25">
      <c r="A1758" s="101">
        <v>168891</v>
      </c>
      <c r="B1758" s="100">
        <v>2</v>
      </c>
    </row>
    <row r="1759" spans="1:2" ht="15" customHeight="1" x14ac:dyDescent="0.25">
      <c r="A1759" s="101">
        <v>132543</v>
      </c>
      <c r="B1759" s="100">
        <v>5</v>
      </c>
    </row>
    <row r="1760" spans="1:2" ht="15" customHeight="1" x14ac:dyDescent="0.25">
      <c r="A1760" s="101">
        <v>132543</v>
      </c>
      <c r="B1760" s="100">
        <v>2</v>
      </c>
    </row>
    <row r="1761" spans="1:2" ht="15" customHeight="1" x14ac:dyDescent="0.25">
      <c r="A1761" s="101">
        <v>132799</v>
      </c>
      <c r="B1761" s="100">
        <v>2</v>
      </c>
    </row>
    <row r="1762" spans="1:2" ht="15" customHeight="1" x14ac:dyDescent="0.25">
      <c r="A1762" s="101">
        <v>209489</v>
      </c>
      <c r="B1762" s="100">
        <v>13</v>
      </c>
    </row>
    <row r="1763" spans="1:2" ht="15" customHeight="1" x14ac:dyDescent="0.25">
      <c r="A1763" s="101">
        <v>207578</v>
      </c>
      <c r="B1763" s="100">
        <v>4</v>
      </c>
    </row>
    <row r="1764" spans="1:2" ht="15" customHeight="1" x14ac:dyDescent="0.25">
      <c r="A1764" s="101">
        <v>205861</v>
      </c>
      <c r="B1764" s="100">
        <v>4</v>
      </c>
    </row>
    <row r="1765" spans="1:2" ht="15" customHeight="1" x14ac:dyDescent="0.25">
      <c r="A1765" s="101">
        <v>210439</v>
      </c>
      <c r="B1765" s="100">
        <v>11</v>
      </c>
    </row>
    <row r="1766" spans="1:2" ht="15" customHeight="1" x14ac:dyDescent="0.25">
      <c r="A1766" s="101">
        <v>111824</v>
      </c>
      <c r="B1766" s="100">
        <v>14</v>
      </c>
    </row>
    <row r="1767" spans="1:2" ht="15" customHeight="1" x14ac:dyDescent="0.25">
      <c r="A1767" s="101">
        <v>207896</v>
      </c>
      <c r="B1767" s="100">
        <v>2</v>
      </c>
    </row>
    <row r="1768" spans="1:2" ht="15" customHeight="1" x14ac:dyDescent="0.25">
      <c r="A1768" s="101">
        <v>188813</v>
      </c>
      <c r="B1768" s="100">
        <v>7</v>
      </c>
    </row>
    <row r="1769" spans="1:2" ht="15" customHeight="1" x14ac:dyDescent="0.25">
      <c r="A1769" s="101">
        <v>191340</v>
      </c>
      <c r="B1769" s="100">
        <v>13</v>
      </c>
    </row>
    <row r="1770" spans="1:2" ht="15" customHeight="1" x14ac:dyDescent="0.25">
      <c r="A1770" s="101">
        <v>208638</v>
      </c>
      <c r="B1770" s="100">
        <v>7</v>
      </c>
    </row>
    <row r="1771" spans="1:2" ht="15" customHeight="1" x14ac:dyDescent="0.25">
      <c r="A1771" s="101">
        <v>194920</v>
      </c>
      <c r="B1771" s="100">
        <v>5</v>
      </c>
    </row>
    <row r="1772" spans="1:2" ht="15" customHeight="1" x14ac:dyDescent="0.25">
      <c r="A1772" s="101">
        <v>208338</v>
      </c>
      <c r="B1772" s="100">
        <v>2</v>
      </c>
    </row>
    <row r="1773" spans="1:2" ht="15" customHeight="1" x14ac:dyDescent="0.25">
      <c r="A1773" s="101">
        <v>195842</v>
      </c>
      <c r="B1773" s="100">
        <v>14</v>
      </c>
    </row>
    <row r="1774" spans="1:2" ht="15" customHeight="1" x14ac:dyDescent="0.25">
      <c r="A1774" s="101">
        <v>198506</v>
      </c>
      <c r="B1774" s="100">
        <v>3</v>
      </c>
    </row>
    <row r="1775" spans="1:2" ht="15" customHeight="1" x14ac:dyDescent="0.25">
      <c r="A1775" s="101">
        <v>213058</v>
      </c>
      <c r="B1775" s="100">
        <v>7</v>
      </c>
    </row>
    <row r="1776" spans="1:2" ht="15" customHeight="1" x14ac:dyDescent="0.25">
      <c r="A1776" s="101">
        <v>163674</v>
      </c>
      <c r="B1776" s="100">
        <v>8</v>
      </c>
    </row>
    <row r="1777" spans="1:2" ht="15" customHeight="1" x14ac:dyDescent="0.25">
      <c r="A1777" s="101">
        <v>207640</v>
      </c>
      <c r="B1777" s="100">
        <v>2</v>
      </c>
    </row>
    <row r="1778" spans="1:2" ht="15" customHeight="1" x14ac:dyDescent="0.25">
      <c r="A1778" s="101">
        <v>201245</v>
      </c>
      <c r="B1778" s="100">
        <v>4</v>
      </c>
    </row>
    <row r="1779" spans="1:2" ht="15" customHeight="1" x14ac:dyDescent="0.25">
      <c r="A1779" s="101">
        <v>139837</v>
      </c>
      <c r="B1779" s="100">
        <v>7</v>
      </c>
    </row>
    <row r="1780" spans="1:2" ht="15" customHeight="1" x14ac:dyDescent="0.25">
      <c r="A1780" s="101">
        <v>186861</v>
      </c>
      <c r="B1780" s="100">
        <v>6</v>
      </c>
    </row>
    <row r="1781" spans="1:2" ht="15" customHeight="1" x14ac:dyDescent="0.25">
      <c r="A1781" s="101">
        <v>172883</v>
      </c>
      <c r="B1781" s="100">
        <v>2</v>
      </c>
    </row>
    <row r="1782" spans="1:2" ht="15" customHeight="1" x14ac:dyDescent="0.25">
      <c r="A1782" s="101">
        <v>195452</v>
      </c>
      <c r="B1782" s="100">
        <v>3</v>
      </c>
    </row>
    <row r="1783" spans="1:2" ht="15" customHeight="1" x14ac:dyDescent="0.25">
      <c r="A1783" s="101">
        <v>195452</v>
      </c>
      <c r="B1783" s="100">
        <v>17</v>
      </c>
    </row>
    <row r="1784" spans="1:2" ht="15" customHeight="1" x14ac:dyDescent="0.25">
      <c r="A1784" s="101">
        <v>202853</v>
      </c>
      <c r="B1784" s="100">
        <v>3</v>
      </c>
    </row>
    <row r="1785" spans="1:2" ht="15" customHeight="1" x14ac:dyDescent="0.25">
      <c r="A1785" s="101">
        <v>202853</v>
      </c>
      <c r="B1785" s="100">
        <v>3</v>
      </c>
    </row>
    <row r="1786" spans="1:2" ht="15" customHeight="1" x14ac:dyDescent="0.25">
      <c r="A1786" s="101">
        <v>207170</v>
      </c>
      <c r="B1786" s="100">
        <v>14</v>
      </c>
    </row>
    <row r="1787" spans="1:2" ht="15" customHeight="1" x14ac:dyDescent="0.25">
      <c r="A1787" s="101">
        <v>207170</v>
      </c>
      <c r="B1787" s="100">
        <v>3</v>
      </c>
    </row>
    <row r="1788" spans="1:2" ht="15" customHeight="1" x14ac:dyDescent="0.25">
      <c r="A1788" s="101">
        <v>191905</v>
      </c>
      <c r="B1788" s="100">
        <v>6</v>
      </c>
    </row>
    <row r="1789" spans="1:2" ht="15" customHeight="1" x14ac:dyDescent="0.25">
      <c r="A1789" s="101">
        <v>205069</v>
      </c>
      <c r="B1789" s="100">
        <v>7</v>
      </c>
    </row>
    <row r="1790" spans="1:2" ht="15" customHeight="1" x14ac:dyDescent="0.25">
      <c r="A1790" s="101">
        <v>204474</v>
      </c>
      <c r="B1790" s="100">
        <v>4</v>
      </c>
    </row>
    <row r="1791" spans="1:2" ht="15" customHeight="1" x14ac:dyDescent="0.25">
      <c r="A1791" s="101">
        <v>199806</v>
      </c>
      <c r="B1791" s="100">
        <v>2</v>
      </c>
    </row>
    <row r="1792" spans="1:2" ht="15" customHeight="1" x14ac:dyDescent="0.25">
      <c r="A1792" s="101">
        <v>199806</v>
      </c>
      <c r="B1792" s="100">
        <v>3</v>
      </c>
    </row>
    <row r="1793" spans="1:2" ht="15" customHeight="1" x14ac:dyDescent="0.25">
      <c r="A1793" s="101">
        <v>177265</v>
      </c>
      <c r="B1793" s="100">
        <v>6</v>
      </c>
    </row>
    <row r="1794" spans="1:2" ht="15" customHeight="1" x14ac:dyDescent="0.25">
      <c r="A1794" s="101">
        <v>175643</v>
      </c>
      <c r="B1794" s="100">
        <v>7</v>
      </c>
    </row>
    <row r="1795" spans="1:2" ht="15" customHeight="1" x14ac:dyDescent="0.25">
      <c r="A1795" s="101">
        <v>175643</v>
      </c>
      <c r="B1795" s="100">
        <v>7</v>
      </c>
    </row>
    <row r="1796" spans="1:2" ht="15" customHeight="1" x14ac:dyDescent="0.25">
      <c r="A1796" s="101">
        <v>175643</v>
      </c>
      <c r="B1796" s="100">
        <v>3</v>
      </c>
    </row>
    <row r="1797" spans="1:2" ht="15" customHeight="1" x14ac:dyDescent="0.25">
      <c r="A1797" s="101">
        <v>184781</v>
      </c>
      <c r="B1797" s="100">
        <v>14</v>
      </c>
    </row>
    <row r="1798" spans="1:2" ht="15" customHeight="1" x14ac:dyDescent="0.25">
      <c r="A1798" s="101">
        <v>213962</v>
      </c>
      <c r="B1798" s="100">
        <v>14</v>
      </c>
    </row>
    <row r="1799" spans="1:2" ht="15" customHeight="1" x14ac:dyDescent="0.25">
      <c r="A1799" s="101">
        <v>171134</v>
      </c>
      <c r="B1799" s="100">
        <v>7</v>
      </c>
    </row>
    <row r="1800" spans="1:2" ht="15" customHeight="1" x14ac:dyDescent="0.25">
      <c r="A1800" s="101">
        <v>174938</v>
      </c>
      <c r="B1800" s="100">
        <v>1</v>
      </c>
    </row>
    <row r="1801" spans="1:2" ht="15" customHeight="1" x14ac:dyDescent="0.25">
      <c r="A1801" s="101">
        <v>174938</v>
      </c>
      <c r="B1801" s="100">
        <v>14</v>
      </c>
    </row>
    <row r="1802" spans="1:2" ht="15" customHeight="1" x14ac:dyDescent="0.25">
      <c r="A1802" s="101">
        <v>202219</v>
      </c>
      <c r="B1802" s="100">
        <v>3</v>
      </c>
    </row>
    <row r="1803" spans="1:2" ht="15" customHeight="1" x14ac:dyDescent="0.25">
      <c r="A1803" s="101">
        <v>202219</v>
      </c>
      <c r="B1803" s="100">
        <v>14</v>
      </c>
    </row>
    <row r="1804" spans="1:2" ht="15" customHeight="1" x14ac:dyDescent="0.25">
      <c r="A1804" s="101">
        <v>202219</v>
      </c>
      <c r="B1804" s="100">
        <v>1</v>
      </c>
    </row>
    <row r="1805" spans="1:2" ht="15" customHeight="1" x14ac:dyDescent="0.25">
      <c r="A1805" s="101">
        <v>202219</v>
      </c>
      <c r="B1805" s="100">
        <v>2</v>
      </c>
    </row>
    <row r="1806" spans="1:2" ht="15" customHeight="1" x14ac:dyDescent="0.25">
      <c r="A1806" s="101">
        <v>209797</v>
      </c>
      <c r="B1806" s="100">
        <v>6</v>
      </c>
    </row>
    <row r="1807" spans="1:2" ht="15" customHeight="1" x14ac:dyDescent="0.25">
      <c r="A1807" s="101">
        <v>186618</v>
      </c>
      <c r="B1807" s="100">
        <v>13</v>
      </c>
    </row>
    <row r="1808" spans="1:2" ht="15" customHeight="1" x14ac:dyDescent="0.25">
      <c r="A1808" s="101">
        <v>204466</v>
      </c>
      <c r="B1808" s="100">
        <v>3</v>
      </c>
    </row>
    <row r="1809" spans="1:2" ht="15" customHeight="1" x14ac:dyDescent="0.25">
      <c r="A1809" s="101">
        <v>204466</v>
      </c>
      <c r="B1809" s="100">
        <v>2</v>
      </c>
    </row>
    <row r="1810" spans="1:2" ht="15" customHeight="1" x14ac:dyDescent="0.25">
      <c r="A1810" s="101">
        <v>146884</v>
      </c>
      <c r="B1810" s="100">
        <v>7</v>
      </c>
    </row>
    <row r="1811" spans="1:2" ht="15" customHeight="1" x14ac:dyDescent="0.25">
      <c r="A1811" s="101">
        <v>177149</v>
      </c>
      <c r="B1811" s="100">
        <v>4</v>
      </c>
    </row>
    <row r="1812" spans="1:2" ht="15" customHeight="1" x14ac:dyDescent="0.25">
      <c r="A1812" s="101">
        <v>177149</v>
      </c>
      <c r="B1812" s="100">
        <v>14</v>
      </c>
    </row>
    <row r="1813" spans="1:2" ht="15" customHeight="1" x14ac:dyDescent="0.25">
      <c r="A1813" s="101">
        <v>177149</v>
      </c>
      <c r="B1813" s="100">
        <v>5</v>
      </c>
    </row>
    <row r="1814" spans="1:2" ht="15" customHeight="1" x14ac:dyDescent="0.25">
      <c r="A1814" s="101">
        <v>189927</v>
      </c>
      <c r="B1814" s="100">
        <v>5</v>
      </c>
    </row>
    <row r="1815" spans="1:2" ht="15" customHeight="1" x14ac:dyDescent="0.25">
      <c r="A1815" s="101">
        <v>189927</v>
      </c>
      <c r="B1815" s="100">
        <v>2</v>
      </c>
    </row>
    <row r="1816" spans="1:2" ht="15" customHeight="1" x14ac:dyDescent="0.25">
      <c r="A1816" s="101">
        <v>92147</v>
      </c>
      <c r="B1816" s="100">
        <v>7</v>
      </c>
    </row>
    <row r="1817" spans="1:2" ht="15" customHeight="1" x14ac:dyDescent="0.25">
      <c r="A1817" s="101">
        <v>92147</v>
      </c>
      <c r="B1817" s="100">
        <v>7</v>
      </c>
    </row>
    <row r="1818" spans="1:2" ht="15" customHeight="1" x14ac:dyDescent="0.25">
      <c r="A1818" s="101">
        <v>204913</v>
      </c>
      <c r="B1818" s="100">
        <v>8</v>
      </c>
    </row>
    <row r="1819" spans="1:2" ht="15" customHeight="1" x14ac:dyDescent="0.25">
      <c r="A1819" s="101">
        <v>204913</v>
      </c>
      <c r="B1819" s="100">
        <v>12</v>
      </c>
    </row>
    <row r="1820" spans="1:2" ht="15" customHeight="1" x14ac:dyDescent="0.25">
      <c r="A1820" s="101">
        <v>197004</v>
      </c>
      <c r="B1820" s="100">
        <v>3</v>
      </c>
    </row>
    <row r="1821" spans="1:2" ht="15" customHeight="1" x14ac:dyDescent="0.25">
      <c r="A1821" s="101">
        <v>213474</v>
      </c>
      <c r="B1821" s="100">
        <v>7</v>
      </c>
    </row>
    <row r="1822" spans="1:2" ht="15" customHeight="1" x14ac:dyDescent="0.25">
      <c r="A1822" s="101">
        <v>213474</v>
      </c>
      <c r="B1822" s="100">
        <v>14</v>
      </c>
    </row>
    <row r="1823" spans="1:2" ht="15" customHeight="1" x14ac:dyDescent="0.25">
      <c r="A1823" s="101">
        <v>172190</v>
      </c>
      <c r="B1823" s="100">
        <v>14</v>
      </c>
    </row>
    <row r="1824" spans="1:2" ht="15" customHeight="1" x14ac:dyDescent="0.25">
      <c r="A1824" s="101">
        <v>92870</v>
      </c>
      <c r="B1824" s="100">
        <v>2</v>
      </c>
    </row>
    <row r="1825" spans="1:2" ht="15" customHeight="1" x14ac:dyDescent="0.25">
      <c r="A1825" s="101">
        <v>92870</v>
      </c>
      <c r="B1825" s="100">
        <v>5</v>
      </c>
    </row>
    <row r="1826" spans="1:2" ht="15" customHeight="1" x14ac:dyDescent="0.25">
      <c r="A1826" s="101">
        <v>157484</v>
      </c>
      <c r="B1826" s="100">
        <v>6</v>
      </c>
    </row>
    <row r="1827" spans="1:2" ht="15" customHeight="1" x14ac:dyDescent="0.25">
      <c r="A1827" s="101">
        <v>208417</v>
      </c>
      <c r="B1827" s="100">
        <v>14</v>
      </c>
    </row>
    <row r="1828" spans="1:2" ht="15" customHeight="1" x14ac:dyDescent="0.25">
      <c r="A1828" s="101">
        <v>166608</v>
      </c>
      <c r="B1828" s="100">
        <v>14</v>
      </c>
    </row>
    <row r="1829" spans="1:2" ht="15" customHeight="1" x14ac:dyDescent="0.25">
      <c r="A1829" s="101">
        <v>191134</v>
      </c>
      <c r="B1829" s="100">
        <v>1</v>
      </c>
    </row>
    <row r="1830" spans="1:2" ht="15" customHeight="1" x14ac:dyDescent="0.25">
      <c r="A1830" s="101">
        <v>213022</v>
      </c>
      <c r="B1830" s="100">
        <v>7</v>
      </c>
    </row>
    <row r="1831" spans="1:2" ht="15" customHeight="1" x14ac:dyDescent="0.25">
      <c r="A1831" s="101">
        <v>175502</v>
      </c>
      <c r="B1831" s="100">
        <v>1</v>
      </c>
    </row>
    <row r="1832" spans="1:2" ht="15" customHeight="1" x14ac:dyDescent="0.25">
      <c r="A1832" s="101">
        <v>175502</v>
      </c>
      <c r="B1832" s="100">
        <v>5</v>
      </c>
    </row>
    <row r="1833" spans="1:2" ht="15" customHeight="1" x14ac:dyDescent="0.25">
      <c r="A1833" s="101">
        <v>175502</v>
      </c>
      <c r="B1833" s="100">
        <v>3</v>
      </c>
    </row>
    <row r="1834" spans="1:2" ht="15" customHeight="1" x14ac:dyDescent="0.25">
      <c r="A1834" s="101">
        <v>175502</v>
      </c>
      <c r="B1834" s="100">
        <v>5</v>
      </c>
    </row>
    <row r="1835" spans="1:2" ht="15" customHeight="1" x14ac:dyDescent="0.25">
      <c r="A1835" s="101">
        <v>175502</v>
      </c>
      <c r="B1835" s="100">
        <v>2</v>
      </c>
    </row>
    <row r="1836" spans="1:2" ht="15" customHeight="1" x14ac:dyDescent="0.25">
      <c r="A1836" s="101">
        <v>175502</v>
      </c>
      <c r="B1836" s="100">
        <v>2</v>
      </c>
    </row>
    <row r="1837" spans="1:2" ht="15" customHeight="1" x14ac:dyDescent="0.25">
      <c r="A1837" s="101">
        <v>183544</v>
      </c>
      <c r="B1837" s="100">
        <v>3</v>
      </c>
    </row>
    <row r="1838" spans="1:2" ht="15" customHeight="1" x14ac:dyDescent="0.25">
      <c r="A1838" s="101">
        <v>183544</v>
      </c>
      <c r="B1838" s="100">
        <v>5</v>
      </c>
    </row>
    <row r="1839" spans="1:2" ht="15" customHeight="1" x14ac:dyDescent="0.25">
      <c r="A1839" s="101">
        <v>164103</v>
      </c>
      <c r="B1839" s="100">
        <v>1</v>
      </c>
    </row>
    <row r="1840" spans="1:2" ht="15" customHeight="1" x14ac:dyDescent="0.25">
      <c r="A1840" s="101">
        <v>164543</v>
      </c>
      <c r="B1840" s="100">
        <v>1</v>
      </c>
    </row>
    <row r="1841" spans="1:2" ht="15" customHeight="1" x14ac:dyDescent="0.25">
      <c r="A1841" s="101">
        <v>199471</v>
      </c>
      <c r="B1841" s="100">
        <v>14</v>
      </c>
    </row>
    <row r="1842" spans="1:2" ht="15" customHeight="1" x14ac:dyDescent="0.25">
      <c r="A1842" s="101">
        <v>199471</v>
      </c>
      <c r="B1842" s="100">
        <v>7</v>
      </c>
    </row>
    <row r="1843" spans="1:2" ht="15" customHeight="1" x14ac:dyDescent="0.25">
      <c r="A1843" s="101">
        <v>212414</v>
      </c>
      <c r="B1843" s="100">
        <v>14</v>
      </c>
    </row>
    <row r="1844" spans="1:2" ht="15" customHeight="1" x14ac:dyDescent="0.25">
      <c r="A1844" s="101">
        <v>192985</v>
      </c>
      <c r="B1844" s="100">
        <v>3</v>
      </c>
    </row>
    <row r="1845" spans="1:2" ht="15" customHeight="1" x14ac:dyDescent="0.25">
      <c r="A1845" s="101">
        <v>207687</v>
      </c>
      <c r="B1845" s="100">
        <v>1</v>
      </c>
    </row>
    <row r="1846" spans="1:2" ht="15" customHeight="1" x14ac:dyDescent="0.25">
      <c r="A1846" s="101">
        <v>197740</v>
      </c>
      <c r="B1846" s="100">
        <v>3</v>
      </c>
    </row>
    <row r="1847" spans="1:2" ht="15" customHeight="1" x14ac:dyDescent="0.25">
      <c r="A1847" s="101">
        <v>206633</v>
      </c>
      <c r="B1847" s="100">
        <v>6</v>
      </c>
    </row>
    <row r="1848" spans="1:2" ht="15" customHeight="1" x14ac:dyDescent="0.25">
      <c r="A1848" s="101">
        <v>182593</v>
      </c>
      <c r="B1848" s="100">
        <v>4</v>
      </c>
    </row>
    <row r="1849" spans="1:2" ht="15" customHeight="1" x14ac:dyDescent="0.25">
      <c r="A1849" s="101">
        <v>182593</v>
      </c>
      <c r="B1849" s="100">
        <v>2</v>
      </c>
    </row>
    <row r="1850" spans="1:2" ht="15" customHeight="1" x14ac:dyDescent="0.25">
      <c r="A1850" s="101">
        <v>121326</v>
      </c>
      <c r="B1850" s="100">
        <v>7</v>
      </c>
    </row>
    <row r="1851" spans="1:2" ht="15" customHeight="1" x14ac:dyDescent="0.25">
      <c r="A1851" s="101">
        <v>121326</v>
      </c>
      <c r="B1851" s="100">
        <v>7</v>
      </c>
    </row>
    <row r="1852" spans="1:2" ht="15" customHeight="1" x14ac:dyDescent="0.25">
      <c r="A1852" s="101">
        <v>194902</v>
      </c>
      <c r="B1852" s="100">
        <v>3</v>
      </c>
    </row>
    <row r="1853" spans="1:2" ht="15" customHeight="1" x14ac:dyDescent="0.25">
      <c r="A1853" s="101">
        <v>202502</v>
      </c>
      <c r="B1853" s="100">
        <v>14</v>
      </c>
    </row>
    <row r="1854" spans="1:2" ht="15" customHeight="1" x14ac:dyDescent="0.25">
      <c r="A1854" s="101">
        <v>93832</v>
      </c>
      <c r="B1854" s="100">
        <v>9</v>
      </c>
    </row>
    <row r="1855" spans="1:2" ht="15" customHeight="1" x14ac:dyDescent="0.25">
      <c r="A1855" s="101">
        <v>174049</v>
      </c>
      <c r="B1855" s="100">
        <v>2</v>
      </c>
    </row>
    <row r="1856" spans="1:2" ht="15" customHeight="1" x14ac:dyDescent="0.25">
      <c r="A1856" s="101">
        <v>127108</v>
      </c>
      <c r="B1856" s="100">
        <v>7</v>
      </c>
    </row>
    <row r="1857" spans="1:2" ht="15" customHeight="1" x14ac:dyDescent="0.25">
      <c r="A1857" s="101">
        <v>203785</v>
      </c>
      <c r="B1857" s="100">
        <v>14</v>
      </c>
    </row>
    <row r="1858" spans="1:2" ht="15" customHeight="1" x14ac:dyDescent="0.25">
      <c r="A1858" s="101">
        <v>203785</v>
      </c>
      <c r="B1858" s="100">
        <v>1</v>
      </c>
    </row>
    <row r="1859" spans="1:2" ht="15" customHeight="1" x14ac:dyDescent="0.25">
      <c r="A1859" s="101">
        <v>203785</v>
      </c>
      <c r="B1859" s="100">
        <v>2</v>
      </c>
    </row>
    <row r="1860" spans="1:2" ht="15" customHeight="1" x14ac:dyDescent="0.25">
      <c r="A1860" s="101">
        <v>172443</v>
      </c>
      <c r="B1860" s="100">
        <v>3</v>
      </c>
    </row>
    <row r="1861" spans="1:2" ht="15" customHeight="1" x14ac:dyDescent="0.25">
      <c r="A1861" s="101">
        <v>172443</v>
      </c>
      <c r="B1861" s="100">
        <v>2</v>
      </c>
    </row>
    <row r="1862" spans="1:2" ht="15" customHeight="1" x14ac:dyDescent="0.25">
      <c r="A1862" s="101">
        <v>192041</v>
      </c>
      <c r="B1862" s="100">
        <v>14</v>
      </c>
    </row>
    <row r="1863" spans="1:2" ht="15" customHeight="1" x14ac:dyDescent="0.25">
      <c r="A1863" s="101">
        <v>213134</v>
      </c>
      <c r="B1863" s="100">
        <v>14</v>
      </c>
    </row>
    <row r="1864" spans="1:2" ht="15" customHeight="1" x14ac:dyDescent="0.25">
      <c r="A1864" s="101">
        <v>200284</v>
      </c>
      <c r="B1864" s="100">
        <v>6</v>
      </c>
    </row>
    <row r="1865" spans="1:2" ht="15" customHeight="1" x14ac:dyDescent="0.25">
      <c r="A1865" s="101">
        <v>200284</v>
      </c>
      <c r="B1865" s="100">
        <v>7</v>
      </c>
    </row>
    <row r="1866" spans="1:2" ht="15" customHeight="1" x14ac:dyDescent="0.25">
      <c r="A1866" s="101">
        <v>113456</v>
      </c>
      <c r="B1866" s="100">
        <v>7</v>
      </c>
    </row>
    <row r="1867" spans="1:2" ht="15" customHeight="1" x14ac:dyDescent="0.25">
      <c r="A1867" s="101">
        <v>140281</v>
      </c>
      <c r="B1867" s="100">
        <v>1</v>
      </c>
    </row>
    <row r="1868" spans="1:2" ht="15" customHeight="1" x14ac:dyDescent="0.25">
      <c r="A1868" s="101">
        <v>140281</v>
      </c>
      <c r="B1868" s="100">
        <v>1</v>
      </c>
    </row>
    <row r="1869" spans="1:2" ht="15" customHeight="1" x14ac:dyDescent="0.25">
      <c r="A1869" s="101">
        <v>140281</v>
      </c>
      <c r="B1869" s="100">
        <v>1</v>
      </c>
    </row>
    <row r="1870" spans="1:2" ht="15" customHeight="1" x14ac:dyDescent="0.25">
      <c r="A1870" s="101">
        <v>140281</v>
      </c>
      <c r="B1870" s="100">
        <v>1</v>
      </c>
    </row>
    <row r="1871" spans="1:2" ht="15" customHeight="1" x14ac:dyDescent="0.25">
      <c r="A1871" s="101">
        <v>185211</v>
      </c>
      <c r="B1871" s="100">
        <v>3</v>
      </c>
    </row>
    <row r="1872" spans="1:2" ht="15" customHeight="1" x14ac:dyDescent="0.25">
      <c r="A1872" s="101">
        <v>200292</v>
      </c>
      <c r="B1872" s="100">
        <v>1</v>
      </c>
    </row>
    <row r="1873" spans="1:2" ht="15" customHeight="1" x14ac:dyDescent="0.25">
      <c r="A1873" s="101">
        <v>200292</v>
      </c>
      <c r="B1873" s="100">
        <v>2</v>
      </c>
    </row>
    <row r="1874" spans="1:2" ht="15" customHeight="1" x14ac:dyDescent="0.25">
      <c r="A1874" s="101">
        <v>198518</v>
      </c>
      <c r="B1874" s="100">
        <v>1</v>
      </c>
    </row>
    <row r="1875" spans="1:2" ht="15" customHeight="1" x14ac:dyDescent="0.25">
      <c r="A1875" s="101">
        <v>198518</v>
      </c>
      <c r="B1875" s="100">
        <v>7</v>
      </c>
    </row>
    <row r="1876" spans="1:2" ht="15" customHeight="1" x14ac:dyDescent="0.25">
      <c r="A1876" s="101">
        <v>135622</v>
      </c>
      <c r="B1876" s="100">
        <v>3</v>
      </c>
    </row>
    <row r="1877" spans="1:2" ht="15" customHeight="1" x14ac:dyDescent="0.25">
      <c r="A1877" s="101">
        <v>202983</v>
      </c>
      <c r="B1877" s="100">
        <v>7</v>
      </c>
    </row>
    <row r="1878" spans="1:2" ht="15" customHeight="1" x14ac:dyDescent="0.25">
      <c r="A1878" s="101">
        <v>89199</v>
      </c>
      <c r="B1878" s="100">
        <v>7</v>
      </c>
    </row>
    <row r="1879" spans="1:2" ht="15" customHeight="1" x14ac:dyDescent="0.25">
      <c r="A1879" s="101">
        <v>149726</v>
      </c>
      <c r="B1879" s="100">
        <v>1</v>
      </c>
    </row>
    <row r="1880" spans="1:2" ht="15" customHeight="1" x14ac:dyDescent="0.25">
      <c r="A1880" s="101">
        <v>149726</v>
      </c>
      <c r="B1880" s="100">
        <v>3</v>
      </c>
    </row>
    <row r="1881" spans="1:2" ht="15" customHeight="1" x14ac:dyDescent="0.25">
      <c r="A1881" s="101">
        <v>138435</v>
      </c>
      <c r="B1881" s="100">
        <v>2</v>
      </c>
    </row>
    <row r="1882" spans="1:2" ht="15" customHeight="1" x14ac:dyDescent="0.25">
      <c r="A1882" s="101">
        <v>138435</v>
      </c>
      <c r="B1882" s="100">
        <v>5</v>
      </c>
    </row>
    <row r="1883" spans="1:2" ht="15" customHeight="1" x14ac:dyDescent="0.25">
      <c r="A1883" s="101">
        <v>138435</v>
      </c>
      <c r="B1883" s="100">
        <v>6</v>
      </c>
    </row>
    <row r="1884" spans="1:2" ht="15" customHeight="1" x14ac:dyDescent="0.25">
      <c r="A1884" s="101">
        <v>138435</v>
      </c>
      <c r="B1884" s="100">
        <v>2</v>
      </c>
    </row>
    <row r="1885" spans="1:2" ht="15" customHeight="1" x14ac:dyDescent="0.25">
      <c r="A1885" s="101">
        <v>212706</v>
      </c>
      <c r="B1885" s="100">
        <v>14</v>
      </c>
    </row>
    <row r="1886" spans="1:2" ht="15" customHeight="1" x14ac:dyDescent="0.25">
      <c r="A1886" s="101">
        <v>183558</v>
      </c>
      <c r="B1886" s="100">
        <v>4</v>
      </c>
    </row>
    <row r="1887" spans="1:2" ht="15" customHeight="1" x14ac:dyDescent="0.25">
      <c r="A1887" s="101">
        <v>205939</v>
      </c>
      <c r="B1887" s="100">
        <v>5</v>
      </c>
    </row>
    <row r="1888" spans="1:2" ht="15" customHeight="1" x14ac:dyDescent="0.25">
      <c r="A1888" s="101">
        <v>196527</v>
      </c>
      <c r="B1888" s="100">
        <v>4</v>
      </c>
    </row>
    <row r="1889" spans="1:2" ht="15" customHeight="1" x14ac:dyDescent="0.25">
      <c r="A1889" s="101">
        <v>211011</v>
      </c>
      <c r="B1889" s="100">
        <v>7</v>
      </c>
    </row>
    <row r="1890" spans="1:2" ht="15" customHeight="1" x14ac:dyDescent="0.25">
      <c r="A1890" s="101">
        <v>190889</v>
      </c>
      <c r="B1890" s="100">
        <v>15</v>
      </c>
    </row>
    <row r="1891" spans="1:2" ht="15" customHeight="1" x14ac:dyDescent="0.25">
      <c r="A1891" s="101">
        <v>191845</v>
      </c>
      <c r="B1891" s="100">
        <v>2</v>
      </c>
    </row>
    <row r="1892" spans="1:2" ht="15" customHeight="1" x14ac:dyDescent="0.25">
      <c r="A1892" s="101">
        <v>203140</v>
      </c>
      <c r="B1892" s="100">
        <v>6</v>
      </c>
    </row>
    <row r="1893" spans="1:2" ht="15" customHeight="1" x14ac:dyDescent="0.25">
      <c r="A1893" s="101">
        <v>203687</v>
      </c>
      <c r="B1893" s="100">
        <v>3</v>
      </c>
    </row>
    <row r="1894" spans="1:2" ht="15" customHeight="1" x14ac:dyDescent="0.25">
      <c r="A1894" s="101">
        <v>203687</v>
      </c>
      <c r="B1894" s="100">
        <v>1</v>
      </c>
    </row>
    <row r="1895" spans="1:2" ht="15" customHeight="1" x14ac:dyDescent="0.25">
      <c r="A1895" s="101">
        <v>193882</v>
      </c>
      <c r="B1895" s="100">
        <v>1</v>
      </c>
    </row>
    <row r="1896" spans="1:2" ht="15" customHeight="1" x14ac:dyDescent="0.25">
      <c r="A1896" s="101">
        <v>193882</v>
      </c>
      <c r="B1896" s="100">
        <v>4</v>
      </c>
    </row>
    <row r="1897" spans="1:2" ht="15" customHeight="1" x14ac:dyDescent="0.25">
      <c r="A1897" s="101">
        <v>194703</v>
      </c>
      <c r="B1897" s="100">
        <v>5</v>
      </c>
    </row>
    <row r="1898" spans="1:2" ht="15" customHeight="1" x14ac:dyDescent="0.25">
      <c r="A1898" s="101">
        <v>194703</v>
      </c>
      <c r="B1898" s="100">
        <v>2</v>
      </c>
    </row>
    <row r="1899" spans="1:2" ht="15" customHeight="1" x14ac:dyDescent="0.25">
      <c r="A1899" s="101">
        <v>149640</v>
      </c>
      <c r="B1899" s="100">
        <v>5</v>
      </c>
    </row>
    <row r="1900" spans="1:2" ht="15" customHeight="1" x14ac:dyDescent="0.25">
      <c r="A1900" s="101">
        <v>200097</v>
      </c>
      <c r="B1900" s="100">
        <v>13</v>
      </c>
    </row>
    <row r="1901" spans="1:2" ht="15" customHeight="1" x14ac:dyDescent="0.25">
      <c r="A1901" s="101">
        <v>207038</v>
      </c>
      <c r="B1901" s="100">
        <v>14</v>
      </c>
    </row>
    <row r="1902" spans="1:2" ht="15" customHeight="1" x14ac:dyDescent="0.25">
      <c r="A1902" s="101">
        <v>207038</v>
      </c>
      <c r="B1902" s="100">
        <v>2</v>
      </c>
    </row>
    <row r="1903" spans="1:2" ht="15" customHeight="1" x14ac:dyDescent="0.25">
      <c r="A1903" s="101">
        <v>213708</v>
      </c>
      <c r="B1903" s="100">
        <v>14</v>
      </c>
    </row>
    <row r="1904" spans="1:2" ht="15" customHeight="1" x14ac:dyDescent="0.25">
      <c r="A1904" s="101">
        <v>136267</v>
      </c>
      <c r="B1904" s="100">
        <v>1</v>
      </c>
    </row>
    <row r="1905" spans="1:2" ht="15" customHeight="1" x14ac:dyDescent="0.25">
      <c r="A1905" s="101">
        <v>136267</v>
      </c>
      <c r="B1905" s="100">
        <v>3</v>
      </c>
    </row>
    <row r="1906" spans="1:2" ht="15" customHeight="1" x14ac:dyDescent="0.25">
      <c r="A1906" s="101">
        <v>136267</v>
      </c>
      <c r="B1906" s="100">
        <v>3</v>
      </c>
    </row>
    <row r="1907" spans="1:2" ht="15" customHeight="1" x14ac:dyDescent="0.25">
      <c r="A1907" s="101">
        <v>136267</v>
      </c>
      <c r="B1907" s="100">
        <v>1</v>
      </c>
    </row>
    <row r="1908" spans="1:2" ht="15" customHeight="1" x14ac:dyDescent="0.25">
      <c r="A1908" s="101">
        <v>153602</v>
      </c>
      <c r="B1908" s="100">
        <v>9</v>
      </c>
    </row>
    <row r="1909" spans="1:2" ht="15" customHeight="1" x14ac:dyDescent="0.25">
      <c r="A1909" s="101">
        <v>143949</v>
      </c>
      <c r="B1909" s="100">
        <v>1</v>
      </c>
    </row>
    <row r="1910" spans="1:2" ht="15" customHeight="1" x14ac:dyDescent="0.25">
      <c r="A1910" s="101">
        <v>140293</v>
      </c>
      <c r="B1910" s="100">
        <v>1</v>
      </c>
    </row>
    <row r="1911" spans="1:2" ht="15" customHeight="1" x14ac:dyDescent="0.25">
      <c r="A1911" s="101">
        <v>140293</v>
      </c>
      <c r="B1911" s="100">
        <v>6</v>
      </c>
    </row>
    <row r="1912" spans="1:2" ht="15" customHeight="1" x14ac:dyDescent="0.25">
      <c r="A1912" s="101">
        <v>213856</v>
      </c>
      <c r="B1912" s="100">
        <v>14</v>
      </c>
    </row>
    <row r="1913" spans="1:2" ht="15" customHeight="1" x14ac:dyDescent="0.25">
      <c r="A1913" s="101">
        <v>177816</v>
      </c>
      <c r="B1913" s="100">
        <v>7</v>
      </c>
    </row>
    <row r="1914" spans="1:2" ht="15" customHeight="1" x14ac:dyDescent="0.25">
      <c r="A1914" s="101">
        <v>203692</v>
      </c>
      <c r="B1914" s="100">
        <v>6</v>
      </c>
    </row>
    <row r="1915" spans="1:2" ht="15" customHeight="1" x14ac:dyDescent="0.25">
      <c r="A1915" s="101">
        <v>211594</v>
      </c>
      <c r="B1915" s="100">
        <v>2</v>
      </c>
    </row>
    <row r="1916" spans="1:2" ht="15" customHeight="1" x14ac:dyDescent="0.25">
      <c r="A1916" s="101">
        <v>211594</v>
      </c>
      <c r="B1916" s="100">
        <v>2</v>
      </c>
    </row>
    <row r="1917" spans="1:2" ht="15" customHeight="1" x14ac:dyDescent="0.25">
      <c r="A1917" s="101">
        <v>211594</v>
      </c>
      <c r="B1917" s="100">
        <v>2</v>
      </c>
    </row>
    <row r="1918" spans="1:2" ht="15" customHeight="1" x14ac:dyDescent="0.25">
      <c r="A1918" s="101">
        <v>169812</v>
      </c>
      <c r="B1918" s="100">
        <v>11</v>
      </c>
    </row>
    <row r="1919" spans="1:2" ht="15" customHeight="1" x14ac:dyDescent="0.25">
      <c r="A1919" s="101">
        <v>157479</v>
      </c>
      <c r="B1919" s="100">
        <v>14</v>
      </c>
    </row>
    <row r="1920" spans="1:2" ht="15" customHeight="1" x14ac:dyDescent="0.25">
      <c r="A1920" s="101">
        <v>212576</v>
      </c>
      <c r="B1920" s="100">
        <v>14</v>
      </c>
    </row>
    <row r="1921" spans="1:2" ht="15" customHeight="1" x14ac:dyDescent="0.25">
      <c r="A1921" s="101">
        <v>162659</v>
      </c>
      <c r="B1921" s="100">
        <v>5</v>
      </c>
    </row>
    <row r="1922" spans="1:2" ht="15" customHeight="1" x14ac:dyDescent="0.25">
      <c r="A1922" s="101">
        <v>162659</v>
      </c>
      <c r="B1922" s="100">
        <v>2</v>
      </c>
    </row>
    <row r="1923" spans="1:2" ht="15" customHeight="1" x14ac:dyDescent="0.25">
      <c r="A1923" s="101">
        <v>203607</v>
      </c>
      <c r="B1923" s="100">
        <v>14</v>
      </c>
    </row>
    <row r="1924" spans="1:2" ht="15" customHeight="1" x14ac:dyDescent="0.25">
      <c r="A1924" s="101">
        <v>209440</v>
      </c>
      <c r="B1924" s="100">
        <v>2</v>
      </c>
    </row>
    <row r="1925" spans="1:2" ht="15" customHeight="1" x14ac:dyDescent="0.25">
      <c r="A1925" s="101">
        <v>209440</v>
      </c>
      <c r="B1925" s="100">
        <v>2</v>
      </c>
    </row>
    <row r="1926" spans="1:2" ht="15" customHeight="1" x14ac:dyDescent="0.25">
      <c r="A1926" s="101">
        <v>157580</v>
      </c>
      <c r="B1926" s="100">
        <v>6</v>
      </c>
    </row>
    <row r="1927" spans="1:2" ht="15" customHeight="1" x14ac:dyDescent="0.25">
      <c r="A1927" s="101">
        <v>205660</v>
      </c>
      <c r="B1927" s="100">
        <v>3</v>
      </c>
    </row>
    <row r="1928" spans="1:2" ht="15" customHeight="1" x14ac:dyDescent="0.25">
      <c r="A1928" s="101">
        <v>205660</v>
      </c>
      <c r="B1928" s="100">
        <v>3</v>
      </c>
    </row>
    <row r="1929" spans="1:2" ht="15" customHeight="1" x14ac:dyDescent="0.25">
      <c r="A1929" s="101">
        <v>172733</v>
      </c>
      <c r="B1929" s="100">
        <v>1</v>
      </c>
    </row>
    <row r="1930" spans="1:2" ht="15" customHeight="1" x14ac:dyDescent="0.25">
      <c r="A1930" s="101">
        <v>149631</v>
      </c>
      <c r="B1930" s="100">
        <v>6</v>
      </c>
    </row>
    <row r="1931" spans="1:2" ht="15" customHeight="1" x14ac:dyDescent="0.25">
      <c r="A1931" s="101">
        <v>208879</v>
      </c>
      <c r="B1931" s="100">
        <v>3</v>
      </c>
    </row>
    <row r="1932" spans="1:2" ht="15" customHeight="1" x14ac:dyDescent="0.25">
      <c r="A1932" s="101">
        <v>208879</v>
      </c>
      <c r="B1932" s="100">
        <v>5</v>
      </c>
    </row>
    <row r="1933" spans="1:2" ht="15" customHeight="1" x14ac:dyDescent="0.25">
      <c r="A1933" s="101">
        <v>158334</v>
      </c>
      <c r="B1933" s="100">
        <v>4</v>
      </c>
    </row>
    <row r="1934" spans="1:2" ht="15" customHeight="1" x14ac:dyDescent="0.25">
      <c r="A1934" s="101">
        <v>106463</v>
      </c>
      <c r="B1934" s="100">
        <v>5</v>
      </c>
    </row>
    <row r="1935" spans="1:2" ht="15" customHeight="1" x14ac:dyDescent="0.25">
      <c r="A1935" s="101">
        <v>106463</v>
      </c>
      <c r="B1935" s="100">
        <v>7</v>
      </c>
    </row>
    <row r="1936" spans="1:2" ht="15" customHeight="1" x14ac:dyDescent="0.25">
      <c r="A1936" s="101">
        <v>176905</v>
      </c>
      <c r="B1936" s="100">
        <v>14</v>
      </c>
    </row>
    <row r="1937" spans="1:2" ht="15" customHeight="1" x14ac:dyDescent="0.25">
      <c r="A1937" s="101">
        <v>186735</v>
      </c>
      <c r="B1937" s="100">
        <v>7</v>
      </c>
    </row>
    <row r="1938" spans="1:2" ht="15" customHeight="1" x14ac:dyDescent="0.25">
      <c r="A1938" s="101">
        <v>183751</v>
      </c>
      <c r="B1938" s="100">
        <v>5</v>
      </c>
    </row>
    <row r="1939" spans="1:2" ht="15" customHeight="1" x14ac:dyDescent="0.25">
      <c r="A1939" s="101">
        <v>178099</v>
      </c>
      <c r="B1939" s="100">
        <v>5</v>
      </c>
    </row>
    <row r="1940" spans="1:2" ht="15" customHeight="1" x14ac:dyDescent="0.25">
      <c r="A1940" s="101">
        <v>178099</v>
      </c>
      <c r="B1940" s="100">
        <v>14</v>
      </c>
    </row>
    <row r="1941" spans="1:2" ht="15" customHeight="1" x14ac:dyDescent="0.25">
      <c r="A1941" s="101">
        <v>178099</v>
      </c>
      <c r="B1941" s="100">
        <v>1</v>
      </c>
    </row>
    <row r="1942" spans="1:2" ht="15" customHeight="1" x14ac:dyDescent="0.25">
      <c r="A1942" s="101">
        <v>149637</v>
      </c>
      <c r="B1942" s="100">
        <v>4</v>
      </c>
    </row>
    <row r="1943" spans="1:2" ht="15" customHeight="1" x14ac:dyDescent="0.25">
      <c r="A1943" s="101">
        <v>167819</v>
      </c>
      <c r="B1943" s="100">
        <v>5</v>
      </c>
    </row>
    <row r="1944" spans="1:2" ht="15" customHeight="1" x14ac:dyDescent="0.25">
      <c r="A1944" s="101">
        <v>187486</v>
      </c>
      <c r="B1944" s="100">
        <v>2</v>
      </c>
    </row>
    <row r="1945" spans="1:2" ht="15" customHeight="1" x14ac:dyDescent="0.25">
      <c r="A1945" s="101">
        <v>197003</v>
      </c>
      <c r="B1945" s="100">
        <v>2</v>
      </c>
    </row>
    <row r="1946" spans="1:2" ht="15" customHeight="1" x14ac:dyDescent="0.25">
      <c r="A1946" s="101">
        <v>197003</v>
      </c>
      <c r="B1946" s="100">
        <v>14</v>
      </c>
    </row>
    <row r="1947" spans="1:2" ht="15" customHeight="1" x14ac:dyDescent="0.25">
      <c r="A1947" s="101">
        <v>209867</v>
      </c>
      <c r="B1947" s="100">
        <v>4</v>
      </c>
    </row>
    <row r="1948" spans="1:2" ht="15" customHeight="1" x14ac:dyDescent="0.25">
      <c r="A1948" s="101">
        <v>97407</v>
      </c>
      <c r="B1948" s="100">
        <v>14</v>
      </c>
    </row>
    <row r="1949" spans="1:2" ht="15" customHeight="1" x14ac:dyDescent="0.25">
      <c r="A1949" s="101">
        <v>97407</v>
      </c>
      <c r="B1949" s="100">
        <v>9</v>
      </c>
    </row>
    <row r="1950" spans="1:2" ht="15" customHeight="1" x14ac:dyDescent="0.25">
      <c r="A1950" s="101">
        <v>145767</v>
      </c>
      <c r="B1950" s="100">
        <v>14</v>
      </c>
    </row>
    <row r="1951" spans="1:2" ht="15" customHeight="1" x14ac:dyDescent="0.25">
      <c r="A1951" s="101">
        <v>145767</v>
      </c>
      <c r="B1951" s="100">
        <v>11</v>
      </c>
    </row>
    <row r="1952" spans="1:2" ht="15" customHeight="1" x14ac:dyDescent="0.25">
      <c r="A1952" s="101">
        <v>179541</v>
      </c>
      <c r="B1952" s="100">
        <v>3</v>
      </c>
    </row>
    <row r="1953" spans="1:2" ht="15" customHeight="1" x14ac:dyDescent="0.25">
      <c r="A1953" s="101">
        <v>179541</v>
      </c>
      <c r="B1953" s="100">
        <v>5</v>
      </c>
    </row>
    <row r="1954" spans="1:2" ht="15" customHeight="1" x14ac:dyDescent="0.25">
      <c r="A1954" s="101">
        <v>179541</v>
      </c>
      <c r="B1954" s="100">
        <v>2</v>
      </c>
    </row>
    <row r="1955" spans="1:2" ht="15" customHeight="1" x14ac:dyDescent="0.25">
      <c r="A1955" s="101">
        <v>125107</v>
      </c>
      <c r="B1955" s="100">
        <v>3</v>
      </c>
    </row>
    <row r="1956" spans="1:2" ht="15" customHeight="1" x14ac:dyDescent="0.25">
      <c r="A1956" s="101">
        <v>125107</v>
      </c>
      <c r="B1956" s="100">
        <v>3</v>
      </c>
    </row>
    <row r="1957" spans="1:2" ht="15" customHeight="1" x14ac:dyDescent="0.25">
      <c r="A1957" s="101">
        <v>125107</v>
      </c>
      <c r="B1957" s="100">
        <v>3</v>
      </c>
    </row>
    <row r="1958" spans="1:2" ht="15" customHeight="1" x14ac:dyDescent="0.25">
      <c r="A1958" s="101">
        <v>125107</v>
      </c>
      <c r="B1958" s="100">
        <v>14</v>
      </c>
    </row>
    <row r="1959" spans="1:2" ht="15" customHeight="1" x14ac:dyDescent="0.25">
      <c r="A1959" s="101">
        <v>125107</v>
      </c>
      <c r="B1959" s="100">
        <v>5</v>
      </c>
    </row>
    <row r="1960" spans="1:2" ht="15" customHeight="1" x14ac:dyDescent="0.25">
      <c r="A1960" s="101">
        <v>189016</v>
      </c>
      <c r="B1960" s="100">
        <v>7</v>
      </c>
    </row>
    <row r="1961" spans="1:2" ht="15" customHeight="1" x14ac:dyDescent="0.25">
      <c r="A1961" s="101">
        <v>101222</v>
      </c>
      <c r="B1961" s="100">
        <v>7</v>
      </c>
    </row>
    <row r="1962" spans="1:2" ht="15" customHeight="1" x14ac:dyDescent="0.25">
      <c r="A1962" s="101">
        <v>180668</v>
      </c>
      <c r="B1962" s="100">
        <v>7</v>
      </c>
    </row>
    <row r="1963" spans="1:2" ht="15" customHeight="1" x14ac:dyDescent="0.25">
      <c r="A1963" s="101">
        <v>202969</v>
      </c>
      <c r="B1963" s="100">
        <v>2</v>
      </c>
    </row>
    <row r="1964" spans="1:2" ht="15" customHeight="1" x14ac:dyDescent="0.25">
      <c r="A1964" s="101">
        <v>202969</v>
      </c>
      <c r="B1964" s="100">
        <v>2</v>
      </c>
    </row>
    <row r="1965" spans="1:2" ht="15" customHeight="1" x14ac:dyDescent="0.25">
      <c r="A1965" s="101">
        <v>199737</v>
      </c>
      <c r="B1965" s="100">
        <v>7</v>
      </c>
    </row>
    <row r="1966" spans="1:2" ht="15" customHeight="1" x14ac:dyDescent="0.25">
      <c r="A1966" s="101">
        <v>129845</v>
      </c>
      <c r="B1966" s="100">
        <v>4</v>
      </c>
    </row>
    <row r="1967" spans="1:2" ht="15" customHeight="1" x14ac:dyDescent="0.25">
      <c r="A1967" s="101">
        <v>129845</v>
      </c>
      <c r="B1967" s="100">
        <v>2</v>
      </c>
    </row>
    <row r="1968" spans="1:2" ht="15" customHeight="1" x14ac:dyDescent="0.25">
      <c r="A1968" s="101">
        <v>147701</v>
      </c>
      <c r="B1968" s="100">
        <v>14</v>
      </c>
    </row>
    <row r="1969" spans="1:2" ht="15" customHeight="1" x14ac:dyDescent="0.25">
      <c r="A1969" s="101">
        <v>213603</v>
      </c>
      <c r="B1969" s="100">
        <v>14</v>
      </c>
    </row>
    <row r="1970" spans="1:2" ht="15" customHeight="1" x14ac:dyDescent="0.25">
      <c r="A1970" s="101">
        <v>153912</v>
      </c>
      <c r="B1970" s="100">
        <v>6</v>
      </c>
    </row>
    <row r="1971" spans="1:2" ht="15" customHeight="1" x14ac:dyDescent="0.25">
      <c r="A1971" s="101">
        <v>211341</v>
      </c>
      <c r="B1971" s="100">
        <v>1</v>
      </c>
    </row>
    <row r="1972" spans="1:2" ht="15" customHeight="1" x14ac:dyDescent="0.25">
      <c r="A1972" s="101">
        <v>200197</v>
      </c>
      <c r="B1972" s="100">
        <v>14</v>
      </c>
    </row>
    <row r="1973" spans="1:2" ht="15" customHeight="1" x14ac:dyDescent="0.25">
      <c r="A1973" s="101">
        <v>200197</v>
      </c>
      <c r="B1973" s="100">
        <v>3</v>
      </c>
    </row>
    <row r="1974" spans="1:2" ht="15" customHeight="1" x14ac:dyDescent="0.25">
      <c r="A1974" s="101">
        <v>202305</v>
      </c>
      <c r="B1974" s="100">
        <v>7</v>
      </c>
    </row>
    <row r="1975" spans="1:2" ht="15" customHeight="1" x14ac:dyDescent="0.25">
      <c r="A1975" s="101">
        <v>173242</v>
      </c>
      <c r="B1975" s="100">
        <v>14</v>
      </c>
    </row>
    <row r="1976" spans="1:2" ht="15" customHeight="1" x14ac:dyDescent="0.25">
      <c r="A1976" s="101">
        <v>173242</v>
      </c>
      <c r="B1976" s="100">
        <v>7</v>
      </c>
    </row>
    <row r="1977" spans="1:2" ht="15" customHeight="1" x14ac:dyDescent="0.25">
      <c r="A1977" s="101">
        <v>150377</v>
      </c>
      <c r="B1977" s="100">
        <v>1</v>
      </c>
    </row>
    <row r="1978" spans="1:2" ht="15" customHeight="1" x14ac:dyDescent="0.25">
      <c r="A1978" s="101">
        <v>150377</v>
      </c>
      <c r="B1978" s="100">
        <v>2</v>
      </c>
    </row>
    <row r="1979" spans="1:2" ht="15" customHeight="1" x14ac:dyDescent="0.25">
      <c r="A1979" s="101">
        <v>211372</v>
      </c>
      <c r="B1979" s="100">
        <v>5</v>
      </c>
    </row>
    <row r="1980" spans="1:2" ht="15" customHeight="1" x14ac:dyDescent="0.25">
      <c r="A1980" s="101">
        <v>211372</v>
      </c>
      <c r="B1980" s="100">
        <v>7</v>
      </c>
    </row>
    <row r="1981" spans="1:2" ht="15" customHeight="1" x14ac:dyDescent="0.25">
      <c r="A1981" s="101">
        <v>192587</v>
      </c>
      <c r="B1981" s="100">
        <v>6</v>
      </c>
    </row>
    <row r="1982" spans="1:2" ht="15" customHeight="1" x14ac:dyDescent="0.25">
      <c r="A1982" s="101">
        <v>207954</v>
      </c>
      <c r="B1982" s="100">
        <v>5</v>
      </c>
    </row>
    <row r="1983" spans="1:2" ht="15" customHeight="1" x14ac:dyDescent="0.25">
      <c r="A1983" s="101">
        <v>187716</v>
      </c>
      <c r="B1983" s="100">
        <v>3</v>
      </c>
    </row>
    <row r="1984" spans="1:2" ht="15" customHeight="1" x14ac:dyDescent="0.25">
      <c r="A1984" s="101">
        <v>187716</v>
      </c>
      <c r="B1984" s="100">
        <v>2</v>
      </c>
    </row>
    <row r="1985" spans="1:2" ht="15" customHeight="1" x14ac:dyDescent="0.25">
      <c r="A1985" s="101">
        <v>187716</v>
      </c>
      <c r="B1985" s="100">
        <v>2</v>
      </c>
    </row>
    <row r="1986" spans="1:2" ht="15" customHeight="1" x14ac:dyDescent="0.25">
      <c r="A1986" s="101">
        <v>125651</v>
      </c>
      <c r="B1986" s="100">
        <v>3</v>
      </c>
    </row>
    <row r="1987" spans="1:2" ht="15" customHeight="1" x14ac:dyDescent="0.25">
      <c r="A1987" s="101">
        <v>125651</v>
      </c>
      <c r="B1987" s="100">
        <v>2</v>
      </c>
    </row>
    <row r="1988" spans="1:2" ht="15" customHeight="1" x14ac:dyDescent="0.25">
      <c r="A1988" s="101">
        <v>125651</v>
      </c>
      <c r="B1988" s="100">
        <v>2</v>
      </c>
    </row>
    <row r="1989" spans="1:2" ht="15" customHeight="1" x14ac:dyDescent="0.25">
      <c r="A1989" s="101">
        <v>207277</v>
      </c>
      <c r="B1989" s="100">
        <v>1</v>
      </c>
    </row>
    <row r="1990" spans="1:2" ht="15" customHeight="1" x14ac:dyDescent="0.25">
      <c r="A1990" s="101">
        <v>207277</v>
      </c>
      <c r="B1990" s="100">
        <v>3</v>
      </c>
    </row>
    <row r="1991" spans="1:2" ht="15" customHeight="1" x14ac:dyDescent="0.25">
      <c r="A1991" s="101">
        <v>207277</v>
      </c>
      <c r="B1991" s="100">
        <v>5</v>
      </c>
    </row>
    <row r="1992" spans="1:2" ht="15" customHeight="1" x14ac:dyDescent="0.25">
      <c r="A1992" s="101">
        <v>181634</v>
      </c>
      <c r="B1992" s="100">
        <v>7</v>
      </c>
    </row>
    <row r="1993" spans="1:2" ht="15" customHeight="1" x14ac:dyDescent="0.25">
      <c r="A1993" s="101">
        <v>181716</v>
      </c>
      <c r="B1993" s="100">
        <v>1</v>
      </c>
    </row>
    <row r="1994" spans="1:2" ht="15" customHeight="1" x14ac:dyDescent="0.25">
      <c r="A1994" s="101">
        <v>169437</v>
      </c>
      <c r="B1994" s="100">
        <v>2</v>
      </c>
    </row>
    <row r="1995" spans="1:2" ht="15" customHeight="1" x14ac:dyDescent="0.25">
      <c r="A1995" s="101">
        <v>127110</v>
      </c>
      <c r="B1995" s="100">
        <v>3</v>
      </c>
    </row>
    <row r="1996" spans="1:2" ht="15" customHeight="1" x14ac:dyDescent="0.25">
      <c r="A1996" s="101">
        <v>203788</v>
      </c>
      <c r="B1996" s="100">
        <v>7</v>
      </c>
    </row>
    <row r="1997" spans="1:2" ht="15" customHeight="1" x14ac:dyDescent="0.25">
      <c r="A1997" s="101">
        <v>203788</v>
      </c>
      <c r="B1997" s="100">
        <v>7</v>
      </c>
    </row>
    <row r="1998" spans="1:2" ht="15" customHeight="1" x14ac:dyDescent="0.25">
      <c r="A1998" s="101">
        <v>186098</v>
      </c>
      <c r="B1998" s="100">
        <v>1</v>
      </c>
    </row>
    <row r="1999" spans="1:2" ht="15" customHeight="1" x14ac:dyDescent="0.25">
      <c r="A1999" s="101">
        <v>186098</v>
      </c>
      <c r="B1999" s="100">
        <v>3</v>
      </c>
    </row>
    <row r="2000" spans="1:2" ht="15" customHeight="1" x14ac:dyDescent="0.25">
      <c r="A2000" s="101">
        <v>210975</v>
      </c>
      <c r="B2000" s="100">
        <v>3</v>
      </c>
    </row>
    <row r="2001" spans="1:2" ht="15" customHeight="1" x14ac:dyDescent="0.25">
      <c r="A2001" s="101">
        <v>210975</v>
      </c>
      <c r="B2001" s="100">
        <v>3</v>
      </c>
    </row>
    <row r="2002" spans="1:2" ht="15" customHeight="1" x14ac:dyDescent="0.25">
      <c r="A2002" s="101">
        <v>180017</v>
      </c>
      <c r="B2002" s="100">
        <v>3</v>
      </c>
    </row>
    <row r="2003" spans="1:2" ht="15" customHeight="1" x14ac:dyDescent="0.25">
      <c r="A2003" s="101">
        <v>180017</v>
      </c>
      <c r="B2003" s="100">
        <v>7</v>
      </c>
    </row>
    <row r="2004" spans="1:2" ht="15" customHeight="1" x14ac:dyDescent="0.25">
      <c r="A2004" s="101">
        <v>109752</v>
      </c>
      <c r="B2004" s="100">
        <v>14</v>
      </c>
    </row>
    <row r="2005" spans="1:2" ht="15" customHeight="1" x14ac:dyDescent="0.25">
      <c r="A2005" s="101">
        <v>209183</v>
      </c>
      <c r="B2005" s="100">
        <v>1</v>
      </c>
    </row>
    <row r="2006" spans="1:2" ht="15" customHeight="1" x14ac:dyDescent="0.25">
      <c r="A2006" s="101">
        <v>209183</v>
      </c>
      <c r="B2006" s="100">
        <v>3</v>
      </c>
    </row>
    <row r="2007" spans="1:2" ht="15" customHeight="1" x14ac:dyDescent="0.25">
      <c r="A2007" s="101">
        <v>184633</v>
      </c>
      <c r="B2007" s="100">
        <v>9</v>
      </c>
    </row>
    <row r="2008" spans="1:2" ht="15" customHeight="1" x14ac:dyDescent="0.25">
      <c r="A2008" s="101">
        <v>195882</v>
      </c>
      <c r="B2008" s="100">
        <v>7</v>
      </c>
    </row>
    <row r="2009" spans="1:2" ht="15" customHeight="1" x14ac:dyDescent="0.25">
      <c r="A2009" s="101">
        <v>199654</v>
      </c>
      <c r="B2009" s="100">
        <v>1</v>
      </c>
    </row>
    <row r="2010" spans="1:2" ht="15" customHeight="1" x14ac:dyDescent="0.25">
      <c r="A2010" s="101">
        <v>205441</v>
      </c>
      <c r="B2010" s="100">
        <v>4</v>
      </c>
    </row>
    <row r="2011" spans="1:2" ht="15" customHeight="1" x14ac:dyDescent="0.25">
      <c r="A2011" s="101">
        <v>156874</v>
      </c>
      <c r="B2011" s="100">
        <v>13</v>
      </c>
    </row>
    <row r="2012" spans="1:2" ht="15" customHeight="1" x14ac:dyDescent="0.25">
      <c r="A2012" s="101">
        <v>156874</v>
      </c>
      <c r="B2012" s="100">
        <v>13</v>
      </c>
    </row>
    <row r="2013" spans="1:2" ht="15" customHeight="1" x14ac:dyDescent="0.25">
      <c r="A2013" s="101">
        <v>212478</v>
      </c>
      <c r="B2013" s="100">
        <v>3</v>
      </c>
    </row>
    <row r="2014" spans="1:2" ht="15" customHeight="1" x14ac:dyDescent="0.25">
      <c r="A2014" s="101">
        <v>212478</v>
      </c>
      <c r="B2014" s="100">
        <v>5</v>
      </c>
    </row>
    <row r="2015" spans="1:2" ht="15" customHeight="1" x14ac:dyDescent="0.25">
      <c r="A2015" s="101">
        <v>205075</v>
      </c>
      <c r="B2015" s="100">
        <v>5</v>
      </c>
    </row>
    <row r="2016" spans="1:2" ht="15" customHeight="1" x14ac:dyDescent="0.25">
      <c r="A2016" s="101">
        <v>205075</v>
      </c>
      <c r="B2016" s="100">
        <v>2</v>
      </c>
    </row>
    <row r="2017" spans="1:2" ht="15" customHeight="1" x14ac:dyDescent="0.25">
      <c r="A2017" s="101">
        <v>103768</v>
      </c>
      <c r="B2017" s="100">
        <v>28</v>
      </c>
    </row>
    <row r="2018" spans="1:2" ht="15" customHeight="1" x14ac:dyDescent="0.25">
      <c r="A2018" s="101">
        <v>213901</v>
      </c>
      <c r="B2018" s="100">
        <v>4</v>
      </c>
    </row>
    <row r="2019" spans="1:2" ht="15" customHeight="1" x14ac:dyDescent="0.25">
      <c r="A2019" s="101">
        <v>91697</v>
      </c>
      <c r="B2019" s="100">
        <v>9</v>
      </c>
    </row>
    <row r="2020" spans="1:2" ht="15" customHeight="1" x14ac:dyDescent="0.25">
      <c r="A2020" s="101">
        <v>203158</v>
      </c>
      <c r="B2020" s="100">
        <v>7</v>
      </c>
    </row>
    <row r="2021" spans="1:2" ht="15" customHeight="1" x14ac:dyDescent="0.25">
      <c r="A2021" s="101">
        <v>141164</v>
      </c>
      <c r="B2021" s="100">
        <v>4</v>
      </c>
    </row>
    <row r="2022" spans="1:2" ht="15" customHeight="1" x14ac:dyDescent="0.25">
      <c r="A2022" s="101">
        <v>141164</v>
      </c>
      <c r="B2022" s="100">
        <v>3</v>
      </c>
    </row>
    <row r="2023" spans="1:2" ht="15" customHeight="1" x14ac:dyDescent="0.25">
      <c r="A2023" s="101">
        <v>141164</v>
      </c>
      <c r="B2023" s="100">
        <v>3</v>
      </c>
    </row>
    <row r="2024" spans="1:2" ht="15" customHeight="1" x14ac:dyDescent="0.25">
      <c r="A2024" s="101">
        <v>141164</v>
      </c>
      <c r="B2024" s="100">
        <v>3</v>
      </c>
    </row>
    <row r="2025" spans="1:2" ht="15" customHeight="1" x14ac:dyDescent="0.25">
      <c r="A2025" s="101">
        <v>141164</v>
      </c>
      <c r="B2025" s="100">
        <v>1</v>
      </c>
    </row>
    <row r="2026" spans="1:2" ht="15" customHeight="1" x14ac:dyDescent="0.25">
      <c r="A2026" s="101">
        <v>208683</v>
      </c>
      <c r="B2026" s="100">
        <v>5</v>
      </c>
    </row>
    <row r="2027" spans="1:2" ht="15" customHeight="1" x14ac:dyDescent="0.25">
      <c r="A2027" s="101">
        <v>181775</v>
      </c>
      <c r="B2027" s="100">
        <v>2</v>
      </c>
    </row>
    <row r="2028" spans="1:2" ht="15" customHeight="1" x14ac:dyDescent="0.25">
      <c r="A2028" s="101">
        <v>181775</v>
      </c>
      <c r="B2028" s="100">
        <v>1</v>
      </c>
    </row>
    <row r="2029" spans="1:2" ht="15" customHeight="1" x14ac:dyDescent="0.25">
      <c r="A2029" s="101">
        <v>181775</v>
      </c>
      <c r="B2029" s="100">
        <v>2</v>
      </c>
    </row>
    <row r="2030" spans="1:2" ht="15" customHeight="1" x14ac:dyDescent="0.25">
      <c r="A2030" s="101">
        <v>214204</v>
      </c>
      <c r="B2030" s="100">
        <v>7</v>
      </c>
    </row>
    <row r="2031" spans="1:2" ht="15" customHeight="1" x14ac:dyDescent="0.25">
      <c r="A2031" s="101">
        <v>138431</v>
      </c>
      <c r="B2031" s="100">
        <v>14</v>
      </c>
    </row>
    <row r="2032" spans="1:2" ht="15" customHeight="1" x14ac:dyDescent="0.25">
      <c r="A2032" s="101">
        <v>129379</v>
      </c>
      <c r="B2032" s="100">
        <v>14</v>
      </c>
    </row>
    <row r="2033" spans="1:2" ht="15" customHeight="1" x14ac:dyDescent="0.25">
      <c r="A2033" s="101">
        <v>214394</v>
      </c>
      <c r="B2033" s="100">
        <v>4</v>
      </c>
    </row>
    <row r="2034" spans="1:2" ht="15" customHeight="1" x14ac:dyDescent="0.25">
      <c r="A2034" s="101">
        <v>151868</v>
      </c>
      <c r="B2034" s="100">
        <v>2</v>
      </c>
    </row>
    <row r="2035" spans="1:2" ht="15" customHeight="1" x14ac:dyDescent="0.25">
      <c r="A2035" s="101">
        <v>151868</v>
      </c>
      <c r="B2035" s="100">
        <v>2</v>
      </c>
    </row>
    <row r="2036" spans="1:2" ht="15" customHeight="1" x14ac:dyDescent="0.25">
      <c r="A2036" s="101">
        <v>213697</v>
      </c>
      <c r="B2036" s="100">
        <v>14</v>
      </c>
    </row>
    <row r="2037" spans="1:2" ht="15" customHeight="1" x14ac:dyDescent="0.25">
      <c r="A2037" s="101">
        <v>213697</v>
      </c>
      <c r="B2037" s="100">
        <v>3</v>
      </c>
    </row>
    <row r="2038" spans="1:2" ht="15" customHeight="1" x14ac:dyDescent="0.25">
      <c r="A2038" s="101">
        <v>206804</v>
      </c>
      <c r="B2038" s="100">
        <v>13</v>
      </c>
    </row>
    <row r="2039" spans="1:2" ht="15" customHeight="1" x14ac:dyDescent="0.25">
      <c r="A2039" s="101">
        <v>176379</v>
      </c>
      <c r="B2039" s="100">
        <v>14</v>
      </c>
    </row>
    <row r="2040" spans="1:2" ht="15" customHeight="1" x14ac:dyDescent="0.25">
      <c r="A2040" s="101">
        <v>213789</v>
      </c>
      <c r="B2040" s="100">
        <v>4</v>
      </c>
    </row>
    <row r="2041" spans="1:2" ht="15" customHeight="1" x14ac:dyDescent="0.25">
      <c r="A2041" s="101">
        <v>213789</v>
      </c>
      <c r="B2041" s="100">
        <v>7</v>
      </c>
    </row>
    <row r="2042" spans="1:2" ht="15" customHeight="1" x14ac:dyDescent="0.25">
      <c r="A2042" s="101">
        <v>213789</v>
      </c>
      <c r="B2042" s="100">
        <v>14</v>
      </c>
    </row>
    <row r="2043" spans="1:2" ht="15" customHeight="1" x14ac:dyDescent="0.25">
      <c r="A2043" s="101">
        <v>149729</v>
      </c>
      <c r="B2043" s="100">
        <v>8</v>
      </c>
    </row>
    <row r="2044" spans="1:2" ht="15" customHeight="1" x14ac:dyDescent="0.25">
      <c r="A2044" s="101">
        <v>197770</v>
      </c>
      <c r="B2044" s="100">
        <v>3</v>
      </c>
    </row>
    <row r="2045" spans="1:2" ht="15" customHeight="1" x14ac:dyDescent="0.25">
      <c r="A2045" s="101">
        <v>197770</v>
      </c>
      <c r="B2045" s="100">
        <v>5</v>
      </c>
    </row>
    <row r="2046" spans="1:2" ht="15" customHeight="1" x14ac:dyDescent="0.25">
      <c r="A2046" s="101">
        <v>185609</v>
      </c>
      <c r="B2046" s="100">
        <v>5</v>
      </c>
    </row>
    <row r="2047" spans="1:2" ht="15" customHeight="1" x14ac:dyDescent="0.25">
      <c r="A2047" s="101">
        <v>201197</v>
      </c>
      <c r="B2047" s="100">
        <v>7</v>
      </c>
    </row>
    <row r="2048" spans="1:2" ht="15" customHeight="1" x14ac:dyDescent="0.25">
      <c r="A2048" s="101">
        <v>201197</v>
      </c>
      <c r="B2048" s="100">
        <v>3</v>
      </c>
    </row>
    <row r="2049" spans="1:2" ht="15" customHeight="1" x14ac:dyDescent="0.25">
      <c r="A2049" s="101">
        <v>214413</v>
      </c>
      <c r="B2049" s="100">
        <v>4</v>
      </c>
    </row>
    <row r="2050" spans="1:2" ht="15" customHeight="1" x14ac:dyDescent="0.25">
      <c r="A2050" s="101">
        <v>214413</v>
      </c>
      <c r="B2050" s="100">
        <v>7</v>
      </c>
    </row>
    <row r="2051" spans="1:2" ht="15" customHeight="1" x14ac:dyDescent="0.25">
      <c r="A2051" s="101">
        <v>186069</v>
      </c>
      <c r="B2051" s="100">
        <v>14</v>
      </c>
    </row>
    <row r="2052" spans="1:2" ht="15" customHeight="1" x14ac:dyDescent="0.25">
      <c r="A2052" s="101">
        <v>169497</v>
      </c>
      <c r="B2052" s="100">
        <v>7</v>
      </c>
    </row>
    <row r="2053" spans="1:2" ht="15" customHeight="1" x14ac:dyDescent="0.25">
      <c r="A2053" s="101">
        <v>183219</v>
      </c>
      <c r="B2053" s="100">
        <v>1</v>
      </c>
    </row>
    <row r="2054" spans="1:2" ht="15" customHeight="1" x14ac:dyDescent="0.25">
      <c r="A2054" s="101">
        <v>183219</v>
      </c>
      <c r="B2054" s="100">
        <v>9</v>
      </c>
    </row>
    <row r="2055" spans="1:2" ht="15" customHeight="1" x14ac:dyDescent="0.25">
      <c r="A2055" s="101">
        <v>183219</v>
      </c>
      <c r="B2055" s="100">
        <v>4</v>
      </c>
    </row>
    <row r="2056" spans="1:2" ht="15" customHeight="1" x14ac:dyDescent="0.25">
      <c r="A2056" s="101">
        <v>207481</v>
      </c>
      <c r="B2056" s="100">
        <v>1</v>
      </c>
    </row>
    <row r="2057" spans="1:2" ht="15" customHeight="1" x14ac:dyDescent="0.25">
      <c r="A2057" s="101">
        <v>143861</v>
      </c>
      <c r="B2057" s="100">
        <v>4</v>
      </c>
    </row>
    <row r="2058" spans="1:2" ht="15" customHeight="1" x14ac:dyDescent="0.25">
      <c r="A2058" s="101">
        <v>207722</v>
      </c>
      <c r="B2058" s="100">
        <v>5</v>
      </c>
    </row>
    <row r="2059" spans="1:2" ht="15" customHeight="1" x14ac:dyDescent="0.25">
      <c r="A2059" s="101">
        <v>207722</v>
      </c>
      <c r="B2059" s="100">
        <v>2</v>
      </c>
    </row>
    <row r="2060" spans="1:2" ht="15" customHeight="1" x14ac:dyDescent="0.25">
      <c r="A2060" s="101">
        <v>149932</v>
      </c>
      <c r="B2060" s="100">
        <v>14</v>
      </c>
    </row>
    <row r="2061" spans="1:2" ht="15" customHeight="1" x14ac:dyDescent="0.25">
      <c r="A2061" s="101">
        <v>149157</v>
      </c>
      <c r="B2061" s="100">
        <v>5</v>
      </c>
    </row>
    <row r="2062" spans="1:2" ht="15" customHeight="1" x14ac:dyDescent="0.25">
      <c r="A2062" s="101">
        <v>149157</v>
      </c>
      <c r="B2062" s="100">
        <v>2</v>
      </c>
    </row>
    <row r="2063" spans="1:2" ht="15" customHeight="1" x14ac:dyDescent="0.25">
      <c r="A2063" s="101">
        <v>208387</v>
      </c>
      <c r="B2063" s="100">
        <v>9</v>
      </c>
    </row>
    <row r="2064" spans="1:2" ht="15" customHeight="1" x14ac:dyDescent="0.25">
      <c r="A2064" s="101">
        <v>213031</v>
      </c>
      <c r="B2064" s="100">
        <v>13</v>
      </c>
    </row>
    <row r="2065" spans="1:2" ht="15" customHeight="1" x14ac:dyDescent="0.25">
      <c r="A2065" s="101">
        <v>204693</v>
      </c>
      <c r="B2065" s="100">
        <v>7</v>
      </c>
    </row>
    <row r="2066" spans="1:2" ht="15" customHeight="1" x14ac:dyDescent="0.25">
      <c r="A2066" s="101">
        <v>204693</v>
      </c>
      <c r="B2066" s="100">
        <v>2</v>
      </c>
    </row>
    <row r="2067" spans="1:2" ht="15" customHeight="1" x14ac:dyDescent="0.25">
      <c r="A2067" s="101">
        <v>178003</v>
      </c>
      <c r="B2067" s="100">
        <v>4</v>
      </c>
    </row>
    <row r="2068" spans="1:2" ht="15" customHeight="1" x14ac:dyDescent="0.25">
      <c r="A2068" s="101">
        <v>178003</v>
      </c>
      <c r="B2068" s="100">
        <v>5</v>
      </c>
    </row>
    <row r="2069" spans="1:2" ht="15" customHeight="1" x14ac:dyDescent="0.25">
      <c r="A2069" s="101">
        <v>161198</v>
      </c>
      <c r="B2069" s="100">
        <v>11</v>
      </c>
    </row>
    <row r="2070" spans="1:2" ht="15" customHeight="1" x14ac:dyDescent="0.25">
      <c r="A2070" s="101">
        <v>181036</v>
      </c>
      <c r="B2070" s="100">
        <v>7</v>
      </c>
    </row>
    <row r="2071" spans="1:2" ht="15" customHeight="1" x14ac:dyDescent="0.25">
      <c r="A2071" s="101">
        <v>186901</v>
      </c>
      <c r="B2071" s="100">
        <v>7</v>
      </c>
    </row>
    <row r="2072" spans="1:2" ht="15" customHeight="1" x14ac:dyDescent="0.25">
      <c r="A2072" s="101">
        <v>186901</v>
      </c>
      <c r="B2072" s="100">
        <v>2</v>
      </c>
    </row>
    <row r="2073" spans="1:2" ht="15" customHeight="1" x14ac:dyDescent="0.25">
      <c r="A2073" s="101">
        <v>156500</v>
      </c>
      <c r="B2073" s="100">
        <v>3</v>
      </c>
    </row>
    <row r="2074" spans="1:2" ht="15" customHeight="1" x14ac:dyDescent="0.25">
      <c r="A2074" s="101">
        <v>156500</v>
      </c>
      <c r="B2074" s="100">
        <v>14</v>
      </c>
    </row>
    <row r="2075" spans="1:2" ht="15" customHeight="1" x14ac:dyDescent="0.25">
      <c r="A2075" s="101">
        <v>116774</v>
      </c>
      <c r="B2075" s="100">
        <v>4</v>
      </c>
    </row>
    <row r="2076" spans="1:2" ht="15" customHeight="1" x14ac:dyDescent="0.25">
      <c r="A2076" s="101">
        <v>185324</v>
      </c>
      <c r="B2076" s="100">
        <v>10</v>
      </c>
    </row>
    <row r="2077" spans="1:2" ht="15" customHeight="1" x14ac:dyDescent="0.25">
      <c r="A2077" s="101">
        <v>185324</v>
      </c>
      <c r="B2077" s="100">
        <v>5</v>
      </c>
    </row>
    <row r="2078" spans="1:2" ht="15" customHeight="1" x14ac:dyDescent="0.25">
      <c r="A2078" s="101">
        <v>213587</v>
      </c>
      <c r="B2078" s="100">
        <v>14</v>
      </c>
    </row>
    <row r="2079" spans="1:2" ht="15" customHeight="1" x14ac:dyDescent="0.25">
      <c r="A2079" s="101">
        <v>161866</v>
      </c>
      <c r="B2079" s="100">
        <v>12</v>
      </c>
    </row>
    <row r="2080" spans="1:2" ht="15" customHeight="1" x14ac:dyDescent="0.25">
      <c r="A2080" s="101">
        <v>211302</v>
      </c>
      <c r="B2080" s="100">
        <v>14</v>
      </c>
    </row>
    <row r="2081" spans="1:2" ht="15" customHeight="1" x14ac:dyDescent="0.25">
      <c r="A2081" s="101">
        <v>211302</v>
      </c>
      <c r="B2081" s="100">
        <v>14</v>
      </c>
    </row>
    <row r="2082" spans="1:2" ht="15" customHeight="1" x14ac:dyDescent="0.25">
      <c r="A2082" s="101">
        <v>165614</v>
      </c>
      <c r="B2082" s="100">
        <v>14</v>
      </c>
    </row>
    <row r="2083" spans="1:2" ht="15" customHeight="1" x14ac:dyDescent="0.25">
      <c r="A2083" s="101">
        <v>189291</v>
      </c>
      <c r="B2083" s="100">
        <v>7</v>
      </c>
    </row>
    <row r="2084" spans="1:2" ht="15" customHeight="1" x14ac:dyDescent="0.25">
      <c r="A2084" s="101">
        <v>202118</v>
      </c>
      <c r="B2084" s="100">
        <v>7</v>
      </c>
    </row>
    <row r="2085" spans="1:2" ht="15" customHeight="1" x14ac:dyDescent="0.25">
      <c r="A2085" s="101">
        <v>189871</v>
      </c>
      <c r="B2085" s="100">
        <v>7</v>
      </c>
    </row>
    <row r="2086" spans="1:2" ht="15" customHeight="1" x14ac:dyDescent="0.25">
      <c r="A2086" s="101">
        <v>202496</v>
      </c>
      <c r="B2086" s="100">
        <v>3</v>
      </c>
    </row>
    <row r="2087" spans="1:2" ht="15" customHeight="1" x14ac:dyDescent="0.25">
      <c r="A2087" s="101">
        <v>189741</v>
      </c>
      <c r="B2087" s="100">
        <v>3</v>
      </c>
    </row>
    <row r="2088" spans="1:2" ht="15" customHeight="1" x14ac:dyDescent="0.25">
      <c r="A2088" s="101">
        <v>209566</v>
      </c>
      <c r="B2088" s="100">
        <v>5</v>
      </c>
    </row>
    <row r="2089" spans="1:2" ht="15" customHeight="1" x14ac:dyDescent="0.25">
      <c r="A2089" s="101">
        <v>207460</v>
      </c>
      <c r="B2089" s="100">
        <v>11</v>
      </c>
    </row>
    <row r="2090" spans="1:2" ht="15" customHeight="1" x14ac:dyDescent="0.25">
      <c r="A2090" s="101">
        <v>210433</v>
      </c>
      <c r="B2090" s="100">
        <v>7</v>
      </c>
    </row>
    <row r="2091" spans="1:2" ht="15" customHeight="1" x14ac:dyDescent="0.25">
      <c r="A2091" s="101">
        <v>213593</v>
      </c>
      <c r="B2091" s="100">
        <v>14</v>
      </c>
    </row>
    <row r="2092" spans="1:2" ht="15" customHeight="1" x14ac:dyDescent="0.25">
      <c r="A2092" s="101">
        <v>181720</v>
      </c>
      <c r="B2092" s="100">
        <v>7</v>
      </c>
    </row>
    <row r="2093" spans="1:2" ht="15" customHeight="1" x14ac:dyDescent="0.25">
      <c r="A2093" s="101">
        <v>189742</v>
      </c>
      <c r="B2093" s="100">
        <v>7</v>
      </c>
    </row>
    <row r="2094" spans="1:2" ht="15" customHeight="1" x14ac:dyDescent="0.25">
      <c r="A2094" s="101">
        <v>212825</v>
      </c>
      <c r="B2094" s="100">
        <v>3</v>
      </c>
    </row>
    <row r="2095" spans="1:2" ht="15" customHeight="1" x14ac:dyDescent="0.25">
      <c r="A2095" s="101">
        <v>212825</v>
      </c>
      <c r="B2095" s="100">
        <v>1</v>
      </c>
    </row>
    <row r="2096" spans="1:2" ht="15" customHeight="1" x14ac:dyDescent="0.25">
      <c r="A2096" s="101">
        <v>209719</v>
      </c>
      <c r="B2096" s="100">
        <v>2</v>
      </c>
    </row>
    <row r="2097" spans="1:2" ht="15" customHeight="1" x14ac:dyDescent="0.25">
      <c r="A2097" s="101">
        <v>209719</v>
      </c>
      <c r="B2097" s="100">
        <v>2</v>
      </c>
    </row>
    <row r="2098" spans="1:2" ht="15" customHeight="1" x14ac:dyDescent="0.25">
      <c r="A2098" s="101">
        <v>213033</v>
      </c>
      <c r="B2098" s="100">
        <v>4</v>
      </c>
    </row>
    <row r="2099" spans="1:2" ht="15" customHeight="1" x14ac:dyDescent="0.25">
      <c r="A2099" s="101">
        <v>213033</v>
      </c>
      <c r="B2099" s="100">
        <v>5</v>
      </c>
    </row>
    <row r="2100" spans="1:2" ht="15" customHeight="1" x14ac:dyDescent="0.25">
      <c r="A2100" s="101">
        <v>126956</v>
      </c>
      <c r="B2100" s="100">
        <v>3</v>
      </c>
    </row>
    <row r="2101" spans="1:2" ht="15" customHeight="1" x14ac:dyDescent="0.25">
      <c r="A2101" s="101">
        <v>210117</v>
      </c>
      <c r="B2101" s="100">
        <v>7</v>
      </c>
    </row>
    <row r="2102" spans="1:2" ht="15" customHeight="1" x14ac:dyDescent="0.25">
      <c r="A2102" s="101">
        <v>167083</v>
      </c>
      <c r="B2102" s="100">
        <v>5</v>
      </c>
    </row>
    <row r="2103" spans="1:2" ht="15" customHeight="1" x14ac:dyDescent="0.25">
      <c r="A2103" s="101">
        <v>167083</v>
      </c>
      <c r="B2103" s="100">
        <v>3</v>
      </c>
    </row>
    <row r="2104" spans="1:2" ht="15" customHeight="1" x14ac:dyDescent="0.25">
      <c r="A2104" s="101">
        <v>167083</v>
      </c>
      <c r="B2104" s="100">
        <v>1</v>
      </c>
    </row>
    <row r="2105" spans="1:2" ht="15" customHeight="1" x14ac:dyDescent="0.25">
      <c r="A2105" s="101">
        <v>194833</v>
      </c>
      <c r="B2105" s="100">
        <v>6</v>
      </c>
    </row>
    <row r="2106" spans="1:2" ht="15" customHeight="1" x14ac:dyDescent="0.25">
      <c r="A2106" s="101">
        <v>189640</v>
      </c>
      <c r="B2106" s="100">
        <v>3</v>
      </c>
    </row>
    <row r="2107" spans="1:2" ht="15" customHeight="1" x14ac:dyDescent="0.25">
      <c r="A2107" s="101">
        <v>212506</v>
      </c>
      <c r="B2107" s="100">
        <v>14</v>
      </c>
    </row>
    <row r="2108" spans="1:2" ht="15" customHeight="1" x14ac:dyDescent="0.25">
      <c r="A2108" s="101">
        <v>117830</v>
      </c>
      <c r="B2108" s="100">
        <v>9</v>
      </c>
    </row>
    <row r="2109" spans="1:2" ht="15" customHeight="1" x14ac:dyDescent="0.25">
      <c r="A2109" s="101">
        <v>117830</v>
      </c>
      <c r="B2109" s="100">
        <v>2</v>
      </c>
    </row>
    <row r="2110" spans="1:2" ht="15" customHeight="1" x14ac:dyDescent="0.25">
      <c r="A2110" s="101">
        <v>212415</v>
      </c>
      <c r="B2110" s="100">
        <v>4</v>
      </c>
    </row>
    <row r="2111" spans="1:2" ht="15" customHeight="1" x14ac:dyDescent="0.25">
      <c r="A2111" s="101">
        <v>149719</v>
      </c>
      <c r="B2111" s="100">
        <v>2</v>
      </c>
    </row>
    <row r="2112" spans="1:2" ht="15" customHeight="1" x14ac:dyDescent="0.25">
      <c r="A2112" s="101">
        <v>149719</v>
      </c>
      <c r="B2112" s="100">
        <v>5</v>
      </c>
    </row>
    <row r="2113" spans="1:2" ht="15" customHeight="1" x14ac:dyDescent="0.25">
      <c r="A2113" s="101">
        <v>170813</v>
      </c>
      <c r="B2113" s="100">
        <v>4</v>
      </c>
    </row>
    <row r="2114" spans="1:2" ht="15" customHeight="1" x14ac:dyDescent="0.25">
      <c r="A2114" s="101">
        <v>170813</v>
      </c>
      <c r="B2114" s="100">
        <v>2</v>
      </c>
    </row>
    <row r="2115" spans="1:2" ht="15" customHeight="1" x14ac:dyDescent="0.25">
      <c r="A2115" s="101">
        <v>180802</v>
      </c>
      <c r="B2115" s="100">
        <v>5</v>
      </c>
    </row>
    <row r="2116" spans="1:2" ht="15" customHeight="1" x14ac:dyDescent="0.25">
      <c r="A2116" s="101">
        <v>189015</v>
      </c>
      <c r="B2116" s="100">
        <v>7</v>
      </c>
    </row>
    <row r="2117" spans="1:2" ht="15" customHeight="1" x14ac:dyDescent="0.25">
      <c r="A2117" s="101">
        <v>142186</v>
      </c>
      <c r="B2117" s="100">
        <v>6</v>
      </c>
    </row>
    <row r="2118" spans="1:2" ht="15" customHeight="1" x14ac:dyDescent="0.25">
      <c r="A2118" s="101">
        <v>205671</v>
      </c>
      <c r="B2118" s="100">
        <v>2</v>
      </c>
    </row>
    <row r="2119" spans="1:2" ht="15" customHeight="1" x14ac:dyDescent="0.25">
      <c r="A2119" s="101">
        <v>205671</v>
      </c>
      <c r="B2119" s="100">
        <v>6</v>
      </c>
    </row>
    <row r="2120" spans="1:2" ht="15" customHeight="1" x14ac:dyDescent="0.25">
      <c r="A2120" s="101">
        <v>171059</v>
      </c>
      <c r="B2120" s="100">
        <v>7</v>
      </c>
    </row>
    <row r="2121" spans="1:2" ht="15" customHeight="1" x14ac:dyDescent="0.25">
      <c r="A2121" s="101">
        <v>171059</v>
      </c>
      <c r="B2121" s="100">
        <v>7</v>
      </c>
    </row>
    <row r="2122" spans="1:2" ht="15" customHeight="1" x14ac:dyDescent="0.25">
      <c r="A2122" s="101">
        <v>147561</v>
      </c>
      <c r="B2122" s="100">
        <v>5</v>
      </c>
    </row>
    <row r="2123" spans="1:2" ht="15" customHeight="1" x14ac:dyDescent="0.25">
      <c r="A2123" s="101">
        <v>147561</v>
      </c>
      <c r="B2123" s="100">
        <v>1</v>
      </c>
    </row>
    <row r="2124" spans="1:2" ht="15" customHeight="1" x14ac:dyDescent="0.25">
      <c r="A2124" s="101">
        <v>211075</v>
      </c>
      <c r="B2124" s="100">
        <v>3</v>
      </c>
    </row>
    <row r="2125" spans="1:2" ht="15" customHeight="1" x14ac:dyDescent="0.25">
      <c r="A2125" s="101">
        <v>211075</v>
      </c>
      <c r="B2125" s="100">
        <v>6</v>
      </c>
    </row>
    <row r="2126" spans="1:2" ht="15" customHeight="1" x14ac:dyDescent="0.25">
      <c r="A2126" s="101">
        <v>201022</v>
      </c>
      <c r="B2126" s="100">
        <v>8</v>
      </c>
    </row>
    <row r="2127" spans="1:2" ht="15" customHeight="1" x14ac:dyDescent="0.25">
      <c r="A2127" s="101">
        <v>209563</v>
      </c>
      <c r="B2127" s="100">
        <v>1</v>
      </c>
    </row>
    <row r="2128" spans="1:2" ht="15" customHeight="1" x14ac:dyDescent="0.25">
      <c r="A2128" s="101">
        <v>209563</v>
      </c>
      <c r="B2128" s="100">
        <v>2</v>
      </c>
    </row>
    <row r="2129" spans="1:2" ht="15" customHeight="1" x14ac:dyDescent="0.25">
      <c r="A2129" s="101">
        <v>212473</v>
      </c>
      <c r="B2129" s="100">
        <v>1</v>
      </c>
    </row>
    <row r="2130" spans="1:2" ht="15" customHeight="1" x14ac:dyDescent="0.25">
      <c r="A2130" s="101">
        <v>212473</v>
      </c>
      <c r="B2130" s="100">
        <v>2</v>
      </c>
    </row>
    <row r="2131" spans="1:2" ht="15" customHeight="1" x14ac:dyDescent="0.25">
      <c r="A2131" s="101">
        <v>189929</v>
      </c>
      <c r="B2131" s="100">
        <v>5</v>
      </c>
    </row>
    <row r="2132" spans="1:2" ht="15" customHeight="1" x14ac:dyDescent="0.25">
      <c r="A2132" s="101">
        <v>145862</v>
      </c>
      <c r="B2132" s="100">
        <v>1</v>
      </c>
    </row>
    <row r="2133" spans="1:2" ht="15" customHeight="1" x14ac:dyDescent="0.25">
      <c r="A2133" s="101">
        <v>145862</v>
      </c>
      <c r="B2133" s="100">
        <v>3</v>
      </c>
    </row>
    <row r="2134" spans="1:2" ht="15" customHeight="1" x14ac:dyDescent="0.25">
      <c r="A2134" s="101">
        <v>213616</v>
      </c>
      <c r="B2134" s="100">
        <v>4</v>
      </c>
    </row>
    <row r="2135" spans="1:2" ht="15" customHeight="1" x14ac:dyDescent="0.25">
      <c r="A2135" s="101">
        <v>93816</v>
      </c>
      <c r="B2135" s="100">
        <v>2</v>
      </c>
    </row>
    <row r="2136" spans="1:2" ht="15" customHeight="1" x14ac:dyDescent="0.25">
      <c r="A2136" s="101">
        <v>211318</v>
      </c>
      <c r="B2136" s="100">
        <v>11</v>
      </c>
    </row>
    <row r="2137" spans="1:2" ht="15" customHeight="1" x14ac:dyDescent="0.25">
      <c r="A2137" s="101">
        <v>206901</v>
      </c>
      <c r="B2137" s="100">
        <v>14</v>
      </c>
    </row>
    <row r="2138" spans="1:2" ht="15" customHeight="1" x14ac:dyDescent="0.25">
      <c r="A2138" s="101">
        <v>160348</v>
      </c>
      <c r="B2138" s="100">
        <v>3</v>
      </c>
    </row>
    <row r="2139" spans="1:2" ht="15" customHeight="1" x14ac:dyDescent="0.25">
      <c r="A2139" s="101">
        <v>160348</v>
      </c>
      <c r="B2139" s="100">
        <v>1</v>
      </c>
    </row>
    <row r="2140" spans="1:2" ht="15" customHeight="1" x14ac:dyDescent="0.25">
      <c r="A2140" s="101">
        <v>169004</v>
      </c>
      <c r="B2140" s="100">
        <v>2</v>
      </c>
    </row>
    <row r="2141" spans="1:2" ht="15" customHeight="1" x14ac:dyDescent="0.25">
      <c r="A2141" s="101">
        <v>189712</v>
      </c>
      <c r="B2141" s="100">
        <v>7</v>
      </c>
    </row>
    <row r="2142" spans="1:2" ht="15" customHeight="1" x14ac:dyDescent="0.25">
      <c r="A2142" s="101">
        <v>203740</v>
      </c>
      <c r="B2142" s="100">
        <v>7</v>
      </c>
    </row>
    <row r="2143" spans="1:2" ht="15" customHeight="1" x14ac:dyDescent="0.25">
      <c r="A2143" s="101">
        <v>183548</v>
      </c>
      <c r="B2143" s="100">
        <v>3</v>
      </c>
    </row>
    <row r="2144" spans="1:2" ht="15" customHeight="1" x14ac:dyDescent="0.25">
      <c r="A2144" s="101">
        <v>183548</v>
      </c>
      <c r="B2144" s="100">
        <v>3</v>
      </c>
    </row>
    <row r="2145" spans="1:2" ht="15" customHeight="1" x14ac:dyDescent="0.25">
      <c r="A2145" s="101">
        <v>183548</v>
      </c>
      <c r="B2145" s="100">
        <v>14</v>
      </c>
    </row>
    <row r="2146" spans="1:2" ht="15" customHeight="1" x14ac:dyDescent="0.25">
      <c r="A2146" s="101">
        <v>183548</v>
      </c>
      <c r="B2146" s="100">
        <v>2</v>
      </c>
    </row>
    <row r="2147" spans="1:2" ht="15" customHeight="1" x14ac:dyDescent="0.25">
      <c r="A2147" s="101">
        <v>151516</v>
      </c>
      <c r="B2147" s="100">
        <v>13</v>
      </c>
    </row>
    <row r="2148" spans="1:2" ht="15" customHeight="1" x14ac:dyDescent="0.25">
      <c r="A2148" s="101">
        <v>203790</v>
      </c>
      <c r="B2148" s="100">
        <v>5</v>
      </c>
    </row>
    <row r="2149" spans="1:2" ht="15" customHeight="1" x14ac:dyDescent="0.25">
      <c r="A2149" s="101">
        <v>187261</v>
      </c>
      <c r="B2149" s="100">
        <v>1</v>
      </c>
    </row>
    <row r="2150" spans="1:2" ht="15" customHeight="1" x14ac:dyDescent="0.25">
      <c r="A2150" s="101">
        <v>205944</v>
      </c>
      <c r="B2150" s="100">
        <v>14</v>
      </c>
    </row>
    <row r="2151" spans="1:2" ht="15" customHeight="1" x14ac:dyDescent="0.25">
      <c r="A2151" s="101">
        <v>141126</v>
      </c>
      <c r="B2151" s="100">
        <v>4</v>
      </c>
    </row>
    <row r="2152" spans="1:2" ht="15" customHeight="1" x14ac:dyDescent="0.25">
      <c r="A2152" s="101">
        <v>211303</v>
      </c>
      <c r="B2152" s="100">
        <v>4</v>
      </c>
    </row>
    <row r="2153" spans="1:2" ht="15" customHeight="1" x14ac:dyDescent="0.25">
      <c r="A2153" s="101">
        <v>162047</v>
      </c>
      <c r="B2153" s="100">
        <v>3</v>
      </c>
    </row>
    <row r="2154" spans="1:2" ht="15" customHeight="1" x14ac:dyDescent="0.25">
      <c r="A2154" s="101">
        <v>208353</v>
      </c>
      <c r="B2154" s="100">
        <v>1</v>
      </c>
    </row>
    <row r="2155" spans="1:2" ht="15" customHeight="1" x14ac:dyDescent="0.25">
      <c r="A2155" s="101">
        <v>208353</v>
      </c>
      <c r="B2155" s="100">
        <v>5</v>
      </c>
    </row>
    <row r="2156" spans="1:2" ht="15" customHeight="1" x14ac:dyDescent="0.25">
      <c r="A2156" s="101">
        <v>208353</v>
      </c>
      <c r="B2156" s="100">
        <v>2</v>
      </c>
    </row>
    <row r="2157" spans="1:2" ht="15" customHeight="1" x14ac:dyDescent="0.25">
      <c r="A2157" s="101">
        <v>197128</v>
      </c>
      <c r="B2157" s="100">
        <v>4</v>
      </c>
    </row>
    <row r="2158" spans="1:2" ht="15" customHeight="1" x14ac:dyDescent="0.25">
      <c r="A2158" s="101">
        <v>197128</v>
      </c>
      <c r="B2158" s="100">
        <v>5</v>
      </c>
    </row>
    <row r="2159" spans="1:2" ht="15" customHeight="1" x14ac:dyDescent="0.25">
      <c r="A2159" s="101">
        <v>149183</v>
      </c>
      <c r="B2159" s="100">
        <v>4</v>
      </c>
    </row>
    <row r="2160" spans="1:2" ht="15" customHeight="1" x14ac:dyDescent="0.25">
      <c r="A2160" s="101">
        <v>171870</v>
      </c>
      <c r="B2160" s="100">
        <v>1</v>
      </c>
    </row>
    <row r="2161" spans="1:2" ht="15" customHeight="1" x14ac:dyDescent="0.25">
      <c r="A2161" s="101">
        <v>172444</v>
      </c>
      <c r="B2161" s="100">
        <v>4</v>
      </c>
    </row>
    <row r="2162" spans="1:2" ht="15" customHeight="1" x14ac:dyDescent="0.25">
      <c r="A2162" s="101">
        <v>155765</v>
      </c>
      <c r="B2162" s="100">
        <v>7</v>
      </c>
    </row>
    <row r="2163" spans="1:2" ht="15" customHeight="1" x14ac:dyDescent="0.25">
      <c r="A2163" s="101">
        <v>205442</v>
      </c>
      <c r="B2163" s="100">
        <v>2</v>
      </c>
    </row>
    <row r="2164" spans="1:2" ht="15" customHeight="1" x14ac:dyDescent="0.25">
      <c r="A2164" s="101">
        <v>184522</v>
      </c>
      <c r="B2164" s="100">
        <v>1</v>
      </c>
    </row>
    <row r="2165" spans="1:2" ht="15" customHeight="1" x14ac:dyDescent="0.25">
      <c r="A2165" s="101">
        <v>184522</v>
      </c>
      <c r="B2165" s="100">
        <v>3</v>
      </c>
    </row>
    <row r="2166" spans="1:2" ht="15" customHeight="1" x14ac:dyDescent="0.25">
      <c r="A2166" s="101">
        <v>184522</v>
      </c>
      <c r="B2166" s="100">
        <v>4</v>
      </c>
    </row>
    <row r="2167" spans="1:2" ht="15" customHeight="1" x14ac:dyDescent="0.25">
      <c r="A2167" s="101">
        <v>167824</v>
      </c>
      <c r="B2167" s="100">
        <v>5</v>
      </c>
    </row>
    <row r="2168" spans="1:2" ht="15" customHeight="1" x14ac:dyDescent="0.25">
      <c r="A2168" s="101">
        <v>194915</v>
      </c>
      <c r="B2168" s="100">
        <v>7</v>
      </c>
    </row>
    <row r="2169" spans="1:2" ht="15" customHeight="1" x14ac:dyDescent="0.25">
      <c r="A2169" s="101">
        <v>164189</v>
      </c>
      <c r="B2169" s="100">
        <v>4</v>
      </c>
    </row>
    <row r="2170" spans="1:2" ht="15" customHeight="1" x14ac:dyDescent="0.25">
      <c r="A2170" s="101">
        <v>164189</v>
      </c>
      <c r="B2170" s="100">
        <v>2</v>
      </c>
    </row>
    <row r="2171" spans="1:2" ht="15" customHeight="1" x14ac:dyDescent="0.25">
      <c r="A2171" s="101">
        <v>171122</v>
      </c>
      <c r="B2171" s="100">
        <v>3</v>
      </c>
    </row>
    <row r="2172" spans="1:2" ht="15" customHeight="1" x14ac:dyDescent="0.25">
      <c r="A2172" s="101">
        <v>171122</v>
      </c>
      <c r="B2172" s="100">
        <v>14</v>
      </c>
    </row>
    <row r="2173" spans="1:2" ht="15" customHeight="1" x14ac:dyDescent="0.25">
      <c r="A2173" s="101">
        <v>209533</v>
      </c>
      <c r="B2173" s="100">
        <v>7</v>
      </c>
    </row>
    <row r="2174" spans="1:2" ht="15" customHeight="1" x14ac:dyDescent="0.25">
      <c r="A2174" s="101">
        <v>163531</v>
      </c>
      <c r="B2174" s="100">
        <v>2</v>
      </c>
    </row>
    <row r="2175" spans="1:2" ht="15" customHeight="1" x14ac:dyDescent="0.25">
      <c r="A2175" s="101">
        <v>163531</v>
      </c>
      <c r="B2175" s="100">
        <v>6</v>
      </c>
    </row>
    <row r="2176" spans="1:2" ht="15" customHeight="1" x14ac:dyDescent="0.25">
      <c r="A2176" s="101">
        <v>160663</v>
      </c>
      <c r="B2176" s="100">
        <v>14</v>
      </c>
    </row>
    <row r="2177" spans="1:2" ht="15" customHeight="1" x14ac:dyDescent="0.25">
      <c r="A2177" s="101">
        <v>192725</v>
      </c>
      <c r="B2177" s="100">
        <v>7</v>
      </c>
    </row>
    <row r="2178" spans="1:2" ht="15" customHeight="1" x14ac:dyDescent="0.25">
      <c r="A2178" s="101">
        <v>192725</v>
      </c>
      <c r="B2178" s="100">
        <v>7</v>
      </c>
    </row>
    <row r="2179" spans="1:2" ht="15" customHeight="1" x14ac:dyDescent="0.25">
      <c r="A2179" s="101">
        <v>210588</v>
      </c>
      <c r="B2179" s="100">
        <v>3</v>
      </c>
    </row>
    <row r="2180" spans="1:2" ht="15" customHeight="1" x14ac:dyDescent="0.25">
      <c r="A2180" s="101">
        <v>183636</v>
      </c>
      <c r="B2180" s="100">
        <v>3</v>
      </c>
    </row>
    <row r="2181" spans="1:2" ht="15" customHeight="1" x14ac:dyDescent="0.25">
      <c r="A2181" s="101">
        <v>183636</v>
      </c>
      <c r="B2181" s="100">
        <v>3</v>
      </c>
    </row>
    <row r="2182" spans="1:2" ht="15" customHeight="1" x14ac:dyDescent="0.25">
      <c r="A2182" s="101">
        <v>209972</v>
      </c>
      <c r="B2182" s="100">
        <v>9</v>
      </c>
    </row>
    <row r="2183" spans="1:2" ht="15" customHeight="1" x14ac:dyDescent="0.25">
      <c r="A2183" s="101">
        <v>180423</v>
      </c>
      <c r="B2183" s="100">
        <v>3</v>
      </c>
    </row>
    <row r="2184" spans="1:2" ht="15" customHeight="1" x14ac:dyDescent="0.25">
      <c r="A2184" s="101">
        <v>174376</v>
      </c>
      <c r="B2184" s="100">
        <v>14</v>
      </c>
    </row>
    <row r="2185" spans="1:2" ht="15" customHeight="1" x14ac:dyDescent="0.25">
      <c r="A2185" s="101">
        <v>185694</v>
      </c>
      <c r="B2185" s="100">
        <v>14</v>
      </c>
    </row>
    <row r="2186" spans="1:2" ht="15" customHeight="1" x14ac:dyDescent="0.25">
      <c r="A2186" s="101">
        <v>211869</v>
      </c>
      <c r="B2186" s="100">
        <v>4</v>
      </c>
    </row>
    <row r="2187" spans="1:2" ht="15" customHeight="1" x14ac:dyDescent="0.25">
      <c r="A2187" s="101">
        <v>167577</v>
      </c>
      <c r="B2187" s="100">
        <v>3</v>
      </c>
    </row>
    <row r="2188" spans="1:2" ht="15" customHeight="1" x14ac:dyDescent="0.25">
      <c r="A2188" s="101">
        <v>126106</v>
      </c>
      <c r="B2188" s="100">
        <v>2</v>
      </c>
    </row>
    <row r="2189" spans="1:2" ht="15" customHeight="1" x14ac:dyDescent="0.25">
      <c r="A2189" s="101">
        <v>126106</v>
      </c>
      <c r="B2189" s="100">
        <v>1</v>
      </c>
    </row>
    <row r="2190" spans="1:2" ht="15" customHeight="1" x14ac:dyDescent="0.25">
      <c r="A2190" s="101">
        <v>213156</v>
      </c>
      <c r="B2190" s="100">
        <v>14</v>
      </c>
    </row>
    <row r="2191" spans="1:2" ht="15" customHeight="1" x14ac:dyDescent="0.25">
      <c r="A2191" s="101">
        <v>171622</v>
      </c>
      <c r="B2191" s="100">
        <v>3</v>
      </c>
    </row>
    <row r="2192" spans="1:2" ht="15" customHeight="1" x14ac:dyDescent="0.25">
      <c r="A2192" s="101">
        <v>196454</v>
      </c>
      <c r="B2192" s="100">
        <v>3</v>
      </c>
    </row>
    <row r="2193" spans="1:2" ht="15" customHeight="1" x14ac:dyDescent="0.25">
      <c r="A2193" s="101">
        <v>196454</v>
      </c>
      <c r="B2193" s="100">
        <v>6</v>
      </c>
    </row>
    <row r="2194" spans="1:2" ht="15" customHeight="1" x14ac:dyDescent="0.25">
      <c r="A2194" s="101">
        <v>196454</v>
      </c>
      <c r="B2194" s="100">
        <v>1</v>
      </c>
    </row>
    <row r="2195" spans="1:2" ht="15" customHeight="1" x14ac:dyDescent="0.25">
      <c r="A2195" s="101">
        <v>196454</v>
      </c>
      <c r="B2195" s="100">
        <v>2</v>
      </c>
    </row>
    <row r="2196" spans="1:2" ht="15" customHeight="1" x14ac:dyDescent="0.25">
      <c r="A2196" s="101">
        <v>200452</v>
      </c>
      <c r="B2196" s="100">
        <v>3</v>
      </c>
    </row>
    <row r="2197" spans="1:2" ht="15" customHeight="1" x14ac:dyDescent="0.25">
      <c r="A2197" s="101">
        <v>200452</v>
      </c>
      <c r="B2197" s="100">
        <v>7</v>
      </c>
    </row>
    <row r="2198" spans="1:2" ht="15" customHeight="1" x14ac:dyDescent="0.25">
      <c r="A2198" s="101">
        <v>169498</v>
      </c>
      <c r="B2198" s="100">
        <v>14</v>
      </c>
    </row>
    <row r="2199" spans="1:2" ht="15" customHeight="1" x14ac:dyDescent="0.25">
      <c r="A2199" s="101">
        <v>172995</v>
      </c>
      <c r="B2199" s="100">
        <v>10</v>
      </c>
    </row>
    <row r="2200" spans="1:2" ht="15" customHeight="1" x14ac:dyDescent="0.25">
      <c r="A2200" s="101">
        <v>161441</v>
      </c>
      <c r="B2200" s="100">
        <v>14</v>
      </c>
    </row>
    <row r="2201" spans="1:2" ht="15" customHeight="1" x14ac:dyDescent="0.25">
      <c r="A2201" s="101">
        <v>149662</v>
      </c>
      <c r="B2201" s="100">
        <v>5</v>
      </c>
    </row>
    <row r="2202" spans="1:2" ht="15" customHeight="1" x14ac:dyDescent="0.25">
      <c r="A2202" s="101">
        <v>149662</v>
      </c>
      <c r="B2202" s="100">
        <v>5</v>
      </c>
    </row>
    <row r="2203" spans="1:2" ht="15" customHeight="1" x14ac:dyDescent="0.25">
      <c r="A2203" s="101">
        <v>159631</v>
      </c>
      <c r="B2203" s="100">
        <v>5</v>
      </c>
    </row>
    <row r="2204" spans="1:2" ht="15" customHeight="1" x14ac:dyDescent="0.25">
      <c r="A2204" s="101">
        <v>159631</v>
      </c>
      <c r="B2204" s="100">
        <v>3</v>
      </c>
    </row>
    <row r="2205" spans="1:2" ht="15" customHeight="1" x14ac:dyDescent="0.25">
      <c r="A2205" s="101">
        <v>159631</v>
      </c>
      <c r="B2205" s="100">
        <v>2</v>
      </c>
    </row>
    <row r="2206" spans="1:2" ht="15" customHeight="1" x14ac:dyDescent="0.25">
      <c r="A2206" s="101">
        <v>203767</v>
      </c>
      <c r="B2206" s="100">
        <v>7</v>
      </c>
    </row>
    <row r="2207" spans="1:2" ht="15" customHeight="1" x14ac:dyDescent="0.25">
      <c r="A2207" s="101">
        <v>196072</v>
      </c>
      <c r="B2207" s="100">
        <v>3</v>
      </c>
    </row>
    <row r="2208" spans="1:2" ht="15" customHeight="1" x14ac:dyDescent="0.25">
      <c r="A2208" s="101">
        <v>196072</v>
      </c>
      <c r="B2208" s="100">
        <v>2</v>
      </c>
    </row>
    <row r="2209" spans="1:2" ht="15" customHeight="1" x14ac:dyDescent="0.25">
      <c r="A2209" s="101">
        <v>153373</v>
      </c>
      <c r="B2209" s="100">
        <v>14</v>
      </c>
    </row>
    <row r="2210" spans="1:2" ht="15" customHeight="1" x14ac:dyDescent="0.25">
      <c r="A2210" s="101">
        <v>213017</v>
      </c>
      <c r="B2210" s="100">
        <v>5</v>
      </c>
    </row>
    <row r="2211" spans="1:2" ht="15" customHeight="1" x14ac:dyDescent="0.25">
      <c r="A2211" s="101">
        <v>173252</v>
      </c>
      <c r="B2211" s="100">
        <v>4</v>
      </c>
    </row>
    <row r="2212" spans="1:2" ht="15" customHeight="1" x14ac:dyDescent="0.25">
      <c r="A2212" s="101">
        <v>146880</v>
      </c>
      <c r="B2212" s="100">
        <v>2</v>
      </c>
    </row>
    <row r="2213" spans="1:2" ht="15" customHeight="1" x14ac:dyDescent="0.25">
      <c r="A2213" s="101">
        <v>213125</v>
      </c>
      <c r="B2213" s="100">
        <v>7</v>
      </c>
    </row>
    <row r="2214" spans="1:2" ht="15" customHeight="1" x14ac:dyDescent="0.25">
      <c r="A2214" s="101">
        <v>214435</v>
      </c>
      <c r="B2214" s="100">
        <v>7</v>
      </c>
    </row>
    <row r="2215" spans="1:2" ht="15" customHeight="1" x14ac:dyDescent="0.25">
      <c r="A2215" s="101">
        <v>206867</v>
      </c>
      <c r="B2215" s="100">
        <v>1</v>
      </c>
    </row>
    <row r="2216" spans="1:2" ht="15" customHeight="1" x14ac:dyDescent="0.25">
      <c r="A2216" s="101">
        <v>206867</v>
      </c>
      <c r="B2216" s="100">
        <v>3</v>
      </c>
    </row>
    <row r="2217" spans="1:2" ht="15" customHeight="1" x14ac:dyDescent="0.25">
      <c r="A2217" s="101">
        <v>206867</v>
      </c>
      <c r="B2217" s="100">
        <v>2</v>
      </c>
    </row>
    <row r="2218" spans="1:2" ht="15" customHeight="1" x14ac:dyDescent="0.25">
      <c r="A2218" s="101">
        <v>158903</v>
      </c>
      <c r="B2218" s="100">
        <v>14</v>
      </c>
    </row>
    <row r="2219" spans="1:2" ht="15" customHeight="1" x14ac:dyDescent="0.25">
      <c r="A2219" s="101">
        <v>189366</v>
      </c>
      <c r="B2219" s="100">
        <v>5</v>
      </c>
    </row>
    <row r="2220" spans="1:2" ht="15" customHeight="1" x14ac:dyDescent="0.25">
      <c r="A2220" s="101">
        <v>189366</v>
      </c>
      <c r="B2220" s="100">
        <v>2</v>
      </c>
    </row>
    <row r="2221" spans="1:2" ht="15" customHeight="1" x14ac:dyDescent="0.25">
      <c r="A2221" s="101">
        <v>189873</v>
      </c>
      <c r="B2221" s="100">
        <v>1</v>
      </c>
    </row>
    <row r="2222" spans="1:2" ht="15" customHeight="1" x14ac:dyDescent="0.25">
      <c r="A2222" s="101">
        <v>189873</v>
      </c>
      <c r="B2222" s="100">
        <v>4</v>
      </c>
    </row>
    <row r="2223" spans="1:2" ht="15" customHeight="1" x14ac:dyDescent="0.25">
      <c r="A2223" s="101">
        <v>97501</v>
      </c>
      <c r="B2223" s="100">
        <v>7</v>
      </c>
    </row>
    <row r="2224" spans="1:2" ht="15" customHeight="1" x14ac:dyDescent="0.25">
      <c r="A2224" s="101">
        <v>97501</v>
      </c>
      <c r="B2224" s="100">
        <v>2</v>
      </c>
    </row>
    <row r="2225" spans="1:2" ht="15" customHeight="1" x14ac:dyDescent="0.25">
      <c r="A2225" s="101">
        <v>190014</v>
      </c>
      <c r="B2225" s="100">
        <v>7</v>
      </c>
    </row>
    <row r="2226" spans="1:2" ht="15" customHeight="1" x14ac:dyDescent="0.25">
      <c r="A2226" s="101">
        <v>210301</v>
      </c>
      <c r="B2226" s="100">
        <v>1</v>
      </c>
    </row>
    <row r="2227" spans="1:2" ht="15" customHeight="1" x14ac:dyDescent="0.25">
      <c r="A2227" s="101">
        <v>210301</v>
      </c>
      <c r="B2227" s="100">
        <v>1</v>
      </c>
    </row>
    <row r="2228" spans="1:2" ht="15" customHeight="1" x14ac:dyDescent="0.25">
      <c r="A2228" s="101">
        <v>147169</v>
      </c>
      <c r="B2228" s="100">
        <v>3</v>
      </c>
    </row>
    <row r="2229" spans="1:2" ht="15" customHeight="1" x14ac:dyDescent="0.25">
      <c r="A2229" s="101">
        <v>203688</v>
      </c>
      <c r="B2229" s="100">
        <v>7</v>
      </c>
    </row>
    <row r="2230" spans="1:2" ht="15" customHeight="1" x14ac:dyDescent="0.25">
      <c r="A2230" s="101">
        <v>203688</v>
      </c>
      <c r="B2230" s="100">
        <v>14</v>
      </c>
    </row>
    <row r="2231" spans="1:2" ht="15" customHeight="1" x14ac:dyDescent="0.25">
      <c r="A2231" s="101">
        <v>203688</v>
      </c>
      <c r="B2231" s="100">
        <v>7</v>
      </c>
    </row>
    <row r="2232" spans="1:2" ht="15" customHeight="1" x14ac:dyDescent="0.25">
      <c r="A2232" s="101">
        <v>174403</v>
      </c>
      <c r="B2232" s="100">
        <v>7</v>
      </c>
    </row>
    <row r="2233" spans="1:2" ht="15" customHeight="1" x14ac:dyDescent="0.25">
      <c r="A2233" s="101">
        <v>213090</v>
      </c>
      <c r="B2233" s="100">
        <v>4</v>
      </c>
    </row>
    <row r="2234" spans="1:2" ht="15" customHeight="1" x14ac:dyDescent="0.25">
      <c r="A2234" s="101">
        <v>213090</v>
      </c>
      <c r="B2234" s="100">
        <v>4</v>
      </c>
    </row>
    <row r="2235" spans="1:2" ht="15" customHeight="1" x14ac:dyDescent="0.25">
      <c r="A2235" s="101">
        <v>192567</v>
      </c>
      <c r="B2235" s="100">
        <v>5</v>
      </c>
    </row>
    <row r="2236" spans="1:2" ht="15" customHeight="1" x14ac:dyDescent="0.25">
      <c r="A2236" s="101">
        <v>196481</v>
      </c>
      <c r="B2236" s="100">
        <v>3</v>
      </c>
    </row>
    <row r="2237" spans="1:2" ht="15" customHeight="1" x14ac:dyDescent="0.25">
      <c r="A2237" s="101">
        <v>190464</v>
      </c>
      <c r="B2237" s="100">
        <v>3</v>
      </c>
    </row>
    <row r="2238" spans="1:2" ht="15" customHeight="1" x14ac:dyDescent="0.25">
      <c r="A2238" s="101">
        <v>139471</v>
      </c>
      <c r="B2238" s="100">
        <v>11</v>
      </c>
    </row>
    <row r="2239" spans="1:2" ht="15" customHeight="1" x14ac:dyDescent="0.25">
      <c r="A2239" s="101">
        <v>184578</v>
      </c>
      <c r="B2239" s="100">
        <v>3</v>
      </c>
    </row>
    <row r="2240" spans="1:2" ht="15" customHeight="1" x14ac:dyDescent="0.25">
      <c r="A2240" s="101">
        <v>184578</v>
      </c>
      <c r="B2240" s="100">
        <v>9</v>
      </c>
    </row>
    <row r="2241" spans="1:2" ht="15" customHeight="1" x14ac:dyDescent="0.25">
      <c r="A2241" s="101">
        <v>180083</v>
      </c>
      <c r="B2241" s="100">
        <v>7</v>
      </c>
    </row>
    <row r="2242" spans="1:2" ht="15" customHeight="1" x14ac:dyDescent="0.25">
      <c r="A2242" s="101">
        <v>188260</v>
      </c>
      <c r="B2242" s="100">
        <v>14</v>
      </c>
    </row>
    <row r="2243" spans="1:2" ht="15" customHeight="1" x14ac:dyDescent="0.25">
      <c r="A2243" s="101">
        <v>180078</v>
      </c>
      <c r="B2243" s="100">
        <v>11</v>
      </c>
    </row>
    <row r="2244" spans="1:2" ht="15" customHeight="1" x14ac:dyDescent="0.25">
      <c r="A2244" s="101">
        <v>180078</v>
      </c>
      <c r="B2244" s="100">
        <v>1</v>
      </c>
    </row>
    <row r="2245" spans="1:2" ht="15" customHeight="1" x14ac:dyDescent="0.25">
      <c r="A2245" s="101">
        <v>180078</v>
      </c>
      <c r="B2245" s="100">
        <v>5</v>
      </c>
    </row>
    <row r="2246" spans="1:2" ht="15" customHeight="1" x14ac:dyDescent="0.25">
      <c r="A2246" s="101">
        <v>209239</v>
      </c>
      <c r="B2246" s="100">
        <v>3</v>
      </c>
    </row>
    <row r="2247" spans="1:2" ht="15" customHeight="1" x14ac:dyDescent="0.25">
      <c r="A2247" s="101">
        <v>168898</v>
      </c>
      <c r="B2247" s="100">
        <v>8</v>
      </c>
    </row>
    <row r="2248" spans="1:2" ht="15" customHeight="1" x14ac:dyDescent="0.25">
      <c r="A2248" s="101">
        <v>182861</v>
      </c>
      <c r="B2248" s="100">
        <v>4</v>
      </c>
    </row>
    <row r="2249" spans="1:2" ht="15" customHeight="1" x14ac:dyDescent="0.25">
      <c r="A2249" s="101">
        <v>186578</v>
      </c>
      <c r="B2249" s="100">
        <v>5</v>
      </c>
    </row>
    <row r="2250" spans="1:2" ht="15" customHeight="1" x14ac:dyDescent="0.25">
      <c r="A2250" s="101">
        <v>186578</v>
      </c>
      <c r="B2250" s="100">
        <v>6</v>
      </c>
    </row>
    <row r="2251" spans="1:2" ht="15" customHeight="1" x14ac:dyDescent="0.25">
      <c r="A2251" s="101">
        <v>177775</v>
      </c>
      <c r="B2251" s="100">
        <v>3</v>
      </c>
    </row>
    <row r="2252" spans="1:2" ht="15" customHeight="1" x14ac:dyDescent="0.25">
      <c r="A2252" s="101">
        <v>177775</v>
      </c>
      <c r="B2252" s="100">
        <v>3</v>
      </c>
    </row>
    <row r="2253" spans="1:2" ht="15" customHeight="1" x14ac:dyDescent="0.25">
      <c r="A2253" s="101">
        <v>177775</v>
      </c>
      <c r="B2253" s="100">
        <v>6</v>
      </c>
    </row>
    <row r="2254" spans="1:2" ht="15" customHeight="1" x14ac:dyDescent="0.25">
      <c r="A2254" s="101">
        <v>139908</v>
      </c>
      <c r="B2254" s="100">
        <v>11</v>
      </c>
    </row>
    <row r="2255" spans="1:2" ht="15" customHeight="1" x14ac:dyDescent="0.25">
      <c r="A2255" s="101">
        <v>137347</v>
      </c>
      <c r="B2255" s="100">
        <v>6</v>
      </c>
    </row>
    <row r="2256" spans="1:2" ht="15" customHeight="1" x14ac:dyDescent="0.25">
      <c r="A2256" s="101">
        <v>202741</v>
      </c>
      <c r="B2256" s="100">
        <v>4</v>
      </c>
    </row>
    <row r="2257" spans="1:2" ht="15" customHeight="1" x14ac:dyDescent="0.25">
      <c r="A2257" s="101">
        <v>209244</v>
      </c>
      <c r="B2257" s="100">
        <v>7</v>
      </c>
    </row>
    <row r="2258" spans="1:2" ht="15" customHeight="1" x14ac:dyDescent="0.25">
      <c r="A2258" s="101">
        <v>185420</v>
      </c>
      <c r="B2258" s="100">
        <v>14</v>
      </c>
    </row>
    <row r="2259" spans="1:2" ht="15" customHeight="1" x14ac:dyDescent="0.25">
      <c r="A2259" s="101">
        <v>185420</v>
      </c>
      <c r="B2259" s="100">
        <v>7</v>
      </c>
    </row>
    <row r="2260" spans="1:2" ht="15" customHeight="1" x14ac:dyDescent="0.25">
      <c r="A2260" s="101">
        <v>209376</v>
      </c>
      <c r="B2260" s="100">
        <v>7</v>
      </c>
    </row>
    <row r="2261" spans="1:2" ht="15" customHeight="1" x14ac:dyDescent="0.25">
      <c r="A2261" s="101">
        <v>167929</v>
      </c>
      <c r="B2261" s="100">
        <v>6</v>
      </c>
    </row>
    <row r="2262" spans="1:2" ht="15" customHeight="1" x14ac:dyDescent="0.25">
      <c r="A2262" s="101">
        <v>190467</v>
      </c>
      <c r="B2262" s="100">
        <v>3</v>
      </c>
    </row>
    <row r="2263" spans="1:2" ht="15" customHeight="1" x14ac:dyDescent="0.25">
      <c r="A2263" s="101">
        <v>162917</v>
      </c>
      <c r="B2263" s="100">
        <v>3</v>
      </c>
    </row>
    <row r="2264" spans="1:2" ht="15" customHeight="1" x14ac:dyDescent="0.25">
      <c r="A2264" s="101">
        <v>162917</v>
      </c>
      <c r="B2264" s="100">
        <v>2</v>
      </c>
    </row>
    <row r="2265" spans="1:2" ht="15" customHeight="1" x14ac:dyDescent="0.25">
      <c r="A2265" s="101">
        <v>162917</v>
      </c>
      <c r="B2265" s="100">
        <v>2</v>
      </c>
    </row>
    <row r="2266" spans="1:2" ht="15" customHeight="1" x14ac:dyDescent="0.25">
      <c r="A2266" s="101">
        <v>188743</v>
      </c>
      <c r="B2266" s="100">
        <v>1</v>
      </c>
    </row>
    <row r="2267" spans="1:2" ht="15" customHeight="1" x14ac:dyDescent="0.25">
      <c r="A2267" s="101">
        <v>188743</v>
      </c>
      <c r="B2267" s="100">
        <v>3</v>
      </c>
    </row>
    <row r="2268" spans="1:2" ht="15" customHeight="1" x14ac:dyDescent="0.25">
      <c r="A2268" s="101">
        <v>173109</v>
      </c>
      <c r="B2268" s="100">
        <v>11</v>
      </c>
    </row>
    <row r="2269" spans="1:2" ht="15" customHeight="1" x14ac:dyDescent="0.25">
      <c r="A2269" s="101">
        <v>178055</v>
      </c>
      <c r="B2269" s="100">
        <v>3</v>
      </c>
    </row>
    <row r="2270" spans="1:2" ht="15" customHeight="1" x14ac:dyDescent="0.25">
      <c r="A2270" s="101">
        <v>178055</v>
      </c>
      <c r="B2270" s="100">
        <v>2</v>
      </c>
    </row>
    <row r="2271" spans="1:2" ht="15" customHeight="1" x14ac:dyDescent="0.25">
      <c r="A2271" s="101">
        <v>209291</v>
      </c>
      <c r="B2271" s="100">
        <v>11</v>
      </c>
    </row>
    <row r="2272" spans="1:2" ht="15" customHeight="1" x14ac:dyDescent="0.25">
      <c r="A2272" s="101">
        <v>209291</v>
      </c>
      <c r="B2272" s="100">
        <v>2</v>
      </c>
    </row>
    <row r="2273" spans="1:2" ht="15" customHeight="1" x14ac:dyDescent="0.25">
      <c r="A2273" s="101">
        <v>206579</v>
      </c>
      <c r="B2273" s="100">
        <v>9</v>
      </c>
    </row>
    <row r="2274" spans="1:2" ht="15" customHeight="1" x14ac:dyDescent="0.25">
      <c r="A2274" s="101">
        <v>163461</v>
      </c>
      <c r="B2274" s="100">
        <v>7</v>
      </c>
    </row>
    <row r="2275" spans="1:2" ht="15" customHeight="1" x14ac:dyDescent="0.25">
      <c r="A2275" s="101">
        <v>199641</v>
      </c>
      <c r="B2275" s="100">
        <v>1</v>
      </c>
    </row>
    <row r="2276" spans="1:2" ht="15" customHeight="1" x14ac:dyDescent="0.25">
      <c r="A2276" s="101">
        <v>207710</v>
      </c>
      <c r="B2276" s="100">
        <v>14</v>
      </c>
    </row>
    <row r="2277" spans="1:2" ht="15" customHeight="1" x14ac:dyDescent="0.25">
      <c r="A2277" s="101">
        <v>199585</v>
      </c>
      <c r="B2277" s="100">
        <v>1</v>
      </c>
    </row>
    <row r="2278" spans="1:2" ht="15" customHeight="1" x14ac:dyDescent="0.25">
      <c r="A2278" s="101">
        <v>199585</v>
      </c>
      <c r="B2278" s="100">
        <v>3</v>
      </c>
    </row>
    <row r="2279" spans="1:2" ht="15" customHeight="1" x14ac:dyDescent="0.25">
      <c r="A2279" s="101">
        <v>199878</v>
      </c>
      <c r="B2279" s="100">
        <v>9</v>
      </c>
    </row>
    <row r="2280" spans="1:2" ht="15" customHeight="1" x14ac:dyDescent="0.25">
      <c r="A2280" s="101">
        <v>162654</v>
      </c>
      <c r="B2280" s="100">
        <v>3</v>
      </c>
    </row>
    <row r="2281" spans="1:2" ht="15" customHeight="1" x14ac:dyDescent="0.25">
      <c r="A2281" s="101">
        <v>174910</v>
      </c>
      <c r="B2281" s="100">
        <v>5</v>
      </c>
    </row>
    <row r="2282" spans="1:2" ht="15" customHeight="1" x14ac:dyDescent="0.25">
      <c r="A2282" s="101">
        <v>183924</v>
      </c>
      <c r="B2282" s="100">
        <v>3</v>
      </c>
    </row>
    <row r="2283" spans="1:2" ht="15" customHeight="1" x14ac:dyDescent="0.25">
      <c r="A2283" s="101">
        <v>183924</v>
      </c>
      <c r="B2283" s="100">
        <v>5</v>
      </c>
    </row>
    <row r="2284" spans="1:2" ht="15" customHeight="1" x14ac:dyDescent="0.25">
      <c r="A2284" s="101">
        <v>153414</v>
      </c>
      <c r="B2284" s="100">
        <v>11</v>
      </c>
    </row>
    <row r="2285" spans="1:2" ht="15" customHeight="1" x14ac:dyDescent="0.25">
      <c r="A2285" s="101">
        <v>199409</v>
      </c>
      <c r="B2285" s="100">
        <v>3</v>
      </c>
    </row>
    <row r="2286" spans="1:2" ht="15" customHeight="1" x14ac:dyDescent="0.25">
      <c r="A2286" s="101">
        <v>199409</v>
      </c>
      <c r="B2286" s="100">
        <v>2</v>
      </c>
    </row>
    <row r="2287" spans="1:2" ht="15" customHeight="1" x14ac:dyDescent="0.25">
      <c r="A2287" s="101">
        <v>202974</v>
      </c>
      <c r="B2287" s="100">
        <v>3</v>
      </c>
    </row>
    <row r="2288" spans="1:2" ht="15" customHeight="1" x14ac:dyDescent="0.25">
      <c r="A2288" s="101">
        <v>125126</v>
      </c>
      <c r="B2288" s="100">
        <v>7</v>
      </c>
    </row>
    <row r="2289" spans="1:2" ht="15" customHeight="1" x14ac:dyDescent="0.25">
      <c r="A2289" s="101">
        <v>209688</v>
      </c>
      <c r="B2289" s="100">
        <v>4</v>
      </c>
    </row>
    <row r="2290" spans="1:2" ht="15" customHeight="1" x14ac:dyDescent="0.25">
      <c r="A2290" s="101">
        <v>201270</v>
      </c>
      <c r="B2290" s="100">
        <v>9</v>
      </c>
    </row>
    <row r="2291" spans="1:2" ht="15" customHeight="1" x14ac:dyDescent="0.25">
      <c r="A2291" s="101">
        <v>192002</v>
      </c>
      <c r="B2291" s="100">
        <v>2</v>
      </c>
    </row>
    <row r="2292" spans="1:2" ht="15" customHeight="1" x14ac:dyDescent="0.25">
      <c r="A2292" s="101">
        <v>210500</v>
      </c>
      <c r="B2292" s="100">
        <v>2</v>
      </c>
    </row>
    <row r="2293" spans="1:2" ht="15" customHeight="1" x14ac:dyDescent="0.25">
      <c r="A2293" s="101">
        <v>181103</v>
      </c>
      <c r="B2293" s="100">
        <v>6</v>
      </c>
    </row>
    <row r="2294" spans="1:2" ht="15" customHeight="1" x14ac:dyDescent="0.25">
      <c r="A2294" s="101">
        <v>190030</v>
      </c>
      <c r="B2294" s="100">
        <v>3</v>
      </c>
    </row>
    <row r="2295" spans="1:2" ht="15" customHeight="1" x14ac:dyDescent="0.25">
      <c r="A2295" s="101">
        <v>213207</v>
      </c>
      <c r="B2295" s="100">
        <v>3</v>
      </c>
    </row>
    <row r="2296" spans="1:2" ht="15" customHeight="1" x14ac:dyDescent="0.25">
      <c r="A2296" s="101">
        <v>213207</v>
      </c>
      <c r="B2296" s="100">
        <v>5</v>
      </c>
    </row>
    <row r="2297" spans="1:2" ht="15" customHeight="1" x14ac:dyDescent="0.25">
      <c r="A2297" s="101">
        <v>183925</v>
      </c>
      <c r="B2297" s="100">
        <v>3</v>
      </c>
    </row>
    <row r="2298" spans="1:2" ht="15" customHeight="1" x14ac:dyDescent="0.25">
      <c r="A2298" s="101">
        <v>197846</v>
      </c>
      <c r="B2298" s="100">
        <v>8</v>
      </c>
    </row>
    <row r="2299" spans="1:2" ht="15" customHeight="1" x14ac:dyDescent="0.25">
      <c r="A2299" s="101">
        <v>175624</v>
      </c>
      <c r="B2299" s="100">
        <v>5</v>
      </c>
    </row>
    <row r="2300" spans="1:2" ht="15" customHeight="1" x14ac:dyDescent="0.25">
      <c r="A2300" s="101">
        <v>175624</v>
      </c>
      <c r="B2300" s="100">
        <v>2</v>
      </c>
    </row>
    <row r="2301" spans="1:2" ht="15" customHeight="1" x14ac:dyDescent="0.25">
      <c r="A2301" s="101">
        <v>190393</v>
      </c>
      <c r="B2301" s="100">
        <v>3</v>
      </c>
    </row>
    <row r="2302" spans="1:2" ht="15" customHeight="1" x14ac:dyDescent="0.25">
      <c r="A2302" s="101">
        <v>190393</v>
      </c>
      <c r="B2302" s="100">
        <v>1</v>
      </c>
    </row>
    <row r="2303" spans="1:2" ht="15" customHeight="1" x14ac:dyDescent="0.25">
      <c r="A2303" s="101">
        <v>190393</v>
      </c>
      <c r="B2303" s="100">
        <v>2</v>
      </c>
    </row>
    <row r="2304" spans="1:2" ht="15" customHeight="1" x14ac:dyDescent="0.25">
      <c r="A2304" s="101">
        <v>158896</v>
      </c>
      <c r="B2304" s="100">
        <v>5</v>
      </c>
    </row>
    <row r="2305" spans="1:2" ht="15" customHeight="1" x14ac:dyDescent="0.25">
      <c r="A2305" s="101">
        <v>195753</v>
      </c>
      <c r="B2305" s="100">
        <v>5</v>
      </c>
    </row>
    <row r="2306" spans="1:2" ht="15" customHeight="1" x14ac:dyDescent="0.25">
      <c r="A2306" s="101">
        <v>150892</v>
      </c>
      <c r="B2306" s="100">
        <v>2</v>
      </c>
    </row>
    <row r="2307" spans="1:2" ht="15" customHeight="1" x14ac:dyDescent="0.25">
      <c r="A2307" s="101">
        <v>191567</v>
      </c>
      <c r="B2307" s="100">
        <v>2</v>
      </c>
    </row>
    <row r="2308" spans="1:2" ht="15" customHeight="1" x14ac:dyDescent="0.25">
      <c r="A2308" s="101">
        <v>203141</v>
      </c>
      <c r="B2308" s="100">
        <v>4</v>
      </c>
    </row>
    <row r="2309" spans="1:2" ht="15" customHeight="1" x14ac:dyDescent="0.25">
      <c r="A2309" s="101">
        <v>180783</v>
      </c>
      <c r="B2309" s="100">
        <v>14</v>
      </c>
    </row>
    <row r="2310" spans="1:2" ht="15" customHeight="1" x14ac:dyDescent="0.25">
      <c r="A2310" s="101">
        <v>180783</v>
      </c>
      <c r="B2310" s="100">
        <v>7</v>
      </c>
    </row>
    <row r="2311" spans="1:2" ht="15" customHeight="1" x14ac:dyDescent="0.25">
      <c r="A2311" s="101">
        <v>212921</v>
      </c>
      <c r="B2311" s="100">
        <v>14</v>
      </c>
    </row>
    <row r="2312" spans="1:2" ht="15" customHeight="1" x14ac:dyDescent="0.25">
      <c r="A2312" s="101">
        <v>197050</v>
      </c>
      <c r="B2312" s="100">
        <v>3</v>
      </c>
    </row>
    <row r="2313" spans="1:2" ht="15" customHeight="1" x14ac:dyDescent="0.25">
      <c r="A2313" s="101">
        <v>197050</v>
      </c>
      <c r="B2313" s="100">
        <v>5</v>
      </c>
    </row>
    <row r="2314" spans="1:2" ht="15" customHeight="1" x14ac:dyDescent="0.25">
      <c r="A2314" s="101">
        <v>200086</v>
      </c>
      <c r="B2314" s="100">
        <v>7</v>
      </c>
    </row>
    <row r="2315" spans="1:2" ht="15" customHeight="1" x14ac:dyDescent="0.25">
      <c r="A2315" s="101">
        <v>212899</v>
      </c>
      <c r="B2315" s="100">
        <v>2</v>
      </c>
    </row>
    <row r="2316" spans="1:2" ht="15" customHeight="1" x14ac:dyDescent="0.25">
      <c r="A2316" s="101">
        <v>163532</v>
      </c>
      <c r="B2316" s="100">
        <v>1</v>
      </c>
    </row>
    <row r="2317" spans="1:2" ht="15" customHeight="1" x14ac:dyDescent="0.25">
      <c r="A2317" s="101">
        <v>163532</v>
      </c>
      <c r="B2317" s="100">
        <v>2</v>
      </c>
    </row>
    <row r="2318" spans="1:2" ht="15" customHeight="1" x14ac:dyDescent="0.25">
      <c r="A2318" s="101">
        <v>174490</v>
      </c>
      <c r="B2318" s="100">
        <v>7</v>
      </c>
    </row>
    <row r="2319" spans="1:2" ht="15" customHeight="1" x14ac:dyDescent="0.25">
      <c r="A2319" s="101">
        <v>208689</v>
      </c>
      <c r="B2319" s="100">
        <v>1</v>
      </c>
    </row>
    <row r="2320" spans="1:2" ht="15" customHeight="1" x14ac:dyDescent="0.25">
      <c r="A2320" s="101">
        <v>208689</v>
      </c>
      <c r="B2320" s="100">
        <v>2</v>
      </c>
    </row>
    <row r="2321" spans="1:2" ht="15" customHeight="1" x14ac:dyDescent="0.25">
      <c r="A2321" s="101">
        <v>191137</v>
      </c>
      <c r="B2321" s="100">
        <v>3</v>
      </c>
    </row>
    <row r="2322" spans="1:2" ht="15" customHeight="1" x14ac:dyDescent="0.25">
      <c r="A2322" s="101">
        <v>191137</v>
      </c>
      <c r="B2322" s="100">
        <v>6</v>
      </c>
    </row>
    <row r="2323" spans="1:2" ht="15" customHeight="1" x14ac:dyDescent="0.25">
      <c r="A2323" s="101">
        <v>164896</v>
      </c>
      <c r="B2323" s="100">
        <v>12</v>
      </c>
    </row>
    <row r="2324" spans="1:2" ht="15" customHeight="1" x14ac:dyDescent="0.25">
      <c r="A2324" s="101">
        <v>183516</v>
      </c>
      <c r="B2324" s="100">
        <v>5</v>
      </c>
    </row>
    <row r="2325" spans="1:2" ht="15" customHeight="1" x14ac:dyDescent="0.25">
      <c r="A2325" s="101">
        <v>193101</v>
      </c>
      <c r="B2325" s="100">
        <v>5</v>
      </c>
    </row>
    <row r="2326" spans="1:2" ht="15" customHeight="1" x14ac:dyDescent="0.25">
      <c r="A2326" s="101">
        <v>213492</v>
      </c>
      <c r="B2326" s="100">
        <v>4</v>
      </c>
    </row>
    <row r="2327" spans="1:2" ht="15" customHeight="1" x14ac:dyDescent="0.25">
      <c r="A2327" s="101">
        <v>181632</v>
      </c>
      <c r="B2327" s="100">
        <v>3</v>
      </c>
    </row>
    <row r="2328" spans="1:2" ht="15" customHeight="1" x14ac:dyDescent="0.25">
      <c r="A2328" s="101">
        <v>181632</v>
      </c>
      <c r="B2328" s="100">
        <v>2</v>
      </c>
    </row>
    <row r="2329" spans="1:2" ht="15" customHeight="1" x14ac:dyDescent="0.25">
      <c r="A2329" s="101">
        <v>209260</v>
      </c>
      <c r="B2329" s="100">
        <v>16</v>
      </c>
    </row>
    <row r="2330" spans="1:2" ht="15" customHeight="1" x14ac:dyDescent="0.25">
      <c r="A2330" s="101">
        <v>163671</v>
      </c>
      <c r="B2330" s="100">
        <v>14</v>
      </c>
    </row>
    <row r="2331" spans="1:2" ht="15" customHeight="1" x14ac:dyDescent="0.25">
      <c r="A2331" s="101">
        <v>190376</v>
      </c>
      <c r="B2331" s="100">
        <v>14</v>
      </c>
    </row>
    <row r="2332" spans="1:2" ht="15" customHeight="1" x14ac:dyDescent="0.25">
      <c r="A2332" s="101">
        <v>201635</v>
      </c>
      <c r="B2332" s="100">
        <v>3</v>
      </c>
    </row>
    <row r="2333" spans="1:2" ht="15" customHeight="1" x14ac:dyDescent="0.25">
      <c r="A2333" s="101">
        <v>169458</v>
      </c>
      <c r="B2333" s="100">
        <v>1</v>
      </c>
    </row>
    <row r="2334" spans="1:2" ht="15" customHeight="1" x14ac:dyDescent="0.25">
      <c r="A2334" s="101">
        <v>169458</v>
      </c>
      <c r="B2334" s="100">
        <v>3</v>
      </c>
    </row>
    <row r="2335" spans="1:2" ht="15" customHeight="1" x14ac:dyDescent="0.25">
      <c r="A2335" s="101">
        <v>169458</v>
      </c>
      <c r="B2335" s="100">
        <v>16</v>
      </c>
    </row>
    <row r="2336" spans="1:2" ht="15" customHeight="1" x14ac:dyDescent="0.25">
      <c r="A2336" s="101">
        <v>207360</v>
      </c>
      <c r="B2336" s="100">
        <v>7</v>
      </c>
    </row>
    <row r="2337" spans="1:2" ht="15" customHeight="1" x14ac:dyDescent="0.25">
      <c r="A2337" s="101">
        <v>177729</v>
      </c>
      <c r="B2337" s="100">
        <v>3</v>
      </c>
    </row>
    <row r="2338" spans="1:2" ht="15" customHeight="1" x14ac:dyDescent="0.25">
      <c r="A2338" s="101">
        <v>177729</v>
      </c>
      <c r="B2338" s="100">
        <v>2</v>
      </c>
    </row>
    <row r="2339" spans="1:2" ht="15" customHeight="1" x14ac:dyDescent="0.25">
      <c r="A2339" s="101">
        <v>210259</v>
      </c>
      <c r="B2339" s="100">
        <v>7</v>
      </c>
    </row>
    <row r="2340" spans="1:2" ht="15" customHeight="1" x14ac:dyDescent="0.25">
      <c r="A2340" s="101">
        <v>209692</v>
      </c>
      <c r="B2340" s="100">
        <v>7</v>
      </c>
    </row>
    <row r="2341" spans="1:2" ht="15" customHeight="1" x14ac:dyDescent="0.25">
      <c r="A2341" s="101">
        <v>208349</v>
      </c>
      <c r="B2341" s="100">
        <v>14</v>
      </c>
    </row>
    <row r="2342" spans="1:2" ht="15" customHeight="1" x14ac:dyDescent="0.25">
      <c r="A2342" s="101">
        <v>107667</v>
      </c>
      <c r="B2342" s="100">
        <v>7</v>
      </c>
    </row>
    <row r="2343" spans="1:2" ht="15" customHeight="1" x14ac:dyDescent="0.25">
      <c r="A2343" s="101">
        <v>190294</v>
      </c>
      <c r="B2343" s="100">
        <v>4</v>
      </c>
    </row>
    <row r="2344" spans="1:2" ht="15" customHeight="1" x14ac:dyDescent="0.25">
      <c r="A2344" s="101">
        <v>186893</v>
      </c>
      <c r="B2344" s="100">
        <v>3</v>
      </c>
    </row>
    <row r="2345" spans="1:2" ht="15" customHeight="1" x14ac:dyDescent="0.25">
      <c r="A2345" s="101">
        <v>186893</v>
      </c>
      <c r="B2345" s="100">
        <v>5</v>
      </c>
    </row>
    <row r="2346" spans="1:2" ht="15" customHeight="1" x14ac:dyDescent="0.25">
      <c r="A2346" s="101">
        <v>209711</v>
      </c>
      <c r="B2346" s="100">
        <v>14</v>
      </c>
    </row>
    <row r="2347" spans="1:2" ht="15" customHeight="1" x14ac:dyDescent="0.25">
      <c r="A2347" s="101">
        <v>182293</v>
      </c>
      <c r="B2347" s="100">
        <v>14</v>
      </c>
    </row>
    <row r="2348" spans="1:2" ht="15" customHeight="1" x14ac:dyDescent="0.25">
      <c r="A2348" s="101">
        <v>161823</v>
      </c>
      <c r="B2348" s="100">
        <v>14</v>
      </c>
    </row>
    <row r="2349" spans="1:2" ht="15" customHeight="1" x14ac:dyDescent="0.25">
      <c r="A2349" s="101">
        <v>100958</v>
      </c>
      <c r="B2349" s="100">
        <v>5</v>
      </c>
    </row>
    <row r="2350" spans="1:2" ht="15" customHeight="1" x14ac:dyDescent="0.25">
      <c r="A2350" s="101">
        <v>100958</v>
      </c>
      <c r="B2350" s="100">
        <v>2</v>
      </c>
    </row>
    <row r="2351" spans="1:2" ht="15" customHeight="1" x14ac:dyDescent="0.25">
      <c r="A2351" s="101">
        <v>205526</v>
      </c>
      <c r="B2351" s="100">
        <v>3</v>
      </c>
    </row>
    <row r="2352" spans="1:2" ht="15" customHeight="1" x14ac:dyDescent="0.25">
      <c r="A2352" s="101">
        <v>205526</v>
      </c>
      <c r="B2352" s="100">
        <v>3</v>
      </c>
    </row>
    <row r="2353" spans="1:2" ht="15" customHeight="1" x14ac:dyDescent="0.25">
      <c r="A2353" s="101">
        <v>205526</v>
      </c>
      <c r="B2353" s="100">
        <v>1</v>
      </c>
    </row>
    <row r="2354" spans="1:2" ht="15" customHeight="1" x14ac:dyDescent="0.25">
      <c r="A2354" s="101">
        <v>183921</v>
      </c>
      <c r="B2354" s="100">
        <v>6</v>
      </c>
    </row>
    <row r="2355" spans="1:2" ht="15" customHeight="1" x14ac:dyDescent="0.25">
      <c r="A2355" s="101">
        <v>192001</v>
      </c>
      <c r="B2355" s="100">
        <v>14</v>
      </c>
    </row>
    <row r="2356" spans="1:2" ht="15" customHeight="1" x14ac:dyDescent="0.25">
      <c r="A2356" s="101">
        <v>129374</v>
      </c>
      <c r="B2356" s="100">
        <v>4</v>
      </c>
    </row>
    <row r="2357" spans="1:2" ht="15" customHeight="1" x14ac:dyDescent="0.25">
      <c r="A2357" s="101">
        <v>211987</v>
      </c>
      <c r="B2357" s="100">
        <v>3</v>
      </c>
    </row>
    <row r="2358" spans="1:2" ht="15" customHeight="1" x14ac:dyDescent="0.25">
      <c r="A2358" s="101">
        <v>200725</v>
      </c>
      <c r="B2358" s="100">
        <v>13</v>
      </c>
    </row>
    <row r="2359" spans="1:2" ht="15" customHeight="1" x14ac:dyDescent="0.25">
      <c r="A2359" s="101">
        <v>185310</v>
      </c>
      <c r="B2359" s="100">
        <v>14</v>
      </c>
    </row>
    <row r="2360" spans="1:2" ht="15" customHeight="1" x14ac:dyDescent="0.25">
      <c r="A2360" s="101">
        <v>91432</v>
      </c>
      <c r="B2360" s="100">
        <v>9</v>
      </c>
    </row>
    <row r="2361" spans="1:2" ht="15" customHeight="1" x14ac:dyDescent="0.25">
      <c r="A2361" s="101">
        <v>190900</v>
      </c>
      <c r="B2361" s="100">
        <v>7</v>
      </c>
    </row>
    <row r="2362" spans="1:2" ht="15" customHeight="1" x14ac:dyDescent="0.25">
      <c r="A2362" s="101">
        <v>188604</v>
      </c>
      <c r="B2362" s="100">
        <v>7</v>
      </c>
    </row>
    <row r="2363" spans="1:2" ht="15" customHeight="1" x14ac:dyDescent="0.25">
      <c r="A2363" s="101">
        <v>206418</v>
      </c>
      <c r="B2363" s="100">
        <v>3</v>
      </c>
    </row>
    <row r="2364" spans="1:2" ht="15" customHeight="1" x14ac:dyDescent="0.25">
      <c r="A2364" s="101">
        <v>206418</v>
      </c>
      <c r="B2364" s="100">
        <v>3</v>
      </c>
    </row>
    <row r="2365" spans="1:2" ht="15" customHeight="1" x14ac:dyDescent="0.25">
      <c r="A2365" s="101">
        <v>204956</v>
      </c>
      <c r="B2365" s="100">
        <v>5</v>
      </c>
    </row>
    <row r="2366" spans="1:2" ht="15" customHeight="1" x14ac:dyDescent="0.25">
      <c r="A2366" s="101">
        <v>204956</v>
      </c>
      <c r="B2366" s="100">
        <v>2</v>
      </c>
    </row>
    <row r="2367" spans="1:2" ht="15" customHeight="1" x14ac:dyDescent="0.25">
      <c r="A2367" s="101">
        <v>209480</v>
      </c>
      <c r="B2367" s="100">
        <v>13</v>
      </c>
    </row>
    <row r="2368" spans="1:2" ht="15" customHeight="1" x14ac:dyDescent="0.25">
      <c r="A2368" s="101">
        <v>159378</v>
      </c>
      <c r="B2368" s="100">
        <v>15</v>
      </c>
    </row>
    <row r="2369" spans="1:2" ht="15" customHeight="1" x14ac:dyDescent="0.25">
      <c r="A2369" s="101">
        <v>191480</v>
      </c>
      <c r="B2369" s="100">
        <v>14</v>
      </c>
    </row>
    <row r="2370" spans="1:2" ht="15" customHeight="1" x14ac:dyDescent="0.25">
      <c r="A2370" s="101">
        <v>191480</v>
      </c>
      <c r="B2370" s="100">
        <v>2</v>
      </c>
    </row>
    <row r="2371" spans="1:2" ht="15" customHeight="1" x14ac:dyDescent="0.25">
      <c r="A2371" s="101">
        <v>151656</v>
      </c>
      <c r="B2371" s="100">
        <v>4</v>
      </c>
    </row>
    <row r="2372" spans="1:2" ht="15" customHeight="1" x14ac:dyDescent="0.25">
      <c r="A2372" s="101">
        <v>151656</v>
      </c>
      <c r="B2372" s="100">
        <v>14</v>
      </c>
    </row>
    <row r="2373" spans="1:2" ht="15" customHeight="1" x14ac:dyDescent="0.25">
      <c r="A2373" s="101">
        <v>201506</v>
      </c>
      <c r="B2373" s="100">
        <v>9</v>
      </c>
    </row>
    <row r="2374" spans="1:2" ht="15" customHeight="1" x14ac:dyDescent="0.25">
      <c r="A2374" s="101">
        <v>201506</v>
      </c>
      <c r="B2374" s="100">
        <v>7</v>
      </c>
    </row>
    <row r="2375" spans="1:2" ht="15" customHeight="1" x14ac:dyDescent="0.25">
      <c r="A2375" s="101">
        <v>195098</v>
      </c>
      <c r="B2375" s="100">
        <v>14</v>
      </c>
    </row>
    <row r="2376" spans="1:2" ht="15" customHeight="1" x14ac:dyDescent="0.25">
      <c r="A2376" s="101">
        <v>212916</v>
      </c>
      <c r="B2376" s="100">
        <v>5</v>
      </c>
    </row>
    <row r="2377" spans="1:2" ht="15" customHeight="1" x14ac:dyDescent="0.25">
      <c r="A2377" s="101">
        <v>212916</v>
      </c>
      <c r="B2377" s="100">
        <v>1</v>
      </c>
    </row>
    <row r="2378" spans="1:2" ht="15" customHeight="1" x14ac:dyDescent="0.25">
      <c r="A2378" s="101">
        <v>212916</v>
      </c>
      <c r="B2378" s="100">
        <v>2</v>
      </c>
    </row>
    <row r="2379" spans="1:2" ht="15" customHeight="1" x14ac:dyDescent="0.25">
      <c r="A2379" s="101">
        <v>196459</v>
      </c>
      <c r="B2379" s="100">
        <v>2</v>
      </c>
    </row>
    <row r="2380" spans="1:2" ht="15" customHeight="1" x14ac:dyDescent="0.25">
      <c r="A2380" s="101">
        <v>157445</v>
      </c>
      <c r="B2380" s="100">
        <v>14</v>
      </c>
    </row>
    <row r="2381" spans="1:2" ht="15" customHeight="1" x14ac:dyDescent="0.25">
      <c r="A2381" s="101">
        <v>189868</v>
      </c>
      <c r="B2381" s="100">
        <v>4</v>
      </c>
    </row>
    <row r="2382" spans="1:2" ht="15" customHeight="1" x14ac:dyDescent="0.25">
      <c r="A2382" s="101">
        <v>172050</v>
      </c>
      <c r="B2382" s="100">
        <v>2</v>
      </c>
    </row>
    <row r="2383" spans="1:2" ht="15" customHeight="1" x14ac:dyDescent="0.25">
      <c r="A2383" s="101">
        <v>116116</v>
      </c>
      <c r="B2383" s="100">
        <v>9</v>
      </c>
    </row>
    <row r="2384" spans="1:2" ht="15" customHeight="1" x14ac:dyDescent="0.25">
      <c r="A2384" s="101">
        <v>200979</v>
      </c>
      <c r="B2384" s="100">
        <v>2</v>
      </c>
    </row>
    <row r="2385" spans="1:2" ht="15" customHeight="1" x14ac:dyDescent="0.25">
      <c r="A2385" s="101">
        <v>200979</v>
      </c>
      <c r="B2385" s="100">
        <v>2</v>
      </c>
    </row>
    <row r="2386" spans="1:2" ht="15" customHeight="1" x14ac:dyDescent="0.25">
      <c r="A2386" s="101">
        <v>101283</v>
      </c>
      <c r="B2386" s="100">
        <v>7</v>
      </c>
    </row>
    <row r="2387" spans="1:2" ht="15" customHeight="1" x14ac:dyDescent="0.25">
      <c r="A2387" s="101">
        <v>194515</v>
      </c>
      <c r="B2387" s="100">
        <v>14</v>
      </c>
    </row>
    <row r="2388" spans="1:2" ht="15" customHeight="1" x14ac:dyDescent="0.25">
      <c r="A2388" s="101">
        <v>138802</v>
      </c>
      <c r="B2388" s="100">
        <v>5</v>
      </c>
    </row>
    <row r="2389" spans="1:2" ht="15" customHeight="1" x14ac:dyDescent="0.25">
      <c r="A2389" s="101">
        <v>138802</v>
      </c>
      <c r="B2389" s="100">
        <v>4</v>
      </c>
    </row>
    <row r="2390" spans="1:2" ht="15" customHeight="1" x14ac:dyDescent="0.25">
      <c r="A2390" s="101">
        <v>122484</v>
      </c>
      <c r="B2390" s="100">
        <v>5</v>
      </c>
    </row>
    <row r="2391" spans="1:2" ht="15" customHeight="1" x14ac:dyDescent="0.25">
      <c r="A2391" s="101">
        <v>185395</v>
      </c>
      <c r="B2391" s="100">
        <v>4</v>
      </c>
    </row>
    <row r="2392" spans="1:2" ht="15" customHeight="1" x14ac:dyDescent="0.25">
      <c r="A2392" s="101">
        <v>213617</v>
      </c>
      <c r="B2392" s="100">
        <v>1</v>
      </c>
    </row>
    <row r="2393" spans="1:2" ht="15" customHeight="1" x14ac:dyDescent="0.25">
      <c r="A2393" s="101">
        <v>213617</v>
      </c>
      <c r="B2393" s="100">
        <v>2</v>
      </c>
    </row>
    <row r="2394" spans="1:2" ht="15" customHeight="1" x14ac:dyDescent="0.25">
      <c r="A2394" s="101">
        <v>171077</v>
      </c>
      <c r="B2394" s="100">
        <v>4</v>
      </c>
    </row>
    <row r="2395" spans="1:2" ht="15" customHeight="1" x14ac:dyDescent="0.25">
      <c r="A2395" s="101">
        <v>161868</v>
      </c>
      <c r="B2395" s="100">
        <v>3</v>
      </c>
    </row>
    <row r="2396" spans="1:2" ht="15" customHeight="1" x14ac:dyDescent="0.25">
      <c r="A2396" s="101">
        <v>161868</v>
      </c>
      <c r="B2396" s="100">
        <v>4</v>
      </c>
    </row>
    <row r="2397" spans="1:2" ht="15" customHeight="1" x14ac:dyDescent="0.25">
      <c r="A2397" s="101">
        <v>161868</v>
      </c>
      <c r="B2397" s="100">
        <v>2</v>
      </c>
    </row>
    <row r="2398" spans="1:2" ht="15" customHeight="1" x14ac:dyDescent="0.25">
      <c r="A2398" s="101">
        <v>211627</v>
      </c>
      <c r="B2398" s="100">
        <v>3</v>
      </c>
    </row>
    <row r="2399" spans="1:2" ht="15" customHeight="1" x14ac:dyDescent="0.25">
      <c r="A2399" s="101">
        <v>211627</v>
      </c>
      <c r="B2399" s="100">
        <v>2</v>
      </c>
    </row>
    <row r="2400" spans="1:2" ht="15" customHeight="1" x14ac:dyDescent="0.25">
      <c r="A2400" s="101">
        <v>211627</v>
      </c>
      <c r="B2400" s="100">
        <v>2</v>
      </c>
    </row>
    <row r="2401" spans="1:2" ht="15" customHeight="1" x14ac:dyDescent="0.25">
      <c r="A2401" s="101">
        <v>208407</v>
      </c>
      <c r="B2401" s="100">
        <v>6</v>
      </c>
    </row>
    <row r="2402" spans="1:2" ht="15" customHeight="1" x14ac:dyDescent="0.25">
      <c r="A2402" s="101">
        <v>208407</v>
      </c>
      <c r="B2402" s="100">
        <v>2</v>
      </c>
    </row>
    <row r="2403" spans="1:2" ht="15" customHeight="1" x14ac:dyDescent="0.25">
      <c r="A2403" s="101">
        <v>179108</v>
      </c>
      <c r="B2403" s="100">
        <v>3</v>
      </c>
    </row>
    <row r="2404" spans="1:2" ht="15" customHeight="1" x14ac:dyDescent="0.25">
      <c r="A2404" s="101">
        <v>141508</v>
      </c>
      <c r="B2404" s="100">
        <v>9</v>
      </c>
    </row>
    <row r="2405" spans="1:2" ht="15" customHeight="1" x14ac:dyDescent="0.25">
      <c r="A2405" s="101">
        <v>141508</v>
      </c>
      <c r="B2405" s="100">
        <v>5</v>
      </c>
    </row>
    <row r="2406" spans="1:2" ht="15" customHeight="1" x14ac:dyDescent="0.25">
      <c r="A2406" s="101">
        <v>141508</v>
      </c>
      <c r="B2406" s="100">
        <v>6</v>
      </c>
    </row>
    <row r="2407" spans="1:2" ht="15" customHeight="1" x14ac:dyDescent="0.25">
      <c r="A2407" s="101">
        <v>188579</v>
      </c>
      <c r="B2407" s="100">
        <v>2</v>
      </c>
    </row>
    <row r="2408" spans="1:2" ht="15" customHeight="1" x14ac:dyDescent="0.25">
      <c r="A2408" s="101">
        <v>188579</v>
      </c>
      <c r="B2408" s="100">
        <v>5</v>
      </c>
    </row>
    <row r="2409" spans="1:2" ht="15" customHeight="1" x14ac:dyDescent="0.25">
      <c r="A2409" s="101">
        <v>169512</v>
      </c>
      <c r="B2409" s="100">
        <v>9</v>
      </c>
    </row>
    <row r="2410" spans="1:2" ht="15" customHeight="1" x14ac:dyDescent="0.25">
      <c r="A2410" s="101">
        <v>129281</v>
      </c>
      <c r="B2410" s="100">
        <v>4</v>
      </c>
    </row>
    <row r="2411" spans="1:2" ht="15" customHeight="1" x14ac:dyDescent="0.25">
      <c r="A2411" s="101">
        <v>189050</v>
      </c>
      <c r="B2411" s="100">
        <v>7</v>
      </c>
    </row>
    <row r="2412" spans="1:2" ht="15" customHeight="1" x14ac:dyDescent="0.25">
      <c r="A2412" s="101">
        <v>147378</v>
      </c>
      <c r="B2412" s="100">
        <v>11</v>
      </c>
    </row>
    <row r="2413" spans="1:2" ht="15" customHeight="1" x14ac:dyDescent="0.25">
      <c r="A2413" s="101">
        <v>143768</v>
      </c>
      <c r="B2413" s="100">
        <v>3</v>
      </c>
    </row>
    <row r="2414" spans="1:2" ht="15" customHeight="1" x14ac:dyDescent="0.25">
      <c r="A2414" s="101">
        <v>143768</v>
      </c>
      <c r="B2414" s="100">
        <v>2</v>
      </c>
    </row>
    <row r="2415" spans="1:2" ht="15" customHeight="1" x14ac:dyDescent="0.25">
      <c r="A2415" s="101">
        <v>199712</v>
      </c>
      <c r="B2415" s="100">
        <v>2</v>
      </c>
    </row>
    <row r="2416" spans="1:2" ht="15" customHeight="1" x14ac:dyDescent="0.25">
      <c r="A2416" s="101">
        <v>204837</v>
      </c>
      <c r="B2416" s="100">
        <v>16</v>
      </c>
    </row>
    <row r="2417" spans="1:2" ht="15" customHeight="1" x14ac:dyDescent="0.25">
      <c r="A2417" s="101">
        <v>210268</v>
      </c>
      <c r="B2417" s="100">
        <v>14</v>
      </c>
    </row>
    <row r="2418" spans="1:2" ht="15" customHeight="1" x14ac:dyDescent="0.25">
      <c r="A2418" s="101">
        <v>127495</v>
      </c>
      <c r="B2418" s="100">
        <v>14</v>
      </c>
    </row>
    <row r="2419" spans="1:2" ht="15" customHeight="1" x14ac:dyDescent="0.25">
      <c r="A2419" s="101">
        <v>127495</v>
      </c>
      <c r="B2419" s="100">
        <v>1</v>
      </c>
    </row>
    <row r="2420" spans="1:2" ht="15" customHeight="1" x14ac:dyDescent="0.25">
      <c r="A2420" s="101">
        <v>127495</v>
      </c>
      <c r="B2420" s="100">
        <v>7</v>
      </c>
    </row>
    <row r="2421" spans="1:2" ht="15" customHeight="1" x14ac:dyDescent="0.25">
      <c r="A2421" s="101">
        <v>208845</v>
      </c>
      <c r="B2421" s="100">
        <v>16</v>
      </c>
    </row>
    <row r="2422" spans="1:2" ht="15" customHeight="1" x14ac:dyDescent="0.25">
      <c r="A2422" s="101">
        <v>208845</v>
      </c>
      <c r="B2422" s="100">
        <v>1</v>
      </c>
    </row>
    <row r="2423" spans="1:2" ht="15" customHeight="1" x14ac:dyDescent="0.25">
      <c r="A2423" s="101">
        <v>208845</v>
      </c>
      <c r="B2423" s="100">
        <v>5</v>
      </c>
    </row>
    <row r="2424" spans="1:2" ht="15" customHeight="1" x14ac:dyDescent="0.25">
      <c r="A2424" s="101">
        <v>192463</v>
      </c>
      <c r="B2424" s="100">
        <v>14</v>
      </c>
    </row>
    <row r="2425" spans="1:2" ht="15" customHeight="1" x14ac:dyDescent="0.25">
      <c r="A2425" s="101">
        <v>213605</v>
      </c>
      <c r="B2425" s="100">
        <v>14</v>
      </c>
    </row>
    <row r="2426" spans="1:2" ht="15" customHeight="1" x14ac:dyDescent="0.25">
      <c r="A2426" s="101">
        <v>146081</v>
      </c>
      <c r="B2426" s="100">
        <v>3</v>
      </c>
    </row>
    <row r="2427" spans="1:2" ht="15" customHeight="1" x14ac:dyDescent="0.25">
      <c r="A2427" s="101">
        <v>146081</v>
      </c>
      <c r="B2427" s="100">
        <v>14</v>
      </c>
    </row>
    <row r="2428" spans="1:2" ht="15" customHeight="1" x14ac:dyDescent="0.25">
      <c r="A2428" s="101">
        <v>207543</v>
      </c>
      <c r="B2428" s="100">
        <v>14</v>
      </c>
    </row>
    <row r="2429" spans="1:2" ht="15" customHeight="1" x14ac:dyDescent="0.25">
      <c r="A2429" s="101">
        <v>201363</v>
      </c>
      <c r="B2429" s="100">
        <v>7</v>
      </c>
    </row>
    <row r="2430" spans="1:2" ht="15" customHeight="1" x14ac:dyDescent="0.25">
      <c r="A2430" s="101">
        <v>214175</v>
      </c>
      <c r="B2430" s="100">
        <v>14</v>
      </c>
    </row>
    <row r="2431" spans="1:2" ht="15" customHeight="1" x14ac:dyDescent="0.25">
      <c r="A2431" s="101">
        <v>190759</v>
      </c>
      <c r="B2431" s="100">
        <v>7</v>
      </c>
    </row>
    <row r="2432" spans="1:2" ht="15" customHeight="1" x14ac:dyDescent="0.25">
      <c r="A2432" s="101">
        <v>104674</v>
      </c>
      <c r="B2432" s="100">
        <v>6</v>
      </c>
    </row>
    <row r="2433" spans="1:2" ht="15" customHeight="1" x14ac:dyDescent="0.25">
      <c r="A2433" s="101">
        <v>195749</v>
      </c>
      <c r="B2433" s="100">
        <v>16</v>
      </c>
    </row>
    <row r="2434" spans="1:2" ht="15" customHeight="1" x14ac:dyDescent="0.25">
      <c r="A2434" s="101">
        <v>177818</v>
      </c>
      <c r="B2434" s="100">
        <v>3</v>
      </c>
    </row>
    <row r="2435" spans="1:2" ht="15" customHeight="1" x14ac:dyDescent="0.25">
      <c r="A2435" s="101">
        <v>181828</v>
      </c>
      <c r="B2435" s="100">
        <v>4</v>
      </c>
    </row>
    <row r="2436" spans="1:2" ht="15" customHeight="1" x14ac:dyDescent="0.25">
      <c r="A2436" s="101">
        <v>211886</v>
      </c>
      <c r="B2436" s="100">
        <v>14</v>
      </c>
    </row>
    <row r="2437" spans="1:2" ht="15" customHeight="1" x14ac:dyDescent="0.25">
      <c r="A2437" s="101">
        <v>183678</v>
      </c>
      <c r="B2437" s="100">
        <v>6</v>
      </c>
    </row>
    <row r="2438" spans="1:2" ht="15" customHeight="1" x14ac:dyDescent="0.25">
      <c r="A2438" s="101">
        <v>183678</v>
      </c>
      <c r="B2438" s="100">
        <v>3</v>
      </c>
    </row>
    <row r="2439" spans="1:2" ht="15" customHeight="1" x14ac:dyDescent="0.25">
      <c r="A2439" s="101">
        <v>196398</v>
      </c>
      <c r="B2439" s="100">
        <v>13</v>
      </c>
    </row>
    <row r="2440" spans="1:2" ht="15" customHeight="1" x14ac:dyDescent="0.25">
      <c r="A2440" s="101">
        <v>101280</v>
      </c>
      <c r="B2440" s="100">
        <v>7</v>
      </c>
    </row>
    <row r="2441" spans="1:2" ht="15" customHeight="1" x14ac:dyDescent="0.25">
      <c r="A2441" s="101">
        <v>212407</v>
      </c>
      <c r="B2441" s="100">
        <v>14</v>
      </c>
    </row>
    <row r="2442" spans="1:2" ht="15" customHeight="1" x14ac:dyDescent="0.25">
      <c r="A2442" s="101">
        <v>165726</v>
      </c>
      <c r="B2442" s="100">
        <v>13</v>
      </c>
    </row>
    <row r="2443" spans="1:2" ht="15" customHeight="1" x14ac:dyDescent="0.25">
      <c r="A2443" s="101">
        <v>201532</v>
      </c>
      <c r="B2443" s="100">
        <v>7</v>
      </c>
    </row>
    <row r="2444" spans="1:2" ht="15" customHeight="1" x14ac:dyDescent="0.25">
      <c r="A2444" s="101">
        <v>210867</v>
      </c>
      <c r="B2444" s="100">
        <v>3</v>
      </c>
    </row>
    <row r="2445" spans="1:2" ht="15" customHeight="1" x14ac:dyDescent="0.25">
      <c r="A2445" s="101">
        <v>210867</v>
      </c>
      <c r="B2445" s="100">
        <v>2</v>
      </c>
    </row>
    <row r="2446" spans="1:2" ht="15" customHeight="1" x14ac:dyDescent="0.25">
      <c r="A2446" s="101">
        <v>188878</v>
      </c>
      <c r="B2446" s="100">
        <v>5</v>
      </c>
    </row>
    <row r="2447" spans="1:2" ht="15" customHeight="1" x14ac:dyDescent="0.25">
      <c r="A2447" s="101">
        <v>157176</v>
      </c>
      <c r="B2447" s="100">
        <v>5</v>
      </c>
    </row>
    <row r="2448" spans="1:2" ht="15" customHeight="1" x14ac:dyDescent="0.25">
      <c r="A2448" s="101">
        <v>205714</v>
      </c>
      <c r="B2448" s="100">
        <v>9</v>
      </c>
    </row>
    <row r="2449" spans="1:2" ht="15" customHeight="1" x14ac:dyDescent="0.25">
      <c r="A2449" s="101">
        <v>106084</v>
      </c>
      <c r="B2449" s="100">
        <v>7</v>
      </c>
    </row>
    <row r="2450" spans="1:2" ht="15" customHeight="1" x14ac:dyDescent="0.25">
      <c r="A2450" s="101">
        <v>189983</v>
      </c>
      <c r="B2450" s="100">
        <v>7</v>
      </c>
    </row>
    <row r="2451" spans="1:2" ht="15" customHeight="1" x14ac:dyDescent="0.25">
      <c r="A2451" s="101">
        <v>205528</v>
      </c>
      <c r="B2451" s="100">
        <v>6</v>
      </c>
    </row>
    <row r="2452" spans="1:2" ht="15" customHeight="1" x14ac:dyDescent="0.25">
      <c r="A2452" s="101">
        <v>202157</v>
      </c>
      <c r="B2452" s="100">
        <v>7</v>
      </c>
    </row>
    <row r="2453" spans="1:2" ht="15" customHeight="1" x14ac:dyDescent="0.25">
      <c r="A2453" s="101">
        <v>188932</v>
      </c>
      <c r="B2453" s="100">
        <v>6</v>
      </c>
    </row>
    <row r="2454" spans="1:2" ht="15" customHeight="1" x14ac:dyDescent="0.25">
      <c r="A2454" s="101">
        <v>193471</v>
      </c>
      <c r="B2454" s="100">
        <v>7</v>
      </c>
    </row>
    <row r="2455" spans="1:2" ht="15" customHeight="1" x14ac:dyDescent="0.25">
      <c r="A2455" s="101">
        <v>138812</v>
      </c>
      <c r="B2455" s="100">
        <v>3</v>
      </c>
    </row>
    <row r="2456" spans="1:2" ht="15" customHeight="1" x14ac:dyDescent="0.25">
      <c r="A2456" s="101">
        <v>138812</v>
      </c>
      <c r="B2456" s="100">
        <v>1</v>
      </c>
    </row>
    <row r="2457" spans="1:2" ht="15" customHeight="1" x14ac:dyDescent="0.25">
      <c r="A2457" s="101">
        <v>138812</v>
      </c>
      <c r="B2457" s="100">
        <v>2</v>
      </c>
    </row>
    <row r="2458" spans="1:2" ht="15" customHeight="1" x14ac:dyDescent="0.25">
      <c r="A2458" s="101">
        <v>143195</v>
      </c>
      <c r="B2458" s="100">
        <v>5</v>
      </c>
    </row>
    <row r="2459" spans="1:2" ht="15" customHeight="1" x14ac:dyDescent="0.25">
      <c r="A2459" s="101">
        <v>197327</v>
      </c>
      <c r="B2459" s="100">
        <v>5</v>
      </c>
    </row>
    <row r="2460" spans="1:2" ht="15" customHeight="1" x14ac:dyDescent="0.25">
      <c r="A2460" s="101">
        <v>210875</v>
      </c>
      <c r="B2460" s="100">
        <v>7</v>
      </c>
    </row>
    <row r="2461" spans="1:2" ht="15" customHeight="1" x14ac:dyDescent="0.25">
      <c r="A2461" s="101">
        <v>92234</v>
      </c>
      <c r="B2461" s="100">
        <v>5</v>
      </c>
    </row>
    <row r="2462" spans="1:2" ht="15" customHeight="1" x14ac:dyDescent="0.25">
      <c r="A2462" s="101">
        <v>173456</v>
      </c>
      <c r="B2462" s="100">
        <v>3</v>
      </c>
    </row>
    <row r="2463" spans="1:2" ht="15" customHeight="1" x14ac:dyDescent="0.25">
      <c r="A2463" s="101">
        <v>173456</v>
      </c>
      <c r="B2463" s="100">
        <v>2</v>
      </c>
    </row>
    <row r="2464" spans="1:2" ht="15" customHeight="1" x14ac:dyDescent="0.25">
      <c r="A2464" s="101">
        <v>149426</v>
      </c>
      <c r="B2464" s="100">
        <v>3</v>
      </c>
    </row>
    <row r="2465" spans="1:2" ht="15" customHeight="1" x14ac:dyDescent="0.25">
      <c r="A2465" s="101">
        <v>149426</v>
      </c>
      <c r="B2465" s="100">
        <v>2</v>
      </c>
    </row>
    <row r="2466" spans="1:2" ht="15" customHeight="1" x14ac:dyDescent="0.25">
      <c r="A2466" s="101">
        <v>92231</v>
      </c>
      <c r="B2466" s="100">
        <v>14</v>
      </c>
    </row>
    <row r="2467" spans="1:2" ht="15" customHeight="1" x14ac:dyDescent="0.25">
      <c r="A2467" s="101">
        <v>198684</v>
      </c>
      <c r="B2467" s="100">
        <v>5</v>
      </c>
    </row>
    <row r="2468" spans="1:2" ht="15" customHeight="1" x14ac:dyDescent="0.25">
      <c r="A2468" s="101">
        <v>179879</v>
      </c>
      <c r="B2468" s="100">
        <v>14</v>
      </c>
    </row>
    <row r="2469" spans="1:2" ht="15" customHeight="1" x14ac:dyDescent="0.25">
      <c r="A2469" s="101">
        <v>211683</v>
      </c>
      <c r="B2469" s="100">
        <v>11</v>
      </c>
    </row>
    <row r="2470" spans="1:2" ht="15" customHeight="1" x14ac:dyDescent="0.25">
      <c r="A2470" s="101">
        <v>151525</v>
      </c>
      <c r="B2470" s="100">
        <v>3</v>
      </c>
    </row>
    <row r="2471" spans="1:2" ht="15" customHeight="1" x14ac:dyDescent="0.25">
      <c r="A2471" s="101">
        <v>166490</v>
      </c>
      <c r="B2471" s="100">
        <v>6</v>
      </c>
    </row>
    <row r="2472" spans="1:2" ht="15" customHeight="1" x14ac:dyDescent="0.25">
      <c r="A2472" s="101">
        <v>148122</v>
      </c>
      <c r="B2472" s="100">
        <v>28</v>
      </c>
    </row>
    <row r="2473" spans="1:2" ht="15" customHeight="1" x14ac:dyDescent="0.25">
      <c r="A2473" s="101">
        <v>169740</v>
      </c>
      <c r="B2473" s="100">
        <v>14</v>
      </c>
    </row>
    <row r="2474" spans="1:2" ht="15" customHeight="1" x14ac:dyDescent="0.25">
      <c r="A2474" s="101">
        <v>169740</v>
      </c>
      <c r="B2474" s="100">
        <v>6</v>
      </c>
    </row>
    <row r="2475" spans="1:2" ht="15" customHeight="1" x14ac:dyDescent="0.25">
      <c r="A2475" s="101">
        <v>169740</v>
      </c>
      <c r="B2475" s="100">
        <v>2</v>
      </c>
    </row>
    <row r="2476" spans="1:2" ht="15" customHeight="1" x14ac:dyDescent="0.25">
      <c r="A2476" s="101">
        <v>195541</v>
      </c>
      <c r="B2476" s="100">
        <v>3</v>
      </c>
    </row>
    <row r="2477" spans="1:2" ht="15" customHeight="1" x14ac:dyDescent="0.25">
      <c r="A2477" s="101">
        <v>195541</v>
      </c>
      <c r="B2477" s="100">
        <v>3</v>
      </c>
    </row>
    <row r="2478" spans="1:2" ht="15" customHeight="1" x14ac:dyDescent="0.25">
      <c r="A2478" s="101">
        <v>143858</v>
      </c>
      <c r="B2478" s="100">
        <v>14</v>
      </c>
    </row>
    <row r="2479" spans="1:2" ht="15" customHeight="1" x14ac:dyDescent="0.25">
      <c r="A2479" s="101">
        <v>92917</v>
      </c>
      <c r="B2479" s="100">
        <v>4</v>
      </c>
    </row>
    <row r="2480" spans="1:2" ht="15" customHeight="1" x14ac:dyDescent="0.25">
      <c r="A2480" s="101">
        <v>193115</v>
      </c>
      <c r="B2480" s="100">
        <v>6</v>
      </c>
    </row>
    <row r="2481" spans="1:2" ht="15" customHeight="1" x14ac:dyDescent="0.25">
      <c r="A2481" s="101">
        <v>193115</v>
      </c>
      <c r="B2481" s="100">
        <v>2</v>
      </c>
    </row>
    <row r="2482" spans="1:2" ht="15" customHeight="1" x14ac:dyDescent="0.25">
      <c r="A2482" s="101">
        <v>186152</v>
      </c>
      <c r="B2482" s="100">
        <v>3</v>
      </c>
    </row>
    <row r="2483" spans="1:2" ht="15" customHeight="1" x14ac:dyDescent="0.25">
      <c r="A2483" s="101">
        <v>186152</v>
      </c>
      <c r="B2483" s="100">
        <v>4</v>
      </c>
    </row>
    <row r="2484" spans="1:2" ht="15" customHeight="1" x14ac:dyDescent="0.25">
      <c r="A2484" s="101">
        <v>213380</v>
      </c>
      <c r="B2484" s="100">
        <v>14</v>
      </c>
    </row>
    <row r="2485" spans="1:2" ht="15" customHeight="1" x14ac:dyDescent="0.25">
      <c r="A2485" s="101">
        <v>154032</v>
      </c>
      <c r="B2485" s="100">
        <v>14</v>
      </c>
    </row>
    <row r="2486" spans="1:2" ht="15" customHeight="1" x14ac:dyDescent="0.25">
      <c r="A2486" s="101">
        <v>151690</v>
      </c>
      <c r="B2486" s="100">
        <v>5</v>
      </c>
    </row>
    <row r="2487" spans="1:2" ht="15" customHeight="1" x14ac:dyDescent="0.25">
      <c r="A2487" s="101">
        <v>151690</v>
      </c>
      <c r="B2487" s="100">
        <v>4</v>
      </c>
    </row>
    <row r="2488" spans="1:2" ht="15" customHeight="1" x14ac:dyDescent="0.25">
      <c r="A2488" s="101">
        <v>187455</v>
      </c>
      <c r="B2488" s="100">
        <v>14</v>
      </c>
    </row>
    <row r="2489" spans="1:2" ht="15" customHeight="1" x14ac:dyDescent="0.25">
      <c r="A2489" s="101">
        <v>187455</v>
      </c>
      <c r="B2489" s="100">
        <v>5</v>
      </c>
    </row>
    <row r="2490" spans="1:2" ht="15" customHeight="1" x14ac:dyDescent="0.25">
      <c r="A2490" s="101">
        <v>153375</v>
      </c>
      <c r="B2490" s="100">
        <v>5</v>
      </c>
    </row>
    <row r="2491" spans="1:2" ht="15" customHeight="1" x14ac:dyDescent="0.25">
      <c r="A2491" s="101">
        <v>160005</v>
      </c>
      <c r="B2491" s="100">
        <v>1</v>
      </c>
    </row>
    <row r="2492" spans="1:2" ht="15" customHeight="1" x14ac:dyDescent="0.25">
      <c r="A2492" s="101">
        <v>160005</v>
      </c>
      <c r="B2492" s="100">
        <v>7</v>
      </c>
    </row>
    <row r="2493" spans="1:2" ht="15" customHeight="1" x14ac:dyDescent="0.25">
      <c r="A2493" s="101">
        <v>206600</v>
      </c>
      <c r="B2493" s="100">
        <v>3</v>
      </c>
    </row>
    <row r="2494" spans="1:2" ht="15" customHeight="1" x14ac:dyDescent="0.25">
      <c r="A2494" s="101">
        <v>206600</v>
      </c>
      <c r="B2494" s="100">
        <v>2</v>
      </c>
    </row>
    <row r="2495" spans="1:2" ht="15" customHeight="1" x14ac:dyDescent="0.25">
      <c r="A2495" s="101">
        <v>173075</v>
      </c>
      <c r="B2495" s="100">
        <v>14</v>
      </c>
    </row>
    <row r="2496" spans="1:2" ht="15" customHeight="1" x14ac:dyDescent="0.25">
      <c r="A2496" s="101">
        <v>193996</v>
      </c>
      <c r="B2496" s="100">
        <v>10</v>
      </c>
    </row>
    <row r="2497" spans="1:2" ht="15" customHeight="1" x14ac:dyDescent="0.25">
      <c r="A2497" s="101">
        <v>176685</v>
      </c>
      <c r="B2497" s="100">
        <v>1</v>
      </c>
    </row>
    <row r="2498" spans="1:2" ht="15" customHeight="1" x14ac:dyDescent="0.25">
      <c r="A2498" s="101">
        <v>176685</v>
      </c>
      <c r="B2498" s="100">
        <v>3</v>
      </c>
    </row>
    <row r="2499" spans="1:2" ht="15" customHeight="1" x14ac:dyDescent="0.25">
      <c r="A2499" s="101">
        <v>176685</v>
      </c>
      <c r="B2499" s="100">
        <v>2</v>
      </c>
    </row>
    <row r="2500" spans="1:2" ht="15" customHeight="1" x14ac:dyDescent="0.25">
      <c r="A2500" s="101">
        <v>210841</v>
      </c>
      <c r="B2500" s="100">
        <v>4</v>
      </c>
    </row>
    <row r="2501" spans="1:2" ht="15" customHeight="1" x14ac:dyDescent="0.25">
      <c r="A2501" s="101">
        <v>163523</v>
      </c>
      <c r="B2501" s="100">
        <v>3</v>
      </c>
    </row>
    <row r="2502" spans="1:2" ht="15" customHeight="1" x14ac:dyDescent="0.25">
      <c r="A2502" s="101">
        <v>163523</v>
      </c>
      <c r="B2502" s="100">
        <v>2</v>
      </c>
    </row>
    <row r="2503" spans="1:2" ht="15" customHeight="1" x14ac:dyDescent="0.25">
      <c r="A2503" s="101">
        <v>177997</v>
      </c>
      <c r="B2503" s="100">
        <v>2</v>
      </c>
    </row>
    <row r="2504" spans="1:2" ht="15" customHeight="1" x14ac:dyDescent="0.25">
      <c r="A2504" s="101">
        <v>177997</v>
      </c>
      <c r="B2504" s="100">
        <v>2</v>
      </c>
    </row>
    <row r="2505" spans="1:2" ht="15" customHeight="1" x14ac:dyDescent="0.25">
      <c r="A2505" s="101">
        <v>140897</v>
      </c>
      <c r="B2505" s="100">
        <v>11</v>
      </c>
    </row>
    <row r="2506" spans="1:2" ht="15" customHeight="1" x14ac:dyDescent="0.25">
      <c r="A2506" s="101">
        <v>207275</v>
      </c>
      <c r="B2506" s="100">
        <v>14</v>
      </c>
    </row>
    <row r="2507" spans="1:2" ht="15" customHeight="1" x14ac:dyDescent="0.25">
      <c r="A2507" s="101">
        <v>176396</v>
      </c>
      <c r="B2507" s="100">
        <v>4</v>
      </c>
    </row>
    <row r="2508" spans="1:2" ht="15" customHeight="1" x14ac:dyDescent="0.25">
      <c r="A2508" s="101">
        <v>90958</v>
      </c>
      <c r="B2508" s="100">
        <v>7</v>
      </c>
    </row>
    <row r="2509" spans="1:2" ht="15" customHeight="1" x14ac:dyDescent="0.25">
      <c r="A2509" s="101">
        <v>90958</v>
      </c>
      <c r="B2509" s="100">
        <v>7</v>
      </c>
    </row>
    <row r="2510" spans="1:2" ht="15" customHeight="1" x14ac:dyDescent="0.25">
      <c r="A2510" s="101">
        <v>213588</v>
      </c>
      <c r="B2510" s="100">
        <v>7</v>
      </c>
    </row>
    <row r="2511" spans="1:2" ht="15" customHeight="1" x14ac:dyDescent="0.25">
      <c r="A2511" s="101">
        <v>213588</v>
      </c>
      <c r="B2511" s="100">
        <v>7</v>
      </c>
    </row>
    <row r="2512" spans="1:2" ht="15" customHeight="1" x14ac:dyDescent="0.25">
      <c r="A2512" s="101">
        <v>181777</v>
      </c>
      <c r="B2512" s="100">
        <v>3</v>
      </c>
    </row>
    <row r="2513" spans="1:2" ht="15" customHeight="1" x14ac:dyDescent="0.25">
      <c r="A2513" s="101">
        <v>187053</v>
      </c>
      <c r="B2513" s="100">
        <v>3</v>
      </c>
    </row>
    <row r="2514" spans="1:2" ht="15" customHeight="1" x14ac:dyDescent="0.25">
      <c r="A2514" s="101">
        <v>187053</v>
      </c>
      <c r="B2514" s="100">
        <v>2</v>
      </c>
    </row>
    <row r="2515" spans="1:2" ht="15" customHeight="1" x14ac:dyDescent="0.25">
      <c r="A2515" s="101">
        <v>149663</v>
      </c>
      <c r="B2515" s="100">
        <v>7</v>
      </c>
    </row>
    <row r="2516" spans="1:2" ht="15" customHeight="1" x14ac:dyDescent="0.25">
      <c r="A2516" s="101">
        <v>155831</v>
      </c>
      <c r="B2516" s="100">
        <v>12</v>
      </c>
    </row>
    <row r="2517" spans="1:2" ht="15" customHeight="1" x14ac:dyDescent="0.25">
      <c r="A2517" s="101">
        <v>191789</v>
      </c>
      <c r="B2517" s="100">
        <v>7</v>
      </c>
    </row>
    <row r="2518" spans="1:2" ht="15" customHeight="1" x14ac:dyDescent="0.25">
      <c r="A2518" s="101">
        <v>210515</v>
      </c>
      <c r="B2518" s="100">
        <v>2</v>
      </c>
    </row>
    <row r="2519" spans="1:2" ht="15" customHeight="1" x14ac:dyDescent="0.25">
      <c r="A2519" s="101">
        <v>207285</v>
      </c>
      <c r="B2519" s="100">
        <v>4</v>
      </c>
    </row>
    <row r="2520" spans="1:2" ht="15" customHeight="1" x14ac:dyDescent="0.25">
      <c r="A2520" s="101">
        <v>205916</v>
      </c>
      <c r="B2520" s="100">
        <v>14</v>
      </c>
    </row>
    <row r="2521" spans="1:2" ht="15" customHeight="1" x14ac:dyDescent="0.25">
      <c r="A2521" s="101">
        <v>181031</v>
      </c>
      <c r="B2521" s="100">
        <v>14</v>
      </c>
    </row>
    <row r="2522" spans="1:2" ht="15" customHeight="1" x14ac:dyDescent="0.25">
      <c r="A2522" s="101">
        <v>192172</v>
      </c>
      <c r="B2522" s="100">
        <v>3</v>
      </c>
    </row>
    <row r="2523" spans="1:2" ht="15" customHeight="1" x14ac:dyDescent="0.25">
      <c r="A2523" s="101">
        <v>138090</v>
      </c>
      <c r="B2523" s="100">
        <v>2</v>
      </c>
    </row>
    <row r="2524" spans="1:2" ht="15" customHeight="1" x14ac:dyDescent="0.25">
      <c r="A2524" s="101">
        <v>204564</v>
      </c>
      <c r="B2524" s="100">
        <v>2</v>
      </c>
    </row>
    <row r="2525" spans="1:2" ht="15" customHeight="1" x14ac:dyDescent="0.25">
      <c r="A2525" s="101">
        <v>204564</v>
      </c>
      <c r="B2525" s="100">
        <v>2</v>
      </c>
    </row>
    <row r="2526" spans="1:2" ht="15" customHeight="1" x14ac:dyDescent="0.25">
      <c r="A2526" s="101">
        <v>184736</v>
      </c>
      <c r="B2526" s="100">
        <v>14</v>
      </c>
    </row>
    <row r="2527" spans="1:2" ht="15" customHeight="1" x14ac:dyDescent="0.25">
      <c r="A2527" s="101">
        <v>106727</v>
      </c>
      <c r="B2527" s="100">
        <v>6</v>
      </c>
    </row>
    <row r="2528" spans="1:2" ht="15" customHeight="1" x14ac:dyDescent="0.25">
      <c r="A2528" s="101">
        <v>106727</v>
      </c>
      <c r="B2528" s="100">
        <v>2</v>
      </c>
    </row>
    <row r="2529" spans="1:2" ht="15" customHeight="1" x14ac:dyDescent="0.25">
      <c r="A2529" s="101">
        <v>142423</v>
      </c>
      <c r="B2529" s="100">
        <v>15</v>
      </c>
    </row>
    <row r="2530" spans="1:2" ht="15" customHeight="1" x14ac:dyDescent="0.25">
      <c r="A2530" s="101">
        <v>178087</v>
      </c>
      <c r="B2530" s="100">
        <v>7</v>
      </c>
    </row>
    <row r="2531" spans="1:2" ht="15" customHeight="1" x14ac:dyDescent="0.25">
      <c r="A2531" s="101">
        <v>198533</v>
      </c>
      <c r="B2531" s="100">
        <v>1</v>
      </c>
    </row>
    <row r="2532" spans="1:2" ht="15" customHeight="1" x14ac:dyDescent="0.25">
      <c r="A2532" s="101">
        <v>198533</v>
      </c>
      <c r="B2532" s="100">
        <v>3</v>
      </c>
    </row>
    <row r="2533" spans="1:2" ht="15" customHeight="1" x14ac:dyDescent="0.25">
      <c r="A2533" s="101">
        <v>198533</v>
      </c>
      <c r="B2533" s="100">
        <v>2</v>
      </c>
    </row>
    <row r="2534" spans="1:2" ht="15" customHeight="1" x14ac:dyDescent="0.25">
      <c r="A2534" s="101">
        <v>211543</v>
      </c>
      <c r="B2534" s="100">
        <v>16</v>
      </c>
    </row>
    <row r="2535" spans="1:2" ht="15" customHeight="1" x14ac:dyDescent="0.25">
      <c r="A2535" s="101">
        <v>200885</v>
      </c>
      <c r="B2535" s="100">
        <v>3</v>
      </c>
    </row>
    <row r="2536" spans="1:2" ht="15" customHeight="1" x14ac:dyDescent="0.25">
      <c r="A2536" s="101">
        <v>200885</v>
      </c>
      <c r="B2536" s="100">
        <v>2</v>
      </c>
    </row>
    <row r="2537" spans="1:2" ht="15" customHeight="1" x14ac:dyDescent="0.25">
      <c r="A2537" s="101">
        <v>200885</v>
      </c>
      <c r="B2537" s="100">
        <v>3</v>
      </c>
    </row>
    <row r="2538" spans="1:2" ht="15" customHeight="1" x14ac:dyDescent="0.25">
      <c r="A2538" s="101">
        <v>195767</v>
      </c>
      <c r="B2538" s="100">
        <v>5</v>
      </c>
    </row>
    <row r="2539" spans="1:2" ht="15" customHeight="1" x14ac:dyDescent="0.25">
      <c r="A2539" s="101">
        <v>213909</v>
      </c>
      <c r="B2539" s="100">
        <v>4</v>
      </c>
    </row>
    <row r="2540" spans="1:2" ht="15" customHeight="1" x14ac:dyDescent="0.25">
      <c r="A2540" s="101">
        <v>168869</v>
      </c>
      <c r="B2540" s="100">
        <v>3</v>
      </c>
    </row>
    <row r="2541" spans="1:2" ht="15" customHeight="1" x14ac:dyDescent="0.25">
      <c r="A2541" s="101">
        <v>168869</v>
      </c>
      <c r="B2541" s="100">
        <v>2</v>
      </c>
    </row>
    <row r="2542" spans="1:2" ht="15" customHeight="1" x14ac:dyDescent="0.25">
      <c r="A2542" s="101">
        <v>211495</v>
      </c>
      <c r="B2542" s="100">
        <v>2</v>
      </c>
    </row>
    <row r="2543" spans="1:2" ht="15" customHeight="1" x14ac:dyDescent="0.25">
      <c r="A2543" s="101">
        <v>211495</v>
      </c>
      <c r="B2543" s="100">
        <v>5</v>
      </c>
    </row>
    <row r="2544" spans="1:2" ht="15" customHeight="1" x14ac:dyDescent="0.25">
      <c r="A2544" s="101">
        <v>211495</v>
      </c>
      <c r="B2544" s="100">
        <v>2</v>
      </c>
    </row>
    <row r="2545" spans="1:2" ht="15" customHeight="1" x14ac:dyDescent="0.25">
      <c r="A2545" s="101">
        <v>156720</v>
      </c>
      <c r="B2545" s="100">
        <v>14</v>
      </c>
    </row>
    <row r="2546" spans="1:2" ht="15" customHeight="1" x14ac:dyDescent="0.25">
      <c r="A2546" s="101">
        <v>213415</v>
      </c>
      <c r="B2546" s="100">
        <v>2</v>
      </c>
    </row>
    <row r="2547" spans="1:2" ht="15" customHeight="1" x14ac:dyDescent="0.25">
      <c r="A2547" s="101">
        <v>171959</v>
      </c>
      <c r="B2547" s="100">
        <v>5</v>
      </c>
    </row>
    <row r="2548" spans="1:2" ht="15" customHeight="1" x14ac:dyDescent="0.25">
      <c r="A2548" s="101">
        <v>197127</v>
      </c>
      <c r="B2548" s="100">
        <v>3</v>
      </c>
    </row>
    <row r="2549" spans="1:2" ht="15" customHeight="1" x14ac:dyDescent="0.25">
      <c r="A2549" s="101">
        <v>201271</v>
      </c>
      <c r="B2549" s="100">
        <v>7</v>
      </c>
    </row>
    <row r="2550" spans="1:2" ht="15" customHeight="1" x14ac:dyDescent="0.25">
      <c r="A2550" s="101">
        <v>149050</v>
      </c>
      <c r="B2550" s="100">
        <v>2</v>
      </c>
    </row>
    <row r="2551" spans="1:2" ht="15" customHeight="1" x14ac:dyDescent="0.25">
      <c r="A2551" s="101">
        <v>149050</v>
      </c>
      <c r="B2551" s="100">
        <v>5</v>
      </c>
    </row>
    <row r="2552" spans="1:2" ht="15" customHeight="1" x14ac:dyDescent="0.25">
      <c r="A2552" s="101">
        <v>207953</v>
      </c>
      <c r="B2552" s="100">
        <v>11</v>
      </c>
    </row>
    <row r="2553" spans="1:2" ht="15" customHeight="1" x14ac:dyDescent="0.25">
      <c r="A2553" s="101">
        <v>212510</v>
      </c>
      <c r="B2553" s="100">
        <v>1</v>
      </c>
    </row>
    <row r="2554" spans="1:2" ht="15" customHeight="1" x14ac:dyDescent="0.25">
      <c r="A2554" s="101">
        <v>212510</v>
      </c>
      <c r="B2554" s="100">
        <v>3</v>
      </c>
    </row>
    <row r="2555" spans="1:2" ht="15" customHeight="1" x14ac:dyDescent="0.25">
      <c r="A2555" s="101">
        <v>212510</v>
      </c>
      <c r="B2555" s="100">
        <v>14</v>
      </c>
    </row>
    <row r="2556" spans="1:2" ht="15" customHeight="1" x14ac:dyDescent="0.25">
      <c r="A2556" s="101">
        <v>143499</v>
      </c>
      <c r="B2556" s="100">
        <v>2</v>
      </c>
    </row>
    <row r="2557" spans="1:2" ht="15" customHeight="1" x14ac:dyDescent="0.25">
      <c r="A2557" s="101">
        <v>208549</v>
      </c>
      <c r="B2557" s="100">
        <v>2</v>
      </c>
    </row>
    <row r="2558" spans="1:2" ht="15" customHeight="1" x14ac:dyDescent="0.25">
      <c r="A2558" s="101">
        <v>208549</v>
      </c>
      <c r="B2558" s="100">
        <v>2</v>
      </c>
    </row>
    <row r="2559" spans="1:2" ht="15" customHeight="1" x14ac:dyDescent="0.25">
      <c r="A2559" s="101">
        <v>169562</v>
      </c>
      <c r="B2559" s="100">
        <v>7</v>
      </c>
    </row>
    <row r="2560" spans="1:2" ht="15" customHeight="1" x14ac:dyDescent="0.25">
      <c r="A2560" s="101">
        <v>204600</v>
      </c>
      <c r="B2560" s="100">
        <v>1</v>
      </c>
    </row>
    <row r="2561" spans="1:2" ht="15" customHeight="1" x14ac:dyDescent="0.25">
      <c r="A2561" s="101">
        <v>189131</v>
      </c>
      <c r="B2561" s="100">
        <v>4</v>
      </c>
    </row>
    <row r="2562" spans="1:2" ht="15" customHeight="1" x14ac:dyDescent="0.25">
      <c r="A2562" s="101">
        <v>190810</v>
      </c>
      <c r="B2562" s="100">
        <v>14</v>
      </c>
    </row>
    <row r="2563" spans="1:2" ht="15" customHeight="1" x14ac:dyDescent="0.25">
      <c r="A2563" s="101">
        <v>181420</v>
      </c>
      <c r="B2563" s="100">
        <v>3</v>
      </c>
    </row>
    <row r="2564" spans="1:2" ht="15" customHeight="1" x14ac:dyDescent="0.25">
      <c r="A2564" s="101">
        <v>181420</v>
      </c>
      <c r="B2564" s="100">
        <v>2</v>
      </c>
    </row>
    <row r="2565" spans="1:2" ht="15" customHeight="1" x14ac:dyDescent="0.25">
      <c r="A2565" s="101">
        <v>181420</v>
      </c>
      <c r="B2565" s="100">
        <v>3</v>
      </c>
    </row>
    <row r="2566" spans="1:2" ht="15" customHeight="1" x14ac:dyDescent="0.25">
      <c r="A2566" s="101">
        <v>181420</v>
      </c>
      <c r="B2566" s="100">
        <v>2</v>
      </c>
    </row>
    <row r="2567" spans="1:2" ht="15" customHeight="1" x14ac:dyDescent="0.25">
      <c r="A2567" s="101">
        <v>117831</v>
      </c>
      <c r="B2567" s="100">
        <v>3</v>
      </c>
    </row>
    <row r="2568" spans="1:2" ht="15" customHeight="1" x14ac:dyDescent="0.25">
      <c r="A2568" s="101">
        <v>117831</v>
      </c>
      <c r="B2568" s="100">
        <v>2</v>
      </c>
    </row>
    <row r="2569" spans="1:2" ht="15" customHeight="1" x14ac:dyDescent="0.25">
      <c r="A2569" s="101">
        <v>198751</v>
      </c>
      <c r="B2569" s="100">
        <v>7</v>
      </c>
    </row>
    <row r="2570" spans="1:2" ht="15" customHeight="1" x14ac:dyDescent="0.25">
      <c r="A2570" s="101">
        <v>149665</v>
      </c>
      <c r="B2570" s="100">
        <v>11</v>
      </c>
    </row>
    <row r="2571" spans="1:2" ht="15" customHeight="1" x14ac:dyDescent="0.25">
      <c r="A2571" s="101">
        <v>152847</v>
      </c>
      <c r="B2571" s="100">
        <v>5</v>
      </c>
    </row>
    <row r="2572" spans="1:2" ht="15" customHeight="1" x14ac:dyDescent="0.25">
      <c r="A2572" s="101">
        <v>152847</v>
      </c>
      <c r="B2572" s="100">
        <v>1</v>
      </c>
    </row>
    <row r="2573" spans="1:2" ht="15" customHeight="1" x14ac:dyDescent="0.25">
      <c r="A2573" s="101">
        <v>174110</v>
      </c>
      <c r="B2573" s="100">
        <v>13</v>
      </c>
    </row>
    <row r="2574" spans="1:2" ht="15" customHeight="1" x14ac:dyDescent="0.25">
      <c r="A2574" s="101">
        <v>196658</v>
      </c>
      <c r="B2574" s="100">
        <v>7</v>
      </c>
    </row>
    <row r="2575" spans="1:2" ht="15" customHeight="1" x14ac:dyDescent="0.25">
      <c r="A2575" s="101">
        <v>211085</v>
      </c>
      <c r="B2575" s="100">
        <v>3</v>
      </c>
    </row>
    <row r="2576" spans="1:2" ht="15" customHeight="1" x14ac:dyDescent="0.25">
      <c r="A2576" s="101">
        <v>212811</v>
      </c>
      <c r="B2576" s="100">
        <v>17</v>
      </c>
    </row>
    <row r="2577" spans="1:2" ht="15" customHeight="1" x14ac:dyDescent="0.25">
      <c r="A2577" s="101">
        <v>211384</v>
      </c>
      <c r="B2577" s="100">
        <v>7</v>
      </c>
    </row>
    <row r="2578" spans="1:2" ht="15" customHeight="1" x14ac:dyDescent="0.25">
      <c r="A2578" s="101">
        <v>211384</v>
      </c>
      <c r="B2578" s="100">
        <v>7</v>
      </c>
    </row>
    <row r="2579" spans="1:2" ht="15" customHeight="1" x14ac:dyDescent="0.25">
      <c r="A2579" s="101">
        <v>179229</v>
      </c>
      <c r="B2579" s="100">
        <v>3</v>
      </c>
    </row>
    <row r="2580" spans="1:2" ht="15" customHeight="1" x14ac:dyDescent="0.25">
      <c r="A2580" s="101">
        <v>198825</v>
      </c>
      <c r="B2580" s="100">
        <v>6</v>
      </c>
    </row>
    <row r="2581" spans="1:2" ht="15" customHeight="1" x14ac:dyDescent="0.25">
      <c r="A2581" s="101">
        <v>191051</v>
      </c>
      <c r="B2581" s="100">
        <v>5</v>
      </c>
    </row>
    <row r="2582" spans="1:2" ht="15" customHeight="1" x14ac:dyDescent="0.25">
      <c r="A2582" s="101">
        <v>191051</v>
      </c>
      <c r="B2582" s="100">
        <v>1</v>
      </c>
    </row>
    <row r="2583" spans="1:2" ht="15" customHeight="1" x14ac:dyDescent="0.25">
      <c r="A2583" s="101">
        <v>189974</v>
      </c>
      <c r="B2583" s="100">
        <v>3</v>
      </c>
    </row>
    <row r="2584" spans="1:2" ht="15" customHeight="1" x14ac:dyDescent="0.25">
      <c r="A2584" s="101">
        <v>189974</v>
      </c>
      <c r="B2584" s="100">
        <v>2</v>
      </c>
    </row>
    <row r="2585" spans="1:2" ht="15" customHeight="1" x14ac:dyDescent="0.25">
      <c r="A2585" s="101">
        <v>189974</v>
      </c>
      <c r="B2585" s="100">
        <v>3</v>
      </c>
    </row>
    <row r="2586" spans="1:2" ht="15" customHeight="1" x14ac:dyDescent="0.25">
      <c r="A2586" s="101">
        <v>150189</v>
      </c>
      <c r="B2586" s="100">
        <v>3</v>
      </c>
    </row>
    <row r="2587" spans="1:2" ht="15" customHeight="1" x14ac:dyDescent="0.25">
      <c r="A2587" s="101">
        <v>150189</v>
      </c>
      <c r="B2587" s="100">
        <v>5</v>
      </c>
    </row>
    <row r="2588" spans="1:2" ht="15" customHeight="1" x14ac:dyDescent="0.25">
      <c r="A2588" s="101">
        <v>212687</v>
      </c>
      <c r="B2588" s="100">
        <v>3</v>
      </c>
    </row>
    <row r="2589" spans="1:2" ht="15" customHeight="1" x14ac:dyDescent="0.25">
      <c r="A2589" s="101">
        <v>212687</v>
      </c>
      <c r="B2589" s="100">
        <v>1</v>
      </c>
    </row>
    <row r="2590" spans="1:2" ht="15" customHeight="1" x14ac:dyDescent="0.25">
      <c r="A2590" s="101">
        <v>186817</v>
      </c>
      <c r="B2590" s="100">
        <v>1</v>
      </c>
    </row>
    <row r="2591" spans="1:2" ht="15" customHeight="1" x14ac:dyDescent="0.25">
      <c r="A2591" s="101">
        <v>193913</v>
      </c>
      <c r="B2591" s="100">
        <v>1</v>
      </c>
    </row>
    <row r="2592" spans="1:2" ht="15" customHeight="1" x14ac:dyDescent="0.25">
      <c r="A2592" s="101">
        <v>193913</v>
      </c>
      <c r="B2592" s="100">
        <v>14</v>
      </c>
    </row>
    <row r="2593" spans="1:2" ht="15" customHeight="1" x14ac:dyDescent="0.25">
      <c r="A2593" s="101">
        <v>178105</v>
      </c>
      <c r="B2593" s="100">
        <v>7</v>
      </c>
    </row>
    <row r="2594" spans="1:2" ht="15" customHeight="1" x14ac:dyDescent="0.25">
      <c r="A2594" s="101">
        <v>181071</v>
      </c>
      <c r="B2594" s="100">
        <v>7</v>
      </c>
    </row>
    <row r="2595" spans="1:2" ht="15" customHeight="1" x14ac:dyDescent="0.25">
      <c r="A2595" s="101">
        <v>181071</v>
      </c>
      <c r="B2595" s="100">
        <v>7</v>
      </c>
    </row>
    <row r="2596" spans="1:2" ht="15" customHeight="1" x14ac:dyDescent="0.25">
      <c r="A2596" s="101">
        <v>179721</v>
      </c>
      <c r="B2596" s="100">
        <v>5</v>
      </c>
    </row>
    <row r="2597" spans="1:2" ht="15" customHeight="1" x14ac:dyDescent="0.25">
      <c r="A2597" s="101">
        <v>100443</v>
      </c>
      <c r="B2597" s="100">
        <v>3</v>
      </c>
    </row>
    <row r="2598" spans="1:2" ht="15" customHeight="1" x14ac:dyDescent="0.25">
      <c r="A2598" s="101">
        <v>149094</v>
      </c>
      <c r="B2598" s="100">
        <v>1</v>
      </c>
    </row>
    <row r="2599" spans="1:2" ht="15" customHeight="1" x14ac:dyDescent="0.25">
      <c r="A2599" s="101">
        <v>149094</v>
      </c>
      <c r="B2599" s="100">
        <v>1</v>
      </c>
    </row>
    <row r="2600" spans="1:2" ht="15" customHeight="1" x14ac:dyDescent="0.25">
      <c r="A2600" s="101">
        <v>149094</v>
      </c>
      <c r="B2600" s="100">
        <v>1</v>
      </c>
    </row>
    <row r="2601" spans="1:2" ht="15" customHeight="1" x14ac:dyDescent="0.25">
      <c r="A2601" s="101">
        <v>126758</v>
      </c>
      <c r="B2601" s="100">
        <v>16</v>
      </c>
    </row>
    <row r="2602" spans="1:2" ht="15" customHeight="1" x14ac:dyDescent="0.25">
      <c r="A2602" s="101">
        <v>126758</v>
      </c>
      <c r="B2602" s="100">
        <v>7</v>
      </c>
    </row>
    <row r="2603" spans="1:2" ht="15" customHeight="1" x14ac:dyDescent="0.25">
      <c r="A2603" s="101">
        <v>207496</v>
      </c>
      <c r="B2603" s="100">
        <v>3</v>
      </c>
    </row>
    <row r="2604" spans="1:2" ht="15" customHeight="1" x14ac:dyDescent="0.25">
      <c r="A2604" s="101">
        <v>207496</v>
      </c>
      <c r="B2604" s="100">
        <v>2</v>
      </c>
    </row>
    <row r="2605" spans="1:2" ht="15" customHeight="1" x14ac:dyDescent="0.25">
      <c r="A2605" s="101">
        <v>196646</v>
      </c>
      <c r="B2605" s="100">
        <v>7</v>
      </c>
    </row>
    <row r="2606" spans="1:2" ht="15" customHeight="1" x14ac:dyDescent="0.25">
      <c r="A2606" s="101">
        <v>156164</v>
      </c>
      <c r="B2606" s="100">
        <v>3</v>
      </c>
    </row>
    <row r="2607" spans="1:2" ht="15" customHeight="1" x14ac:dyDescent="0.25">
      <c r="A2607" s="101">
        <v>192494</v>
      </c>
      <c r="B2607" s="100">
        <v>3</v>
      </c>
    </row>
    <row r="2608" spans="1:2" ht="15" customHeight="1" x14ac:dyDescent="0.25">
      <c r="A2608" s="101">
        <v>192494</v>
      </c>
      <c r="B2608" s="100">
        <v>2</v>
      </c>
    </row>
    <row r="2609" spans="1:2" ht="15" customHeight="1" x14ac:dyDescent="0.25">
      <c r="A2609" s="101">
        <v>199807</v>
      </c>
      <c r="B2609" s="100">
        <v>1</v>
      </c>
    </row>
    <row r="2610" spans="1:2" ht="15" customHeight="1" x14ac:dyDescent="0.25">
      <c r="A2610" s="101">
        <v>199807</v>
      </c>
      <c r="B2610" s="100">
        <v>3</v>
      </c>
    </row>
    <row r="2611" spans="1:2" ht="15" customHeight="1" x14ac:dyDescent="0.25">
      <c r="A2611" s="101">
        <v>199807</v>
      </c>
      <c r="B2611" s="100">
        <v>1</v>
      </c>
    </row>
    <row r="2612" spans="1:2" ht="15" customHeight="1" x14ac:dyDescent="0.25">
      <c r="A2612" s="101">
        <v>172446</v>
      </c>
      <c r="B2612" s="100">
        <v>4</v>
      </c>
    </row>
    <row r="2613" spans="1:2" ht="15" customHeight="1" x14ac:dyDescent="0.25">
      <c r="A2613" s="101">
        <v>210897</v>
      </c>
      <c r="B2613" s="100">
        <v>7</v>
      </c>
    </row>
    <row r="2614" spans="1:2" ht="15" customHeight="1" x14ac:dyDescent="0.25">
      <c r="A2614" s="101">
        <v>202972</v>
      </c>
      <c r="B2614" s="100">
        <v>4</v>
      </c>
    </row>
    <row r="2615" spans="1:2" ht="15" customHeight="1" x14ac:dyDescent="0.25">
      <c r="A2615" s="101">
        <v>159840</v>
      </c>
      <c r="B2615" s="100">
        <v>1</v>
      </c>
    </row>
    <row r="2616" spans="1:2" ht="15" customHeight="1" x14ac:dyDescent="0.25">
      <c r="A2616" s="101">
        <v>159840</v>
      </c>
      <c r="B2616" s="100">
        <v>3</v>
      </c>
    </row>
    <row r="2617" spans="1:2" ht="15" customHeight="1" x14ac:dyDescent="0.25">
      <c r="A2617" s="101">
        <v>159840</v>
      </c>
      <c r="B2617" s="100">
        <v>2</v>
      </c>
    </row>
    <row r="2618" spans="1:2" ht="15" customHeight="1" x14ac:dyDescent="0.25">
      <c r="A2618" s="101">
        <v>91145</v>
      </c>
      <c r="B2618" s="100">
        <v>7</v>
      </c>
    </row>
    <row r="2619" spans="1:2" ht="15" customHeight="1" x14ac:dyDescent="0.25">
      <c r="A2619" s="101">
        <v>208546</v>
      </c>
      <c r="B2619" s="100">
        <v>14</v>
      </c>
    </row>
    <row r="2620" spans="1:2" ht="15" customHeight="1" x14ac:dyDescent="0.25">
      <c r="A2620" s="101">
        <v>196622</v>
      </c>
      <c r="B2620" s="100">
        <v>6</v>
      </c>
    </row>
    <row r="2621" spans="1:2" ht="15" customHeight="1" x14ac:dyDescent="0.25">
      <c r="A2621" s="101">
        <v>180326</v>
      </c>
      <c r="B2621" s="100">
        <v>2</v>
      </c>
    </row>
    <row r="2622" spans="1:2" ht="15" customHeight="1" x14ac:dyDescent="0.25">
      <c r="A2622" s="101">
        <v>180326</v>
      </c>
      <c r="B2622" s="100">
        <v>5</v>
      </c>
    </row>
    <row r="2623" spans="1:2" ht="15" customHeight="1" x14ac:dyDescent="0.25">
      <c r="A2623" s="101">
        <v>151714</v>
      </c>
      <c r="B2623" s="100">
        <v>3</v>
      </c>
    </row>
    <row r="2624" spans="1:2" ht="15" customHeight="1" x14ac:dyDescent="0.25">
      <c r="A2624" s="101">
        <v>151714</v>
      </c>
      <c r="B2624" s="100">
        <v>3</v>
      </c>
    </row>
    <row r="2625" spans="1:2" ht="15" customHeight="1" x14ac:dyDescent="0.25">
      <c r="A2625" s="101">
        <v>151714</v>
      </c>
      <c r="B2625" s="100">
        <v>5</v>
      </c>
    </row>
    <row r="2626" spans="1:2" ht="15" customHeight="1" x14ac:dyDescent="0.25">
      <c r="A2626" s="101">
        <v>151714</v>
      </c>
      <c r="B2626" s="100">
        <v>2</v>
      </c>
    </row>
    <row r="2627" spans="1:2" ht="15" customHeight="1" x14ac:dyDescent="0.25">
      <c r="A2627" s="101">
        <v>210187</v>
      </c>
      <c r="B2627" s="100">
        <v>5</v>
      </c>
    </row>
    <row r="2628" spans="1:2" ht="15" customHeight="1" x14ac:dyDescent="0.25">
      <c r="A2628" s="101">
        <v>161771</v>
      </c>
      <c r="B2628" s="100">
        <v>4</v>
      </c>
    </row>
    <row r="2629" spans="1:2" ht="15" customHeight="1" x14ac:dyDescent="0.25">
      <c r="A2629" s="101">
        <v>197219</v>
      </c>
      <c r="B2629" s="100">
        <v>5</v>
      </c>
    </row>
    <row r="2630" spans="1:2" ht="15" customHeight="1" x14ac:dyDescent="0.25">
      <c r="A2630" s="101">
        <v>208231</v>
      </c>
      <c r="B2630" s="100">
        <v>4</v>
      </c>
    </row>
    <row r="2631" spans="1:2" ht="15" customHeight="1" x14ac:dyDescent="0.25">
      <c r="A2631" s="101">
        <v>204630</v>
      </c>
      <c r="B2631" s="100">
        <v>13</v>
      </c>
    </row>
    <row r="2632" spans="1:2" ht="15" customHeight="1" x14ac:dyDescent="0.25">
      <c r="A2632" s="101">
        <v>166727</v>
      </c>
      <c r="B2632" s="100">
        <v>5</v>
      </c>
    </row>
    <row r="2633" spans="1:2" ht="15" customHeight="1" x14ac:dyDescent="0.25">
      <c r="A2633" s="101">
        <v>166727</v>
      </c>
      <c r="B2633" s="100">
        <v>1</v>
      </c>
    </row>
    <row r="2634" spans="1:2" ht="15" customHeight="1" x14ac:dyDescent="0.25">
      <c r="A2634" s="101">
        <v>166727</v>
      </c>
      <c r="B2634" s="100">
        <v>2</v>
      </c>
    </row>
    <row r="2635" spans="1:2" ht="15" customHeight="1" x14ac:dyDescent="0.25">
      <c r="A2635" s="101">
        <v>184510</v>
      </c>
      <c r="B2635" s="100">
        <v>7</v>
      </c>
    </row>
    <row r="2636" spans="1:2" ht="15" customHeight="1" x14ac:dyDescent="0.25">
      <c r="A2636" s="101">
        <v>161252</v>
      </c>
      <c r="B2636" s="100">
        <v>7</v>
      </c>
    </row>
    <row r="2637" spans="1:2" ht="15" customHeight="1" x14ac:dyDescent="0.25">
      <c r="A2637" s="101">
        <v>169470</v>
      </c>
      <c r="B2637" s="100">
        <v>28</v>
      </c>
    </row>
    <row r="2638" spans="1:2" ht="15" customHeight="1" x14ac:dyDescent="0.25">
      <c r="A2638" s="101">
        <v>170253</v>
      </c>
      <c r="B2638" s="100">
        <v>3</v>
      </c>
    </row>
    <row r="2639" spans="1:2" ht="15" customHeight="1" x14ac:dyDescent="0.25">
      <c r="A2639" s="101">
        <v>199469</v>
      </c>
      <c r="B2639" s="100">
        <v>3</v>
      </c>
    </row>
    <row r="2640" spans="1:2" ht="15" customHeight="1" x14ac:dyDescent="0.25">
      <c r="A2640" s="101">
        <v>199469</v>
      </c>
      <c r="B2640" s="100">
        <v>4</v>
      </c>
    </row>
    <row r="2641" spans="1:2" ht="15" customHeight="1" x14ac:dyDescent="0.25">
      <c r="A2641" s="101">
        <v>199469</v>
      </c>
      <c r="B2641" s="100">
        <v>6</v>
      </c>
    </row>
    <row r="2642" spans="1:2" ht="15" customHeight="1" x14ac:dyDescent="0.25">
      <c r="A2642" s="101">
        <v>190291</v>
      </c>
      <c r="B2642" s="100">
        <v>5</v>
      </c>
    </row>
    <row r="2643" spans="1:2" ht="15" customHeight="1" x14ac:dyDescent="0.25">
      <c r="A2643" s="101">
        <v>190291</v>
      </c>
      <c r="B2643" s="100">
        <v>4</v>
      </c>
    </row>
    <row r="2644" spans="1:2" ht="15" customHeight="1" x14ac:dyDescent="0.25">
      <c r="A2644" s="101">
        <v>190291</v>
      </c>
      <c r="B2644" s="100">
        <v>3</v>
      </c>
    </row>
    <row r="2645" spans="1:2" ht="15" customHeight="1" x14ac:dyDescent="0.25">
      <c r="A2645" s="101">
        <v>207961</v>
      </c>
      <c r="B2645" s="100">
        <v>13</v>
      </c>
    </row>
    <row r="2646" spans="1:2" ht="15" customHeight="1" x14ac:dyDescent="0.25">
      <c r="A2646" s="101">
        <v>120342</v>
      </c>
      <c r="B2646" s="100">
        <v>2</v>
      </c>
    </row>
    <row r="2647" spans="1:2" ht="15" customHeight="1" x14ac:dyDescent="0.25">
      <c r="A2647" s="101">
        <v>212296</v>
      </c>
      <c r="B2647" s="100">
        <v>4</v>
      </c>
    </row>
    <row r="2648" spans="1:2" ht="15" customHeight="1" x14ac:dyDescent="0.25">
      <c r="A2648" s="101">
        <v>203014</v>
      </c>
      <c r="B2648" s="100">
        <v>12</v>
      </c>
    </row>
    <row r="2649" spans="1:2" ht="15" customHeight="1" x14ac:dyDescent="0.25">
      <c r="A2649" s="101">
        <v>203014</v>
      </c>
      <c r="B2649" s="100">
        <v>6</v>
      </c>
    </row>
    <row r="2650" spans="1:2" ht="15" customHeight="1" x14ac:dyDescent="0.25">
      <c r="A2650" s="101">
        <v>176170</v>
      </c>
      <c r="B2650" s="100">
        <v>11</v>
      </c>
    </row>
    <row r="2651" spans="1:2" ht="15" customHeight="1" x14ac:dyDescent="0.25">
      <c r="A2651" s="101">
        <v>197510</v>
      </c>
      <c r="B2651" s="100">
        <v>4</v>
      </c>
    </row>
    <row r="2652" spans="1:2" ht="15" customHeight="1" x14ac:dyDescent="0.25">
      <c r="A2652" s="101">
        <v>152903</v>
      </c>
      <c r="B2652" s="100">
        <v>3</v>
      </c>
    </row>
    <row r="2653" spans="1:2" ht="15" customHeight="1" x14ac:dyDescent="0.25">
      <c r="A2653" s="101">
        <v>152903</v>
      </c>
      <c r="B2653" s="100">
        <v>1</v>
      </c>
    </row>
    <row r="2654" spans="1:2" ht="15" customHeight="1" x14ac:dyDescent="0.25">
      <c r="A2654" s="101">
        <v>152903</v>
      </c>
      <c r="B2654" s="100">
        <v>2</v>
      </c>
    </row>
    <row r="2655" spans="1:2" ht="15" customHeight="1" x14ac:dyDescent="0.25">
      <c r="A2655" s="101">
        <v>131074</v>
      </c>
      <c r="B2655" s="100">
        <v>7</v>
      </c>
    </row>
    <row r="2656" spans="1:2" ht="15" customHeight="1" x14ac:dyDescent="0.25">
      <c r="A2656" s="101">
        <v>184420</v>
      </c>
      <c r="B2656" s="100">
        <v>2</v>
      </c>
    </row>
    <row r="2657" spans="1:2" ht="15" customHeight="1" x14ac:dyDescent="0.25">
      <c r="A2657" s="101">
        <v>203287</v>
      </c>
      <c r="B2657" s="100">
        <v>7</v>
      </c>
    </row>
    <row r="2658" spans="1:2" ht="15" customHeight="1" x14ac:dyDescent="0.25">
      <c r="A2658" s="101">
        <v>167051</v>
      </c>
      <c r="B2658" s="100">
        <v>14</v>
      </c>
    </row>
    <row r="2659" spans="1:2" ht="15" customHeight="1" x14ac:dyDescent="0.25">
      <c r="A2659" s="101">
        <v>146513</v>
      </c>
      <c r="B2659" s="100">
        <v>5</v>
      </c>
    </row>
    <row r="2660" spans="1:2" ht="15" customHeight="1" x14ac:dyDescent="0.25">
      <c r="A2660" s="101">
        <v>143034</v>
      </c>
      <c r="B2660" s="100">
        <v>3</v>
      </c>
    </row>
    <row r="2661" spans="1:2" ht="15" customHeight="1" x14ac:dyDescent="0.25">
      <c r="A2661" s="101">
        <v>173370</v>
      </c>
      <c r="B2661" s="100">
        <v>14</v>
      </c>
    </row>
    <row r="2662" spans="1:2" ht="15" customHeight="1" x14ac:dyDescent="0.25">
      <c r="A2662" s="101">
        <v>169771</v>
      </c>
      <c r="B2662" s="100">
        <v>3</v>
      </c>
    </row>
    <row r="2663" spans="1:2" ht="15" customHeight="1" x14ac:dyDescent="0.25">
      <c r="A2663" s="101">
        <v>169771</v>
      </c>
      <c r="B2663" s="100">
        <v>3</v>
      </c>
    </row>
    <row r="2664" spans="1:2" ht="15" customHeight="1" x14ac:dyDescent="0.25">
      <c r="A2664" s="101">
        <v>203872</v>
      </c>
      <c r="B2664" s="100">
        <v>5</v>
      </c>
    </row>
    <row r="2665" spans="1:2" ht="15" customHeight="1" x14ac:dyDescent="0.25">
      <c r="A2665" s="101">
        <v>203872</v>
      </c>
      <c r="B2665" s="100">
        <v>6</v>
      </c>
    </row>
    <row r="2666" spans="1:2" ht="15" customHeight="1" x14ac:dyDescent="0.25">
      <c r="A2666" s="101">
        <v>152245</v>
      </c>
      <c r="B2666" s="100">
        <v>7</v>
      </c>
    </row>
    <row r="2667" spans="1:2" ht="15" customHeight="1" x14ac:dyDescent="0.25">
      <c r="A2667" s="101">
        <v>183561</v>
      </c>
      <c r="B2667" s="100">
        <v>3</v>
      </c>
    </row>
    <row r="2668" spans="1:2" ht="15" customHeight="1" x14ac:dyDescent="0.25">
      <c r="A2668" s="101">
        <v>183561</v>
      </c>
      <c r="B2668" s="100">
        <v>2</v>
      </c>
    </row>
    <row r="2669" spans="1:2" ht="15" customHeight="1" x14ac:dyDescent="0.25">
      <c r="A2669" s="101">
        <v>96659</v>
      </c>
      <c r="B2669" s="100">
        <v>14</v>
      </c>
    </row>
    <row r="2670" spans="1:2" ht="15" customHeight="1" x14ac:dyDescent="0.25">
      <c r="A2670" s="101">
        <v>184814</v>
      </c>
      <c r="B2670" s="100">
        <v>7</v>
      </c>
    </row>
    <row r="2671" spans="1:2" ht="15" customHeight="1" x14ac:dyDescent="0.25">
      <c r="A2671" s="101">
        <v>140726</v>
      </c>
      <c r="B2671" s="100">
        <v>3</v>
      </c>
    </row>
    <row r="2672" spans="1:2" ht="15" customHeight="1" x14ac:dyDescent="0.25">
      <c r="A2672" s="101">
        <v>208432</v>
      </c>
      <c r="B2672" s="100">
        <v>14</v>
      </c>
    </row>
    <row r="2673" spans="1:2" ht="15" customHeight="1" x14ac:dyDescent="0.25">
      <c r="A2673" s="101">
        <v>208432</v>
      </c>
      <c r="B2673" s="100">
        <v>14</v>
      </c>
    </row>
    <row r="2674" spans="1:2" ht="15" customHeight="1" x14ac:dyDescent="0.25">
      <c r="A2674" s="101">
        <v>211802</v>
      </c>
      <c r="B2674" s="100">
        <v>3</v>
      </c>
    </row>
    <row r="2675" spans="1:2" ht="15" customHeight="1" x14ac:dyDescent="0.25">
      <c r="A2675" s="101">
        <v>201359</v>
      </c>
      <c r="B2675" s="100">
        <v>3</v>
      </c>
    </row>
    <row r="2676" spans="1:2" ht="15" customHeight="1" x14ac:dyDescent="0.25">
      <c r="A2676" s="101">
        <v>201359</v>
      </c>
      <c r="B2676" s="100">
        <v>6</v>
      </c>
    </row>
    <row r="2677" spans="1:2" ht="15" customHeight="1" x14ac:dyDescent="0.25">
      <c r="A2677" s="101">
        <v>201359</v>
      </c>
      <c r="B2677" s="100">
        <v>2</v>
      </c>
    </row>
    <row r="2678" spans="1:2" ht="15" customHeight="1" x14ac:dyDescent="0.25">
      <c r="A2678" s="101">
        <v>161040</v>
      </c>
      <c r="B2678" s="100">
        <v>6</v>
      </c>
    </row>
    <row r="2679" spans="1:2" ht="15" customHeight="1" x14ac:dyDescent="0.25">
      <c r="A2679" s="101">
        <v>158899</v>
      </c>
      <c r="B2679" s="100">
        <v>4</v>
      </c>
    </row>
    <row r="2680" spans="1:2" ht="15" customHeight="1" x14ac:dyDescent="0.25">
      <c r="A2680" s="101">
        <v>116286</v>
      </c>
      <c r="B2680" s="100">
        <v>3</v>
      </c>
    </row>
    <row r="2681" spans="1:2" ht="15" customHeight="1" x14ac:dyDescent="0.25">
      <c r="A2681" s="101">
        <v>199179</v>
      </c>
      <c r="B2681" s="100">
        <v>7</v>
      </c>
    </row>
    <row r="2682" spans="1:2" ht="15" customHeight="1" x14ac:dyDescent="0.25">
      <c r="A2682" s="101">
        <v>177289</v>
      </c>
      <c r="B2682" s="100">
        <v>3</v>
      </c>
    </row>
    <row r="2683" spans="1:2" ht="15" customHeight="1" x14ac:dyDescent="0.25">
      <c r="A2683" s="101">
        <v>177289</v>
      </c>
      <c r="B2683" s="100">
        <v>6</v>
      </c>
    </row>
    <row r="2684" spans="1:2" ht="15" customHeight="1" x14ac:dyDescent="0.25">
      <c r="A2684" s="101">
        <v>177289</v>
      </c>
      <c r="B2684" s="100">
        <v>1</v>
      </c>
    </row>
    <row r="2685" spans="1:2" ht="15" customHeight="1" x14ac:dyDescent="0.25">
      <c r="A2685" s="101">
        <v>119913</v>
      </c>
      <c r="B2685" s="100">
        <v>4</v>
      </c>
    </row>
    <row r="2686" spans="1:2" ht="15" customHeight="1" x14ac:dyDescent="0.25">
      <c r="A2686" s="101">
        <v>119913</v>
      </c>
      <c r="B2686" s="100">
        <v>3</v>
      </c>
    </row>
    <row r="2687" spans="1:2" ht="15" customHeight="1" x14ac:dyDescent="0.25">
      <c r="A2687" s="101">
        <v>191283</v>
      </c>
      <c r="B2687" s="100">
        <v>14</v>
      </c>
    </row>
    <row r="2688" spans="1:2" ht="15" customHeight="1" x14ac:dyDescent="0.25">
      <c r="A2688" s="101">
        <v>191283</v>
      </c>
      <c r="B2688" s="100">
        <v>3</v>
      </c>
    </row>
    <row r="2689" spans="1:2" ht="15" customHeight="1" x14ac:dyDescent="0.25">
      <c r="A2689" s="101">
        <v>119526</v>
      </c>
      <c r="B2689" s="100">
        <v>14</v>
      </c>
    </row>
    <row r="2690" spans="1:2" ht="15" customHeight="1" x14ac:dyDescent="0.25">
      <c r="A2690" s="101">
        <v>176898</v>
      </c>
      <c r="B2690" s="100">
        <v>7</v>
      </c>
    </row>
    <row r="2691" spans="1:2" ht="15" customHeight="1" x14ac:dyDescent="0.25">
      <c r="A2691" s="101">
        <v>206536</v>
      </c>
      <c r="B2691" s="100">
        <v>4</v>
      </c>
    </row>
    <row r="2692" spans="1:2" ht="15" customHeight="1" x14ac:dyDescent="0.25">
      <c r="A2692" s="101">
        <v>206536</v>
      </c>
      <c r="B2692" s="100">
        <v>6</v>
      </c>
    </row>
    <row r="2693" spans="1:2" ht="15" customHeight="1" x14ac:dyDescent="0.25">
      <c r="A2693" s="101">
        <v>158087</v>
      </c>
      <c r="B2693" s="100">
        <v>5</v>
      </c>
    </row>
    <row r="2694" spans="1:2" ht="15" customHeight="1" x14ac:dyDescent="0.25">
      <c r="A2694" s="101">
        <v>202965</v>
      </c>
      <c r="B2694" s="100">
        <v>3</v>
      </c>
    </row>
    <row r="2695" spans="1:2" ht="15" customHeight="1" x14ac:dyDescent="0.25">
      <c r="A2695" s="101">
        <v>202965</v>
      </c>
      <c r="B2695" s="100">
        <v>5</v>
      </c>
    </row>
    <row r="2696" spans="1:2" ht="15" customHeight="1" x14ac:dyDescent="0.25">
      <c r="A2696" s="101">
        <v>185604</v>
      </c>
      <c r="B2696" s="100">
        <v>14</v>
      </c>
    </row>
    <row r="2697" spans="1:2" ht="15" customHeight="1" x14ac:dyDescent="0.25">
      <c r="A2697" s="101">
        <v>148263</v>
      </c>
      <c r="B2697" s="100">
        <v>2</v>
      </c>
    </row>
    <row r="2698" spans="1:2" ht="15" customHeight="1" x14ac:dyDescent="0.25">
      <c r="A2698" s="101">
        <v>148263</v>
      </c>
      <c r="B2698" s="100">
        <v>4</v>
      </c>
    </row>
    <row r="2699" spans="1:2" ht="15" customHeight="1" x14ac:dyDescent="0.25">
      <c r="A2699" s="101">
        <v>148263</v>
      </c>
      <c r="B2699" s="100">
        <v>2</v>
      </c>
    </row>
    <row r="2700" spans="1:2" ht="15" customHeight="1" x14ac:dyDescent="0.25">
      <c r="A2700" s="101">
        <v>154903</v>
      </c>
      <c r="B2700" s="100">
        <v>7</v>
      </c>
    </row>
    <row r="2701" spans="1:2" ht="15" customHeight="1" x14ac:dyDescent="0.25">
      <c r="A2701" s="101">
        <v>177706</v>
      </c>
      <c r="B2701" s="100">
        <v>1</v>
      </c>
    </row>
    <row r="2702" spans="1:2" ht="15" customHeight="1" x14ac:dyDescent="0.25">
      <c r="A2702" s="101">
        <v>177706</v>
      </c>
      <c r="B2702" s="100">
        <v>3</v>
      </c>
    </row>
    <row r="2703" spans="1:2" ht="15" customHeight="1" x14ac:dyDescent="0.25">
      <c r="A2703" s="101">
        <v>177706</v>
      </c>
      <c r="B2703" s="100">
        <v>5</v>
      </c>
    </row>
    <row r="2704" spans="1:2" ht="15" customHeight="1" x14ac:dyDescent="0.25">
      <c r="A2704" s="101">
        <v>189672</v>
      </c>
      <c r="B2704" s="100">
        <v>3</v>
      </c>
    </row>
    <row r="2705" spans="1:2" ht="15" customHeight="1" x14ac:dyDescent="0.25">
      <c r="A2705" s="101">
        <v>189672</v>
      </c>
      <c r="B2705" s="100">
        <v>2</v>
      </c>
    </row>
    <row r="2706" spans="1:2" ht="15" customHeight="1" x14ac:dyDescent="0.25">
      <c r="A2706" s="101">
        <v>182386</v>
      </c>
      <c r="B2706" s="100">
        <v>7</v>
      </c>
    </row>
    <row r="2707" spans="1:2" ht="15" customHeight="1" x14ac:dyDescent="0.25">
      <c r="A2707" s="101">
        <v>206118</v>
      </c>
      <c r="B2707" s="100">
        <v>5</v>
      </c>
    </row>
    <row r="2708" spans="1:2" ht="15" customHeight="1" x14ac:dyDescent="0.25">
      <c r="A2708" s="101">
        <v>206118</v>
      </c>
      <c r="B2708" s="100">
        <v>4</v>
      </c>
    </row>
    <row r="2709" spans="1:2" ht="15" customHeight="1" x14ac:dyDescent="0.25">
      <c r="A2709" s="101">
        <v>166733</v>
      </c>
      <c r="B2709" s="100">
        <v>3</v>
      </c>
    </row>
    <row r="2710" spans="1:2" ht="15" customHeight="1" x14ac:dyDescent="0.25">
      <c r="A2710" s="101">
        <v>166733</v>
      </c>
      <c r="B2710" s="100">
        <v>2</v>
      </c>
    </row>
    <row r="2711" spans="1:2" ht="15" customHeight="1" x14ac:dyDescent="0.25">
      <c r="A2711" s="101">
        <v>92558</v>
      </c>
      <c r="B2711" s="100">
        <v>6</v>
      </c>
    </row>
    <row r="2712" spans="1:2" ht="15" customHeight="1" x14ac:dyDescent="0.25">
      <c r="A2712" s="101">
        <v>184046</v>
      </c>
      <c r="B2712" s="100">
        <v>8</v>
      </c>
    </row>
    <row r="2713" spans="1:2" ht="15" customHeight="1" x14ac:dyDescent="0.25">
      <c r="A2713" s="101">
        <v>159633</v>
      </c>
      <c r="B2713" s="100">
        <v>6</v>
      </c>
    </row>
    <row r="2714" spans="1:2" ht="15" customHeight="1" x14ac:dyDescent="0.25">
      <c r="A2714" s="101">
        <v>159633</v>
      </c>
      <c r="B2714" s="100">
        <v>2</v>
      </c>
    </row>
    <row r="2715" spans="1:2" ht="15" customHeight="1" x14ac:dyDescent="0.25">
      <c r="A2715" s="101">
        <v>199158</v>
      </c>
      <c r="B2715" s="100">
        <v>13</v>
      </c>
    </row>
    <row r="2716" spans="1:2" ht="15" customHeight="1" x14ac:dyDescent="0.25">
      <c r="A2716" s="101">
        <v>181229</v>
      </c>
      <c r="B2716" s="100">
        <v>14</v>
      </c>
    </row>
    <row r="2717" spans="1:2" ht="15" customHeight="1" x14ac:dyDescent="0.25">
      <c r="A2717" s="101">
        <v>99834</v>
      </c>
      <c r="B2717" s="100">
        <v>2</v>
      </c>
    </row>
    <row r="2718" spans="1:2" ht="15" customHeight="1" x14ac:dyDescent="0.25">
      <c r="A2718" s="101">
        <v>99834</v>
      </c>
      <c r="B2718" s="100">
        <v>6</v>
      </c>
    </row>
    <row r="2719" spans="1:2" ht="15" customHeight="1" x14ac:dyDescent="0.25">
      <c r="A2719" s="101">
        <v>188819</v>
      </c>
      <c r="B2719" s="100">
        <v>3</v>
      </c>
    </row>
    <row r="2720" spans="1:2" ht="15" customHeight="1" x14ac:dyDescent="0.25">
      <c r="A2720" s="101">
        <v>212824</v>
      </c>
      <c r="B2720" s="100">
        <v>13</v>
      </c>
    </row>
    <row r="2721" spans="1:2" ht="15" customHeight="1" x14ac:dyDescent="0.25">
      <c r="A2721" s="101">
        <v>198740</v>
      </c>
      <c r="B2721" s="100">
        <v>9</v>
      </c>
    </row>
    <row r="2722" spans="1:2" ht="15" customHeight="1" x14ac:dyDescent="0.25">
      <c r="A2722" s="101">
        <v>202844</v>
      </c>
      <c r="B2722" s="100">
        <v>5</v>
      </c>
    </row>
    <row r="2723" spans="1:2" ht="15" customHeight="1" x14ac:dyDescent="0.25">
      <c r="A2723" s="101">
        <v>167058</v>
      </c>
      <c r="B2723" s="100">
        <v>13</v>
      </c>
    </row>
    <row r="2724" spans="1:2" ht="15" customHeight="1" x14ac:dyDescent="0.25">
      <c r="A2724" s="101">
        <v>133898</v>
      </c>
      <c r="B2724" s="100">
        <v>3</v>
      </c>
    </row>
    <row r="2725" spans="1:2" ht="15" customHeight="1" x14ac:dyDescent="0.25">
      <c r="A2725" s="101">
        <v>160379</v>
      </c>
      <c r="B2725" s="100">
        <v>6</v>
      </c>
    </row>
    <row r="2726" spans="1:2" ht="15" customHeight="1" x14ac:dyDescent="0.25">
      <c r="A2726" s="101">
        <v>156429</v>
      </c>
      <c r="B2726" s="100">
        <v>3</v>
      </c>
    </row>
    <row r="2727" spans="1:2" ht="15" customHeight="1" x14ac:dyDescent="0.25">
      <c r="A2727" s="101">
        <v>156429</v>
      </c>
      <c r="B2727" s="100">
        <v>9</v>
      </c>
    </row>
    <row r="2728" spans="1:2" ht="15" customHeight="1" x14ac:dyDescent="0.25">
      <c r="A2728" s="101">
        <v>171125</v>
      </c>
      <c r="B2728" s="100">
        <v>14</v>
      </c>
    </row>
    <row r="2729" spans="1:2" ht="15" customHeight="1" x14ac:dyDescent="0.25">
      <c r="A2729" s="101">
        <v>151521</v>
      </c>
      <c r="B2729" s="100">
        <v>14</v>
      </c>
    </row>
    <row r="2730" spans="1:2" ht="15" customHeight="1" x14ac:dyDescent="0.25">
      <c r="A2730" s="101">
        <v>197249</v>
      </c>
      <c r="B2730" s="100">
        <v>6</v>
      </c>
    </row>
    <row r="2731" spans="1:2" ht="15" customHeight="1" x14ac:dyDescent="0.25">
      <c r="A2731" s="101">
        <v>197249</v>
      </c>
      <c r="B2731" s="100">
        <v>1</v>
      </c>
    </row>
    <row r="2732" spans="1:2" ht="15" customHeight="1" x14ac:dyDescent="0.25">
      <c r="A2732" s="101">
        <v>167936</v>
      </c>
      <c r="B2732" s="100">
        <v>3</v>
      </c>
    </row>
    <row r="2733" spans="1:2" ht="15" customHeight="1" x14ac:dyDescent="0.25">
      <c r="A2733" s="101">
        <v>167936</v>
      </c>
      <c r="B2733" s="100">
        <v>4</v>
      </c>
    </row>
    <row r="2734" spans="1:2" ht="15" customHeight="1" x14ac:dyDescent="0.25">
      <c r="A2734" s="101">
        <v>167936</v>
      </c>
      <c r="B2734" s="100">
        <v>7</v>
      </c>
    </row>
    <row r="2735" spans="1:2" ht="15" customHeight="1" x14ac:dyDescent="0.25">
      <c r="A2735" s="101">
        <v>176342</v>
      </c>
      <c r="B2735" s="100">
        <v>5</v>
      </c>
    </row>
    <row r="2736" spans="1:2" ht="15" customHeight="1" x14ac:dyDescent="0.25">
      <c r="A2736" s="101">
        <v>188816</v>
      </c>
      <c r="B2736" s="100">
        <v>7</v>
      </c>
    </row>
    <row r="2737" spans="1:2" ht="15" customHeight="1" x14ac:dyDescent="0.25">
      <c r="A2737" s="101">
        <v>187685</v>
      </c>
      <c r="B2737" s="100">
        <v>3</v>
      </c>
    </row>
    <row r="2738" spans="1:2" ht="15" customHeight="1" x14ac:dyDescent="0.25">
      <c r="A2738" s="101">
        <v>187685</v>
      </c>
      <c r="B2738" s="100">
        <v>5</v>
      </c>
    </row>
    <row r="2739" spans="1:2" ht="15" customHeight="1" x14ac:dyDescent="0.25">
      <c r="A2739" s="101">
        <v>171126</v>
      </c>
      <c r="B2739" s="100">
        <v>4</v>
      </c>
    </row>
    <row r="2740" spans="1:2" ht="15" customHeight="1" x14ac:dyDescent="0.25">
      <c r="A2740" s="101">
        <v>171126</v>
      </c>
      <c r="B2740" s="100">
        <v>5</v>
      </c>
    </row>
    <row r="2741" spans="1:2" ht="15" customHeight="1" x14ac:dyDescent="0.25">
      <c r="A2741" s="101">
        <v>208395</v>
      </c>
      <c r="B2741" s="100">
        <v>3</v>
      </c>
    </row>
    <row r="2742" spans="1:2" ht="15" customHeight="1" x14ac:dyDescent="0.25">
      <c r="A2742" s="101">
        <v>195694</v>
      </c>
      <c r="B2742" s="100">
        <v>2</v>
      </c>
    </row>
    <row r="2743" spans="1:2" ht="15" customHeight="1" x14ac:dyDescent="0.25">
      <c r="A2743" s="101">
        <v>207269</v>
      </c>
      <c r="B2743" s="100">
        <v>3</v>
      </c>
    </row>
    <row r="2744" spans="1:2" ht="15" customHeight="1" x14ac:dyDescent="0.25">
      <c r="A2744" s="101">
        <v>180079</v>
      </c>
      <c r="B2744" s="100">
        <v>2</v>
      </c>
    </row>
    <row r="2745" spans="1:2" ht="15" customHeight="1" x14ac:dyDescent="0.25">
      <c r="A2745" s="101">
        <v>212490</v>
      </c>
      <c r="B2745" s="100">
        <v>13</v>
      </c>
    </row>
    <row r="2746" spans="1:2" ht="15" customHeight="1" x14ac:dyDescent="0.25">
      <c r="A2746" s="101">
        <v>174187</v>
      </c>
      <c r="B2746" s="100">
        <v>1</v>
      </c>
    </row>
    <row r="2747" spans="1:2" ht="15" customHeight="1" x14ac:dyDescent="0.25">
      <c r="A2747" s="101">
        <v>197259</v>
      </c>
      <c r="B2747" s="100">
        <v>7</v>
      </c>
    </row>
    <row r="2748" spans="1:2" ht="15" customHeight="1" x14ac:dyDescent="0.25">
      <c r="A2748" s="101">
        <v>196659</v>
      </c>
      <c r="B2748" s="100">
        <v>4</v>
      </c>
    </row>
    <row r="2749" spans="1:2" ht="15" customHeight="1" x14ac:dyDescent="0.25">
      <c r="A2749" s="101">
        <v>101162</v>
      </c>
      <c r="B2749" s="100">
        <v>3</v>
      </c>
    </row>
    <row r="2750" spans="1:2" ht="15" customHeight="1" x14ac:dyDescent="0.25">
      <c r="A2750" s="101">
        <v>101162</v>
      </c>
      <c r="B2750" s="100">
        <v>6</v>
      </c>
    </row>
    <row r="2751" spans="1:2" ht="15" customHeight="1" x14ac:dyDescent="0.25">
      <c r="A2751" s="101">
        <v>147153</v>
      </c>
      <c r="B2751" s="100">
        <v>7</v>
      </c>
    </row>
    <row r="2752" spans="1:2" ht="15" customHeight="1" x14ac:dyDescent="0.25">
      <c r="A2752" s="101">
        <v>185664</v>
      </c>
      <c r="B2752" s="100">
        <v>7</v>
      </c>
    </row>
    <row r="2753" spans="1:2" ht="15" customHeight="1" x14ac:dyDescent="0.25">
      <c r="A2753" s="101">
        <v>189624</v>
      </c>
      <c r="B2753" s="100">
        <v>7</v>
      </c>
    </row>
    <row r="2754" spans="1:2" ht="15" customHeight="1" x14ac:dyDescent="0.25">
      <c r="A2754" s="101">
        <v>113973</v>
      </c>
      <c r="B2754" s="100">
        <v>2</v>
      </c>
    </row>
    <row r="2755" spans="1:2" ht="15" customHeight="1" x14ac:dyDescent="0.25">
      <c r="A2755" s="101">
        <v>195408</v>
      </c>
      <c r="B2755" s="100">
        <v>3</v>
      </c>
    </row>
    <row r="2756" spans="1:2" ht="15" customHeight="1" x14ac:dyDescent="0.25">
      <c r="A2756" s="101">
        <v>125876</v>
      </c>
      <c r="B2756" s="100">
        <v>14</v>
      </c>
    </row>
    <row r="2757" spans="1:2" ht="15" customHeight="1" x14ac:dyDescent="0.25">
      <c r="A2757" s="101">
        <v>135621</v>
      </c>
      <c r="B2757" s="100">
        <v>15</v>
      </c>
    </row>
    <row r="2758" spans="1:2" ht="15" customHeight="1" x14ac:dyDescent="0.25">
      <c r="A2758" s="101">
        <v>186792</v>
      </c>
      <c r="B2758" s="100">
        <v>21</v>
      </c>
    </row>
    <row r="2759" spans="1:2" ht="15" customHeight="1" x14ac:dyDescent="0.25">
      <c r="A2759" s="101">
        <v>186792</v>
      </c>
      <c r="B2759" s="100">
        <v>5</v>
      </c>
    </row>
    <row r="2760" spans="1:2" ht="15" customHeight="1" x14ac:dyDescent="0.25">
      <c r="A2760" s="101">
        <v>186792</v>
      </c>
      <c r="B2760" s="100">
        <v>2</v>
      </c>
    </row>
    <row r="2761" spans="1:2" ht="15" customHeight="1" x14ac:dyDescent="0.25">
      <c r="A2761" s="101">
        <v>183590</v>
      </c>
      <c r="B2761" s="100">
        <v>7</v>
      </c>
    </row>
    <row r="2762" spans="1:2" ht="15" customHeight="1" x14ac:dyDescent="0.25">
      <c r="A2762" s="101">
        <v>116333</v>
      </c>
      <c r="B2762" s="100">
        <v>28</v>
      </c>
    </row>
    <row r="2763" spans="1:2" ht="15" customHeight="1" x14ac:dyDescent="0.25">
      <c r="A2763" s="101">
        <v>212575</v>
      </c>
      <c r="B2763" s="100">
        <v>17</v>
      </c>
    </row>
    <row r="2764" spans="1:2" ht="15" customHeight="1" x14ac:dyDescent="0.25">
      <c r="A2764" s="101">
        <v>164357</v>
      </c>
      <c r="B2764" s="100">
        <v>9</v>
      </c>
    </row>
    <row r="2765" spans="1:2" ht="15" customHeight="1" x14ac:dyDescent="0.25">
      <c r="A2765" s="101">
        <v>141864</v>
      </c>
      <c r="B2765" s="100">
        <v>4</v>
      </c>
    </row>
    <row r="2766" spans="1:2" ht="15" customHeight="1" x14ac:dyDescent="0.25">
      <c r="A2766" s="101">
        <v>138982</v>
      </c>
      <c r="B2766" s="100">
        <v>3</v>
      </c>
    </row>
    <row r="2767" spans="1:2" ht="15" customHeight="1" x14ac:dyDescent="0.25">
      <c r="A2767" s="101">
        <v>138982</v>
      </c>
      <c r="B2767" s="100">
        <v>14</v>
      </c>
    </row>
    <row r="2768" spans="1:2" ht="15" customHeight="1" x14ac:dyDescent="0.25">
      <c r="A2768" s="101">
        <v>141646</v>
      </c>
      <c r="B2768" s="100">
        <v>3</v>
      </c>
    </row>
    <row r="2769" spans="1:2" ht="15" customHeight="1" x14ac:dyDescent="0.25">
      <c r="A2769" s="101">
        <v>141646</v>
      </c>
      <c r="B2769" s="100">
        <v>5</v>
      </c>
    </row>
    <row r="2770" spans="1:2" ht="15" customHeight="1" x14ac:dyDescent="0.25">
      <c r="A2770" s="101">
        <v>151237</v>
      </c>
      <c r="B2770" s="100">
        <v>4</v>
      </c>
    </row>
    <row r="2771" spans="1:2" ht="15" customHeight="1" x14ac:dyDescent="0.25">
      <c r="A2771" s="101">
        <v>186525</v>
      </c>
      <c r="B2771" s="100">
        <v>3</v>
      </c>
    </row>
    <row r="2772" spans="1:2" ht="15" customHeight="1" x14ac:dyDescent="0.25">
      <c r="A2772" s="101">
        <v>167426</v>
      </c>
      <c r="B2772" s="100">
        <v>14</v>
      </c>
    </row>
    <row r="2773" spans="1:2" ht="15" customHeight="1" x14ac:dyDescent="0.25">
      <c r="A2773" s="101">
        <v>167426</v>
      </c>
      <c r="B2773" s="100">
        <v>4</v>
      </c>
    </row>
    <row r="2774" spans="1:2" ht="15" customHeight="1" x14ac:dyDescent="0.25">
      <c r="A2774" s="101">
        <v>212493</v>
      </c>
      <c r="B2774" s="100">
        <v>7</v>
      </c>
    </row>
    <row r="2775" spans="1:2" ht="15" customHeight="1" x14ac:dyDescent="0.25">
      <c r="A2775" s="101">
        <v>203798</v>
      </c>
      <c r="B2775" s="100">
        <v>4</v>
      </c>
    </row>
    <row r="2776" spans="1:2" ht="15" customHeight="1" x14ac:dyDescent="0.25">
      <c r="A2776" s="101">
        <v>203798</v>
      </c>
      <c r="B2776" s="100">
        <v>5</v>
      </c>
    </row>
    <row r="2777" spans="1:2" ht="15" customHeight="1" x14ac:dyDescent="0.25">
      <c r="A2777" s="101">
        <v>132544</v>
      </c>
      <c r="B2777" s="100">
        <v>14</v>
      </c>
    </row>
    <row r="2778" spans="1:2" ht="15" customHeight="1" x14ac:dyDescent="0.25">
      <c r="A2778" s="101">
        <v>210401</v>
      </c>
      <c r="B2778" s="100">
        <v>5</v>
      </c>
    </row>
    <row r="2779" spans="1:2" ht="15" customHeight="1" x14ac:dyDescent="0.25">
      <c r="A2779" s="101">
        <v>176406</v>
      </c>
      <c r="B2779" s="100">
        <v>9</v>
      </c>
    </row>
    <row r="2780" spans="1:2" ht="15" customHeight="1" x14ac:dyDescent="0.25">
      <c r="A2780" s="101">
        <v>199726</v>
      </c>
      <c r="B2780" s="100">
        <v>14</v>
      </c>
    </row>
    <row r="2781" spans="1:2" ht="15" customHeight="1" x14ac:dyDescent="0.25">
      <c r="A2781" s="101">
        <v>117739</v>
      </c>
      <c r="B2781" s="100">
        <v>3</v>
      </c>
    </row>
    <row r="2782" spans="1:2" ht="15" customHeight="1" x14ac:dyDescent="0.25">
      <c r="A2782" s="101">
        <v>117739</v>
      </c>
      <c r="B2782" s="100">
        <v>5</v>
      </c>
    </row>
    <row r="2783" spans="1:2" ht="15" customHeight="1" x14ac:dyDescent="0.25">
      <c r="A2783" s="101">
        <v>117739</v>
      </c>
      <c r="B2783" s="100">
        <v>2</v>
      </c>
    </row>
    <row r="2784" spans="1:2" ht="15" customHeight="1" x14ac:dyDescent="0.25">
      <c r="A2784" s="101">
        <v>204330</v>
      </c>
      <c r="B2784" s="100">
        <v>5</v>
      </c>
    </row>
    <row r="2785" spans="1:2" ht="15" customHeight="1" x14ac:dyDescent="0.25">
      <c r="A2785" s="101">
        <v>163900</v>
      </c>
      <c r="B2785" s="100">
        <v>4</v>
      </c>
    </row>
    <row r="2786" spans="1:2" ht="15" customHeight="1" x14ac:dyDescent="0.25">
      <c r="A2786" s="101">
        <v>202760</v>
      </c>
      <c r="B2786" s="100">
        <v>8</v>
      </c>
    </row>
    <row r="2787" spans="1:2" ht="15" customHeight="1" x14ac:dyDescent="0.25">
      <c r="A2787" s="101">
        <v>189688</v>
      </c>
      <c r="B2787" s="100">
        <v>13</v>
      </c>
    </row>
    <row r="2788" spans="1:2" ht="15" customHeight="1" x14ac:dyDescent="0.25">
      <c r="A2788" s="101">
        <v>167371</v>
      </c>
      <c r="B2788" s="100">
        <v>7</v>
      </c>
    </row>
    <row r="2789" spans="1:2" ht="15" customHeight="1" x14ac:dyDescent="0.25">
      <c r="A2789" s="101">
        <v>167371</v>
      </c>
      <c r="B2789" s="100">
        <v>7</v>
      </c>
    </row>
    <row r="2790" spans="1:2" ht="15" customHeight="1" x14ac:dyDescent="0.25">
      <c r="A2790" s="101">
        <v>153613</v>
      </c>
      <c r="B2790" s="100">
        <v>7</v>
      </c>
    </row>
    <row r="2791" spans="1:2" ht="15" customHeight="1" x14ac:dyDescent="0.25">
      <c r="A2791" s="101">
        <v>181456</v>
      </c>
      <c r="B2791" s="100">
        <v>4</v>
      </c>
    </row>
    <row r="2792" spans="1:2" ht="15" customHeight="1" x14ac:dyDescent="0.25">
      <c r="A2792" s="101">
        <v>195836</v>
      </c>
      <c r="B2792" s="100">
        <v>2</v>
      </c>
    </row>
    <row r="2793" spans="1:2" ht="15" customHeight="1" x14ac:dyDescent="0.25">
      <c r="A2793" s="101">
        <v>195836</v>
      </c>
      <c r="B2793" s="100">
        <v>2</v>
      </c>
    </row>
    <row r="2794" spans="1:2" ht="15" customHeight="1" x14ac:dyDescent="0.25">
      <c r="A2794" s="101">
        <v>167457</v>
      </c>
      <c r="B2794" s="100">
        <v>14</v>
      </c>
    </row>
    <row r="2795" spans="1:2" ht="15" customHeight="1" x14ac:dyDescent="0.25">
      <c r="A2795" s="101">
        <v>167457</v>
      </c>
      <c r="B2795" s="100">
        <v>11</v>
      </c>
    </row>
    <row r="2796" spans="1:2" ht="15" customHeight="1" x14ac:dyDescent="0.25">
      <c r="A2796" s="101">
        <v>207820</v>
      </c>
      <c r="B2796" s="100">
        <v>3</v>
      </c>
    </row>
    <row r="2797" spans="1:2" ht="15" customHeight="1" x14ac:dyDescent="0.25">
      <c r="A2797" s="101">
        <v>207820</v>
      </c>
      <c r="B2797" s="100">
        <v>2</v>
      </c>
    </row>
    <row r="2798" spans="1:2" ht="15" customHeight="1" x14ac:dyDescent="0.25">
      <c r="A2798" s="101">
        <v>210888</v>
      </c>
      <c r="B2798" s="100">
        <v>3</v>
      </c>
    </row>
    <row r="2799" spans="1:2" ht="15" customHeight="1" x14ac:dyDescent="0.25">
      <c r="A2799" s="101">
        <v>193404</v>
      </c>
      <c r="B2799" s="100">
        <v>3</v>
      </c>
    </row>
    <row r="2800" spans="1:2" ht="15" customHeight="1" x14ac:dyDescent="0.25">
      <c r="A2800" s="101">
        <v>193404</v>
      </c>
      <c r="B2800" s="100">
        <v>1</v>
      </c>
    </row>
    <row r="2801" spans="1:2" ht="15" customHeight="1" x14ac:dyDescent="0.25">
      <c r="A2801" s="101">
        <v>89629</v>
      </c>
      <c r="B2801" s="100">
        <v>12</v>
      </c>
    </row>
    <row r="2802" spans="1:2" ht="15" customHeight="1" x14ac:dyDescent="0.25">
      <c r="A2802" s="101">
        <v>208391</v>
      </c>
      <c r="B2802" s="100">
        <v>9</v>
      </c>
    </row>
    <row r="2803" spans="1:2" ht="15" customHeight="1" x14ac:dyDescent="0.25">
      <c r="A2803" s="101">
        <v>171606</v>
      </c>
      <c r="B2803" s="100">
        <v>28</v>
      </c>
    </row>
    <row r="2804" spans="1:2" ht="15" customHeight="1" x14ac:dyDescent="0.25">
      <c r="A2804" s="101">
        <v>192031</v>
      </c>
      <c r="B2804" s="100">
        <v>14</v>
      </c>
    </row>
    <row r="2805" spans="1:2" ht="15" customHeight="1" x14ac:dyDescent="0.25">
      <c r="A2805" s="101">
        <v>201461</v>
      </c>
      <c r="B2805" s="100">
        <v>4</v>
      </c>
    </row>
    <row r="2806" spans="1:2" ht="15" customHeight="1" x14ac:dyDescent="0.25">
      <c r="A2806" s="101">
        <v>201461</v>
      </c>
      <c r="B2806" s="100">
        <v>5</v>
      </c>
    </row>
    <row r="2807" spans="1:2" ht="15" customHeight="1" x14ac:dyDescent="0.25">
      <c r="A2807" s="101">
        <v>197751</v>
      </c>
      <c r="B2807" s="100">
        <v>1</v>
      </c>
    </row>
    <row r="2808" spans="1:2" ht="15" customHeight="1" x14ac:dyDescent="0.25">
      <c r="A2808" s="101">
        <v>197751</v>
      </c>
      <c r="B2808" s="100">
        <v>2</v>
      </c>
    </row>
    <row r="2809" spans="1:2" ht="15" customHeight="1" x14ac:dyDescent="0.25">
      <c r="A2809" s="101">
        <v>176628</v>
      </c>
      <c r="B2809" s="100">
        <v>1</v>
      </c>
    </row>
    <row r="2810" spans="1:2" ht="15" customHeight="1" x14ac:dyDescent="0.25">
      <c r="A2810" s="101">
        <v>176628</v>
      </c>
      <c r="B2810" s="100">
        <v>3</v>
      </c>
    </row>
    <row r="2811" spans="1:2" ht="15" customHeight="1" x14ac:dyDescent="0.25">
      <c r="A2811" s="101">
        <v>149447</v>
      </c>
      <c r="B2811" s="100">
        <v>7</v>
      </c>
    </row>
    <row r="2812" spans="1:2" ht="15" customHeight="1" x14ac:dyDescent="0.25">
      <c r="A2812" s="101">
        <v>208832</v>
      </c>
      <c r="B2812" s="100">
        <v>12</v>
      </c>
    </row>
    <row r="2813" spans="1:2" ht="15" customHeight="1" x14ac:dyDescent="0.25">
      <c r="A2813" s="101">
        <v>152294</v>
      </c>
      <c r="B2813" s="100">
        <v>1</v>
      </c>
    </row>
    <row r="2814" spans="1:2" ht="15" customHeight="1" x14ac:dyDescent="0.25">
      <c r="A2814" s="101">
        <v>152294</v>
      </c>
      <c r="B2814" s="100">
        <v>3</v>
      </c>
    </row>
    <row r="2815" spans="1:2" ht="15" customHeight="1" x14ac:dyDescent="0.25">
      <c r="A2815" s="101">
        <v>152294</v>
      </c>
      <c r="B2815" s="100">
        <v>2</v>
      </c>
    </row>
    <row r="2816" spans="1:2" ht="15" customHeight="1" x14ac:dyDescent="0.25">
      <c r="A2816" s="101">
        <v>198212</v>
      </c>
      <c r="B2816" s="100">
        <v>11</v>
      </c>
    </row>
    <row r="2817" spans="1:2" ht="15" customHeight="1" x14ac:dyDescent="0.25">
      <c r="A2817" s="101">
        <v>177282</v>
      </c>
      <c r="B2817" s="100">
        <v>14</v>
      </c>
    </row>
    <row r="2818" spans="1:2" ht="15" customHeight="1" x14ac:dyDescent="0.25">
      <c r="A2818" s="101">
        <v>202926</v>
      </c>
      <c r="B2818" s="100">
        <v>4</v>
      </c>
    </row>
    <row r="2819" spans="1:2" ht="15" customHeight="1" x14ac:dyDescent="0.25">
      <c r="A2819" s="101">
        <v>202926</v>
      </c>
      <c r="B2819" s="100">
        <v>2</v>
      </c>
    </row>
    <row r="2820" spans="1:2" ht="15" customHeight="1" x14ac:dyDescent="0.25">
      <c r="A2820" s="101">
        <v>209979</v>
      </c>
      <c r="B2820" s="100">
        <v>2</v>
      </c>
    </row>
    <row r="2821" spans="1:2" ht="15" customHeight="1" x14ac:dyDescent="0.25">
      <c r="A2821" s="101">
        <v>179544</v>
      </c>
      <c r="B2821" s="100">
        <v>3</v>
      </c>
    </row>
    <row r="2822" spans="1:2" ht="15" customHeight="1" x14ac:dyDescent="0.25">
      <c r="A2822" s="101">
        <v>179544</v>
      </c>
      <c r="B2822" s="100">
        <v>5</v>
      </c>
    </row>
    <row r="2823" spans="1:2" ht="15" customHeight="1" x14ac:dyDescent="0.25">
      <c r="A2823" s="101">
        <v>194709</v>
      </c>
      <c r="B2823" s="100">
        <v>7</v>
      </c>
    </row>
    <row r="2824" spans="1:2" ht="15" customHeight="1" x14ac:dyDescent="0.25">
      <c r="A2824" s="101">
        <v>205664</v>
      </c>
      <c r="B2824" s="100">
        <v>11</v>
      </c>
    </row>
    <row r="2825" spans="1:2" ht="15" customHeight="1" x14ac:dyDescent="0.25">
      <c r="A2825" s="101">
        <v>185432</v>
      </c>
      <c r="B2825" s="100">
        <v>4</v>
      </c>
    </row>
    <row r="2826" spans="1:2" ht="15" customHeight="1" x14ac:dyDescent="0.25">
      <c r="A2826" s="101">
        <v>172136</v>
      </c>
      <c r="B2826" s="100">
        <v>4</v>
      </c>
    </row>
    <row r="2827" spans="1:2" ht="15" customHeight="1" x14ac:dyDescent="0.25">
      <c r="A2827" s="101">
        <v>203620</v>
      </c>
      <c r="B2827" s="100">
        <v>5</v>
      </c>
    </row>
    <row r="2828" spans="1:2" ht="15" customHeight="1" x14ac:dyDescent="0.25">
      <c r="A2828" s="101">
        <v>210682</v>
      </c>
      <c r="B2828" s="100">
        <v>2</v>
      </c>
    </row>
    <row r="2829" spans="1:2" ht="15" customHeight="1" x14ac:dyDescent="0.25">
      <c r="A2829" s="101">
        <v>210682</v>
      </c>
      <c r="B2829" s="100">
        <v>2</v>
      </c>
    </row>
    <row r="2830" spans="1:2" ht="15" customHeight="1" x14ac:dyDescent="0.25">
      <c r="A2830" s="101">
        <v>209490</v>
      </c>
      <c r="B2830" s="100">
        <v>2</v>
      </c>
    </row>
    <row r="2831" spans="1:2" ht="15" customHeight="1" x14ac:dyDescent="0.25">
      <c r="A2831" s="101">
        <v>133303</v>
      </c>
      <c r="B2831" s="100">
        <v>3</v>
      </c>
    </row>
    <row r="2832" spans="1:2" ht="15" customHeight="1" x14ac:dyDescent="0.25">
      <c r="A2832" s="101">
        <v>133303</v>
      </c>
      <c r="B2832" s="100">
        <v>5</v>
      </c>
    </row>
    <row r="2833" spans="1:2" ht="15" customHeight="1" x14ac:dyDescent="0.25">
      <c r="A2833" s="101">
        <v>133303</v>
      </c>
      <c r="B2833" s="100">
        <v>6</v>
      </c>
    </row>
    <row r="2834" spans="1:2" ht="15" customHeight="1" x14ac:dyDescent="0.25">
      <c r="A2834" s="101">
        <v>155775</v>
      </c>
      <c r="B2834" s="100">
        <v>7</v>
      </c>
    </row>
    <row r="2835" spans="1:2" ht="15" customHeight="1" x14ac:dyDescent="0.25">
      <c r="A2835" s="101">
        <v>173243</v>
      </c>
      <c r="B2835" s="100">
        <v>4</v>
      </c>
    </row>
    <row r="2836" spans="1:2" ht="15" customHeight="1" x14ac:dyDescent="0.25">
      <c r="A2836" s="101">
        <v>185599</v>
      </c>
      <c r="B2836" s="100">
        <v>3</v>
      </c>
    </row>
    <row r="2837" spans="1:2" ht="15" customHeight="1" x14ac:dyDescent="0.25">
      <c r="A2837" s="101">
        <v>185291</v>
      </c>
      <c r="B2837" s="100">
        <v>6</v>
      </c>
    </row>
    <row r="2838" spans="1:2" ht="15" customHeight="1" x14ac:dyDescent="0.25">
      <c r="A2838" s="101">
        <v>177600</v>
      </c>
      <c r="B2838" s="100">
        <v>14</v>
      </c>
    </row>
    <row r="2839" spans="1:2" ht="15" customHeight="1" x14ac:dyDescent="0.25">
      <c r="A2839" s="101">
        <v>212909</v>
      </c>
      <c r="B2839" s="100">
        <v>14</v>
      </c>
    </row>
    <row r="2840" spans="1:2" ht="15" customHeight="1" x14ac:dyDescent="0.25">
      <c r="A2840" s="101">
        <v>161831</v>
      </c>
      <c r="B2840" s="100">
        <v>6</v>
      </c>
    </row>
    <row r="2841" spans="1:2" ht="15" customHeight="1" x14ac:dyDescent="0.25">
      <c r="A2841" s="101">
        <v>161831</v>
      </c>
      <c r="B2841" s="100">
        <v>2</v>
      </c>
    </row>
    <row r="2842" spans="1:2" ht="15" customHeight="1" x14ac:dyDescent="0.25">
      <c r="A2842" s="101">
        <v>118310</v>
      </c>
      <c r="B2842" s="100">
        <v>3</v>
      </c>
    </row>
    <row r="2843" spans="1:2" ht="15" customHeight="1" x14ac:dyDescent="0.25">
      <c r="A2843" s="101">
        <v>118310</v>
      </c>
      <c r="B2843" s="100">
        <v>5</v>
      </c>
    </row>
    <row r="2844" spans="1:2" ht="15" customHeight="1" x14ac:dyDescent="0.25">
      <c r="A2844" s="101">
        <v>160045</v>
      </c>
      <c r="B2844" s="100">
        <v>1</v>
      </c>
    </row>
    <row r="2845" spans="1:2" ht="15" customHeight="1" x14ac:dyDescent="0.25">
      <c r="A2845" s="101">
        <v>89376</v>
      </c>
      <c r="B2845" s="100">
        <v>5</v>
      </c>
    </row>
    <row r="2846" spans="1:2" ht="15" customHeight="1" x14ac:dyDescent="0.25">
      <c r="A2846" s="101">
        <v>209237</v>
      </c>
      <c r="B2846" s="100">
        <v>3</v>
      </c>
    </row>
    <row r="2847" spans="1:2" ht="15" customHeight="1" x14ac:dyDescent="0.25">
      <c r="A2847" s="101">
        <v>196645</v>
      </c>
      <c r="B2847" s="100">
        <v>1</v>
      </c>
    </row>
    <row r="2848" spans="1:2" ht="15" customHeight="1" x14ac:dyDescent="0.25">
      <c r="A2848" s="101">
        <v>196645</v>
      </c>
      <c r="B2848" s="100">
        <v>6</v>
      </c>
    </row>
    <row r="2849" spans="1:2" ht="15" customHeight="1" x14ac:dyDescent="0.25">
      <c r="A2849" s="101">
        <v>196645</v>
      </c>
      <c r="B2849" s="100">
        <v>1</v>
      </c>
    </row>
    <row r="2850" spans="1:2" ht="15" customHeight="1" x14ac:dyDescent="0.25">
      <c r="A2850" s="101">
        <v>196818</v>
      </c>
      <c r="B2850" s="100">
        <v>2</v>
      </c>
    </row>
    <row r="2851" spans="1:2" ht="15" customHeight="1" x14ac:dyDescent="0.25">
      <c r="A2851" s="101">
        <v>180799</v>
      </c>
      <c r="B2851" s="100">
        <v>14</v>
      </c>
    </row>
    <row r="2852" spans="1:2" ht="15" customHeight="1" x14ac:dyDescent="0.25">
      <c r="A2852" s="101">
        <v>146545</v>
      </c>
      <c r="B2852" s="100">
        <v>5</v>
      </c>
    </row>
    <row r="2853" spans="1:2" ht="15" customHeight="1" x14ac:dyDescent="0.25">
      <c r="A2853" s="101">
        <v>135600</v>
      </c>
      <c r="B2853" s="100">
        <v>5</v>
      </c>
    </row>
    <row r="2854" spans="1:2" ht="15" customHeight="1" x14ac:dyDescent="0.25">
      <c r="A2854" s="101">
        <v>189293</v>
      </c>
      <c r="B2854" s="100">
        <v>9</v>
      </c>
    </row>
    <row r="2855" spans="1:2" ht="15" customHeight="1" x14ac:dyDescent="0.25">
      <c r="A2855" s="101">
        <v>204993</v>
      </c>
      <c r="B2855" s="100">
        <v>7</v>
      </c>
    </row>
    <row r="2856" spans="1:2" ht="15" customHeight="1" x14ac:dyDescent="0.25">
      <c r="A2856" s="101">
        <v>136687</v>
      </c>
      <c r="B2856" s="100">
        <v>14</v>
      </c>
    </row>
    <row r="2857" spans="1:2" ht="15" customHeight="1" x14ac:dyDescent="0.25">
      <c r="A2857" s="101">
        <v>197773</v>
      </c>
      <c r="B2857" s="100">
        <v>3</v>
      </c>
    </row>
    <row r="2858" spans="1:2" ht="15" customHeight="1" x14ac:dyDescent="0.25">
      <c r="A2858" s="101">
        <v>197773</v>
      </c>
      <c r="B2858" s="100">
        <v>3</v>
      </c>
    </row>
    <row r="2859" spans="1:2" ht="15" customHeight="1" x14ac:dyDescent="0.25">
      <c r="A2859" s="101">
        <v>197773</v>
      </c>
      <c r="B2859" s="100">
        <v>2</v>
      </c>
    </row>
    <row r="2860" spans="1:2" ht="15" customHeight="1" x14ac:dyDescent="0.25">
      <c r="A2860" s="101">
        <v>180081</v>
      </c>
      <c r="B2860" s="100">
        <v>8</v>
      </c>
    </row>
    <row r="2861" spans="1:2" ht="15" customHeight="1" x14ac:dyDescent="0.25">
      <c r="A2861" s="101">
        <v>203608</v>
      </c>
      <c r="B2861" s="100">
        <v>4</v>
      </c>
    </row>
    <row r="2862" spans="1:2" ht="15" customHeight="1" x14ac:dyDescent="0.25">
      <c r="A2862" s="101">
        <v>206786</v>
      </c>
      <c r="B2862" s="100">
        <v>7</v>
      </c>
    </row>
    <row r="2863" spans="1:2" ht="15" customHeight="1" x14ac:dyDescent="0.25">
      <c r="A2863" s="101">
        <v>174103</v>
      </c>
      <c r="B2863" s="100">
        <v>14</v>
      </c>
    </row>
    <row r="2864" spans="1:2" ht="15" customHeight="1" x14ac:dyDescent="0.25">
      <c r="A2864" s="101">
        <v>174103</v>
      </c>
      <c r="B2864" s="100">
        <v>2</v>
      </c>
    </row>
    <row r="2865" spans="1:2" ht="15" customHeight="1" x14ac:dyDescent="0.25">
      <c r="A2865" s="101">
        <v>208876</v>
      </c>
      <c r="B2865" s="100">
        <v>13</v>
      </c>
    </row>
    <row r="2866" spans="1:2" ht="15" customHeight="1" x14ac:dyDescent="0.25">
      <c r="A2866" s="101">
        <v>208876</v>
      </c>
      <c r="B2866" s="100">
        <v>1</v>
      </c>
    </row>
    <row r="2867" spans="1:2" ht="15" customHeight="1" x14ac:dyDescent="0.25">
      <c r="A2867" s="101">
        <v>181102</v>
      </c>
      <c r="B2867" s="100">
        <v>14</v>
      </c>
    </row>
    <row r="2868" spans="1:2" ht="15" customHeight="1" x14ac:dyDescent="0.25">
      <c r="A2868" s="101">
        <v>168436</v>
      </c>
      <c r="B2868" s="100">
        <v>7</v>
      </c>
    </row>
    <row r="2869" spans="1:2" ht="15" customHeight="1" x14ac:dyDescent="0.25">
      <c r="A2869" s="101">
        <v>159519</v>
      </c>
      <c r="B2869" s="100">
        <v>7</v>
      </c>
    </row>
    <row r="2870" spans="1:2" ht="15" customHeight="1" x14ac:dyDescent="0.25">
      <c r="A2870" s="101">
        <v>192170</v>
      </c>
      <c r="B2870" s="100">
        <v>9</v>
      </c>
    </row>
    <row r="2871" spans="1:2" ht="15" customHeight="1" x14ac:dyDescent="0.25">
      <c r="A2871" s="101">
        <v>172068</v>
      </c>
      <c r="B2871" s="100">
        <v>2</v>
      </c>
    </row>
    <row r="2872" spans="1:2" ht="15" customHeight="1" x14ac:dyDescent="0.25">
      <c r="A2872" s="101">
        <v>213935</v>
      </c>
      <c r="B2872" s="100">
        <v>16</v>
      </c>
    </row>
    <row r="2873" spans="1:2" ht="15" customHeight="1" x14ac:dyDescent="0.25">
      <c r="A2873" s="101">
        <v>213935</v>
      </c>
      <c r="B2873" s="100">
        <v>2</v>
      </c>
    </row>
    <row r="2874" spans="1:2" ht="15" customHeight="1" x14ac:dyDescent="0.25">
      <c r="A2874" s="101">
        <v>202198</v>
      </c>
      <c r="B2874" s="100">
        <v>2</v>
      </c>
    </row>
    <row r="2875" spans="1:2" ht="15" customHeight="1" x14ac:dyDescent="0.25">
      <c r="A2875" s="101">
        <v>199467</v>
      </c>
      <c r="B2875" s="100">
        <v>8</v>
      </c>
    </row>
    <row r="2876" spans="1:2" ht="15" customHeight="1" x14ac:dyDescent="0.25">
      <c r="A2876" s="101">
        <v>199467</v>
      </c>
      <c r="B2876" s="100">
        <v>14</v>
      </c>
    </row>
    <row r="2877" spans="1:2" ht="15" customHeight="1" x14ac:dyDescent="0.25">
      <c r="A2877" s="101">
        <v>195752</v>
      </c>
      <c r="B2877" s="100">
        <v>1</v>
      </c>
    </row>
    <row r="2878" spans="1:2" ht="15" customHeight="1" x14ac:dyDescent="0.25">
      <c r="A2878" s="101">
        <v>195752</v>
      </c>
      <c r="B2878" s="100">
        <v>2</v>
      </c>
    </row>
    <row r="2879" spans="1:2" ht="15" customHeight="1" x14ac:dyDescent="0.25">
      <c r="A2879" s="101">
        <v>182669</v>
      </c>
      <c r="B2879" s="100">
        <v>7</v>
      </c>
    </row>
    <row r="2880" spans="1:2" ht="15" customHeight="1" x14ac:dyDescent="0.25">
      <c r="A2880" s="101">
        <v>171656</v>
      </c>
      <c r="B2880" s="100">
        <v>3</v>
      </c>
    </row>
    <row r="2881" spans="1:2" ht="15" customHeight="1" x14ac:dyDescent="0.25">
      <c r="A2881" s="101">
        <v>171656</v>
      </c>
      <c r="B2881" s="100">
        <v>2</v>
      </c>
    </row>
    <row r="2882" spans="1:2" ht="15" customHeight="1" x14ac:dyDescent="0.25">
      <c r="A2882" s="101">
        <v>100509</v>
      </c>
      <c r="B2882" s="100">
        <v>4</v>
      </c>
    </row>
    <row r="2883" spans="1:2" ht="15" customHeight="1" x14ac:dyDescent="0.25">
      <c r="A2883" s="101">
        <v>187530</v>
      </c>
      <c r="B2883" s="100">
        <v>14</v>
      </c>
    </row>
    <row r="2884" spans="1:2" ht="15" customHeight="1" x14ac:dyDescent="0.25">
      <c r="A2884" s="101">
        <v>213594</v>
      </c>
      <c r="B2884" s="100">
        <v>6</v>
      </c>
    </row>
    <row r="2885" spans="1:2" ht="15" customHeight="1" x14ac:dyDescent="0.25">
      <c r="A2885" s="101">
        <v>150971</v>
      </c>
      <c r="B2885" s="100">
        <v>4</v>
      </c>
    </row>
    <row r="2886" spans="1:2" ht="15" customHeight="1" x14ac:dyDescent="0.25">
      <c r="A2886" s="101">
        <v>214219</v>
      </c>
      <c r="B2886" s="100">
        <v>4</v>
      </c>
    </row>
    <row r="2887" spans="1:2" ht="15" customHeight="1" x14ac:dyDescent="0.25">
      <c r="A2887" s="101">
        <v>203633</v>
      </c>
      <c r="B2887" s="100">
        <v>7</v>
      </c>
    </row>
    <row r="2888" spans="1:2" ht="15" customHeight="1" x14ac:dyDescent="0.25">
      <c r="A2888" s="101">
        <v>209488</v>
      </c>
      <c r="B2888" s="100">
        <v>13</v>
      </c>
    </row>
    <row r="2889" spans="1:2" ht="15" customHeight="1" x14ac:dyDescent="0.25">
      <c r="A2889" s="101">
        <v>213015</v>
      </c>
      <c r="B2889" s="100">
        <v>14</v>
      </c>
    </row>
    <row r="2890" spans="1:2" ht="15" customHeight="1" x14ac:dyDescent="0.25">
      <c r="A2890" s="101">
        <v>210437</v>
      </c>
      <c r="B2890" s="100">
        <v>7</v>
      </c>
    </row>
    <row r="2891" spans="1:2" ht="15" customHeight="1" x14ac:dyDescent="0.25">
      <c r="A2891" s="101">
        <v>179341</v>
      </c>
      <c r="B2891" s="100">
        <v>1</v>
      </c>
    </row>
    <row r="2892" spans="1:2" ht="15" customHeight="1" x14ac:dyDescent="0.25">
      <c r="A2892" s="101">
        <v>179341</v>
      </c>
      <c r="B2892" s="100">
        <v>14</v>
      </c>
    </row>
    <row r="2893" spans="1:2" ht="15" customHeight="1" x14ac:dyDescent="0.25">
      <c r="A2893" s="101">
        <v>206537</v>
      </c>
      <c r="B2893" s="100">
        <v>14</v>
      </c>
    </row>
    <row r="2894" spans="1:2" ht="15" customHeight="1" x14ac:dyDescent="0.25">
      <c r="A2894" s="101">
        <v>175656</v>
      </c>
      <c r="B2894" s="100">
        <v>7</v>
      </c>
    </row>
    <row r="2895" spans="1:2" ht="15" customHeight="1" x14ac:dyDescent="0.25">
      <c r="A2895" s="101">
        <v>210266</v>
      </c>
      <c r="B2895" s="100">
        <v>14</v>
      </c>
    </row>
    <row r="2896" spans="1:2" ht="15" customHeight="1" x14ac:dyDescent="0.25">
      <c r="A2896" s="101">
        <v>176623</v>
      </c>
      <c r="B2896" s="100">
        <v>1</v>
      </c>
    </row>
    <row r="2897" spans="1:2" ht="15" customHeight="1" x14ac:dyDescent="0.25">
      <c r="A2897" s="101">
        <v>176623</v>
      </c>
      <c r="B2897" s="100">
        <v>3</v>
      </c>
    </row>
    <row r="2898" spans="1:2" ht="15" customHeight="1" x14ac:dyDescent="0.25">
      <c r="A2898" s="101">
        <v>214471</v>
      </c>
      <c r="B2898" s="100">
        <v>7</v>
      </c>
    </row>
    <row r="2899" spans="1:2" ht="15" customHeight="1" x14ac:dyDescent="0.25">
      <c r="A2899" s="101">
        <v>210871</v>
      </c>
      <c r="B2899" s="100">
        <v>7</v>
      </c>
    </row>
    <row r="2900" spans="1:2" ht="15" customHeight="1" x14ac:dyDescent="0.25">
      <c r="A2900" s="101">
        <v>210871</v>
      </c>
      <c r="B2900" s="100">
        <v>2</v>
      </c>
    </row>
    <row r="2901" spans="1:2" ht="15" customHeight="1" x14ac:dyDescent="0.25">
      <c r="A2901" s="101">
        <v>160711</v>
      </c>
      <c r="B2901" s="100">
        <v>1</v>
      </c>
    </row>
    <row r="2902" spans="1:2" ht="15" customHeight="1" x14ac:dyDescent="0.25">
      <c r="A2902" s="101">
        <v>209135</v>
      </c>
      <c r="B2902" s="100">
        <v>13</v>
      </c>
    </row>
    <row r="2903" spans="1:2" ht="15" customHeight="1" x14ac:dyDescent="0.25">
      <c r="A2903" s="101">
        <v>207167</v>
      </c>
      <c r="B2903" s="100">
        <v>5</v>
      </c>
    </row>
    <row r="2904" spans="1:2" ht="15" customHeight="1" x14ac:dyDescent="0.25">
      <c r="A2904" s="101">
        <v>207167</v>
      </c>
      <c r="B2904" s="100">
        <v>4</v>
      </c>
    </row>
    <row r="2905" spans="1:2" ht="15" customHeight="1" x14ac:dyDescent="0.25">
      <c r="A2905" s="101">
        <v>139701</v>
      </c>
      <c r="B2905" s="100">
        <v>7</v>
      </c>
    </row>
    <row r="2906" spans="1:2" ht="15" customHeight="1" x14ac:dyDescent="0.25">
      <c r="A2906" s="101">
        <v>210265</v>
      </c>
      <c r="B2906" s="100">
        <v>7</v>
      </c>
    </row>
    <row r="2907" spans="1:2" ht="15" customHeight="1" x14ac:dyDescent="0.25">
      <c r="A2907" s="101">
        <v>152132</v>
      </c>
      <c r="B2907" s="100">
        <v>4</v>
      </c>
    </row>
    <row r="2908" spans="1:2" ht="15" customHeight="1" x14ac:dyDescent="0.25">
      <c r="A2908" s="101">
        <v>151691</v>
      </c>
      <c r="B2908" s="100">
        <v>5</v>
      </c>
    </row>
    <row r="2909" spans="1:2" ht="15" customHeight="1" x14ac:dyDescent="0.25">
      <c r="A2909" s="101">
        <v>208873</v>
      </c>
      <c r="B2909" s="100">
        <v>3</v>
      </c>
    </row>
    <row r="2910" spans="1:2" ht="15" customHeight="1" x14ac:dyDescent="0.25">
      <c r="A2910" s="101">
        <v>200128</v>
      </c>
      <c r="B2910" s="100">
        <v>14</v>
      </c>
    </row>
    <row r="2911" spans="1:2" ht="15" customHeight="1" x14ac:dyDescent="0.25">
      <c r="A2911" s="101">
        <v>163721</v>
      </c>
      <c r="B2911" s="100">
        <v>1</v>
      </c>
    </row>
    <row r="2912" spans="1:2" ht="15" customHeight="1" x14ac:dyDescent="0.25">
      <c r="A2912" s="101">
        <v>163721</v>
      </c>
      <c r="B2912" s="100">
        <v>2</v>
      </c>
    </row>
    <row r="2913" spans="1:2" ht="15" customHeight="1" x14ac:dyDescent="0.25">
      <c r="A2913" s="101">
        <v>163721</v>
      </c>
      <c r="B2913" s="100">
        <v>2</v>
      </c>
    </row>
    <row r="2914" spans="1:2" ht="15" customHeight="1" x14ac:dyDescent="0.25">
      <c r="A2914" s="101">
        <v>128262</v>
      </c>
      <c r="B2914" s="100">
        <v>14</v>
      </c>
    </row>
    <row r="2915" spans="1:2" ht="15" customHeight="1" x14ac:dyDescent="0.25">
      <c r="A2915" s="101">
        <v>192784</v>
      </c>
      <c r="B2915" s="100">
        <v>3</v>
      </c>
    </row>
    <row r="2916" spans="1:2" ht="15" customHeight="1" x14ac:dyDescent="0.25">
      <c r="A2916" s="101">
        <v>192784</v>
      </c>
      <c r="B2916" s="100">
        <v>2</v>
      </c>
    </row>
    <row r="2917" spans="1:2" ht="15" customHeight="1" x14ac:dyDescent="0.25">
      <c r="A2917" s="101">
        <v>125042</v>
      </c>
      <c r="B2917" s="100">
        <v>6</v>
      </c>
    </row>
    <row r="2918" spans="1:2" ht="15" customHeight="1" x14ac:dyDescent="0.25">
      <c r="A2918" s="101">
        <v>196266</v>
      </c>
      <c r="B2918" s="100">
        <v>3</v>
      </c>
    </row>
    <row r="2919" spans="1:2" ht="15" customHeight="1" x14ac:dyDescent="0.25">
      <c r="A2919" s="101">
        <v>212565</v>
      </c>
      <c r="B2919" s="100">
        <v>5</v>
      </c>
    </row>
    <row r="2920" spans="1:2" ht="15" customHeight="1" x14ac:dyDescent="0.25">
      <c r="A2920" s="101">
        <v>212565</v>
      </c>
      <c r="B2920" s="100">
        <v>7</v>
      </c>
    </row>
    <row r="2921" spans="1:2" ht="15" customHeight="1" x14ac:dyDescent="0.25">
      <c r="A2921" s="101">
        <v>209543</v>
      </c>
      <c r="B2921" s="100">
        <v>2</v>
      </c>
    </row>
    <row r="2922" spans="1:2" ht="15" customHeight="1" x14ac:dyDescent="0.25">
      <c r="A2922" s="101">
        <v>203796</v>
      </c>
      <c r="B2922" s="100">
        <v>1</v>
      </c>
    </row>
    <row r="2923" spans="1:2" ht="15" customHeight="1" x14ac:dyDescent="0.25">
      <c r="A2923" s="101">
        <v>203796</v>
      </c>
      <c r="B2923" s="100">
        <v>14</v>
      </c>
    </row>
    <row r="2924" spans="1:2" ht="15" customHeight="1" x14ac:dyDescent="0.25">
      <c r="A2924" s="101">
        <v>161237</v>
      </c>
      <c r="B2924" s="100">
        <v>8</v>
      </c>
    </row>
    <row r="2925" spans="1:2" ht="15" customHeight="1" x14ac:dyDescent="0.25">
      <c r="A2925" s="101">
        <v>207579</v>
      </c>
      <c r="B2925" s="100">
        <v>14</v>
      </c>
    </row>
    <row r="2926" spans="1:2" ht="15" customHeight="1" x14ac:dyDescent="0.25">
      <c r="A2926" s="101">
        <v>182780</v>
      </c>
      <c r="B2926" s="100">
        <v>7</v>
      </c>
    </row>
    <row r="2927" spans="1:2" ht="15" customHeight="1" x14ac:dyDescent="0.25">
      <c r="A2927" s="101">
        <v>139957</v>
      </c>
      <c r="B2927" s="100">
        <v>7</v>
      </c>
    </row>
    <row r="2928" spans="1:2" ht="15" customHeight="1" x14ac:dyDescent="0.25">
      <c r="A2928" s="101">
        <v>165863</v>
      </c>
      <c r="B2928" s="100">
        <v>3</v>
      </c>
    </row>
    <row r="2929" spans="1:2" ht="15" customHeight="1" x14ac:dyDescent="0.25">
      <c r="A2929" s="101">
        <v>165863</v>
      </c>
      <c r="B2929" s="100">
        <v>2</v>
      </c>
    </row>
    <row r="2930" spans="1:2" ht="15" customHeight="1" x14ac:dyDescent="0.25">
      <c r="A2930" s="101">
        <v>151853</v>
      </c>
      <c r="B2930" s="100">
        <v>3</v>
      </c>
    </row>
    <row r="2931" spans="1:2" ht="15" customHeight="1" x14ac:dyDescent="0.25">
      <c r="A2931" s="101">
        <v>181912</v>
      </c>
      <c r="B2931" s="100">
        <v>5</v>
      </c>
    </row>
    <row r="2932" spans="1:2" ht="15" customHeight="1" x14ac:dyDescent="0.25">
      <c r="A2932" s="101">
        <v>181912</v>
      </c>
      <c r="B2932" s="100">
        <v>2</v>
      </c>
    </row>
    <row r="2933" spans="1:2" ht="15" customHeight="1" x14ac:dyDescent="0.25">
      <c r="A2933" s="101">
        <v>210872</v>
      </c>
      <c r="B2933" s="100">
        <v>13</v>
      </c>
    </row>
    <row r="2934" spans="1:2" ht="15" customHeight="1" x14ac:dyDescent="0.25">
      <c r="A2934" s="101">
        <v>89151</v>
      </c>
      <c r="B2934" s="100">
        <v>7</v>
      </c>
    </row>
    <row r="2935" spans="1:2" ht="15" customHeight="1" x14ac:dyDescent="0.25">
      <c r="A2935" s="101">
        <v>155924</v>
      </c>
      <c r="B2935" s="100">
        <v>14</v>
      </c>
    </row>
    <row r="2936" spans="1:2" ht="15" customHeight="1" x14ac:dyDescent="0.25">
      <c r="A2936" s="101">
        <v>210572</v>
      </c>
      <c r="B2936" s="100">
        <v>14</v>
      </c>
    </row>
    <row r="2937" spans="1:2" ht="15" customHeight="1" x14ac:dyDescent="0.25">
      <c r="A2937" s="101">
        <v>172886</v>
      </c>
      <c r="B2937" s="100">
        <v>14</v>
      </c>
    </row>
    <row r="2938" spans="1:2" ht="15" customHeight="1" x14ac:dyDescent="0.25">
      <c r="A2938" s="101">
        <v>97504</v>
      </c>
      <c r="B2938" s="100">
        <v>5</v>
      </c>
    </row>
    <row r="2939" spans="1:2" ht="15" customHeight="1" x14ac:dyDescent="0.25">
      <c r="A2939" s="101">
        <v>126111</v>
      </c>
      <c r="B2939" s="100">
        <v>14</v>
      </c>
    </row>
    <row r="2940" spans="1:2" ht="15" customHeight="1" x14ac:dyDescent="0.25">
      <c r="A2940" s="101">
        <v>203619</v>
      </c>
      <c r="B2940" s="100">
        <v>14</v>
      </c>
    </row>
    <row r="2941" spans="1:2" ht="15" customHeight="1" x14ac:dyDescent="0.25">
      <c r="A2941" s="101">
        <v>203619</v>
      </c>
      <c r="B2941" s="100">
        <v>1</v>
      </c>
    </row>
    <row r="2942" spans="1:2" ht="15" customHeight="1" x14ac:dyDescent="0.25">
      <c r="A2942" s="101">
        <v>206882</v>
      </c>
      <c r="B2942" s="100">
        <v>3</v>
      </c>
    </row>
    <row r="2943" spans="1:2" ht="15" customHeight="1" x14ac:dyDescent="0.25">
      <c r="A2943" s="101">
        <v>206882</v>
      </c>
      <c r="B2943" s="100">
        <v>17</v>
      </c>
    </row>
    <row r="2944" spans="1:2" ht="15" customHeight="1" x14ac:dyDescent="0.25">
      <c r="A2944" s="101">
        <v>213696</v>
      </c>
      <c r="B2944" s="100">
        <v>11</v>
      </c>
    </row>
    <row r="2945" spans="1:2" ht="15" customHeight="1" x14ac:dyDescent="0.25">
      <c r="A2945" s="101">
        <v>212195</v>
      </c>
      <c r="B2945" s="100">
        <v>16</v>
      </c>
    </row>
    <row r="2946" spans="1:2" ht="15" customHeight="1" x14ac:dyDescent="0.25">
      <c r="A2946" s="101">
        <v>183794</v>
      </c>
      <c r="B2946" s="100">
        <v>5</v>
      </c>
    </row>
    <row r="2947" spans="1:2" ht="15" customHeight="1" x14ac:dyDescent="0.25">
      <c r="A2947" s="101">
        <v>183794</v>
      </c>
      <c r="B2947" s="100">
        <v>4</v>
      </c>
    </row>
    <row r="2948" spans="1:2" ht="15" customHeight="1" x14ac:dyDescent="0.25">
      <c r="A2948" s="101">
        <v>212320</v>
      </c>
      <c r="B2948" s="100">
        <v>7</v>
      </c>
    </row>
    <row r="2949" spans="1:2" ht="15" customHeight="1" x14ac:dyDescent="0.25">
      <c r="A2949" s="101">
        <v>189045</v>
      </c>
      <c r="B2949" s="100">
        <v>2</v>
      </c>
    </row>
    <row r="2950" spans="1:2" ht="15" customHeight="1" x14ac:dyDescent="0.25">
      <c r="A2950" s="101">
        <v>189045</v>
      </c>
      <c r="B2950" s="100">
        <v>14</v>
      </c>
    </row>
    <row r="2951" spans="1:2" ht="15" customHeight="1" x14ac:dyDescent="0.25">
      <c r="A2951" s="101">
        <v>190167</v>
      </c>
      <c r="B2951" s="100">
        <v>2</v>
      </c>
    </row>
    <row r="2952" spans="1:2" ht="15" customHeight="1" x14ac:dyDescent="0.25">
      <c r="A2952" s="101">
        <v>149720</v>
      </c>
      <c r="B2952" s="100">
        <v>3</v>
      </c>
    </row>
    <row r="2953" spans="1:2" ht="15" customHeight="1" x14ac:dyDescent="0.25">
      <c r="A2953" s="101">
        <v>203017</v>
      </c>
      <c r="B2953" s="100">
        <v>4</v>
      </c>
    </row>
    <row r="2954" spans="1:2" ht="15" customHeight="1" x14ac:dyDescent="0.25">
      <c r="A2954" s="101">
        <v>212497</v>
      </c>
      <c r="B2954" s="100">
        <v>5</v>
      </c>
    </row>
    <row r="2955" spans="1:2" ht="15" customHeight="1" x14ac:dyDescent="0.25">
      <c r="A2955" s="101">
        <v>192839</v>
      </c>
      <c r="B2955" s="100">
        <v>5</v>
      </c>
    </row>
    <row r="2956" spans="1:2" ht="15" customHeight="1" x14ac:dyDescent="0.25">
      <c r="A2956" s="101">
        <v>192839</v>
      </c>
      <c r="B2956" s="100">
        <v>2</v>
      </c>
    </row>
    <row r="2957" spans="1:2" ht="15" customHeight="1" x14ac:dyDescent="0.25">
      <c r="A2957" s="101">
        <v>172066</v>
      </c>
      <c r="B2957" s="100">
        <v>14</v>
      </c>
    </row>
    <row r="2958" spans="1:2" ht="15" customHeight="1" x14ac:dyDescent="0.25">
      <c r="A2958" s="101">
        <v>151780</v>
      </c>
      <c r="B2958" s="100">
        <v>14</v>
      </c>
    </row>
    <row r="2959" spans="1:2" ht="15" customHeight="1" x14ac:dyDescent="0.25">
      <c r="A2959" s="101">
        <v>151780</v>
      </c>
      <c r="B2959" s="100">
        <v>14</v>
      </c>
    </row>
    <row r="2960" spans="1:2" ht="15" customHeight="1" x14ac:dyDescent="0.25">
      <c r="A2960" s="101">
        <v>210942</v>
      </c>
      <c r="B2960" s="100">
        <v>7</v>
      </c>
    </row>
    <row r="2961" spans="1:2" ht="15" customHeight="1" x14ac:dyDescent="0.25">
      <c r="A2961" s="101">
        <v>128765</v>
      </c>
      <c r="B2961" s="100">
        <v>2</v>
      </c>
    </row>
    <row r="2962" spans="1:2" ht="15" customHeight="1" x14ac:dyDescent="0.25">
      <c r="A2962" s="101">
        <v>160781</v>
      </c>
      <c r="B2962" s="100">
        <v>14</v>
      </c>
    </row>
    <row r="2963" spans="1:2" ht="15" customHeight="1" x14ac:dyDescent="0.25">
      <c r="A2963" s="101">
        <v>173005</v>
      </c>
      <c r="B2963" s="100">
        <v>2</v>
      </c>
    </row>
    <row r="2964" spans="1:2" ht="15" customHeight="1" x14ac:dyDescent="0.25">
      <c r="A2964" s="101">
        <v>206411</v>
      </c>
      <c r="B2964" s="100">
        <v>14</v>
      </c>
    </row>
    <row r="2965" spans="1:2" ht="15" customHeight="1" x14ac:dyDescent="0.25">
      <c r="A2965" s="101">
        <v>208434</v>
      </c>
      <c r="B2965" s="100">
        <v>5</v>
      </c>
    </row>
    <row r="2966" spans="1:2" ht="15" customHeight="1" x14ac:dyDescent="0.25">
      <c r="A2966" s="101">
        <v>208434</v>
      </c>
      <c r="B2966" s="100">
        <v>2</v>
      </c>
    </row>
    <row r="2967" spans="1:2" ht="15" customHeight="1" x14ac:dyDescent="0.25">
      <c r="A2967" s="101">
        <v>180781</v>
      </c>
      <c r="B2967" s="100">
        <v>3</v>
      </c>
    </row>
    <row r="2968" spans="1:2" ht="15" customHeight="1" x14ac:dyDescent="0.25">
      <c r="A2968" s="101">
        <v>146673</v>
      </c>
      <c r="B2968" s="100">
        <v>7</v>
      </c>
    </row>
    <row r="2969" spans="1:2" ht="15" customHeight="1" x14ac:dyDescent="0.25">
      <c r="A2969" s="101">
        <v>174774</v>
      </c>
      <c r="B2969" s="100">
        <v>14</v>
      </c>
    </row>
    <row r="2970" spans="1:2" ht="15" customHeight="1" x14ac:dyDescent="0.25">
      <c r="A2970" s="101">
        <v>153538</v>
      </c>
      <c r="B2970" s="100">
        <v>7</v>
      </c>
    </row>
    <row r="2971" spans="1:2" ht="15" customHeight="1" x14ac:dyDescent="0.25">
      <c r="A2971" s="101">
        <v>210711</v>
      </c>
      <c r="B2971" s="100">
        <v>14</v>
      </c>
    </row>
    <row r="2972" spans="1:2" ht="15" customHeight="1" x14ac:dyDescent="0.25">
      <c r="A2972" s="101">
        <v>92469</v>
      </c>
      <c r="B2972" s="100">
        <v>5</v>
      </c>
    </row>
    <row r="2973" spans="1:2" ht="15" customHeight="1" x14ac:dyDescent="0.25">
      <c r="A2973" s="101">
        <v>211895</v>
      </c>
      <c r="B2973" s="100">
        <v>7</v>
      </c>
    </row>
    <row r="2974" spans="1:2" ht="15" customHeight="1" x14ac:dyDescent="0.25">
      <c r="A2974" s="101">
        <v>145464</v>
      </c>
      <c r="B2974" s="100">
        <v>5</v>
      </c>
    </row>
    <row r="2975" spans="1:2" ht="15" customHeight="1" x14ac:dyDescent="0.25">
      <c r="A2975" s="101">
        <v>207149</v>
      </c>
      <c r="B2975" s="100">
        <v>7</v>
      </c>
    </row>
    <row r="2976" spans="1:2" ht="15" customHeight="1" x14ac:dyDescent="0.25">
      <c r="A2976" s="101">
        <v>198845</v>
      </c>
      <c r="B2976" s="100">
        <v>7</v>
      </c>
    </row>
    <row r="2977" spans="1:2" ht="15" customHeight="1" x14ac:dyDescent="0.25">
      <c r="A2977" s="101">
        <v>210170</v>
      </c>
      <c r="B2977" s="100">
        <v>2</v>
      </c>
    </row>
    <row r="2978" spans="1:2" ht="15" customHeight="1" x14ac:dyDescent="0.25">
      <c r="A2978" s="101">
        <v>210170</v>
      </c>
      <c r="B2978" s="100">
        <v>14</v>
      </c>
    </row>
    <row r="2979" spans="1:2" ht="15" customHeight="1" x14ac:dyDescent="0.25">
      <c r="A2979" s="101">
        <v>210170</v>
      </c>
      <c r="B2979" s="100">
        <v>2</v>
      </c>
    </row>
    <row r="2980" spans="1:2" ht="15" customHeight="1" x14ac:dyDescent="0.25">
      <c r="A2980" s="101">
        <v>154280</v>
      </c>
      <c r="B2980" s="100">
        <v>3</v>
      </c>
    </row>
    <row r="2981" spans="1:2" ht="15" customHeight="1" x14ac:dyDescent="0.25">
      <c r="A2981" s="101">
        <v>154280</v>
      </c>
      <c r="B2981" s="100">
        <v>16</v>
      </c>
    </row>
    <row r="2982" spans="1:2" ht="15" customHeight="1" x14ac:dyDescent="0.25">
      <c r="A2982" s="101">
        <v>165583</v>
      </c>
      <c r="B2982" s="100">
        <v>4</v>
      </c>
    </row>
    <row r="2983" spans="1:2" ht="15" customHeight="1" x14ac:dyDescent="0.25">
      <c r="A2983" s="101">
        <v>167454</v>
      </c>
      <c r="B2983" s="100">
        <v>14</v>
      </c>
    </row>
    <row r="2984" spans="1:2" ht="15" customHeight="1" x14ac:dyDescent="0.25">
      <c r="A2984" s="101">
        <v>167454</v>
      </c>
      <c r="B2984" s="100">
        <v>1</v>
      </c>
    </row>
    <row r="2985" spans="1:2" ht="15" customHeight="1" x14ac:dyDescent="0.25">
      <c r="A2985" s="101">
        <v>212508</v>
      </c>
      <c r="B2985" s="100">
        <v>4</v>
      </c>
    </row>
    <row r="2986" spans="1:2" ht="15" customHeight="1" x14ac:dyDescent="0.25">
      <c r="A2986" s="101">
        <v>212508</v>
      </c>
      <c r="B2986" s="100">
        <v>11</v>
      </c>
    </row>
    <row r="2987" spans="1:2" ht="15" customHeight="1" x14ac:dyDescent="0.25">
      <c r="A2987" s="101">
        <v>161171</v>
      </c>
      <c r="B2987" s="100">
        <v>7</v>
      </c>
    </row>
    <row r="2988" spans="1:2" ht="15" customHeight="1" x14ac:dyDescent="0.25">
      <c r="A2988" s="101">
        <v>161171</v>
      </c>
      <c r="B2988" s="100">
        <v>7</v>
      </c>
    </row>
    <row r="2989" spans="1:2" ht="15" customHeight="1" x14ac:dyDescent="0.25">
      <c r="A2989" s="101">
        <v>92238</v>
      </c>
      <c r="B2989" s="100">
        <v>8</v>
      </c>
    </row>
    <row r="2990" spans="1:2" ht="15" customHeight="1" x14ac:dyDescent="0.25">
      <c r="A2990" s="101">
        <v>113970</v>
      </c>
      <c r="B2990" s="100">
        <v>14</v>
      </c>
    </row>
    <row r="2991" spans="1:2" ht="15" customHeight="1" x14ac:dyDescent="0.25">
      <c r="A2991" s="101">
        <v>113970</v>
      </c>
      <c r="B2991" s="100">
        <v>14</v>
      </c>
    </row>
    <row r="2992" spans="1:2" ht="15" customHeight="1" x14ac:dyDescent="0.25">
      <c r="A2992" s="101">
        <v>161442</v>
      </c>
      <c r="B2992" s="100">
        <v>3</v>
      </c>
    </row>
    <row r="2993" spans="1:2" ht="15" customHeight="1" x14ac:dyDescent="0.25">
      <c r="A2993" s="101">
        <v>161442</v>
      </c>
      <c r="B2993" s="100">
        <v>5</v>
      </c>
    </row>
    <row r="2994" spans="1:2" ht="15" customHeight="1" x14ac:dyDescent="0.25">
      <c r="A2994" s="101">
        <v>161442</v>
      </c>
      <c r="B2994" s="100">
        <v>2</v>
      </c>
    </row>
    <row r="2995" spans="1:2" ht="15" customHeight="1" x14ac:dyDescent="0.25">
      <c r="A2995" s="101">
        <v>205434</v>
      </c>
      <c r="B2995" s="100">
        <v>3</v>
      </c>
    </row>
    <row r="2996" spans="1:2" ht="15" customHeight="1" x14ac:dyDescent="0.25">
      <c r="A2996" s="101">
        <v>202517</v>
      </c>
      <c r="B2996" s="100">
        <v>1</v>
      </c>
    </row>
    <row r="2997" spans="1:2" ht="15" customHeight="1" x14ac:dyDescent="0.25">
      <c r="A2997" s="101">
        <v>202517</v>
      </c>
      <c r="B2997" s="100">
        <v>2</v>
      </c>
    </row>
    <row r="2998" spans="1:2" ht="15" customHeight="1" x14ac:dyDescent="0.25">
      <c r="A2998" s="101">
        <v>202517</v>
      </c>
      <c r="B2998" s="100">
        <v>5</v>
      </c>
    </row>
    <row r="2999" spans="1:2" ht="15" customHeight="1" x14ac:dyDescent="0.25">
      <c r="A2999" s="101">
        <v>199101</v>
      </c>
      <c r="B2999" s="100">
        <v>3</v>
      </c>
    </row>
    <row r="3000" spans="1:2" ht="15" customHeight="1" x14ac:dyDescent="0.25">
      <c r="A3000" s="101">
        <v>199101</v>
      </c>
      <c r="B3000" s="100">
        <v>6</v>
      </c>
    </row>
    <row r="3001" spans="1:2" ht="15" customHeight="1" x14ac:dyDescent="0.25">
      <c r="A3001" s="101">
        <v>199101</v>
      </c>
      <c r="B3001" s="100">
        <v>2</v>
      </c>
    </row>
    <row r="3002" spans="1:2" ht="15" customHeight="1" x14ac:dyDescent="0.25">
      <c r="A3002" s="101">
        <v>207033</v>
      </c>
      <c r="B3002" s="100">
        <v>5</v>
      </c>
    </row>
    <row r="3003" spans="1:2" ht="15" customHeight="1" x14ac:dyDescent="0.25">
      <c r="A3003" s="101">
        <v>207033</v>
      </c>
      <c r="B3003" s="100">
        <v>6</v>
      </c>
    </row>
    <row r="3004" spans="1:2" ht="15" customHeight="1" x14ac:dyDescent="0.25">
      <c r="A3004" s="101">
        <v>203393</v>
      </c>
      <c r="B3004" s="100">
        <v>5</v>
      </c>
    </row>
    <row r="3005" spans="1:2" ht="15" customHeight="1" x14ac:dyDescent="0.25">
      <c r="A3005" s="101">
        <v>203393</v>
      </c>
      <c r="B3005" s="100">
        <v>5</v>
      </c>
    </row>
    <row r="3006" spans="1:2" ht="15" customHeight="1" x14ac:dyDescent="0.25">
      <c r="A3006" s="101">
        <v>196318</v>
      </c>
      <c r="B3006" s="100">
        <v>3</v>
      </c>
    </row>
    <row r="3007" spans="1:2" ht="15" customHeight="1" x14ac:dyDescent="0.25">
      <c r="A3007" s="101">
        <v>158109</v>
      </c>
      <c r="B3007" s="100">
        <v>14</v>
      </c>
    </row>
    <row r="3008" spans="1:2" ht="15" customHeight="1" x14ac:dyDescent="0.25">
      <c r="A3008" s="101">
        <v>158109</v>
      </c>
      <c r="B3008" s="100">
        <v>7</v>
      </c>
    </row>
    <row r="3009" spans="1:2" ht="15" customHeight="1" x14ac:dyDescent="0.25">
      <c r="A3009" s="101">
        <v>207293</v>
      </c>
      <c r="B3009" s="100">
        <v>9</v>
      </c>
    </row>
    <row r="3010" spans="1:2" ht="15" customHeight="1" x14ac:dyDescent="0.25">
      <c r="A3010" s="101">
        <v>203768</v>
      </c>
      <c r="B3010" s="100">
        <v>3</v>
      </c>
    </row>
    <row r="3011" spans="1:2" ht="15" customHeight="1" x14ac:dyDescent="0.25">
      <c r="A3011" s="101">
        <v>196647</v>
      </c>
      <c r="B3011" s="100">
        <v>14</v>
      </c>
    </row>
    <row r="3012" spans="1:2" ht="15" customHeight="1" x14ac:dyDescent="0.25">
      <c r="A3012" s="101">
        <v>182958</v>
      </c>
      <c r="B3012" s="100">
        <v>4</v>
      </c>
    </row>
    <row r="3013" spans="1:2" ht="15" customHeight="1" x14ac:dyDescent="0.25">
      <c r="A3013" s="101">
        <v>199783</v>
      </c>
      <c r="B3013" s="100">
        <v>2</v>
      </c>
    </row>
    <row r="3014" spans="1:2" ht="15" customHeight="1" x14ac:dyDescent="0.25">
      <c r="A3014" s="101">
        <v>199783</v>
      </c>
      <c r="B3014" s="100">
        <v>5</v>
      </c>
    </row>
    <row r="3015" spans="1:2" ht="15" customHeight="1" x14ac:dyDescent="0.25">
      <c r="A3015" s="101">
        <v>199783</v>
      </c>
      <c r="B3015" s="100">
        <v>1</v>
      </c>
    </row>
    <row r="3016" spans="1:2" ht="15" customHeight="1" x14ac:dyDescent="0.25">
      <c r="A3016" s="101">
        <v>211463</v>
      </c>
      <c r="B3016" s="100">
        <v>14</v>
      </c>
    </row>
    <row r="3017" spans="1:2" ht="15" customHeight="1" x14ac:dyDescent="0.25">
      <c r="A3017" s="101">
        <v>211463</v>
      </c>
      <c r="B3017" s="100">
        <v>3</v>
      </c>
    </row>
    <row r="3018" spans="1:2" ht="15" customHeight="1" x14ac:dyDescent="0.25">
      <c r="A3018" s="101">
        <v>186897</v>
      </c>
      <c r="B3018" s="100">
        <v>7</v>
      </c>
    </row>
    <row r="3019" spans="1:2" ht="15" customHeight="1" x14ac:dyDescent="0.25">
      <c r="A3019" s="101">
        <v>206843</v>
      </c>
      <c r="B3019" s="100">
        <v>4</v>
      </c>
    </row>
    <row r="3020" spans="1:2" ht="15" customHeight="1" x14ac:dyDescent="0.25">
      <c r="A3020" s="101">
        <v>195472</v>
      </c>
      <c r="B3020" s="100">
        <v>7</v>
      </c>
    </row>
    <row r="3021" spans="1:2" ht="15" customHeight="1" x14ac:dyDescent="0.25">
      <c r="A3021" s="101">
        <v>207282</v>
      </c>
      <c r="B3021" s="100">
        <v>7</v>
      </c>
    </row>
    <row r="3022" spans="1:2" ht="15" customHeight="1" x14ac:dyDescent="0.25">
      <c r="A3022" s="101">
        <v>92232</v>
      </c>
      <c r="B3022" s="100">
        <v>10</v>
      </c>
    </row>
    <row r="3023" spans="1:2" ht="15" customHeight="1" x14ac:dyDescent="0.25">
      <c r="A3023" s="101">
        <v>92232</v>
      </c>
      <c r="B3023" s="100">
        <v>11</v>
      </c>
    </row>
    <row r="3024" spans="1:2" ht="15" customHeight="1" x14ac:dyDescent="0.25">
      <c r="A3024" s="101">
        <v>103222</v>
      </c>
      <c r="B3024" s="100">
        <v>7</v>
      </c>
    </row>
    <row r="3025" spans="1:2" ht="15" customHeight="1" x14ac:dyDescent="0.25">
      <c r="A3025" s="101">
        <v>202636</v>
      </c>
      <c r="B3025" s="100">
        <v>14</v>
      </c>
    </row>
    <row r="3026" spans="1:2" ht="15" customHeight="1" x14ac:dyDescent="0.25">
      <c r="A3026" s="101">
        <v>202636</v>
      </c>
      <c r="B3026" s="100">
        <v>14</v>
      </c>
    </row>
    <row r="3027" spans="1:2" ht="15" customHeight="1" x14ac:dyDescent="0.25">
      <c r="A3027" s="101">
        <v>210860</v>
      </c>
      <c r="B3027" s="100">
        <v>9</v>
      </c>
    </row>
    <row r="3028" spans="1:2" ht="15" customHeight="1" x14ac:dyDescent="0.25">
      <c r="A3028" s="101">
        <v>210860</v>
      </c>
      <c r="B3028" s="100">
        <v>5</v>
      </c>
    </row>
    <row r="3029" spans="1:2" ht="15" customHeight="1" x14ac:dyDescent="0.25">
      <c r="A3029" s="101">
        <v>162077</v>
      </c>
      <c r="B3029" s="100">
        <v>2</v>
      </c>
    </row>
    <row r="3030" spans="1:2" ht="15" customHeight="1" x14ac:dyDescent="0.25">
      <c r="A3030" s="101">
        <v>162077</v>
      </c>
      <c r="B3030" s="100">
        <v>2</v>
      </c>
    </row>
    <row r="3031" spans="1:2" ht="15" customHeight="1" x14ac:dyDescent="0.25">
      <c r="A3031" s="101">
        <v>150391</v>
      </c>
      <c r="B3031" s="100">
        <v>7</v>
      </c>
    </row>
    <row r="3032" spans="1:2" ht="15" customHeight="1" x14ac:dyDescent="0.25">
      <c r="A3032" s="101">
        <v>189133</v>
      </c>
      <c r="B3032" s="100">
        <v>4</v>
      </c>
    </row>
    <row r="3033" spans="1:2" ht="15" customHeight="1" x14ac:dyDescent="0.25">
      <c r="A3033" s="101">
        <v>168269</v>
      </c>
      <c r="B3033" s="100">
        <v>5</v>
      </c>
    </row>
    <row r="3034" spans="1:2" ht="15" customHeight="1" x14ac:dyDescent="0.25">
      <c r="A3034" s="101">
        <v>179345</v>
      </c>
      <c r="B3034" s="100">
        <v>12</v>
      </c>
    </row>
    <row r="3035" spans="1:2" ht="15" customHeight="1" x14ac:dyDescent="0.25">
      <c r="A3035" s="101">
        <v>171042</v>
      </c>
      <c r="B3035" s="100">
        <v>3</v>
      </c>
    </row>
    <row r="3036" spans="1:2" ht="15" customHeight="1" x14ac:dyDescent="0.25">
      <c r="A3036" s="101">
        <v>171042</v>
      </c>
      <c r="B3036" s="100">
        <v>7</v>
      </c>
    </row>
    <row r="3037" spans="1:2" ht="15" customHeight="1" x14ac:dyDescent="0.25">
      <c r="A3037" s="101">
        <v>171042</v>
      </c>
      <c r="B3037" s="100">
        <v>16</v>
      </c>
    </row>
    <row r="3038" spans="1:2" ht="15" customHeight="1" x14ac:dyDescent="0.25">
      <c r="A3038" s="101">
        <v>157174</v>
      </c>
      <c r="B3038" s="100">
        <v>7</v>
      </c>
    </row>
    <row r="3039" spans="1:2" ht="15" customHeight="1" x14ac:dyDescent="0.25">
      <c r="A3039" s="101">
        <v>157174</v>
      </c>
      <c r="B3039" s="100">
        <v>2</v>
      </c>
    </row>
    <row r="3040" spans="1:2" ht="15" customHeight="1" x14ac:dyDescent="0.25">
      <c r="A3040" s="101">
        <v>89333</v>
      </c>
      <c r="B3040" s="100">
        <v>3</v>
      </c>
    </row>
    <row r="3041" spans="1:2" ht="15" customHeight="1" x14ac:dyDescent="0.25">
      <c r="A3041" s="101">
        <v>89333</v>
      </c>
      <c r="B3041" s="100">
        <v>14</v>
      </c>
    </row>
    <row r="3042" spans="1:2" ht="15" customHeight="1" x14ac:dyDescent="0.25">
      <c r="A3042" s="101">
        <v>198844</v>
      </c>
      <c r="B3042" s="100">
        <v>5</v>
      </c>
    </row>
    <row r="3043" spans="1:2" ht="15" customHeight="1" x14ac:dyDescent="0.25">
      <c r="A3043" s="101">
        <v>198844</v>
      </c>
      <c r="B3043" s="100">
        <v>4</v>
      </c>
    </row>
    <row r="3044" spans="1:2" ht="15" customHeight="1" x14ac:dyDescent="0.25">
      <c r="A3044" s="101">
        <v>176649</v>
      </c>
      <c r="B3044" s="100">
        <v>3</v>
      </c>
    </row>
    <row r="3045" spans="1:2" ht="15" customHeight="1" x14ac:dyDescent="0.25">
      <c r="A3045" s="101">
        <v>176649</v>
      </c>
      <c r="B3045" s="100">
        <v>7</v>
      </c>
    </row>
    <row r="3046" spans="1:2" ht="15" customHeight="1" x14ac:dyDescent="0.25">
      <c r="A3046" s="101">
        <v>176649</v>
      </c>
      <c r="B3046" s="100">
        <v>2</v>
      </c>
    </row>
    <row r="3047" spans="1:2" ht="15" customHeight="1" x14ac:dyDescent="0.25">
      <c r="A3047" s="101">
        <v>210859</v>
      </c>
      <c r="B3047" s="100">
        <v>11</v>
      </c>
    </row>
    <row r="3048" spans="1:2" ht="15" customHeight="1" x14ac:dyDescent="0.25">
      <c r="A3048" s="101">
        <v>180026</v>
      </c>
      <c r="B3048" s="100">
        <v>1</v>
      </c>
    </row>
    <row r="3049" spans="1:2" ht="15" customHeight="1" x14ac:dyDescent="0.25">
      <c r="A3049" s="101">
        <v>180026</v>
      </c>
      <c r="B3049" s="100">
        <v>2</v>
      </c>
    </row>
    <row r="3050" spans="1:2" ht="15" customHeight="1" x14ac:dyDescent="0.25">
      <c r="A3050" s="101">
        <v>201375</v>
      </c>
      <c r="B3050" s="100">
        <v>7</v>
      </c>
    </row>
    <row r="3051" spans="1:2" ht="15" customHeight="1" x14ac:dyDescent="0.25">
      <c r="A3051" s="101">
        <v>201375</v>
      </c>
      <c r="B3051" s="100">
        <v>7</v>
      </c>
    </row>
    <row r="3052" spans="1:2" ht="15" customHeight="1" x14ac:dyDescent="0.25">
      <c r="A3052" s="101">
        <v>212668</v>
      </c>
      <c r="B3052" s="100">
        <v>3</v>
      </c>
    </row>
    <row r="3053" spans="1:2" ht="15" customHeight="1" x14ac:dyDescent="0.25">
      <c r="A3053" s="101">
        <v>208228</v>
      </c>
      <c r="B3053" s="100">
        <v>12</v>
      </c>
    </row>
    <row r="3054" spans="1:2" ht="15" customHeight="1" x14ac:dyDescent="0.25">
      <c r="A3054" s="101">
        <v>205522</v>
      </c>
      <c r="B3054" s="100">
        <v>3</v>
      </c>
    </row>
    <row r="3055" spans="1:2" ht="15" customHeight="1" x14ac:dyDescent="0.25">
      <c r="A3055" s="101">
        <v>205522</v>
      </c>
      <c r="B3055" s="100">
        <v>2</v>
      </c>
    </row>
    <row r="3056" spans="1:2" ht="15" customHeight="1" x14ac:dyDescent="0.25">
      <c r="A3056" s="101">
        <v>187265</v>
      </c>
      <c r="B3056" s="100">
        <v>7</v>
      </c>
    </row>
    <row r="3057" spans="1:2" ht="15" customHeight="1" x14ac:dyDescent="0.25">
      <c r="A3057" s="101">
        <v>152138</v>
      </c>
      <c r="B3057" s="100">
        <v>14</v>
      </c>
    </row>
    <row r="3058" spans="1:2" ht="15" customHeight="1" x14ac:dyDescent="0.25">
      <c r="A3058" s="101">
        <v>152138</v>
      </c>
      <c r="B3058" s="100">
        <v>1</v>
      </c>
    </row>
    <row r="3059" spans="1:2" ht="15" customHeight="1" x14ac:dyDescent="0.25">
      <c r="A3059" s="101">
        <v>152138</v>
      </c>
      <c r="B3059" s="100">
        <v>2</v>
      </c>
    </row>
    <row r="3060" spans="1:2" ht="15" customHeight="1" x14ac:dyDescent="0.25">
      <c r="A3060" s="101">
        <v>180474</v>
      </c>
      <c r="B3060" s="100">
        <v>1</v>
      </c>
    </row>
    <row r="3061" spans="1:2" ht="15" customHeight="1" x14ac:dyDescent="0.25">
      <c r="A3061" s="101">
        <v>180474</v>
      </c>
      <c r="B3061" s="100">
        <v>3</v>
      </c>
    </row>
    <row r="3062" spans="1:2" ht="15" customHeight="1" x14ac:dyDescent="0.25">
      <c r="A3062" s="101">
        <v>196523</v>
      </c>
      <c r="B3062" s="100">
        <v>2</v>
      </c>
    </row>
    <row r="3063" spans="1:2" ht="15" customHeight="1" x14ac:dyDescent="0.25">
      <c r="A3063" s="101">
        <v>211887</v>
      </c>
      <c r="B3063" s="100">
        <v>13</v>
      </c>
    </row>
    <row r="3064" spans="1:2" ht="15" customHeight="1" x14ac:dyDescent="0.25">
      <c r="A3064" s="101">
        <v>210112</v>
      </c>
      <c r="B3064" s="100">
        <v>6</v>
      </c>
    </row>
    <row r="3065" spans="1:2" ht="15" customHeight="1" x14ac:dyDescent="0.25">
      <c r="A3065" s="101">
        <v>119508</v>
      </c>
      <c r="B3065" s="100">
        <v>3</v>
      </c>
    </row>
    <row r="3066" spans="1:2" ht="15" customHeight="1" x14ac:dyDescent="0.25">
      <c r="A3066" s="101">
        <v>209300</v>
      </c>
      <c r="B3066" s="100">
        <v>5</v>
      </c>
    </row>
    <row r="3067" spans="1:2" ht="15" customHeight="1" x14ac:dyDescent="0.25">
      <c r="A3067" s="101">
        <v>186865</v>
      </c>
      <c r="B3067" s="100">
        <v>7</v>
      </c>
    </row>
    <row r="3068" spans="1:2" ht="15" customHeight="1" x14ac:dyDescent="0.25">
      <c r="A3068" s="101">
        <v>180499</v>
      </c>
      <c r="B3068" s="100">
        <v>1</v>
      </c>
    </row>
    <row r="3069" spans="1:2" ht="15" customHeight="1" x14ac:dyDescent="0.25">
      <c r="A3069" s="101">
        <v>180499</v>
      </c>
      <c r="B3069" s="100">
        <v>7</v>
      </c>
    </row>
    <row r="3070" spans="1:2" ht="15" customHeight="1" x14ac:dyDescent="0.25">
      <c r="A3070" s="101">
        <v>168937</v>
      </c>
      <c r="B3070" s="100">
        <v>5</v>
      </c>
    </row>
    <row r="3071" spans="1:2" ht="15" customHeight="1" x14ac:dyDescent="0.25">
      <c r="A3071" s="101">
        <v>209137</v>
      </c>
      <c r="B3071" s="100">
        <v>2</v>
      </c>
    </row>
    <row r="3072" spans="1:2" ht="15" customHeight="1" x14ac:dyDescent="0.25">
      <c r="A3072" s="101">
        <v>210977</v>
      </c>
      <c r="B3072" s="100">
        <v>5</v>
      </c>
    </row>
    <row r="3073" spans="1:2" ht="15" customHeight="1" x14ac:dyDescent="0.25">
      <c r="A3073" s="101">
        <v>210977</v>
      </c>
      <c r="B3073" s="100">
        <v>5</v>
      </c>
    </row>
    <row r="3074" spans="1:2" ht="15" customHeight="1" x14ac:dyDescent="0.25">
      <c r="A3074" s="101">
        <v>210977</v>
      </c>
      <c r="B3074" s="100">
        <v>2</v>
      </c>
    </row>
    <row r="3075" spans="1:2" ht="15" customHeight="1" x14ac:dyDescent="0.25">
      <c r="A3075" s="101">
        <v>213257</v>
      </c>
      <c r="B3075" s="100">
        <v>2</v>
      </c>
    </row>
    <row r="3076" spans="1:2" ht="15" customHeight="1" x14ac:dyDescent="0.25">
      <c r="A3076" s="101">
        <v>90838</v>
      </c>
      <c r="B3076" s="100">
        <v>6</v>
      </c>
    </row>
    <row r="3077" spans="1:2" ht="15" customHeight="1" x14ac:dyDescent="0.25">
      <c r="A3077" s="101">
        <v>90838</v>
      </c>
      <c r="B3077" s="100">
        <v>2</v>
      </c>
    </row>
    <row r="3078" spans="1:2" ht="15" customHeight="1" x14ac:dyDescent="0.25">
      <c r="A3078" s="101">
        <v>206115</v>
      </c>
      <c r="B3078" s="100">
        <v>5</v>
      </c>
    </row>
    <row r="3079" spans="1:2" ht="15" customHeight="1" x14ac:dyDescent="0.25">
      <c r="A3079" s="101">
        <v>198191</v>
      </c>
      <c r="B3079" s="100">
        <v>1</v>
      </c>
    </row>
    <row r="3080" spans="1:2" ht="15" customHeight="1" x14ac:dyDescent="0.25">
      <c r="A3080" s="101">
        <v>177550</v>
      </c>
      <c r="B3080" s="100">
        <v>8</v>
      </c>
    </row>
    <row r="3081" spans="1:2" ht="15" customHeight="1" x14ac:dyDescent="0.25">
      <c r="A3081" s="101">
        <v>175810</v>
      </c>
      <c r="B3081" s="100">
        <v>4</v>
      </c>
    </row>
    <row r="3082" spans="1:2" ht="15" customHeight="1" x14ac:dyDescent="0.25">
      <c r="A3082" s="101">
        <v>212087</v>
      </c>
      <c r="B3082" s="100">
        <v>7</v>
      </c>
    </row>
    <row r="3083" spans="1:2" ht="15" customHeight="1" x14ac:dyDescent="0.25">
      <c r="A3083" s="101">
        <v>182865</v>
      </c>
      <c r="B3083" s="100">
        <v>5</v>
      </c>
    </row>
    <row r="3084" spans="1:2" ht="15" customHeight="1" x14ac:dyDescent="0.25">
      <c r="A3084" s="101">
        <v>183018</v>
      </c>
      <c r="B3084" s="100">
        <v>7</v>
      </c>
    </row>
    <row r="3085" spans="1:2" ht="15" customHeight="1" x14ac:dyDescent="0.25">
      <c r="A3085" s="101">
        <v>183018</v>
      </c>
      <c r="B3085" s="100">
        <v>7</v>
      </c>
    </row>
    <row r="3086" spans="1:2" ht="15" customHeight="1" x14ac:dyDescent="0.25">
      <c r="A3086" s="101">
        <v>183018</v>
      </c>
      <c r="B3086" s="100">
        <v>8</v>
      </c>
    </row>
    <row r="3087" spans="1:2" ht="15" customHeight="1" x14ac:dyDescent="0.25">
      <c r="A3087" s="101">
        <v>161833</v>
      </c>
      <c r="B3087" s="100">
        <v>2</v>
      </c>
    </row>
    <row r="3088" spans="1:2" ht="15" customHeight="1" x14ac:dyDescent="0.25">
      <c r="A3088" s="101">
        <v>149826</v>
      </c>
      <c r="B3088" s="100">
        <v>5</v>
      </c>
    </row>
    <row r="3089" spans="1:2" ht="15" customHeight="1" x14ac:dyDescent="0.25">
      <c r="A3089" s="101">
        <v>188238</v>
      </c>
      <c r="B3089" s="100">
        <v>3</v>
      </c>
    </row>
    <row r="3090" spans="1:2" ht="15" customHeight="1" x14ac:dyDescent="0.25">
      <c r="A3090" s="101">
        <v>171759</v>
      </c>
      <c r="B3090" s="100">
        <v>5</v>
      </c>
    </row>
    <row r="3091" spans="1:2" ht="15" customHeight="1" x14ac:dyDescent="0.25">
      <c r="A3091" s="101">
        <v>171759</v>
      </c>
      <c r="B3091" s="100">
        <v>6</v>
      </c>
    </row>
    <row r="3092" spans="1:2" ht="15" customHeight="1" x14ac:dyDescent="0.25">
      <c r="A3092" s="101">
        <v>154977</v>
      </c>
      <c r="B3092" s="100">
        <v>9</v>
      </c>
    </row>
    <row r="3093" spans="1:2" ht="15" customHeight="1" x14ac:dyDescent="0.25">
      <c r="A3093" s="101">
        <v>214078</v>
      </c>
      <c r="B3093" s="100">
        <v>7</v>
      </c>
    </row>
    <row r="3094" spans="1:2" ht="15" customHeight="1" x14ac:dyDescent="0.25">
      <c r="A3094" s="101">
        <v>186907</v>
      </c>
      <c r="B3094" s="100">
        <v>14</v>
      </c>
    </row>
    <row r="3095" spans="1:2" ht="15" customHeight="1" x14ac:dyDescent="0.25">
      <c r="A3095" s="101">
        <v>197224</v>
      </c>
      <c r="B3095" s="100">
        <v>4</v>
      </c>
    </row>
    <row r="3096" spans="1:2" ht="15" customHeight="1" x14ac:dyDescent="0.25">
      <c r="A3096" s="101">
        <v>162057</v>
      </c>
      <c r="B3096" s="100">
        <v>14</v>
      </c>
    </row>
    <row r="3097" spans="1:2" ht="15" customHeight="1" x14ac:dyDescent="0.25">
      <c r="A3097" s="101">
        <v>179103</v>
      </c>
      <c r="B3097" s="100">
        <v>2</v>
      </c>
    </row>
    <row r="3098" spans="1:2" ht="15" customHeight="1" x14ac:dyDescent="0.25">
      <c r="A3098" s="101">
        <v>191245</v>
      </c>
      <c r="B3098" s="100">
        <v>7</v>
      </c>
    </row>
    <row r="3099" spans="1:2" ht="15" customHeight="1" x14ac:dyDescent="0.25">
      <c r="A3099" s="101">
        <v>207280</v>
      </c>
      <c r="B3099" s="100">
        <v>3</v>
      </c>
    </row>
    <row r="3100" spans="1:2" ht="15" customHeight="1" x14ac:dyDescent="0.25">
      <c r="A3100" s="101">
        <v>207280</v>
      </c>
      <c r="B3100" s="100">
        <v>19</v>
      </c>
    </row>
    <row r="3101" spans="1:2" ht="15" customHeight="1" x14ac:dyDescent="0.25">
      <c r="A3101" s="101">
        <v>202365</v>
      </c>
      <c r="B3101" s="100">
        <v>1</v>
      </c>
    </row>
    <row r="3102" spans="1:2" ht="15" customHeight="1" x14ac:dyDescent="0.25">
      <c r="A3102" s="101">
        <v>202365</v>
      </c>
      <c r="B3102" s="100">
        <v>1</v>
      </c>
    </row>
    <row r="3103" spans="1:2" ht="15" customHeight="1" x14ac:dyDescent="0.25">
      <c r="A3103" s="101">
        <v>184369</v>
      </c>
      <c r="B3103" s="100">
        <v>14</v>
      </c>
    </row>
    <row r="3104" spans="1:2" ht="15" customHeight="1" x14ac:dyDescent="0.25">
      <c r="A3104" s="101">
        <v>209498</v>
      </c>
      <c r="B3104" s="100">
        <v>4</v>
      </c>
    </row>
    <row r="3105" spans="1:2" ht="15" customHeight="1" x14ac:dyDescent="0.25">
      <c r="A3105" s="101">
        <v>209498</v>
      </c>
      <c r="B3105" s="100">
        <v>2</v>
      </c>
    </row>
    <row r="3106" spans="1:2" ht="15" customHeight="1" x14ac:dyDescent="0.25">
      <c r="A3106" s="101">
        <v>209330</v>
      </c>
      <c r="B3106" s="100">
        <v>3</v>
      </c>
    </row>
    <row r="3107" spans="1:2" ht="15" customHeight="1" x14ac:dyDescent="0.25">
      <c r="A3107" s="101">
        <v>209330</v>
      </c>
      <c r="B3107" s="100">
        <v>6</v>
      </c>
    </row>
    <row r="3108" spans="1:2" ht="15" customHeight="1" x14ac:dyDescent="0.25">
      <c r="A3108" s="101">
        <v>196323</v>
      </c>
      <c r="B3108" s="100">
        <v>2</v>
      </c>
    </row>
    <row r="3109" spans="1:2" ht="15" customHeight="1" x14ac:dyDescent="0.25">
      <c r="A3109" s="101">
        <v>202217</v>
      </c>
      <c r="B3109" s="100">
        <v>5</v>
      </c>
    </row>
    <row r="3110" spans="1:2" ht="15" customHeight="1" x14ac:dyDescent="0.25">
      <c r="A3110" s="101">
        <v>193892</v>
      </c>
      <c r="B3110" s="100">
        <v>16</v>
      </c>
    </row>
    <row r="3111" spans="1:2" ht="15" customHeight="1" x14ac:dyDescent="0.25">
      <c r="A3111" s="101">
        <v>195339</v>
      </c>
      <c r="B3111" s="100">
        <v>14</v>
      </c>
    </row>
    <row r="3112" spans="1:2" ht="15" customHeight="1" x14ac:dyDescent="0.25">
      <c r="A3112" s="101">
        <v>209475</v>
      </c>
      <c r="B3112" s="100">
        <v>6</v>
      </c>
    </row>
    <row r="3113" spans="1:2" ht="15" customHeight="1" x14ac:dyDescent="0.25">
      <c r="A3113" s="101">
        <v>172058</v>
      </c>
      <c r="B3113" s="100">
        <v>3</v>
      </c>
    </row>
    <row r="3114" spans="1:2" ht="15" customHeight="1" x14ac:dyDescent="0.25">
      <c r="A3114" s="101">
        <v>207359</v>
      </c>
      <c r="B3114" s="100">
        <v>14</v>
      </c>
    </row>
    <row r="3115" spans="1:2" ht="15" customHeight="1" x14ac:dyDescent="0.25">
      <c r="A3115" s="101">
        <v>155031</v>
      </c>
      <c r="B3115" s="100">
        <v>14</v>
      </c>
    </row>
    <row r="3116" spans="1:2" ht="15" customHeight="1" x14ac:dyDescent="0.25">
      <c r="A3116" s="101">
        <v>213517</v>
      </c>
      <c r="B3116" s="100">
        <v>1</v>
      </c>
    </row>
    <row r="3117" spans="1:2" ht="15" customHeight="1" x14ac:dyDescent="0.25">
      <c r="A3117" s="101">
        <v>213517</v>
      </c>
      <c r="B3117" s="100">
        <v>3</v>
      </c>
    </row>
    <row r="3118" spans="1:2" ht="15" customHeight="1" x14ac:dyDescent="0.25">
      <c r="A3118" s="101">
        <v>139723</v>
      </c>
      <c r="B3118" s="100">
        <v>11</v>
      </c>
    </row>
    <row r="3119" spans="1:2" ht="15" customHeight="1" x14ac:dyDescent="0.25">
      <c r="A3119" s="101">
        <v>200900</v>
      </c>
      <c r="B3119" s="100">
        <v>4</v>
      </c>
    </row>
    <row r="3120" spans="1:2" ht="15" customHeight="1" x14ac:dyDescent="0.25">
      <c r="A3120" s="101">
        <v>200900</v>
      </c>
      <c r="B3120" s="100">
        <v>7</v>
      </c>
    </row>
    <row r="3121" spans="1:2" ht="15" customHeight="1" x14ac:dyDescent="0.25">
      <c r="A3121" s="101">
        <v>210870</v>
      </c>
      <c r="B3121" s="100">
        <v>5</v>
      </c>
    </row>
    <row r="3122" spans="1:2" ht="15" customHeight="1" x14ac:dyDescent="0.25">
      <c r="A3122" s="101">
        <v>183013</v>
      </c>
      <c r="B3122" s="100">
        <v>11</v>
      </c>
    </row>
    <row r="3123" spans="1:2" ht="15" customHeight="1" x14ac:dyDescent="0.25">
      <c r="A3123" s="101">
        <v>169228</v>
      </c>
      <c r="B3123" s="100">
        <v>3</v>
      </c>
    </row>
    <row r="3124" spans="1:2" ht="15" customHeight="1" x14ac:dyDescent="0.25">
      <c r="A3124" s="101">
        <v>150981</v>
      </c>
      <c r="B3124" s="100">
        <v>10</v>
      </c>
    </row>
    <row r="3125" spans="1:2" ht="15" customHeight="1" x14ac:dyDescent="0.25">
      <c r="A3125" s="101">
        <v>204654</v>
      </c>
      <c r="B3125" s="100">
        <v>11</v>
      </c>
    </row>
    <row r="3126" spans="1:2" ht="15" customHeight="1" x14ac:dyDescent="0.25">
      <c r="A3126" s="101">
        <v>204654</v>
      </c>
      <c r="B3126" s="100">
        <v>10</v>
      </c>
    </row>
    <row r="3127" spans="1:2" ht="15" customHeight="1" x14ac:dyDescent="0.25">
      <c r="A3127" s="101">
        <v>198594</v>
      </c>
      <c r="B3127" s="100">
        <v>3</v>
      </c>
    </row>
    <row r="3128" spans="1:2" ht="15" customHeight="1" x14ac:dyDescent="0.25">
      <c r="A3128" s="101">
        <v>188112</v>
      </c>
      <c r="B3128" s="100">
        <v>16</v>
      </c>
    </row>
    <row r="3129" spans="1:2" ht="15" customHeight="1" x14ac:dyDescent="0.25">
      <c r="A3129" s="101">
        <v>173429</v>
      </c>
      <c r="B3129" s="100">
        <v>14</v>
      </c>
    </row>
    <row r="3130" spans="1:2" ht="15" customHeight="1" x14ac:dyDescent="0.25">
      <c r="A3130" s="101">
        <v>181281</v>
      </c>
      <c r="B3130" s="100">
        <v>2</v>
      </c>
    </row>
    <row r="3131" spans="1:2" ht="15" customHeight="1" x14ac:dyDescent="0.25">
      <c r="A3131" s="101">
        <v>181281</v>
      </c>
      <c r="B3131" s="100">
        <v>2</v>
      </c>
    </row>
    <row r="3132" spans="1:2" ht="15" customHeight="1" x14ac:dyDescent="0.25">
      <c r="A3132" s="101">
        <v>209494</v>
      </c>
      <c r="B3132" s="100">
        <v>7</v>
      </c>
    </row>
    <row r="3133" spans="1:2" ht="15" customHeight="1" x14ac:dyDescent="0.25">
      <c r="A3133" s="101">
        <v>204953</v>
      </c>
      <c r="B3133" s="100">
        <v>7</v>
      </c>
    </row>
    <row r="3134" spans="1:2" ht="15" customHeight="1" x14ac:dyDescent="0.25">
      <c r="A3134" s="101">
        <v>204574</v>
      </c>
      <c r="B3134" s="100">
        <v>7</v>
      </c>
    </row>
    <row r="3135" spans="1:2" ht="15" customHeight="1" x14ac:dyDescent="0.25">
      <c r="A3135" s="101">
        <v>203163</v>
      </c>
      <c r="B3135" s="100">
        <v>11</v>
      </c>
    </row>
    <row r="3136" spans="1:2" ht="15" customHeight="1" x14ac:dyDescent="0.25">
      <c r="A3136" s="101">
        <v>192575</v>
      </c>
      <c r="B3136" s="100">
        <v>5</v>
      </c>
    </row>
    <row r="3137" spans="1:2" ht="15" customHeight="1" x14ac:dyDescent="0.25">
      <c r="A3137" s="101">
        <v>192575</v>
      </c>
      <c r="B3137" s="100">
        <v>5</v>
      </c>
    </row>
    <row r="3138" spans="1:2" ht="15" customHeight="1" x14ac:dyDescent="0.25">
      <c r="A3138" s="101">
        <v>192575</v>
      </c>
      <c r="B3138" s="100">
        <v>2</v>
      </c>
    </row>
    <row r="3139" spans="1:2" ht="15" customHeight="1" x14ac:dyDescent="0.25">
      <c r="A3139" s="101">
        <v>186375</v>
      </c>
      <c r="B3139" s="100">
        <v>4</v>
      </c>
    </row>
    <row r="3140" spans="1:2" ht="15" customHeight="1" x14ac:dyDescent="0.25">
      <c r="A3140" s="101">
        <v>202746</v>
      </c>
      <c r="B3140" s="100">
        <v>1</v>
      </c>
    </row>
    <row r="3141" spans="1:2" ht="15" customHeight="1" x14ac:dyDescent="0.25">
      <c r="A3141" s="101">
        <v>202746</v>
      </c>
      <c r="B3141" s="100">
        <v>6</v>
      </c>
    </row>
    <row r="3142" spans="1:2" ht="15" customHeight="1" x14ac:dyDescent="0.25">
      <c r="A3142" s="101">
        <v>202746</v>
      </c>
      <c r="B3142" s="100">
        <v>14</v>
      </c>
    </row>
    <row r="3143" spans="1:2" ht="15" customHeight="1" x14ac:dyDescent="0.25">
      <c r="A3143" s="101">
        <v>213539</v>
      </c>
      <c r="B3143" s="100">
        <v>14</v>
      </c>
    </row>
    <row r="3144" spans="1:2" ht="15" customHeight="1" x14ac:dyDescent="0.25">
      <c r="A3144" s="101">
        <v>181852</v>
      </c>
      <c r="B3144" s="100">
        <v>5</v>
      </c>
    </row>
    <row r="3145" spans="1:2" ht="15" customHeight="1" x14ac:dyDescent="0.25">
      <c r="A3145" s="101">
        <v>154936</v>
      </c>
      <c r="B3145" s="100">
        <v>14</v>
      </c>
    </row>
    <row r="3146" spans="1:2" ht="15" customHeight="1" x14ac:dyDescent="0.25">
      <c r="A3146" s="101">
        <v>122120</v>
      </c>
      <c r="B3146" s="100">
        <v>5</v>
      </c>
    </row>
    <row r="3147" spans="1:2" ht="15" customHeight="1" x14ac:dyDescent="0.25">
      <c r="A3147" s="101">
        <v>122120</v>
      </c>
      <c r="B3147" s="100">
        <v>1</v>
      </c>
    </row>
    <row r="3148" spans="1:2" ht="15" customHeight="1" x14ac:dyDescent="0.25">
      <c r="A3148" s="101">
        <v>122120</v>
      </c>
      <c r="B3148" s="100">
        <v>2</v>
      </c>
    </row>
    <row r="3149" spans="1:2" ht="15" customHeight="1" x14ac:dyDescent="0.25">
      <c r="A3149" s="101">
        <v>168078</v>
      </c>
      <c r="B3149" s="100">
        <v>7</v>
      </c>
    </row>
    <row r="3150" spans="1:2" ht="15" customHeight="1" x14ac:dyDescent="0.25">
      <c r="A3150" s="101">
        <v>168078</v>
      </c>
      <c r="B3150" s="100">
        <v>2</v>
      </c>
    </row>
    <row r="3151" spans="1:2" ht="15" customHeight="1" x14ac:dyDescent="0.25">
      <c r="A3151" s="101">
        <v>200040</v>
      </c>
      <c r="B3151" s="100">
        <v>7</v>
      </c>
    </row>
    <row r="3152" spans="1:2" ht="15" customHeight="1" x14ac:dyDescent="0.25">
      <c r="A3152" s="101">
        <v>211458</v>
      </c>
      <c r="B3152" s="100">
        <v>7</v>
      </c>
    </row>
    <row r="3153" spans="1:2" ht="15" customHeight="1" x14ac:dyDescent="0.25">
      <c r="A3153" s="101">
        <v>209295</v>
      </c>
      <c r="B3153" s="100">
        <v>5</v>
      </c>
    </row>
    <row r="3154" spans="1:2" ht="15" customHeight="1" x14ac:dyDescent="0.25">
      <c r="A3154" s="101">
        <v>170806</v>
      </c>
      <c r="B3154" s="100">
        <v>11</v>
      </c>
    </row>
    <row r="3155" spans="1:2" ht="15" customHeight="1" x14ac:dyDescent="0.25">
      <c r="A3155" s="101">
        <v>210166</v>
      </c>
      <c r="B3155" s="100">
        <v>7</v>
      </c>
    </row>
    <row r="3156" spans="1:2" ht="15" customHeight="1" x14ac:dyDescent="0.25">
      <c r="A3156" s="101">
        <v>207462</v>
      </c>
      <c r="B3156" s="100">
        <v>7</v>
      </c>
    </row>
    <row r="3157" spans="1:2" ht="15" customHeight="1" x14ac:dyDescent="0.25">
      <c r="A3157" s="101">
        <v>213610</v>
      </c>
      <c r="B3157" s="100">
        <v>4</v>
      </c>
    </row>
    <row r="3158" spans="1:2" ht="15" customHeight="1" x14ac:dyDescent="0.25">
      <c r="A3158" s="101">
        <v>187062</v>
      </c>
      <c r="B3158" s="100">
        <v>7</v>
      </c>
    </row>
    <row r="3159" spans="1:2" ht="15" customHeight="1" x14ac:dyDescent="0.25">
      <c r="A3159" s="101">
        <v>151684</v>
      </c>
      <c r="B3159" s="100">
        <v>1</v>
      </c>
    </row>
    <row r="3160" spans="1:2" ht="15" customHeight="1" x14ac:dyDescent="0.25">
      <c r="A3160" s="101">
        <v>151684</v>
      </c>
      <c r="B3160" s="100">
        <v>3</v>
      </c>
    </row>
    <row r="3161" spans="1:2" ht="15" customHeight="1" x14ac:dyDescent="0.25">
      <c r="A3161" s="101">
        <v>157854</v>
      </c>
      <c r="B3161" s="100">
        <v>7</v>
      </c>
    </row>
    <row r="3162" spans="1:2" ht="15" customHeight="1" x14ac:dyDescent="0.25">
      <c r="A3162" s="101">
        <v>213020</v>
      </c>
      <c r="B3162" s="100">
        <v>3</v>
      </c>
    </row>
    <row r="3163" spans="1:2" ht="15" customHeight="1" x14ac:dyDescent="0.25">
      <c r="A3163" s="101">
        <v>195292</v>
      </c>
      <c r="B3163" s="100">
        <v>1</v>
      </c>
    </row>
    <row r="3164" spans="1:2" ht="15" customHeight="1" x14ac:dyDescent="0.25">
      <c r="A3164" s="101">
        <v>195292</v>
      </c>
      <c r="B3164" s="100">
        <v>2</v>
      </c>
    </row>
    <row r="3165" spans="1:2" ht="15" customHeight="1" x14ac:dyDescent="0.25">
      <c r="A3165" s="101">
        <v>199721</v>
      </c>
      <c r="B3165" s="100">
        <v>3</v>
      </c>
    </row>
    <row r="3166" spans="1:2" ht="15" customHeight="1" x14ac:dyDescent="0.25">
      <c r="A3166" s="101">
        <v>199721</v>
      </c>
      <c r="B3166" s="100">
        <v>2</v>
      </c>
    </row>
    <row r="3167" spans="1:2" ht="15" customHeight="1" x14ac:dyDescent="0.25">
      <c r="A3167" s="101">
        <v>148355</v>
      </c>
      <c r="B3167" s="100">
        <v>7</v>
      </c>
    </row>
    <row r="3168" spans="1:2" ht="15" customHeight="1" x14ac:dyDescent="0.25">
      <c r="A3168" s="101">
        <v>173111</v>
      </c>
      <c r="B3168" s="100">
        <v>2</v>
      </c>
    </row>
    <row r="3169" spans="1:2" ht="15" customHeight="1" x14ac:dyDescent="0.25">
      <c r="A3169" s="101">
        <v>214004</v>
      </c>
      <c r="B3169" s="100">
        <v>3</v>
      </c>
    </row>
    <row r="3170" spans="1:2" ht="15" customHeight="1" x14ac:dyDescent="0.25">
      <c r="A3170" s="101">
        <v>214004</v>
      </c>
      <c r="B3170" s="100">
        <v>4</v>
      </c>
    </row>
    <row r="3171" spans="1:2" ht="15" customHeight="1" x14ac:dyDescent="0.25">
      <c r="A3171" s="101">
        <v>156607</v>
      </c>
      <c r="B3171" s="100">
        <v>4</v>
      </c>
    </row>
    <row r="3172" spans="1:2" ht="15" customHeight="1" x14ac:dyDescent="0.25">
      <c r="A3172" s="101">
        <v>155696</v>
      </c>
      <c r="B3172" s="100">
        <v>14</v>
      </c>
    </row>
    <row r="3173" spans="1:2" ht="15" customHeight="1" x14ac:dyDescent="0.25">
      <c r="A3173" s="101">
        <v>201459</v>
      </c>
      <c r="B3173" s="100">
        <v>7</v>
      </c>
    </row>
    <row r="3174" spans="1:2" ht="15" customHeight="1" x14ac:dyDescent="0.25">
      <c r="A3174" s="101">
        <v>163966</v>
      </c>
      <c r="B3174" s="100">
        <v>3</v>
      </c>
    </row>
    <row r="3175" spans="1:2" ht="15" customHeight="1" x14ac:dyDescent="0.25">
      <c r="A3175" s="101">
        <v>163966</v>
      </c>
      <c r="B3175" s="100">
        <v>2</v>
      </c>
    </row>
    <row r="3176" spans="1:2" ht="15" customHeight="1" x14ac:dyDescent="0.25">
      <c r="A3176" s="101">
        <v>174052</v>
      </c>
      <c r="B3176" s="100">
        <v>3</v>
      </c>
    </row>
    <row r="3177" spans="1:2" ht="15" customHeight="1" x14ac:dyDescent="0.25">
      <c r="A3177" s="101">
        <v>174052</v>
      </c>
      <c r="B3177" s="100">
        <v>1</v>
      </c>
    </row>
    <row r="3178" spans="1:2" ht="15" customHeight="1" x14ac:dyDescent="0.25">
      <c r="A3178" s="101">
        <v>201432</v>
      </c>
      <c r="B3178" s="100">
        <v>6</v>
      </c>
    </row>
    <row r="3179" spans="1:2" ht="15" customHeight="1" x14ac:dyDescent="0.25">
      <c r="A3179" s="101">
        <v>174815</v>
      </c>
      <c r="B3179" s="100">
        <v>4</v>
      </c>
    </row>
    <row r="3180" spans="1:2" ht="15" customHeight="1" x14ac:dyDescent="0.25">
      <c r="A3180" s="101">
        <v>127476</v>
      </c>
      <c r="B3180" s="100">
        <v>4</v>
      </c>
    </row>
    <row r="3181" spans="1:2" ht="15" customHeight="1" x14ac:dyDescent="0.25">
      <c r="A3181" s="101">
        <v>127476</v>
      </c>
      <c r="B3181" s="100">
        <v>4</v>
      </c>
    </row>
    <row r="3182" spans="1:2" ht="15" customHeight="1" x14ac:dyDescent="0.25">
      <c r="A3182" s="101">
        <v>161821</v>
      </c>
      <c r="B3182" s="100">
        <v>9</v>
      </c>
    </row>
    <row r="3183" spans="1:2" ht="15" customHeight="1" x14ac:dyDescent="0.25">
      <c r="A3183" s="101">
        <v>161821</v>
      </c>
      <c r="B3183" s="100">
        <v>2</v>
      </c>
    </row>
    <row r="3184" spans="1:2" ht="15" customHeight="1" x14ac:dyDescent="0.25">
      <c r="A3184" s="101">
        <v>135637</v>
      </c>
      <c r="B3184" s="100">
        <v>14</v>
      </c>
    </row>
    <row r="3185" spans="1:2" ht="15" customHeight="1" x14ac:dyDescent="0.25">
      <c r="A3185" s="101">
        <v>119917</v>
      </c>
      <c r="B3185" s="100">
        <v>14</v>
      </c>
    </row>
    <row r="3186" spans="1:2" ht="15" customHeight="1" x14ac:dyDescent="0.25">
      <c r="A3186" s="101">
        <v>119917</v>
      </c>
      <c r="B3186" s="100">
        <v>5</v>
      </c>
    </row>
    <row r="3187" spans="1:2" ht="15" customHeight="1" x14ac:dyDescent="0.25">
      <c r="A3187" s="101">
        <v>119917</v>
      </c>
      <c r="B3187" s="100">
        <v>4</v>
      </c>
    </row>
    <row r="3188" spans="1:2" ht="15" customHeight="1" x14ac:dyDescent="0.25">
      <c r="A3188" s="101">
        <v>153378</v>
      </c>
      <c r="B3188" s="100">
        <v>2</v>
      </c>
    </row>
    <row r="3189" spans="1:2" ht="15" customHeight="1" x14ac:dyDescent="0.25">
      <c r="A3189" s="101">
        <v>153378</v>
      </c>
      <c r="B3189" s="100">
        <v>3</v>
      </c>
    </row>
    <row r="3190" spans="1:2" ht="15" customHeight="1" x14ac:dyDescent="0.25">
      <c r="A3190" s="101">
        <v>185445</v>
      </c>
      <c r="B3190" s="100">
        <v>4</v>
      </c>
    </row>
    <row r="3191" spans="1:2" ht="15" customHeight="1" x14ac:dyDescent="0.25">
      <c r="A3191" s="101">
        <v>195681</v>
      </c>
      <c r="B3191" s="100">
        <v>7</v>
      </c>
    </row>
    <row r="3192" spans="1:2" ht="15" customHeight="1" x14ac:dyDescent="0.25">
      <c r="A3192" s="101">
        <v>189234</v>
      </c>
      <c r="B3192" s="100">
        <v>2</v>
      </c>
    </row>
    <row r="3193" spans="1:2" ht="15" customHeight="1" x14ac:dyDescent="0.25">
      <c r="A3193" s="101">
        <v>189234</v>
      </c>
      <c r="B3193" s="100">
        <v>5</v>
      </c>
    </row>
    <row r="3194" spans="1:2" ht="15" customHeight="1" x14ac:dyDescent="0.25">
      <c r="A3194" s="101">
        <v>190985</v>
      </c>
      <c r="B3194" s="100">
        <v>3</v>
      </c>
    </row>
    <row r="3195" spans="1:2" ht="15" customHeight="1" x14ac:dyDescent="0.25">
      <c r="A3195" s="101">
        <v>140722</v>
      </c>
      <c r="B3195" s="100">
        <v>1</v>
      </c>
    </row>
    <row r="3196" spans="1:2" ht="15" customHeight="1" x14ac:dyDescent="0.25">
      <c r="A3196" s="101">
        <v>140722</v>
      </c>
      <c r="B3196" s="100">
        <v>2</v>
      </c>
    </row>
    <row r="3197" spans="1:2" ht="15" customHeight="1" x14ac:dyDescent="0.25">
      <c r="A3197" s="101">
        <v>140722</v>
      </c>
      <c r="B3197" s="100">
        <v>5</v>
      </c>
    </row>
    <row r="3198" spans="1:2" ht="15" customHeight="1" x14ac:dyDescent="0.25">
      <c r="A3198" s="101">
        <v>171934</v>
      </c>
      <c r="B3198" s="100">
        <v>14</v>
      </c>
    </row>
    <row r="3199" spans="1:2" ht="15" customHeight="1" x14ac:dyDescent="0.25">
      <c r="A3199" s="101">
        <v>190802</v>
      </c>
      <c r="B3199" s="100">
        <v>7</v>
      </c>
    </row>
    <row r="3200" spans="1:2" ht="15" customHeight="1" x14ac:dyDescent="0.25">
      <c r="A3200" s="101">
        <v>172476</v>
      </c>
      <c r="B3200" s="100">
        <v>1</v>
      </c>
    </row>
    <row r="3201" spans="1:2" ht="15" customHeight="1" x14ac:dyDescent="0.25">
      <c r="A3201" s="101">
        <v>172476</v>
      </c>
      <c r="B3201" s="100">
        <v>5</v>
      </c>
    </row>
    <row r="3202" spans="1:2" ht="15" customHeight="1" x14ac:dyDescent="0.25">
      <c r="A3202" s="101">
        <v>163060</v>
      </c>
      <c r="B3202" s="100">
        <v>7</v>
      </c>
    </row>
    <row r="3203" spans="1:2" ht="15" customHeight="1" x14ac:dyDescent="0.25">
      <c r="A3203" s="101">
        <v>90944</v>
      </c>
      <c r="B3203" s="100">
        <v>14</v>
      </c>
    </row>
    <row r="3204" spans="1:2" ht="15" customHeight="1" x14ac:dyDescent="0.25">
      <c r="A3204" s="101">
        <v>205754</v>
      </c>
      <c r="B3204" s="100">
        <v>7</v>
      </c>
    </row>
    <row r="3205" spans="1:2" ht="15" customHeight="1" x14ac:dyDescent="0.25">
      <c r="A3205" s="101">
        <v>205754</v>
      </c>
      <c r="B3205" s="100">
        <v>4</v>
      </c>
    </row>
    <row r="3206" spans="1:2" ht="15" customHeight="1" x14ac:dyDescent="0.25">
      <c r="A3206" s="101">
        <v>202406</v>
      </c>
      <c r="B3206" s="100">
        <v>14</v>
      </c>
    </row>
    <row r="3207" spans="1:2" ht="15" customHeight="1" x14ac:dyDescent="0.25">
      <c r="A3207" s="101">
        <v>204553</v>
      </c>
      <c r="B3207" s="100">
        <v>17</v>
      </c>
    </row>
    <row r="3208" spans="1:2" ht="15" customHeight="1" x14ac:dyDescent="0.25">
      <c r="A3208" s="101">
        <v>154103</v>
      </c>
      <c r="B3208" s="100">
        <v>5</v>
      </c>
    </row>
    <row r="3209" spans="1:2" ht="15" customHeight="1" x14ac:dyDescent="0.25">
      <c r="A3209" s="101">
        <v>103397</v>
      </c>
      <c r="B3209" s="100">
        <v>1</v>
      </c>
    </row>
    <row r="3210" spans="1:2" ht="15" customHeight="1" x14ac:dyDescent="0.25">
      <c r="A3210" s="101">
        <v>103397</v>
      </c>
      <c r="B3210" s="100">
        <v>3</v>
      </c>
    </row>
    <row r="3211" spans="1:2" ht="15" customHeight="1" x14ac:dyDescent="0.25">
      <c r="A3211" s="101">
        <v>142517</v>
      </c>
      <c r="B3211" s="100">
        <v>7</v>
      </c>
    </row>
    <row r="3212" spans="1:2" ht="15" customHeight="1" x14ac:dyDescent="0.25">
      <c r="A3212" s="101">
        <v>186624</v>
      </c>
      <c r="B3212" s="100">
        <v>14</v>
      </c>
    </row>
    <row r="3213" spans="1:2" ht="15" customHeight="1" x14ac:dyDescent="0.25">
      <c r="A3213" s="101">
        <v>186818</v>
      </c>
      <c r="B3213" s="100">
        <v>3</v>
      </c>
    </row>
    <row r="3214" spans="1:2" ht="15" customHeight="1" x14ac:dyDescent="0.25">
      <c r="A3214" s="101">
        <v>192292</v>
      </c>
      <c r="B3214" s="100">
        <v>7</v>
      </c>
    </row>
    <row r="3215" spans="1:2" ht="15" customHeight="1" x14ac:dyDescent="0.25">
      <c r="A3215" s="101">
        <v>207577</v>
      </c>
      <c r="B3215" s="100">
        <v>7</v>
      </c>
    </row>
    <row r="3216" spans="1:2" ht="15" customHeight="1" x14ac:dyDescent="0.25">
      <c r="A3216" s="101">
        <v>204834</v>
      </c>
      <c r="B3216" s="100">
        <v>1</v>
      </c>
    </row>
    <row r="3217" spans="1:2" ht="15" customHeight="1" x14ac:dyDescent="0.25">
      <c r="A3217" s="101">
        <v>209379</v>
      </c>
      <c r="B3217" s="100">
        <v>8</v>
      </c>
    </row>
    <row r="3218" spans="1:2" ht="15" customHeight="1" x14ac:dyDescent="0.25">
      <c r="A3218" s="101">
        <v>176389</v>
      </c>
      <c r="B3218" s="100">
        <v>5</v>
      </c>
    </row>
    <row r="3219" spans="1:2" ht="15" customHeight="1" x14ac:dyDescent="0.25">
      <c r="A3219" s="101">
        <v>211267</v>
      </c>
      <c r="B3219" s="100">
        <v>13</v>
      </c>
    </row>
    <row r="3220" spans="1:2" ht="15" customHeight="1" x14ac:dyDescent="0.25">
      <c r="A3220" s="101">
        <v>176963</v>
      </c>
      <c r="B3220" s="100">
        <v>11</v>
      </c>
    </row>
    <row r="3221" spans="1:2" ht="15" customHeight="1" x14ac:dyDescent="0.25">
      <c r="A3221" s="101">
        <v>200883</v>
      </c>
      <c r="B3221" s="100">
        <v>5</v>
      </c>
    </row>
    <row r="3222" spans="1:2" ht="15" customHeight="1" x14ac:dyDescent="0.25">
      <c r="A3222" s="101">
        <v>200883</v>
      </c>
      <c r="B3222" s="100">
        <v>4</v>
      </c>
    </row>
    <row r="3223" spans="1:2" ht="15" customHeight="1" x14ac:dyDescent="0.25">
      <c r="A3223" s="101">
        <v>153598</v>
      </c>
      <c r="B3223" s="100">
        <v>3</v>
      </c>
    </row>
    <row r="3224" spans="1:2" ht="15" customHeight="1" x14ac:dyDescent="0.25">
      <c r="A3224" s="101">
        <v>153598</v>
      </c>
      <c r="B3224" s="100">
        <v>5</v>
      </c>
    </row>
    <row r="3225" spans="1:2" ht="15" customHeight="1" x14ac:dyDescent="0.25">
      <c r="A3225" s="101">
        <v>153598</v>
      </c>
      <c r="B3225" s="100">
        <v>3</v>
      </c>
    </row>
    <row r="3226" spans="1:2" ht="15" customHeight="1" x14ac:dyDescent="0.25">
      <c r="A3226" s="101">
        <v>153600</v>
      </c>
      <c r="B3226" s="100">
        <v>3</v>
      </c>
    </row>
    <row r="3227" spans="1:2" ht="15" customHeight="1" x14ac:dyDescent="0.25">
      <c r="A3227" s="101">
        <v>153600</v>
      </c>
      <c r="B3227" s="100">
        <v>5</v>
      </c>
    </row>
    <row r="3228" spans="1:2" ht="15" customHeight="1" x14ac:dyDescent="0.25">
      <c r="A3228" s="101">
        <v>153600</v>
      </c>
      <c r="B3228" s="100">
        <v>3</v>
      </c>
    </row>
    <row r="3229" spans="1:2" ht="15" customHeight="1" x14ac:dyDescent="0.25">
      <c r="A3229" s="101">
        <v>177007</v>
      </c>
      <c r="B3229" s="100">
        <v>3</v>
      </c>
    </row>
    <row r="3230" spans="1:2" ht="15" customHeight="1" x14ac:dyDescent="0.25">
      <c r="A3230" s="101">
        <v>177007</v>
      </c>
      <c r="B3230" s="100">
        <v>2</v>
      </c>
    </row>
    <row r="3231" spans="1:2" ht="15" customHeight="1" x14ac:dyDescent="0.25">
      <c r="A3231" s="101">
        <v>199065</v>
      </c>
      <c r="B3231" s="100">
        <v>7</v>
      </c>
    </row>
    <row r="3232" spans="1:2" ht="15" customHeight="1" x14ac:dyDescent="0.25">
      <c r="A3232" s="101">
        <v>172571</v>
      </c>
      <c r="B3232" s="100">
        <v>1</v>
      </c>
    </row>
    <row r="3233" spans="1:2" ht="15" customHeight="1" x14ac:dyDescent="0.25">
      <c r="A3233" s="101">
        <v>209374</v>
      </c>
      <c r="B3233" s="100">
        <v>4</v>
      </c>
    </row>
    <row r="3234" spans="1:2" ht="15" customHeight="1" x14ac:dyDescent="0.25">
      <c r="A3234" s="101">
        <v>152135</v>
      </c>
      <c r="B3234" s="100">
        <v>9</v>
      </c>
    </row>
    <row r="3235" spans="1:2" ht="15" customHeight="1" x14ac:dyDescent="0.25">
      <c r="A3235" s="101">
        <v>207292</v>
      </c>
      <c r="B3235" s="100">
        <v>3</v>
      </c>
    </row>
    <row r="3236" spans="1:2" ht="15" customHeight="1" x14ac:dyDescent="0.25">
      <c r="A3236" s="101">
        <v>207292</v>
      </c>
      <c r="B3236" s="100">
        <v>2</v>
      </c>
    </row>
    <row r="3237" spans="1:2" ht="15" customHeight="1" x14ac:dyDescent="0.25">
      <c r="A3237" s="101">
        <v>191493</v>
      </c>
      <c r="B3237" s="100">
        <v>9</v>
      </c>
    </row>
    <row r="3238" spans="1:2" ht="15" customHeight="1" x14ac:dyDescent="0.25">
      <c r="A3238" s="101">
        <v>204368</v>
      </c>
      <c r="B3238" s="100">
        <v>7</v>
      </c>
    </row>
    <row r="3239" spans="1:2" ht="15" customHeight="1" x14ac:dyDescent="0.25">
      <c r="A3239" s="101">
        <v>187219</v>
      </c>
      <c r="B3239" s="100">
        <v>13</v>
      </c>
    </row>
    <row r="3240" spans="1:2" ht="15" customHeight="1" x14ac:dyDescent="0.25">
      <c r="A3240" s="101">
        <v>186523</v>
      </c>
      <c r="B3240" s="100">
        <v>14</v>
      </c>
    </row>
    <row r="3241" spans="1:2" ht="15" customHeight="1" x14ac:dyDescent="0.25">
      <c r="A3241" s="101">
        <v>156924</v>
      </c>
      <c r="B3241" s="100">
        <v>5</v>
      </c>
    </row>
    <row r="3242" spans="1:2" ht="15" customHeight="1" x14ac:dyDescent="0.25">
      <c r="A3242" s="101">
        <v>156924</v>
      </c>
      <c r="B3242" s="100">
        <v>1</v>
      </c>
    </row>
    <row r="3243" spans="1:2" ht="15" customHeight="1" x14ac:dyDescent="0.25">
      <c r="A3243" s="101">
        <v>197000</v>
      </c>
      <c r="B3243" s="100">
        <v>14</v>
      </c>
    </row>
    <row r="3244" spans="1:2" ht="15" customHeight="1" x14ac:dyDescent="0.25">
      <c r="A3244" s="101">
        <v>140885</v>
      </c>
      <c r="B3244" s="100">
        <v>14</v>
      </c>
    </row>
    <row r="3245" spans="1:2" ht="15" customHeight="1" x14ac:dyDescent="0.25">
      <c r="A3245" s="101">
        <v>177030</v>
      </c>
      <c r="B3245" s="100">
        <v>14</v>
      </c>
    </row>
    <row r="3246" spans="1:2" ht="15" customHeight="1" x14ac:dyDescent="0.25">
      <c r="A3246" s="101">
        <v>175836</v>
      </c>
      <c r="B3246" s="100">
        <v>3</v>
      </c>
    </row>
    <row r="3247" spans="1:2" ht="15" customHeight="1" x14ac:dyDescent="0.25">
      <c r="A3247" s="101">
        <v>208623</v>
      </c>
      <c r="B3247" s="100">
        <v>1</v>
      </c>
    </row>
    <row r="3248" spans="1:2" ht="15" customHeight="1" x14ac:dyDescent="0.25">
      <c r="A3248" s="101">
        <v>208623</v>
      </c>
      <c r="B3248" s="100">
        <v>3</v>
      </c>
    </row>
    <row r="3249" spans="1:2" ht="15" customHeight="1" x14ac:dyDescent="0.25">
      <c r="A3249" s="101">
        <v>141501</v>
      </c>
      <c r="B3249" s="100">
        <v>7</v>
      </c>
    </row>
    <row r="3250" spans="1:2" ht="15" customHeight="1" x14ac:dyDescent="0.25">
      <c r="A3250" s="101">
        <v>183927</v>
      </c>
      <c r="B3250" s="100">
        <v>14</v>
      </c>
    </row>
    <row r="3251" spans="1:2" ht="15" customHeight="1" x14ac:dyDescent="0.25">
      <c r="A3251" s="101">
        <v>198600</v>
      </c>
      <c r="B3251" s="100">
        <v>3</v>
      </c>
    </row>
    <row r="3252" spans="1:2" ht="15" customHeight="1" x14ac:dyDescent="0.25">
      <c r="A3252" s="101">
        <v>198600</v>
      </c>
      <c r="B3252" s="100">
        <v>3</v>
      </c>
    </row>
    <row r="3253" spans="1:2" ht="15" customHeight="1" x14ac:dyDescent="0.25">
      <c r="A3253" s="101">
        <v>208225</v>
      </c>
      <c r="B3253" s="100">
        <v>14</v>
      </c>
    </row>
    <row r="3254" spans="1:2" ht="15" customHeight="1" x14ac:dyDescent="0.25">
      <c r="A3254" s="101">
        <v>210270</v>
      </c>
      <c r="B3254" s="100">
        <v>13</v>
      </c>
    </row>
    <row r="3255" spans="1:2" ht="15" customHeight="1" x14ac:dyDescent="0.25">
      <c r="A3255" s="101">
        <v>203652</v>
      </c>
      <c r="B3255" s="100">
        <v>5</v>
      </c>
    </row>
    <row r="3256" spans="1:2" ht="15" customHeight="1" x14ac:dyDescent="0.25">
      <c r="A3256" s="101">
        <v>196402</v>
      </c>
      <c r="B3256" s="100">
        <v>3</v>
      </c>
    </row>
    <row r="3257" spans="1:2" ht="15" customHeight="1" x14ac:dyDescent="0.25">
      <c r="A3257" s="101">
        <v>196402</v>
      </c>
      <c r="B3257" s="100">
        <v>5</v>
      </c>
    </row>
    <row r="3258" spans="1:2" ht="15" customHeight="1" x14ac:dyDescent="0.25">
      <c r="A3258" s="101">
        <v>138440</v>
      </c>
      <c r="B3258" s="100">
        <v>2</v>
      </c>
    </row>
    <row r="3259" spans="1:2" ht="15" customHeight="1" x14ac:dyDescent="0.25">
      <c r="A3259" s="101">
        <v>138440</v>
      </c>
      <c r="B3259" s="100">
        <v>4</v>
      </c>
    </row>
    <row r="3260" spans="1:2" ht="15" customHeight="1" x14ac:dyDescent="0.25">
      <c r="A3260" s="101">
        <v>209538</v>
      </c>
      <c r="B3260" s="100">
        <v>6</v>
      </c>
    </row>
    <row r="3261" spans="1:2" ht="15" customHeight="1" x14ac:dyDescent="0.25">
      <c r="A3261" s="101">
        <v>176407</v>
      </c>
      <c r="B3261" s="100">
        <v>6</v>
      </c>
    </row>
    <row r="3262" spans="1:2" ht="15" customHeight="1" x14ac:dyDescent="0.25">
      <c r="A3262" s="101">
        <v>205090</v>
      </c>
      <c r="B3262" s="100">
        <v>1</v>
      </c>
    </row>
    <row r="3263" spans="1:2" ht="15" customHeight="1" x14ac:dyDescent="0.25">
      <c r="A3263" s="101">
        <v>205090</v>
      </c>
      <c r="B3263" s="100">
        <v>5</v>
      </c>
    </row>
    <row r="3264" spans="1:2" ht="15" customHeight="1" x14ac:dyDescent="0.25">
      <c r="A3264" s="101">
        <v>210989</v>
      </c>
      <c r="B3264" s="100">
        <v>7</v>
      </c>
    </row>
    <row r="3265" spans="1:2" ht="15" customHeight="1" x14ac:dyDescent="0.25">
      <c r="A3265" s="101">
        <v>169352</v>
      </c>
      <c r="B3265" s="100">
        <v>1</v>
      </c>
    </row>
    <row r="3266" spans="1:2" ht="15" customHeight="1" x14ac:dyDescent="0.25">
      <c r="A3266" s="101">
        <v>169352</v>
      </c>
      <c r="B3266" s="100">
        <v>5</v>
      </c>
    </row>
    <row r="3267" spans="1:2" ht="15" customHeight="1" x14ac:dyDescent="0.25">
      <c r="A3267" s="101">
        <v>157666</v>
      </c>
      <c r="B3267" s="100">
        <v>2</v>
      </c>
    </row>
    <row r="3268" spans="1:2" ht="15" customHeight="1" x14ac:dyDescent="0.25">
      <c r="A3268" s="101">
        <v>199307</v>
      </c>
      <c r="B3268" s="100">
        <v>14</v>
      </c>
    </row>
    <row r="3269" spans="1:2" ht="15" customHeight="1" x14ac:dyDescent="0.25">
      <c r="A3269" s="101">
        <v>199307</v>
      </c>
      <c r="B3269" s="100">
        <v>14</v>
      </c>
    </row>
    <row r="3270" spans="1:2" ht="15" customHeight="1" x14ac:dyDescent="0.25">
      <c r="A3270" s="101">
        <v>211266</v>
      </c>
      <c r="B3270" s="100">
        <v>14</v>
      </c>
    </row>
    <row r="3271" spans="1:2" ht="15" customHeight="1" x14ac:dyDescent="0.25">
      <c r="A3271" s="101">
        <v>213089</v>
      </c>
      <c r="B3271" s="100">
        <v>2</v>
      </c>
    </row>
    <row r="3272" spans="1:2" ht="15" customHeight="1" x14ac:dyDescent="0.25">
      <c r="A3272" s="101">
        <v>213089</v>
      </c>
      <c r="B3272" s="100">
        <v>5</v>
      </c>
    </row>
    <row r="3273" spans="1:2" ht="15" customHeight="1" x14ac:dyDescent="0.25">
      <c r="A3273" s="101">
        <v>153769</v>
      </c>
      <c r="B3273" s="100">
        <v>6</v>
      </c>
    </row>
    <row r="3274" spans="1:2" ht="15" customHeight="1" x14ac:dyDescent="0.25">
      <c r="A3274" s="101">
        <v>150709</v>
      </c>
      <c r="B3274" s="100">
        <v>3</v>
      </c>
    </row>
    <row r="3275" spans="1:2" ht="15" customHeight="1" x14ac:dyDescent="0.25">
      <c r="A3275" s="101">
        <v>193878</v>
      </c>
      <c r="B3275" s="100">
        <v>6</v>
      </c>
    </row>
    <row r="3276" spans="1:2" ht="15" customHeight="1" x14ac:dyDescent="0.25">
      <c r="A3276" s="101">
        <v>193878</v>
      </c>
      <c r="B3276" s="100">
        <v>3</v>
      </c>
    </row>
    <row r="3277" spans="1:2" ht="15" customHeight="1" x14ac:dyDescent="0.25">
      <c r="A3277" s="101">
        <v>162995</v>
      </c>
      <c r="B3277" s="100">
        <v>14</v>
      </c>
    </row>
    <row r="3278" spans="1:2" ht="15" customHeight="1" x14ac:dyDescent="0.25">
      <c r="A3278" s="101">
        <v>162995</v>
      </c>
      <c r="B3278" s="100">
        <v>2</v>
      </c>
    </row>
    <row r="3279" spans="1:2" ht="15" customHeight="1" x14ac:dyDescent="0.25">
      <c r="A3279" s="101">
        <v>210866</v>
      </c>
      <c r="B3279" s="100">
        <v>14</v>
      </c>
    </row>
    <row r="3280" spans="1:2" ht="15" customHeight="1" x14ac:dyDescent="0.25">
      <c r="A3280" s="101">
        <v>211218</v>
      </c>
      <c r="B3280" s="100">
        <v>14</v>
      </c>
    </row>
    <row r="3281" spans="1:2" ht="15" customHeight="1" x14ac:dyDescent="0.25">
      <c r="A3281" s="101">
        <v>182497</v>
      </c>
      <c r="B3281" s="100">
        <v>7</v>
      </c>
    </row>
    <row r="3282" spans="1:2" ht="15" customHeight="1" x14ac:dyDescent="0.25">
      <c r="A3282" s="101">
        <v>182497</v>
      </c>
      <c r="B3282" s="100">
        <v>7</v>
      </c>
    </row>
    <row r="3283" spans="1:2" ht="15" customHeight="1" x14ac:dyDescent="0.25">
      <c r="A3283" s="101">
        <v>212293</v>
      </c>
      <c r="B3283" s="100">
        <v>13</v>
      </c>
    </row>
    <row r="3284" spans="1:2" ht="15" customHeight="1" x14ac:dyDescent="0.25">
      <c r="A3284" s="101">
        <v>170316</v>
      </c>
      <c r="B3284" s="100">
        <v>7</v>
      </c>
    </row>
    <row r="3285" spans="1:2" ht="15" customHeight="1" x14ac:dyDescent="0.25">
      <c r="A3285" s="101">
        <v>170316</v>
      </c>
      <c r="B3285" s="100">
        <v>2</v>
      </c>
    </row>
    <row r="3286" spans="1:2" ht="15" customHeight="1" x14ac:dyDescent="0.25">
      <c r="A3286" s="101">
        <v>210873</v>
      </c>
      <c r="B3286" s="100">
        <v>7</v>
      </c>
    </row>
    <row r="3287" spans="1:2" ht="15" customHeight="1" x14ac:dyDescent="0.25">
      <c r="A3287" s="101">
        <v>101164</v>
      </c>
      <c r="B3287" s="100">
        <v>1</v>
      </c>
    </row>
    <row r="3288" spans="1:2" ht="15" customHeight="1" x14ac:dyDescent="0.25">
      <c r="A3288" s="101">
        <v>202711</v>
      </c>
      <c r="B3288" s="100">
        <v>4</v>
      </c>
    </row>
    <row r="3289" spans="1:2" ht="15" customHeight="1" x14ac:dyDescent="0.25">
      <c r="A3289" s="101">
        <v>165012</v>
      </c>
      <c r="B3289" s="100">
        <v>1</v>
      </c>
    </row>
    <row r="3290" spans="1:2" ht="15" customHeight="1" x14ac:dyDescent="0.25">
      <c r="A3290" s="101">
        <v>165012</v>
      </c>
      <c r="B3290" s="100">
        <v>2</v>
      </c>
    </row>
    <row r="3291" spans="1:2" ht="15" customHeight="1" x14ac:dyDescent="0.25">
      <c r="A3291" s="101">
        <v>165012</v>
      </c>
      <c r="B3291" s="100">
        <v>2</v>
      </c>
    </row>
    <row r="3292" spans="1:2" ht="15" customHeight="1" x14ac:dyDescent="0.25">
      <c r="A3292" s="101">
        <v>158306</v>
      </c>
      <c r="B3292" s="100">
        <v>7</v>
      </c>
    </row>
    <row r="3293" spans="1:2" ht="15" customHeight="1" x14ac:dyDescent="0.25">
      <c r="A3293" s="101">
        <v>201555</v>
      </c>
      <c r="B3293" s="100">
        <v>2</v>
      </c>
    </row>
    <row r="3294" spans="1:2" ht="15" customHeight="1" x14ac:dyDescent="0.25">
      <c r="A3294" s="101">
        <v>201555</v>
      </c>
      <c r="B3294" s="100">
        <v>2</v>
      </c>
    </row>
    <row r="3295" spans="1:2" ht="15" customHeight="1" x14ac:dyDescent="0.25">
      <c r="A3295" s="101">
        <v>201555</v>
      </c>
      <c r="B3295" s="100">
        <v>2</v>
      </c>
    </row>
    <row r="3296" spans="1:2" ht="15" customHeight="1" x14ac:dyDescent="0.25">
      <c r="A3296" s="101">
        <v>213855</v>
      </c>
      <c r="B3296" s="100">
        <v>14</v>
      </c>
    </row>
    <row r="3297" spans="1:2" ht="15" customHeight="1" x14ac:dyDescent="0.25">
      <c r="A3297" s="101">
        <v>211177</v>
      </c>
      <c r="B3297" s="100">
        <v>1</v>
      </c>
    </row>
    <row r="3298" spans="1:2" ht="15" customHeight="1" x14ac:dyDescent="0.25">
      <c r="A3298" s="101">
        <v>211177</v>
      </c>
      <c r="B3298" s="100">
        <v>5</v>
      </c>
    </row>
    <row r="3299" spans="1:2" ht="15" customHeight="1" x14ac:dyDescent="0.25">
      <c r="A3299" s="101">
        <v>211177</v>
      </c>
      <c r="B3299" s="100">
        <v>6</v>
      </c>
    </row>
    <row r="3300" spans="1:2" ht="15" customHeight="1" x14ac:dyDescent="0.25">
      <c r="A3300" s="101">
        <v>211177</v>
      </c>
      <c r="B3300" s="100">
        <v>2</v>
      </c>
    </row>
    <row r="3301" spans="1:2" ht="15" customHeight="1" x14ac:dyDescent="0.25">
      <c r="A3301" s="101">
        <v>187256</v>
      </c>
      <c r="B3301" s="100">
        <v>4</v>
      </c>
    </row>
    <row r="3302" spans="1:2" ht="15" customHeight="1" x14ac:dyDescent="0.25">
      <c r="A3302" s="101">
        <v>187256</v>
      </c>
      <c r="B3302" s="100">
        <v>5</v>
      </c>
    </row>
    <row r="3303" spans="1:2" ht="15" customHeight="1" x14ac:dyDescent="0.25">
      <c r="A3303" s="101">
        <v>211209</v>
      </c>
      <c r="B3303" s="100">
        <v>5</v>
      </c>
    </row>
    <row r="3304" spans="1:2" ht="15" customHeight="1" x14ac:dyDescent="0.25">
      <c r="A3304" s="101">
        <v>211209</v>
      </c>
      <c r="B3304" s="100">
        <v>2</v>
      </c>
    </row>
    <row r="3305" spans="1:2" ht="15" customHeight="1" x14ac:dyDescent="0.25">
      <c r="A3305" s="101">
        <v>211209</v>
      </c>
      <c r="B3305" s="100">
        <v>5</v>
      </c>
    </row>
    <row r="3306" spans="1:2" ht="15" customHeight="1" x14ac:dyDescent="0.25">
      <c r="A3306" s="101">
        <v>211209</v>
      </c>
      <c r="B3306" s="100">
        <v>2</v>
      </c>
    </row>
    <row r="3307" spans="1:2" ht="15" customHeight="1" x14ac:dyDescent="0.25">
      <c r="A3307" s="101">
        <v>189056</v>
      </c>
      <c r="B3307" s="100">
        <v>4</v>
      </c>
    </row>
  </sheetData>
  <sheetProtection password="CC71" sheet="1" objects="1" scenarios="1"/>
  <pageMargins left="0.39370078740157483" right="0.39370078740157483" top="0.39370078740157483" bottom="0.39370078740157483" header="0" footer="0"/>
  <pageSetup paperSize="9" fitToHeight="0" pageOrder="overThenDown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G74"/>
  <sheetViews>
    <sheetView zoomScale="85" zoomScaleNormal="85" workbookViewId="0">
      <selection activeCell="D35" sqref="D35"/>
    </sheetView>
  </sheetViews>
  <sheetFormatPr defaultColWidth="0" defaultRowHeight="0" customHeight="1" zeroHeight="1" x14ac:dyDescent="0.25"/>
  <cols>
    <col min="1" max="1" width="9.7109375" style="112" customWidth="1"/>
    <col min="2" max="2" width="20.7109375" style="102" customWidth="1"/>
    <col min="3" max="3" width="20.7109375" style="103" customWidth="1"/>
    <col min="4" max="4" width="155.5703125" style="7" customWidth="1"/>
    <col min="5" max="5" width="20.7109375" style="108" customWidth="1"/>
    <col min="6" max="6" width="20.7109375" style="109" customWidth="1"/>
    <col min="7" max="7" width="9.7109375" style="7" customWidth="1"/>
    <col min="8" max="16384" width="9.140625" style="7" hidden="1"/>
  </cols>
  <sheetData>
    <row r="1" spans="1:7" s="112" customFormat="1" ht="32.1" customHeight="1" thickBot="1" x14ac:dyDescent="0.3">
      <c r="B1" s="110"/>
      <c r="C1" s="111"/>
      <c r="E1" s="113"/>
      <c r="F1" s="114"/>
    </row>
    <row r="2" spans="1:7" s="6" customFormat="1" ht="51.75" customHeight="1" thickBot="1" x14ac:dyDescent="0.3">
      <c r="A2" s="115"/>
      <c r="B2" s="2" t="s">
        <v>16</v>
      </c>
      <c r="C2" s="3" t="s">
        <v>17</v>
      </c>
      <c r="D2" s="4" t="s">
        <v>107</v>
      </c>
      <c r="E2" s="5" t="s">
        <v>108</v>
      </c>
      <c r="F2" s="4" t="s">
        <v>92</v>
      </c>
      <c r="G2" s="115"/>
    </row>
    <row r="3" spans="1:7" s="11" customFormat="1" ht="15" customHeight="1" x14ac:dyDescent="0.25">
      <c r="A3" s="116"/>
      <c r="B3" s="14">
        <v>1</v>
      </c>
      <c r="C3" s="15" t="s">
        <v>21</v>
      </c>
      <c r="D3" s="19" t="s">
        <v>78</v>
      </c>
      <c r="E3" s="104">
        <v>46215</v>
      </c>
      <c r="F3" s="105">
        <v>31</v>
      </c>
      <c r="G3" s="116"/>
    </row>
    <row r="4" spans="1:7" s="11" customFormat="1" ht="15" customHeight="1" x14ac:dyDescent="0.25">
      <c r="A4" s="116"/>
      <c r="B4" s="16">
        <v>2</v>
      </c>
      <c r="C4" s="17" t="s">
        <v>23</v>
      </c>
      <c r="D4" s="20" t="s">
        <v>33</v>
      </c>
      <c r="E4" s="104">
        <v>46074</v>
      </c>
      <c r="F4" s="18">
        <v>75</v>
      </c>
      <c r="G4" s="116"/>
    </row>
    <row r="5" spans="1:7" s="11" customFormat="1" ht="15" customHeight="1" x14ac:dyDescent="0.25">
      <c r="A5" s="116"/>
      <c r="B5" s="14">
        <v>3</v>
      </c>
      <c r="C5" s="17" t="s">
        <v>25</v>
      </c>
      <c r="D5" s="20" t="s">
        <v>79</v>
      </c>
      <c r="E5" s="104">
        <v>46074</v>
      </c>
      <c r="F5" s="18">
        <v>38</v>
      </c>
      <c r="G5" s="116"/>
    </row>
    <row r="6" spans="1:7" s="11" customFormat="1" ht="15" customHeight="1" x14ac:dyDescent="0.25">
      <c r="A6" s="116"/>
      <c r="B6" s="16">
        <v>4</v>
      </c>
      <c r="C6" s="17" t="s">
        <v>27</v>
      </c>
      <c r="D6" s="20" t="s">
        <v>43</v>
      </c>
      <c r="E6" s="104">
        <v>46109</v>
      </c>
      <c r="F6" s="18">
        <v>7</v>
      </c>
      <c r="G6" s="116"/>
    </row>
    <row r="7" spans="1:7" s="11" customFormat="1" ht="15" customHeight="1" x14ac:dyDescent="0.25">
      <c r="A7" s="116"/>
      <c r="B7" s="14">
        <v>5</v>
      </c>
      <c r="C7" s="17" t="s">
        <v>27</v>
      </c>
      <c r="D7" s="20" t="s">
        <v>45</v>
      </c>
      <c r="E7" s="104">
        <v>46163</v>
      </c>
      <c r="F7" s="18">
        <v>7</v>
      </c>
      <c r="G7" s="116"/>
    </row>
    <row r="8" spans="1:7" s="11" customFormat="1" ht="15" customHeight="1" x14ac:dyDescent="0.25">
      <c r="A8" s="116"/>
      <c r="B8" s="16">
        <v>6</v>
      </c>
      <c r="C8" s="17" t="s">
        <v>27</v>
      </c>
      <c r="D8" s="20" t="s">
        <v>29</v>
      </c>
      <c r="E8" s="104">
        <v>46133</v>
      </c>
      <c r="F8" s="18">
        <v>7</v>
      </c>
      <c r="G8" s="116"/>
    </row>
    <row r="9" spans="1:7" s="11" customFormat="1" ht="15" customHeight="1" x14ac:dyDescent="0.25">
      <c r="A9" s="116"/>
      <c r="B9" s="14">
        <v>7</v>
      </c>
      <c r="C9" s="17" t="s">
        <v>27</v>
      </c>
      <c r="D9" s="20" t="s">
        <v>46</v>
      </c>
      <c r="E9" s="104">
        <v>46137</v>
      </c>
      <c r="F9" s="18">
        <v>7</v>
      </c>
      <c r="G9" s="116"/>
    </row>
    <row r="10" spans="1:7" s="11" customFormat="1" ht="15" customHeight="1" x14ac:dyDescent="0.25">
      <c r="A10" s="116"/>
      <c r="B10" s="16">
        <v>8</v>
      </c>
      <c r="C10" s="17" t="s">
        <v>27</v>
      </c>
      <c r="D10" s="20" t="s">
        <v>30</v>
      </c>
      <c r="E10" s="104">
        <v>46201</v>
      </c>
      <c r="F10" s="18">
        <v>7</v>
      </c>
      <c r="G10" s="116"/>
    </row>
    <row r="11" spans="1:7" s="11" customFormat="1" ht="15" customHeight="1" x14ac:dyDescent="0.25">
      <c r="A11" s="116"/>
      <c r="B11" s="14">
        <v>9</v>
      </c>
      <c r="C11" s="17" t="s">
        <v>27</v>
      </c>
      <c r="D11" s="20" t="s">
        <v>47</v>
      </c>
      <c r="E11" s="104">
        <v>46266</v>
      </c>
      <c r="F11" s="18">
        <v>7</v>
      </c>
      <c r="G11" s="116"/>
    </row>
    <row r="12" spans="1:7" s="11" customFormat="1" ht="15" customHeight="1" x14ac:dyDescent="0.25">
      <c r="A12" s="116"/>
      <c r="B12" s="16">
        <v>10</v>
      </c>
      <c r="C12" s="17" t="s">
        <v>27</v>
      </c>
      <c r="D12" s="20" t="s">
        <v>48</v>
      </c>
      <c r="E12" s="104">
        <v>46285</v>
      </c>
      <c r="F12" s="18">
        <v>7</v>
      </c>
      <c r="G12" s="116"/>
    </row>
    <row r="13" spans="1:7" s="11" customFormat="1" ht="15" customHeight="1" x14ac:dyDescent="0.25">
      <c r="A13" s="116"/>
      <c r="B13" s="14">
        <v>11</v>
      </c>
      <c r="C13" s="17" t="s">
        <v>37</v>
      </c>
      <c r="D13" s="20" t="s">
        <v>55</v>
      </c>
      <c r="E13" s="104">
        <v>46145</v>
      </c>
      <c r="F13" s="18">
        <v>9</v>
      </c>
      <c r="G13" s="116"/>
    </row>
    <row r="14" spans="1:7" s="11" customFormat="1" ht="15" customHeight="1" x14ac:dyDescent="0.25">
      <c r="A14" s="116"/>
      <c r="B14" s="16">
        <v>12</v>
      </c>
      <c r="C14" s="17" t="s">
        <v>37</v>
      </c>
      <c r="D14" s="20" t="s">
        <v>56</v>
      </c>
      <c r="E14" s="104">
        <v>46133</v>
      </c>
      <c r="F14" s="18">
        <v>9</v>
      </c>
      <c r="G14" s="116"/>
    </row>
    <row r="15" spans="1:7" s="11" customFormat="1" ht="15" customHeight="1" x14ac:dyDescent="0.25">
      <c r="A15" s="116"/>
      <c r="B15" s="14">
        <v>13</v>
      </c>
      <c r="C15" s="17" t="s">
        <v>37</v>
      </c>
      <c r="D15" s="20" t="s">
        <v>57</v>
      </c>
      <c r="E15" s="104">
        <v>46136</v>
      </c>
      <c r="F15" s="18">
        <v>9</v>
      </c>
      <c r="G15" s="116"/>
    </row>
    <row r="16" spans="1:7" s="11" customFormat="1" ht="15" customHeight="1" x14ac:dyDescent="0.25">
      <c r="A16" s="116"/>
      <c r="B16" s="16">
        <v>14</v>
      </c>
      <c r="C16" s="17" t="s">
        <v>37</v>
      </c>
      <c r="D16" s="20" t="s">
        <v>58</v>
      </c>
      <c r="E16" s="104">
        <v>46206</v>
      </c>
      <c r="F16" s="18">
        <v>9</v>
      </c>
      <c r="G16" s="116"/>
    </row>
    <row r="17" spans="1:7" s="11" customFormat="1" ht="15" customHeight="1" x14ac:dyDescent="0.25">
      <c r="A17" s="116"/>
      <c r="B17" s="14">
        <v>15</v>
      </c>
      <c r="C17" s="17" t="s">
        <v>37</v>
      </c>
      <c r="D17" s="20" t="s">
        <v>59</v>
      </c>
      <c r="E17" s="104">
        <v>46206</v>
      </c>
      <c r="F17" s="18">
        <v>9</v>
      </c>
      <c r="G17" s="116"/>
    </row>
    <row r="18" spans="1:7" s="11" customFormat="1" ht="15" customHeight="1" x14ac:dyDescent="0.25">
      <c r="A18" s="116"/>
      <c r="B18" s="16">
        <v>16</v>
      </c>
      <c r="C18" s="17" t="s">
        <v>37</v>
      </c>
      <c r="D18" s="20" t="s">
        <v>60</v>
      </c>
      <c r="E18" s="104">
        <v>46201</v>
      </c>
      <c r="F18" s="18">
        <v>9</v>
      </c>
      <c r="G18" s="116"/>
    </row>
    <row r="19" spans="1:7" s="11" customFormat="1" ht="15" customHeight="1" x14ac:dyDescent="0.25">
      <c r="A19" s="116"/>
      <c r="B19" s="14">
        <v>17</v>
      </c>
      <c r="C19" s="17" t="s">
        <v>44</v>
      </c>
      <c r="D19" s="20" t="s">
        <v>80</v>
      </c>
      <c r="E19" s="104">
        <v>46137</v>
      </c>
      <c r="F19" s="18">
        <v>58</v>
      </c>
      <c r="G19" s="116"/>
    </row>
    <row r="20" spans="1:7" s="11" customFormat="1" ht="15" customHeight="1" x14ac:dyDescent="0.25">
      <c r="A20" s="116"/>
      <c r="B20" s="16">
        <v>18</v>
      </c>
      <c r="C20" s="17" t="s">
        <v>19</v>
      </c>
      <c r="D20" s="20" t="s">
        <v>20</v>
      </c>
      <c r="E20" s="104">
        <v>46133</v>
      </c>
      <c r="F20" s="18">
        <v>1</v>
      </c>
      <c r="G20" s="116"/>
    </row>
    <row r="21" spans="1:7" s="11" customFormat="1" ht="15" customHeight="1" x14ac:dyDescent="0.25">
      <c r="A21" s="116"/>
      <c r="B21" s="14">
        <v>19</v>
      </c>
      <c r="C21" s="17" t="s">
        <v>19</v>
      </c>
      <c r="D21" s="20" t="s">
        <v>22</v>
      </c>
      <c r="E21" s="104">
        <v>46179</v>
      </c>
      <c r="F21" s="18">
        <v>1</v>
      </c>
      <c r="G21" s="116"/>
    </row>
    <row r="22" spans="1:7" s="11" customFormat="1" ht="15" customHeight="1" x14ac:dyDescent="0.25">
      <c r="A22" s="116"/>
      <c r="B22" s="16">
        <v>20</v>
      </c>
      <c r="C22" s="17" t="s">
        <v>19</v>
      </c>
      <c r="D22" s="20" t="s">
        <v>24</v>
      </c>
      <c r="E22" s="104">
        <v>46137</v>
      </c>
      <c r="F22" s="18">
        <v>1</v>
      </c>
      <c r="G22" s="116"/>
    </row>
    <row r="23" spans="1:7" s="11" customFormat="1" ht="15" customHeight="1" x14ac:dyDescent="0.25">
      <c r="A23" s="116"/>
      <c r="B23" s="14">
        <v>21</v>
      </c>
      <c r="C23" s="17" t="s">
        <v>19</v>
      </c>
      <c r="D23" s="20" t="s">
        <v>26</v>
      </c>
      <c r="E23" s="104">
        <v>46300</v>
      </c>
      <c r="F23" s="18">
        <v>1</v>
      </c>
      <c r="G23" s="116"/>
    </row>
    <row r="24" spans="1:7" s="11" customFormat="1" ht="15" customHeight="1" x14ac:dyDescent="0.25">
      <c r="A24" s="116"/>
      <c r="B24" s="16">
        <v>22</v>
      </c>
      <c r="C24" s="17" t="s">
        <v>34</v>
      </c>
      <c r="D24" s="20" t="s">
        <v>35</v>
      </c>
      <c r="E24" s="104">
        <v>46076</v>
      </c>
      <c r="F24" s="18">
        <v>4</v>
      </c>
      <c r="G24" s="116"/>
    </row>
    <row r="25" spans="1:7" s="11" customFormat="1" ht="15" customHeight="1" x14ac:dyDescent="0.25">
      <c r="A25" s="116"/>
      <c r="B25" s="14">
        <v>23</v>
      </c>
      <c r="C25" s="17" t="s">
        <v>28</v>
      </c>
      <c r="D25" s="20" t="s">
        <v>29</v>
      </c>
      <c r="E25" s="104">
        <v>46133</v>
      </c>
      <c r="F25" s="18">
        <v>2</v>
      </c>
      <c r="G25" s="116"/>
    </row>
    <row r="26" spans="1:7" s="11" customFormat="1" ht="15" customHeight="1" x14ac:dyDescent="0.25">
      <c r="A26" s="116"/>
      <c r="B26" s="16">
        <v>24</v>
      </c>
      <c r="C26" s="17" t="s">
        <v>28</v>
      </c>
      <c r="D26" s="20" t="s">
        <v>30</v>
      </c>
      <c r="E26" s="104">
        <v>46179</v>
      </c>
      <c r="F26" s="18">
        <v>2</v>
      </c>
      <c r="G26" s="116"/>
    </row>
    <row r="27" spans="1:7" s="11" customFormat="1" ht="15" customHeight="1" x14ac:dyDescent="0.25">
      <c r="A27" s="116"/>
      <c r="B27" s="14">
        <v>25</v>
      </c>
      <c r="C27" s="17" t="s">
        <v>28</v>
      </c>
      <c r="D27" s="20" t="s">
        <v>31</v>
      </c>
      <c r="E27" s="104">
        <v>46306</v>
      </c>
      <c r="F27" s="18">
        <v>2</v>
      </c>
      <c r="G27" s="116"/>
    </row>
    <row r="28" spans="1:7" s="11" customFormat="1" ht="15" customHeight="1" x14ac:dyDescent="0.25">
      <c r="A28" s="116"/>
      <c r="B28" s="16">
        <v>26</v>
      </c>
      <c r="C28" s="17" t="s">
        <v>32</v>
      </c>
      <c r="D28" s="20" t="s">
        <v>33</v>
      </c>
      <c r="E28" s="104">
        <v>46074</v>
      </c>
      <c r="F28" s="18">
        <v>3</v>
      </c>
      <c r="G28" s="116"/>
    </row>
    <row r="29" spans="1:7" s="11" customFormat="1" ht="15" customHeight="1" x14ac:dyDescent="0.25">
      <c r="A29" s="116"/>
      <c r="B29" s="14">
        <v>27</v>
      </c>
      <c r="C29" s="17" t="s">
        <v>36</v>
      </c>
      <c r="D29" s="20" t="s">
        <v>29</v>
      </c>
      <c r="E29" s="104">
        <v>46132</v>
      </c>
      <c r="F29" s="18">
        <v>5</v>
      </c>
      <c r="G29" s="116"/>
    </row>
    <row r="30" spans="1:7" s="11" customFormat="1" ht="15" customHeight="1" x14ac:dyDescent="0.25">
      <c r="A30" s="116"/>
      <c r="B30" s="16">
        <v>28</v>
      </c>
      <c r="C30" s="17" t="s">
        <v>36</v>
      </c>
      <c r="D30" s="20" t="s">
        <v>30</v>
      </c>
      <c r="E30" s="104">
        <v>46179</v>
      </c>
      <c r="F30" s="18">
        <v>5</v>
      </c>
      <c r="G30" s="116"/>
    </row>
    <row r="31" spans="1:7" s="11" customFormat="1" ht="15" customHeight="1" x14ac:dyDescent="0.25">
      <c r="A31" s="116"/>
      <c r="B31" s="14">
        <v>29</v>
      </c>
      <c r="C31" s="17" t="s">
        <v>36</v>
      </c>
      <c r="D31" s="20" t="s">
        <v>38</v>
      </c>
      <c r="E31" s="104">
        <v>46229</v>
      </c>
      <c r="F31" s="18">
        <v>5</v>
      </c>
      <c r="G31" s="116"/>
    </row>
    <row r="32" spans="1:7" s="11" customFormat="1" ht="15" customHeight="1" x14ac:dyDescent="0.25">
      <c r="A32" s="116"/>
      <c r="B32" s="16">
        <v>30</v>
      </c>
      <c r="C32" s="17" t="s">
        <v>36</v>
      </c>
      <c r="D32" s="20" t="s">
        <v>39</v>
      </c>
      <c r="E32" s="104">
        <v>46280</v>
      </c>
      <c r="F32" s="18">
        <v>5</v>
      </c>
      <c r="G32" s="116"/>
    </row>
    <row r="33" spans="1:7" s="11" customFormat="1" ht="15" customHeight="1" x14ac:dyDescent="0.25">
      <c r="A33" s="116"/>
      <c r="B33" s="14">
        <v>31</v>
      </c>
      <c r="C33" s="17" t="s">
        <v>40</v>
      </c>
      <c r="D33" s="20" t="s">
        <v>41</v>
      </c>
      <c r="E33" s="104">
        <v>46132</v>
      </c>
      <c r="F33" s="18">
        <v>6</v>
      </c>
      <c r="G33" s="116"/>
    </row>
    <row r="34" spans="1:7" s="11" customFormat="1" ht="15" customHeight="1" x14ac:dyDescent="0.25">
      <c r="A34" s="116"/>
      <c r="B34" s="16">
        <v>32</v>
      </c>
      <c r="C34" s="17" t="s">
        <v>40</v>
      </c>
      <c r="D34" s="20" t="s">
        <v>42</v>
      </c>
      <c r="E34" s="104">
        <v>46201</v>
      </c>
      <c r="F34" s="18">
        <v>6</v>
      </c>
      <c r="G34" s="116"/>
    </row>
    <row r="35" spans="1:7" s="11" customFormat="1" ht="15" customHeight="1" x14ac:dyDescent="0.25">
      <c r="A35" s="116"/>
      <c r="B35" s="14">
        <v>33</v>
      </c>
      <c r="C35" s="17" t="s">
        <v>49</v>
      </c>
      <c r="D35" s="20" t="s">
        <v>50</v>
      </c>
      <c r="E35" s="104">
        <v>46074</v>
      </c>
      <c r="F35" s="18">
        <v>8</v>
      </c>
      <c r="G35" s="116"/>
    </row>
    <row r="36" spans="1:7" s="11" customFormat="1" ht="15" customHeight="1" x14ac:dyDescent="0.25">
      <c r="A36" s="116"/>
      <c r="B36" s="16">
        <v>34</v>
      </c>
      <c r="C36" s="17" t="s">
        <v>49</v>
      </c>
      <c r="D36" s="20" t="s">
        <v>51</v>
      </c>
      <c r="E36" s="104">
        <v>46177</v>
      </c>
      <c r="F36" s="18">
        <v>8</v>
      </c>
      <c r="G36" s="116"/>
    </row>
    <row r="37" spans="1:7" s="11" customFormat="1" ht="15" customHeight="1" x14ac:dyDescent="0.25">
      <c r="A37" s="116"/>
      <c r="B37" s="14">
        <v>35</v>
      </c>
      <c r="C37" s="17" t="s">
        <v>49</v>
      </c>
      <c r="D37" s="20" t="s">
        <v>52</v>
      </c>
      <c r="E37" s="104">
        <v>46208</v>
      </c>
      <c r="F37" s="18">
        <v>8</v>
      </c>
      <c r="G37" s="116"/>
    </row>
    <row r="38" spans="1:7" s="11" customFormat="1" ht="15" customHeight="1" x14ac:dyDescent="0.25">
      <c r="A38" s="116"/>
      <c r="B38" s="16">
        <v>36</v>
      </c>
      <c r="C38" s="17" t="s">
        <v>49</v>
      </c>
      <c r="D38" s="20" t="s">
        <v>53</v>
      </c>
      <c r="E38" s="104">
        <v>46363</v>
      </c>
      <c r="F38" s="18">
        <v>8</v>
      </c>
      <c r="G38" s="116"/>
    </row>
    <row r="39" spans="1:7" s="11" customFormat="1" ht="15" customHeight="1" x14ac:dyDescent="0.25">
      <c r="A39" s="116"/>
      <c r="B39" s="14">
        <v>37</v>
      </c>
      <c r="C39" s="17" t="s">
        <v>49</v>
      </c>
      <c r="D39" s="20" t="s">
        <v>54</v>
      </c>
      <c r="E39" s="104">
        <v>46384</v>
      </c>
      <c r="F39" s="18">
        <v>8</v>
      </c>
      <c r="G39" s="116"/>
    </row>
    <row r="40" spans="1:7" s="11" customFormat="1" ht="15" customHeight="1" x14ac:dyDescent="0.25">
      <c r="A40" s="116"/>
      <c r="B40" s="16">
        <v>38</v>
      </c>
      <c r="C40" s="17" t="s">
        <v>65</v>
      </c>
      <c r="D40" s="20" t="s">
        <v>82</v>
      </c>
      <c r="E40" s="104">
        <v>46099</v>
      </c>
      <c r="F40" s="18">
        <v>91</v>
      </c>
      <c r="G40" s="116"/>
    </row>
    <row r="41" spans="1:7" s="11" customFormat="1" ht="15" customHeight="1" x14ac:dyDescent="0.25">
      <c r="A41" s="116"/>
      <c r="B41" s="14">
        <v>39</v>
      </c>
      <c r="C41" s="17" t="s">
        <v>65</v>
      </c>
      <c r="D41" s="20" t="s">
        <v>83</v>
      </c>
      <c r="E41" s="104">
        <v>46129</v>
      </c>
      <c r="F41" s="18">
        <v>91</v>
      </c>
      <c r="G41" s="116"/>
    </row>
    <row r="42" spans="1:7" s="11" customFormat="1" ht="15" customHeight="1" x14ac:dyDescent="0.25">
      <c r="A42" s="116"/>
      <c r="B42" s="16">
        <v>40</v>
      </c>
      <c r="C42" s="17" t="s">
        <v>65</v>
      </c>
      <c r="D42" s="20" t="s">
        <v>84</v>
      </c>
      <c r="E42" s="104">
        <v>46133</v>
      </c>
      <c r="F42" s="18">
        <v>91</v>
      </c>
      <c r="G42" s="116"/>
    </row>
    <row r="43" spans="1:7" s="11" customFormat="1" ht="15" customHeight="1" x14ac:dyDescent="0.25">
      <c r="A43" s="116"/>
      <c r="B43" s="14">
        <v>41</v>
      </c>
      <c r="C43" s="17" t="s">
        <v>65</v>
      </c>
      <c r="D43" s="20" t="s">
        <v>85</v>
      </c>
      <c r="E43" s="104">
        <v>46178</v>
      </c>
      <c r="F43" s="18">
        <v>91</v>
      </c>
      <c r="G43" s="116"/>
    </row>
    <row r="44" spans="1:7" s="11" customFormat="1" ht="15" customHeight="1" x14ac:dyDescent="0.25">
      <c r="A44" s="116"/>
      <c r="B44" s="16">
        <v>42</v>
      </c>
      <c r="C44" s="17" t="s">
        <v>65</v>
      </c>
      <c r="D44" s="20" t="s">
        <v>86</v>
      </c>
      <c r="E44" s="104">
        <v>46203</v>
      </c>
      <c r="F44" s="18">
        <v>91</v>
      </c>
      <c r="G44" s="116"/>
    </row>
    <row r="45" spans="1:7" s="11" customFormat="1" ht="15" customHeight="1" x14ac:dyDescent="0.25">
      <c r="A45" s="116"/>
      <c r="B45" s="14">
        <v>43</v>
      </c>
      <c r="C45" s="17" t="s">
        <v>61</v>
      </c>
      <c r="D45" s="20" t="s">
        <v>62</v>
      </c>
      <c r="E45" s="104">
        <v>46346</v>
      </c>
      <c r="F45" s="18">
        <v>15</v>
      </c>
      <c r="G45" s="116"/>
    </row>
    <row r="46" spans="1:7" s="11" customFormat="1" ht="15" customHeight="1" x14ac:dyDescent="0.25">
      <c r="A46" s="116"/>
      <c r="B46" s="16">
        <v>44</v>
      </c>
      <c r="C46" s="17" t="s">
        <v>63</v>
      </c>
      <c r="D46" s="20" t="s">
        <v>29</v>
      </c>
      <c r="E46" s="104">
        <v>46133</v>
      </c>
      <c r="F46" s="18">
        <v>16</v>
      </c>
      <c r="G46" s="116"/>
    </row>
    <row r="47" spans="1:7" s="11" customFormat="1" ht="15" customHeight="1" x14ac:dyDescent="0.25">
      <c r="A47" s="116"/>
      <c r="B47" s="14">
        <v>45</v>
      </c>
      <c r="C47" s="17" t="s">
        <v>63</v>
      </c>
      <c r="D47" s="20" t="s">
        <v>30</v>
      </c>
      <c r="E47" s="104">
        <v>46201</v>
      </c>
      <c r="F47" s="18">
        <v>16</v>
      </c>
      <c r="G47" s="116"/>
    </row>
    <row r="48" spans="1:7" s="11" customFormat="1" ht="15" customHeight="1" x14ac:dyDescent="0.25">
      <c r="A48" s="116"/>
      <c r="B48" s="16">
        <v>46</v>
      </c>
      <c r="C48" s="17" t="s">
        <v>63</v>
      </c>
      <c r="D48" s="20" t="s">
        <v>64</v>
      </c>
      <c r="E48" s="104">
        <v>46264</v>
      </c>
      <c r="F48" s="18">
        <v>16</v>
      </c>
      <c r="G48" s="116"/>
    </row>
    <row r="49" spans="1:7" s="11" customFormat="1" ht="15" customHeight="1" x14ac:dyDescent="0.25">
      <c r="A49" s="116"/>
      <c r="B49" s="14">
        <v>47</v>
      </c>
      <c r="C49" s="17" t="s">
        <v>63</v>
      </c>
      <c r="D49" s="20" t="s">
        <v>66</v>
      </c>
      <c r="E49" s="104">
        <v>46332</v>
      </c>
      <c r="F49" s="18">
        <v>16</v>
      </c>
      <c r="G49" s="116"/>
    </row>
    <row r="50" spans="1:7" s="11" customFormat="1" ht="15" customHeight="1" x14ac:dyDescent="0.25">
      <c r="A50" s="116"/>
      <c r="B50" s="16">
        <v>48</v>
      </c>
      <c r="C50" s="17" t="s">
        <v>67</v>
      </c>
      <c r="D50" s="20" t="s">
        <v>68</v>
      </c>
      <c r="E50" s="104">
        <v>46074</v>
      </c>
      <c r="F50" s="18">
        <v>17</v>
      </c>
      <c r="G50" s="116"/>
    </row>
    <row r="51" spans="1:7" s="11" customFormat="1" ht="15" customHeight="1" x14ac:dyDescent="0.25">
      <c r="A51" s="116"/>
      <c r="B51" s="14">
        <v>49</v>
      </c>
      <c r="C51" s="17" t="s">
        <v>67</v>
      </c>
      <c r="D51" s="20" t="s">
        <v>69</v>
      </c>
      <c r="E51" s="104">
        <v>46148</v>
      </c>
      <c r="F51" s="18">
        <v>17</v>
      </c>
      <c r="G51" s="116"/>
    </row>
    <row r="52" spans="1:7" s="11" customFormat="1" ht="15" customHeight="1" x14ac:dyDescent="0.25">
      <c r="A52" s="116"/>
      <c r="B52" s="16">
        <v>50</v>
      </c>
      <c r="C52" s="17" t="s">
        <v>67</v>
      </c>
      <c r="D52" s="20" t="s">
        <v>70</v>
      </c>
      <c r="E52" s="104">
        <v>46247</v>
      </c>
      <c r="F52" s="18">
        <v>17</v>
      </c>
      <c r="G52" s="116"/>
    </row>
    <row r="53" spans="1:7" s="11" customFormat="1" ht="15" customHeight="1" x14ac:dyDescent="0.25">
      <c r="A53" s="116"/>
      <c r="B53" s="14">
        <v>51</v>
      </c>
      <c r="C53" s="17" t="s">
        <v>67</v>
      </c>
      <c r="D53" s="20" t="s">
        <v>71</v>
      </c>
      <c r="E53" s="104">
        <v>46249</v>
      </c>
      <c r="F53" s="18">
        <v>17</v>
      </c>
      <c r="G53" s="116"/>
    </row>
    <row r="54" spans="1:7" s="11" customFormat="1" ht="15" customHeight="1" x14ac:dyDescent="0.25">
      <c r="A54" s="116"/>
      <c r="B54" s="16">
        <v>52</v>
      </c>
      <c r="C54" s="17" t="s">
        <v>87</v>
      </c>
      <c r="D54" s="21" t="s">
        <v>88</v>
      </c>
      <c r="E54" s="104">
        <v>46023</v>
      </c>
      <c r="F54" s="106">
        <v>0</v>
      </c>
      <c r="G54" s="116"/>
    </row>
    <row r="55" spans="1:7" s="11" customFormat="1" ht="15" customHeight="1" x14ac:dyDescent="0.25">
      <c r="A55" s="116"/>
      <c r="B55" s="14">
        <v>53</v>
      </c>
      <c r="C55" s="17" t="s">
        <v>87</v>
      </c>
      <c r="D55" s="21" t="s">
        <v>88</v>
      </c>
      <c r="E55" s="104">
        <v>46024</v>
      </c>
      <c r="F55" s="106">
        <v>0</v>
      </c>
      <c r="G55" s="116"/>
    </row>
    <row r="56" spans="1:7" s="11" customFormat="1" ht="15" customHeight="1" x14ac:dyDescent="0.25">
      <c r="A56" s="116"/>
      <c r="B56" s="16">
        <v>54</v>
      </c>
      <c r="C56" s="17" t="s">
        <v>87</v>
      </c>
      <c r="D56" s="21" t="s">
        <v>88</v>
      </c>
      <c r="E56" s="104">
        <v>46027</v>
      </c>
      <c r="F56" s="106">
        <v>0</v>
      </c>
      <c r="G56" s="116"/>
    </row>
    <row r="57" spans="1:7" s="11" customFormat="1" ht="15" customHeight="1" x14ac:dyDescent="0.25">
      <c r="A57" s="116"/>
      <c r="B57" s="14">
        <v>55</v>
      </c>
      <c r="C57" s="17" t="s">
        <v>87</v>
      </c>
      <c r="D57" s="21" t="s">
        <v>88</v>
      </c>
      <c r="E57" s="104">
        <v>46028</v>
      </c>
      <c r="F57" s="106">
        <v>0</v>
      </c>
      <c r="G57" s="116"/>
    </row>
    <row r="58" spans="1:7" s="11" customFormat="1" ht="15" customHeight="1" x14ac:dyDescent="0.25">
      <c r="A58" s="116"/>
      <c r="B58" s="16">
        <v>56</v>
      </c>
      <c r="C58" s="17" t="s">
        <v>87</v>
      </c>
      <c r="D58" s="21" t="s">
        <v>88</v>
      </c>
      <c r="E58" s="104">
        <v>46029</v>
      </c>
      <c r="F58" s="106">
        <v>0</v>
      </c>
      <c r="G58" s="116"/>
    </row>
    <row r="59" spans="1:7" s="11" customFormat="1" ht="15" customHeight="1" x14ac:dyDescent="0.25">
      <c r="A59" s="116"/>
      <c r="B59" s="14">
        <v>57</v>
      </c>
      <c r="C59" s="17" t="s">
        <v>87</v>
      </c>
      <c r="D59" s="21" t="s">
        <v>88</v>
      </c>
      <c r="E59" s="104">
        <v>46030</v>
      </c>
      <c r="F59" s="106">
        <v>0</v>
      </c>
      <c r="G59" s="116"/>
    </row>
    <row r="60" spans="1:7" s="11" customFormat="1" ht="15" customHeight="1" x14ac:dyDescent="0.25">
      <c r="A60" s="116"/>
      <c r="B60" s="16">
        <v>58</v>
      </c>
      <c r="C60" s="17" t="s">
        <v>87</v>
      </c>
      <c r="D60" s="21" t="s">
        <v>88</v>
      </c>
      <c r="E60" s="104">
        <v>46031</v>
      </c>
      <c r="F60" s="106">
        <v>0</v>
      </c>
      <c r="G60" s="116"/>
    </row>
    <row r="61" spans="1:7" s="11" customFormat="1" ht="15" customHeight="1" x14ac:dyDescent="0.25">
      <c r="A61" s="116"/>
      <c r="B61" s="14">
        <v>59</v>
      </c>
      <c r="C61" s="17" t="s">
        <v>87</v>
      </c>
      <c r="D61" s="21" t="s">
        <v>88</v>
      </c>
      <c r="E61" s="107">
        <v>46076</v>
      </c>
      <c r="F61" s="106">
        <v>0</v>
      </c>
      <c r="G61" s="116"/>
    </row>
    <row r="62" spans="1:7" s="11" customFormat="1" ht="15" customHeight="1" x14ac:dyDescent="0.25">
      <c r="A62" s="116"/>
      <c r="B62" s="16">
        <v>60</v>
      </c>
      <c r="C62" s="17" t="s">
        <v>87</v>
      </c>
      <c r="D62" s="21" t="s">
        <v>88</v>
      </c>
      <c r="E62" s="107">
        <v>46090</v>
      </c>
      <c r="F62" s="106">
        <v>0</v>
      </c>
      <c r="G62" s="116"/>
    </row>
    <row r="63" spans="1:7" s="11" customFormat="1" ht="15" customHeight="1" x14ac:dyDescent="0.25">
      <c r="A63" s="116"/>
      <c r="B63" s="14">
        <v>61</v>
      </c>
      <c r="C63" s="17" t="s">
        <v>87</v>
      </c>
      <c r="D63" s="21" t="s">
        <v>88</v>
      </c>
      <c r="E63" s="107">
        <v>46143</v>
      </c>
      <c r="F63" s="106">
        <v>0</v>
      </c>
      <c r="G63" s="116"/>
    </row>
    <row r="64" spans="1:7" s="11" customFormat="1" ht="15" customHeight="1" x14ac:dyDescent="0.25">
      <c r="A64" s="116"/>
      <c r="B64" s="16">
        <v>62</v>
      </c>
      <c r="C64" s="17" t="s">
        <v>87</v>
      </c>
      <c r="D64" s="21" t="s">
        <v>88</v>
      </c>
      <c r="E64" s="107">
        <v>46153</v>
      </c>
      <c r="F64" s="106">
        <v>0</v>
      </c>
      <c r="G64" s="116"/>
    </row>
    <row r="65" spans="1:7" s="11" customFormat="1" ht="15" customHeight="1" x14ac:dyDescent="0.25">
      <c r="A65" s="116"/>
      <c r="B65" s="14">
        <v>63</v>
      </c>
      <c r="C65" s="17" t="s">
        <v>87</v>
      </c>
      <c r="D65" s="21" t="s">
        <v>88</v>
      </c>
      <c r="E65" s="107">
        <v>46185</v>
      </c>
      <c r="F65" s="106">
        <v>0</v>
      </c>
      <c r="G65" s="116"/>
    </row>
    <row r="66" spans="1:7" s="11" customFormat="1" ht="15" customHeight="1" x14ac:dyDescent="0.25">
      <c r="A66" s="116"/>
      <c r="B66" s="16">
        <v>64</v>
      </c>
      <c r="C66" s="17" t="s">
        <v>87</v>
      </c>
      <c r="D66" s="21" t="s">
        <v>88</v>
      </c>
      <c r="E66" s="107">
        <v>46330</v>
      </c>
      <c r="F66" s="106">
        <v>0</v>
      </c>
      <c r="G66" s="116"/>
    </row>
    <row r="67" spans="1:7" s="11" customFormat="1" ht="15" customHeight="1" x14ac:dyDescent="0.25">
      <c r="A67" s="116"/>
      <c r="B67" s="14">
        <v>65</v>
      </c>
      <c r="C67" s="17" t="s">
        <v>81</v>
      </c>
      <c r="D67" s="20" t="s">
        <v>46</v>
      </c>
      <c r="E67" s="107">
        <v>46137</v>
      </c>
      <c r="F67" s="18">
        <v>64</v>
      </c>
      <c r="G67" s="116"/>
    </row>
    <row r="68" spans="1:7" s="11" customFormat="1" ht="15" customHeight="1" x14ac:dyDescent="0.25">
      <c r="A68" s="116"/>
      <c r="B68" s="16">
        <v>66</v>
      </c>
      <c r="C68" s="17" t="s">
        <v>77</v>
      </c>
      <c r="D68" s="20" t="s">
        <v>24</v>
      </c>
      <c r="E68" s="107">
        <v>46137</v>
      </c>
      <c r="F68" s="18">
        <v>26</v>
      </c>
      <c r="G68" s="116"/>
    </row>
    <row r="69" spans="1:7" s="11" customFormat="1" ht="15" customHeight="1" x14ac:dyDescent="0.25">
      <c r="A69" s="116"/>
      <c r="B69" s="14">
        <v>67</v>
      </c>
      <c r="C69" s="17" t="s">
        <v>72</v>
      </c>
      <c r="D69" s="20" t="s">
        <v>73</v>
      </c>
      <c r="E69" s="107">
        <v>46104</v>
      </c>
      <c r="F69" s="18">
        <v>20</v>
      </c>
      <c r="G69" s="116"/>
    </row>
    <row r="70" spans="1:7" s="11" customFormat="1" ht="15" customHeight="1" x14ac:dyDescent="0.25">
      <c r="A70" s="116"/>
      <c r="B70" s="16">
        <v>68</v>
      </c>
      <c r="C70" s="17" t="s">
        <v>72</v>
      </c>
      <c r="D70" s="20" t="s">
        <v>74</v>
      </c>
      <c r="E70" s="107">
        <v>46128</v>
      </c>
      <c r="F70" s="18">
        <v>20</v>
      </c>
      <c r="G70" s="116"/>
    </row>
    <row r="71" spans="1:7" s="11" customFormat="1" ht="15" customHeight="1" x14ac:dyDescent="0.25">
      <c r="A71" s="116"/>
      <c r="B71" s="14">
        <v>69</v>
      </c>
      <c r="C71" s="17" t="s">
        <v>72</v>
      </c>
      <c r="D71" s="20" t="s">
        <v>20</v>
      </c>
      <c r="E71" s="107">
        <v>46132</v>
      </c>
      <c r="F71" s="18">
        <v>20</v>
      </c>
      <c r="G71" s="116"/>
    </row>
    <row r="72" spans="1:7" s="11" customFormat="1" ht="15" customHeight="1" x14ac:dyDescent="0.25">
      <c r="A72" s="116"/>
      <c r="B72" s="16">
        <v>70</v>
      </c>
      <c r="C72" s="17" t="s">
        <v>72</v>
      </c>
      <c r="D72" s="20" t="s">
        <v>22</v>
      </c>
      <c r="E72" s="107">
        <v>46201</v>
      </c>
      <c r="F72" s="18">
        <v>20</v>
      </c>
      <c r="G72" s="116"/>
    </row>
    <row r="73" spans="1:7" s="11" customFormat="1" ht="15" customHeight="1" x14ac:dyDescent="0.25">
      <c r="A73" s="116"/>
      <c r="B73" s="14">
        <v>71</v>
      </c>
      <c r="C73" s="17" t="s">
        <v>75</v>
      </c>
      <c r="D73" s="20" t="s">
        <v>76</v>
      </c>
      <c r="E73" s="107">
        <v>46197</v>
      </c>
      <c r="F73" s="18">
        <v>21</v>
      </c>
      <c r="G73" s="116"/>
    </row>
    <row r="74" spans="1:7" ht="32.1" customHeight="1" x14ac:dyDescent="0.25">
      <c r="B74" s="110"/>
      <c r="C74" s="111"/>
      <c r="D74" s="112"/>
      <c r="E74" s="113"/>
      <c r="F74" s="114"/>
      <c r="G74" s="112"/>
    </row>
  </sheetData>
  <sheetProtection password="CC71" sheet="1" autoFilter="0"/>
  <autoFilter ref="B2:F7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C20"/>
  <sheetViews>
    <sheetView workbookViewId="0">
      <selection activeCell="B36" sqref="B36"/>
    </sheetView>
  </sheetViews>
  <sheetFormatPr defaultRowHeight="15" x14ac:dyDescent="0.25"/>
  <cols>
    <col min="1" max="1" width="62.28515625" customWidth="1"/>
    <col min="2" max="2" width="46.85546875" customWidth="1"/>
  </cols>
  <sheetData>
    <row r="1" spans="1:3" x14ac:dyDescent="0.25">
      <c r="A1" s="8" t="s">
        <v>159</v>
      </c>
      <c r="B1" s="8" t="s">
        <v>158</v>
      </c>
      <c r="C1" s="50" t="s">
        <v>160</v>
      </c>
    </row>
    <row r="2" spans="1:3" x14ac:dyDescent="0.25">
      <c r="A2" s="9" t="str">
        <f>Расчёт!C4</f>
        <v>Подразделение 1</v>
      </c>
      <c r="B2" t="s">
        <v>12</v>
      </c>
      <c r="C2" t="s">
        <v>128</v>
      </c>
    </row>
    <row r="3" spans="1:3" x14ac:dyDescent="0.25">
      <c r="A3" s="9" t="str">
        <f>Расчёт!C5</f>
        <v>Подразделение 2</v>
      </c>
      <c r="B3" t="s">
        <v>13</v>
      </c>
      <c r="C3" t="s">
        <v>128</v>
      </c>
    </row>
    <row r="4" spans="1:3" x14ac:dyDescent="0.25">
      <c r="A4" s="9" t="str">
        <f>Расчёт!C6</f>
        <v>Подразделение 3</v>
      </c>
      <c r="B4" t="s">
        <v>14</v>
      </c>
      <c r="C4" t="s">
        <v>128</v>
      </c>
    </row>
    <row r="5" spans="1:3" x14ac:dyDescent="0.25">
      <c r="A5" s="9" t="str">
        <f>Расчёт!C7</f>
        <v>Подразделение 4</v>
      </c>
      <c r="B5" t="s">
        <v>15</v>
      </c>
      <c r="C5" t="s">
        <v>128</v>
      </c>
    </row>
    <row r="6" spans="1:3" x14ac:dyDescent="0.25">
      <c r="A6" s="9" t="str">
        <f>Расчёт!C8</f>
        <v>Аналитик</v>
      </c>
      <c r="B6" t="s">
        <v>4</v>
      </c>
      <c r="C6" t="s">
        <v>128</v>
      </c>
    </row>
    <row r="7" spans="1:3" x14ac:dyDescent="0.25">
      <c r="A7" s="9">
        <f>Расчёт!C9</f>
        <v>153622</v>
      </c>
      <c r="B7" t="s">
        <v>2</v>
      </c>
      <c r="C7" t="s">
        <v>128</v>
      </c>
    </row>
    <row r="8" spans="1:3" x14ac:dyDescent="0.25">
      <c r="A8" s="9" t="str">
        <f>Расчёт!C10</f>
        <v>ФИО работника</v>
      </c>
      <c r="B8" t="s">
        <v>11</v>
      </c>
      <c r="C8" t="s">
        <v>128</v>
      </c>
    </row>
    <row r="9" spans="1:3" x14ac:dyDescent="0.25">
      <c r="A9" s="9">
        <f>Расчёт!C11</f>
        <v>45823</v>
      </c>
      <c r="B9" t="s">
        <v>123</v>
      </c>
      <c r="C9" t="s">
        <v>128</v>
      </c>
    </row>
    <row r="10" spans="1:3" x14ac:dyDescent="0.25">
      <c r="A10" s="9" t="str">
        <f>Расчёт!C13</f>
        <v>Республика Башкортостан</v>
      </c>
      <c r="B10" s="43" t="s">
        <v>134</v>
      </c>
      <c r="C10" t="s">
        <v>128</v>
      </c>
    </row>
    <row r="11" spans="1:3" x14ac:dyDescent="0.25">
      <c r="A11" s="9">
        <f>Расчёт!C12</f>
        <v>2</v>
      </c>
      <c r="B11" t="s">
        <v>124</v>
      </c>
      <c r="C11" t="s">
        <v>128</v>
      </c>
    </row>
    <row r="12" spans="1:3" x14ac:dyDescent="0.25">
      <c r="A12" s="9">
        <f>Расчёт!C14</f>
        <v>-5</v>
      </c>
      <c r="B12" t="s">
        <v>130</v>
      </c>
      <c r="C12" t="s">
        <v>128</v>
      </c>
    </row>
    <row r="13" spans="1:3" x14ac:dyDescent="0.25">
      <c r="A13" s="9">
        <f>Расчёт!C15</f>
        <v>3</v>
      </c>
      <c r="B13" t="s">
        <v>131</v>
      </c>
      <c r="C13" t="s">
        <v>128</v>
      </c>
    </row>
    <row r="14" spans="1:3" x14ac:dyDescent="0.25">
      <c r="A14" s="9">
        <f>Расчёт!C16</f>
        <v>4</v>
      </c>
      <c r="B14" t="s">
        <v>132</v>
      </c>
      <c r="C14" t="s">
        <v>128</v>
      </c>
    </row>
    <row r="15" spans="1:3" x14ac:dyDescent="0.25">
      <c r="A15" s="9">
        <f>Расчёт!C17</f>
        <v>28</v>
      </c>
      <c r="B15" t="s">
        <v>125</v>
      </c>
      <c r="C15" t="s">
        <v>128</v>
      </c>
    </row>
    <row r="16" spans="1:3" x14ac:dyDescent="0.25">
      <c r="A16" s="9">
        <f>Расчёт!C18</f>
        <v>3</v>
      </c>
      <c r="B16" t="s">
        <v>126</v>
      </c>
      <c r="C16" t="s">
        <v>128</v>
      </c>
    </row>
    <row r="17" spans="1:3" x14ac:dyDescent="0.25">
      <c r="A17" s="9">
        <f>Расчёт!C19</f>
        <v>8</v>
      </c>
      <c r="B17" t="s">
        <v>127</v>
      </c>
      <c r="C17" t="s">
        <v>128</v>
      </c>
    </row>
    <row r="18" spans="1:3" x14ac:dyDescent="0.25">
      <c r="A18" s="9">
        <f>Расчёт!C20</f>
        <v>45945</v>
      </c>
      <c r="B18" s="44" t="s">
        <v>129</v>
      </c>
      <c r="C18" t="s">
        <v>128</v>
      </c>
    </row>
    <row r="19" spans="1:3" x14ac:dyDescent="0.25">
      <c r="A19" s="9"/>
      <c r="B19" s="10"/>
      <c r="C19" s="50"/>
    </row>
    <row r="20" spans="1:3" x14ac:dyDescent="0.25">
      <c r="A20" s="9"/>
      <c r="B20" s="10"/>
    </row>
  </sheetData>
  <sheetProtection password="CC71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График отпусков</vt:lpstr>
      <vt:lpstr>Расчёт</vt:lpstr>
      <vt:lpstr>Справочник отпусков 2025 скрыть</vt:lpstr>
      <vt:lpstr>Справочник праздничных дней</vt:lpstr>
      <vt:lpstr>rules</vt:lpstr>
    </vt:vector>
  </TitlesOfParts>
  <Company>RSHB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Черноусов Артем Максимович</dc:creator>
  <cp:lastModifiedBy>Черноусов Артем Максимович</cp:lastModifiedBy>
  <cp:revision>4</cp:revision>
  <cp:lastPrinted>2025-07-15T06:52:52Z</cp:lastPrinted>
  <dcterms:created xsi:type="dcterms:W3CDTF">2025-07-01T14:06:19Z</dcterms:created>
  <dcterms:modified xsi:type="dcterms:W3CDTF">2025-07-23T07:49:58Z</dcterms:modified>
</cp:coreProperties>
</file>