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/>
  <bookViews>
    <workbookView xWindow="0" yWindow="0" windowWidth="23040" windowHeight="9036" activeTab="1"/>
  </bookViews>
  <sheets>
    <sheet name="总结" sheetId="15" r:id="rId1"/>
    <sheet name="业务介绍" sheetId="13" r:id="rId2"/>
    <sheet name="历史财务" sheetId="10" r:id="rId3"/>
    <sheet name="下游需求" sheetId="9" r:id="rId4"/>
    <sheet name="竞争要素" sheetId="8" r:id="rId5"/>
    <sheet name="公司及行业产能" sheetId="2" r:id="rId6"/>
    <sheet name="量价利润率预测" sheetId="6" r:id="rId7"/>
    <sheet name="资本因素及筹码结构" sheetId="7" r:id="rId8"/>
    <sheet name="需调研问题及跟踪项" sheetId="14" r:id="rId9"/>
    <sheet name="个股总结" sheetId="17" r:id="rId10"/>
  </sheets>
  <calcPr calcId="162913"/>
</workbook>
</file>

<file path=xl/calcChain.xml><?xml version="1.0" encoding="utf-8"?>
<calcChain xmlns="http://schemas.openxmlformats.org/spreadsheetml/2006/main">
  <c r="K4" i="13" l="1"/>
  <c r="K3" i="13" l="1"/>
  <c r="K5" i="13"/>
  <c r="K6" i="13"/>
  <c r="K2" i="13"/>
  <c r="P2" i="17" l="1"/>
  <c r="I53" i="15"/>
  <c r="F53" i="15"/>
  <c r="G53" i="15"/>
  <c r="I51" i="15"/>
  <c r="F51" i="15"/>
  <c r="G51" i="15"/>
  <c r="I49" i="15"/>
  <c r="F49" i="15"/>
  <c r="G49" i="15"/>
  <c r="I47" i="15"/>
  <c r="F47" i="15"/>
  <c r="G47" i="15"/>
  <c r="H53" i="15"/>
  <c r="H51" i="15"/>
  <c r="H49" i="15"/>
  <c r="H47" i="15"/>
  <c r="F45" i="15"/>
  <c r="G45" i="15"/>
  <c r="I45" i="15"/>
  <c r="H45" i="15"/>
</calcChain>
</file>

<file path=xl/sharedStrings.xml><?xml version="1.0" encoding="utf-8"?>
<sst xmlns="http://schemas.openxmlformats.org/spreadsheetml/2006/main" count="147" uniqueCount="120">
  <si>
    <t>2018E（亿）</t>
    <phoneticPr fontId="2" type="noConversion"/>
  </si>
  <si>
    <t>2017E（亿）</t>
    <phoneticPr fontId="2" type="noConversion"/>
  </si>
  <si>
    <t>2016（亿）</t>
    <phoneticPr fontId="2" type="noConversion"/>
  </si>
  <si>
    <t>合计</t>
    <phoneticPr fontId="2" type="noConversion"/>
  </si>
  <si>
    <t>产品一</t>
    <phoneticPr fontId="2" type="noConversion"/>
  </si>
  <si>
    <t>产品二</t>
    <phoneticPr fontId="2" type="noConversion"/>
  </si>
  <si>
    <t>产品三</t>
    <phoneticPr fontId="2" type="noConversion"/>
  </si>
  <si>
    <t>营收</t>
    <phoneticPr fontId="2" type="noConversion"/>
  </si>
  <si>
    <t>利润</t>
    <phoneticPr fontId="2" type="noConversion"/>
  </si>
  <si>
    <t>产品四</t>
    <phoneticPr fontId="2" type="noConversion"/>
  </si>
  <si>
    <t>影响因子</t>
    <phoneticPr fontId="2" type="noConversion"/>
  </si>
  <si>
    <t>核心逻辑</t>
    <phoneticPr fontId="2" type="noConversion"/>
  </si>
  <si>
    <t>风险点</t>
    <phoneticPr fontId="2" type="noConversion"/>
  </si>
  <si>
    <t>公司营收及利润</t>
    <phoneticPr fontId="2" type="noConversion"/>
  </si>
  <si>
    <t>竞争要素</t>
    <phoneticPr fontId="2" type="noConversion"/>
  </si>
  <si>
    <t>同行业A股上市公司</t>
    <phoneticPr fontId="2" type="noConversion"/>
  </si>
  <si>
    <t>2、</t>
    <phoneticPr fontId="2" type="noConversion"/>
  </si>
  <si>
    <t>3、</t>
    <phoneticPr fontId="2" type="noConversion"/>
  </si>
  <si>
    <t>财务预测</t>
    <phoneticPr fontId="2" type="noConversion"/>
  </si>
  <si>
    <t>关键假设</t>
    <phoneticPr fontId="2" type="noConversion"/>
  </si>
  <si>
    <t>总结</t>
    <phoneticPr fontId="2" type="noConversion"/>
  </si>
  <si>
    <t>一</t>
    <phoneticPr fontId="2" type="noConversion"/>
  </si>
  <si>
    <t>二</t>
    <phoneticPr fontId="2" type="noConversion"/>
  </si>
  <si>
    <t>二、</t>
    <phoneticPr fontId="2" type="noConversion"/>
  </si>
  <si>
    <t>历史下游需求</t>
    <phoneticPr fontId="2" type="noConversion"/>
  </si>
  <si>
    <t>三、</t>
    <phoneticPr fontId="2" type="noConversion"/>
  </si>
  <si>
    <t>预测下游需求</t>
    <phoneticPr fontId="2" type="noConversion"/>
  </si>
  <si>
    <t>行业</t>
    <phoneticPr fontId="2" type="noConversion"/>
  </si>
  <si>
    <t>公司</t>
  </si>
  <si>
    <t>核心竞争力分析及预判</t>
    <phoneticPr fontId="2" type="noConversion"/>
  </si>
  <si>
    <t>序号</t>
  </si>
  <si>
    <t>业务</t>
  </si>
  <si>
    <t>下游</t>
  </si>
  <si>
    <t>营收占比</t>
  </si>
  <si>
    <t>毛利占比</t>
  </si>
  <si>
    <t>毛利率</t>
  </si>
  <si>
    <t>四、</t>
    <phoneticPr fontId="2" type="noConversion"/>
  </si>
  <si>
    <t>同行业A股上市公司</t>
    <phoneticPr fontId="2" type="noConversion"/>
  </si>
  <si>
    <t>亮点</t>
  </si>
  <si>
    <t>营收（亿）</t>
  </si>
  <si>
    <t>ROE</t>
  </si>
  <si>
    <t>市值（亿）</t>
  </si>
  <si>
    <t>序号</t>
    <phoneticPr fontId="2" type="noConversion"/>
  </si>
  <si>
    <t>2017预计增长</t>
    <phoneticPr fontId="2" type="noConversion"/>
  </si>
  <si>
    <t>2018预计增长</t>
    <phoneticPr fontId="2" type="noConversion"/>
  </si>
  <si>
    <t>大板块</t>
    <phoneticPr fontId="2" type="noConversion"/>
  </si>
  <si>
    <t>细分板块</t>
    <phoneticPr fontId="2" type="noConversion"/>
  </si>
  <si>
    <t>公司</t>
    <phoneticPr fontId="2" type="noConversion"/>
  </si>
  <si>
    <t>2017E（亿）</t>
  </si>
  <si>
    <t>资本因素</t>
    <phoneticPr fontId="2" type="noConversion"/>
  </si>
  <si>
    <t>筹码结构</t>
    <phoneticPr fontId="2" type="noConversion"/>
  </si>
  <si>
    <t>2017业绩驱动要素</t>
    <phoneticPr fontId="2" type="noConversion"/>
  </si>
  <si>
    <t>2018业绩驱动要素</t>
    <phoneticPr fontId="2" type="noConversion"/>
  </si>
  <si>
    <t>风险</t>
    <phoneticPr fontId="2" type="noConversion"/>
  </si>
  <si>
    <t>跟踪项</t>
    <phoneticPr fontId="2" type="noConversion"/>
  </si>
  <si>
    <t>2016利润（亿）</t>
    <phoneticPr fontId="2" type="noConversion"/>
  </si>
  <si>
    <t>2017一致预期（亿）</t>
    <phoneticPr fontId="2" type="noConversion"/>
  </si>
  <si>
    <t>2017预估增长（%）</t>
    <phoneticPr fontId="2" type="noConversion"/>
  </si>
  <si>
    <t>2017Q1同比增长（%）</t>
    <phoneticPr fontId="2" type="noConversion"/>
  </si>
  <si>
    <t>2017H1预计增长</t>
    <phoneticPr fontId="2" type="noConversion"/>
  </si>
  <si>
    <t>——</t>
    <phoneticPr fontId="2" type="noConversion"/>
  </si>
  <si>
    <t>量价分析</t>
    <phoneticPr fontId="2" type="noConversion"/>
  </si>
  <si>
    <t>利润率分析</t>
    <phoneticPr fontId="2" type="noConversion"/>
  </si>
  <si>
    <t>毛利率</t>
    <phoneticPr fontId="2" type="noConversion"/>
  </si>
  <si>
    <t>三费</t>
    <phoneticPr fontId="2" type="noConversion"/>
  </si>
  <si>
    <t>公司（包含订单）</t>
    <phoneticPr fontId="2" type="noConversion"/>
  </si>
  <si>
    <t>一</t>
    <phoneticPr fontId="2" type="noConversion"/>
  </si>
  <si>
    <t>资本因素</t>
    <phoneticPr fontId="2" type="noConversion"/>
  </si>
  <si>
    <t>二</t>
    <phoneticPr fontId="2" type="noConversion"/>
  </si>
  <si>
    <t>筹码结构</t>
    <phoneticPr fontId="2" type="noConversion"/>
  </si>
  <si>
    <t>需调研问题</t>
    <phoneticPr fontId="2" type="noConversion"/>
  </si>
  <si>
    <t>跟踪项</t>
    <phoneticPr fontId="2" type="noConversion"/>
  </si>
  <si>
    <t>发行价格</t>
    <phoneticPr fontId="2" type="noConversion"/>
  </si>
  <si>
    <t>金额</t>
    <phoneticPr fontId="2" type="noConversion"/>
  </si>
  <si>
    <t>参与者</t>
    <phoneticPr fontId="2" type="noConversion"/>
  </si>
  <si>
    <t>限售期</t>
    <phoneticPr fontId="2" type="noConversion"/>
  </si>
  <si>
    <t>市场份额及行业地位</t>
    <phoneticPr fontId="2" type="noConversion"/>
  </si>
  <si>
    <t>归母净利</t>
    <phoneticPr fontId="2" type="noConversion"/>
  </si>
  <si>
    <t>同比增减</t>
    <phoneticPr fontId="2" type="noConversion"/>
  </si>
  <si>
    <t>多高层钢结构</t>
    <phoneticPr fontId="2" type="noConversion"/>
  </si>
  <si>
    <t>轻钢结构</t>
    <phoneticPr fontId="2" type="noConversion"/>
  </si>
  <si>
    <t>建材产品</t>
    <phoneticPr fontId="2" type="noConversion"/>
  </si>
  <si>
    <t>同比增减</t>
    <phoneticPr fontId="2" type="noConversion"/>
  </si>
  <si>
    <t>房产销售</t>
    <phoneticPr fontId="2" type="noConversion"/>
  </si>
  <si>
    <t>物业管理</t>
    <phoneticPr fontId="2" type="noConversion"/>
  </si>
  <si>
    <t>营收</t>
    <phoneticPr fontId="2" type="noConversion"/>
  </si>
  <si>
    <t>成本</t>
    <phoneticPr fontId="2" type="noConversion"/>
  </si>
  <si>
    <t>毛利</t>
    <phoneticPr fontId="2" type="noConversion"/>
  </si>
  <si>
    <t>配式建筑推进不及预期、房地产市场持续低迷、公司订单落地不达预期等风险。</t>
    <phoneticPr fontId="2" type="noConversion"/>
  </si>
  <si>
    <t>作为钢结构装配式建筑龙头企业，凭借技术先发优势获得商业模式突破，转型轻资产运营，同时公司将直受益于装配式建筑、雄安新区建设，宏观微观合力助推公司业绩高速释放。（1）装配式建筑：据测算，十三五期间，装配式建筑行业年复合增长率将达到 37%以上，公司作为装配式技术龙头将率先分享市场蛋糕增量，轻钢结构、多高层钢结构和房产业务将显著收益。（2）雄安新区：公司在河北拥有河北杭萧分公司并与 3 家企业建立战略合作关系，在河北区域成功布局，有望受益雄安新区建设。（3）新型战略合作：公司首创以技术授权为核心的新型战略合作模式，全国化进程速度激增，该模式中的资源使用费毛利率高达 90%以上，将显著提升公司盈利能力。我们认为公司正处于全国化进程中的加速阶段，近 3 年战略合作业务将稳步增长，业绩提升空间广阔。我们看好公司未来发展空间，我们维持对公司的买入- A 的投资评级，6 个月目标价为 18 元，相当于 2017 年 27 倍动态市盈率。</t>
    <phoneticPr fontId="2" type="noConversion"/>
  </si>
  <si>
    <t>36 个月</t>
  </si>
  <si>
    <t>152,100,000 股</t>
  </si>
  <si>
    <t>2017 年 4 月 5 日</t>
  </si>
  <si>
    <t>上市流通日期</t>
    <phoneticPr fontId="2" type="noConversion"/>
  </si>
  <si>
    <t>未知</t>
    <phoneticPr fontId="2" type="noConversion"/>
  </si>
  <si>
    <t>单银木等</t>
    <phoneticPr fontId="2" type="noConversion"/>
  </si>
  <si>
    <t>预计7亿</t>
    <phoneticPr fontId="2" type="noConversion"/>
  </si>
  <si>
    <t>截止至2017/3/31</t>
    <phoneticPr fontId="2" type="noConversion"/>
  </si>
  <si>
    <t xml:space="preserve">销售费用  </t>
    <phoneticPr fontId="2" type="noConversion"/>
  </si>
  <si>
    <t>销售费用同期增长</t>
    <phoneticPr fontId="2" type="noConversion"/>
  </si>
  <si>
    <t>管理费用</t>
    <phoneticPr fontId="2" type="noConversion"/>
  </si>
  <si>
    <t>管理费用同期增长</t>
    <phoneticPr fontId="2" type="noConversion"/>
  </si>
  <si>
    <t xml:space="preserve">财务费用 </t>
    <phoneticPr fontId="2" type="noConversion"/>
  </si>
  <si>
    <t>财务费用同期增长</t>
    <phoneticPr fontId="2" type="noConversion"/>
  </si>
  <si>
    <t>管理费用逐年上升，上升幅度较大</t>
    <phoneticPr fontId="2" type="noConversion"/>
  </si>
  <si>
    <t>多高层钢结构</t>
    <phoneticPr fontId="2" type="noConversion"/>
  </si>
  <si>
    <t>轻钢结构</t>
    <phoneticPr fontId="2" type="noConversion"/>
  </si>
  <si>
    <t>建材产品</t>
    <phoneticPr fontId="2" type="noConversion"/>
  </si>
  <si>
    <t xml:space="preserve">房产销售 </t>
    <phoneticPr fontId="2" type="noConversion"/>
  </si>
  <si>
    <t>主要用于多层或高层的写字楼、商业用房、住宅等民
用建筑，以及一部分公共建筑</t>
    <phoneticPr fontId="2" type="noConversion"/>
  </si>
  <si>
    <t>主要用于轻型工业厂房、管架、仓库、各类交易市场、
超市等</t>
    <phoneticPr fontId="2" type="noConversion"/>
  </si>
  <si>
    <r>
      <t>民/国企，大股东54.81%，其中89.5%流通；
流通股占比情况：
2、十大流通股东占比：64.63</t>
    </r>
    <r>
      <rPr>
        <sz val="11"/>
        <color theme="1"/>
        <rFont val="等线"/>
        <charset val="134"/>
      </rPr>
      <t>%
3、</t>
    </r>
    <r>
      <rPr>
        <sz val="11"/>
        <color rgb="FFFF0000"/>
        <rFont val="等线"/>
        <family val="3"/>
        <charset val="134"/>
      </rPr>
      <t>社保2(2)家：2.88%</t>
    </r>
    <r>
      <rPr>
        <sz val="11"/>
        <color theme="1"/>
        <rFont val="等线"/>
        <charset val="134"/>
      </rPr>
      <t xml:space="preserve">
4、证金汇金：</t>
    </r>
    <r>
      <rPr>
        <sz val="11"/>
        <color theme="1"/>
        <rFont val="等线"/>
        <family val="3"/>
        <charset val="134"/>
      </rPr>
      <t>4.95</t>
    </r>
    <r>
      <rPr>
        <sz val="11"/>
        <color theme="1"/>
        <rFont val="等线"/>
        <charset val="134"/>
      </rPr>
      <t>%</t>
    </r>
    <phoneticPr fontId="2" type="noConversion"/>
  </si>
  <si>
    <t>合计</t>
    <phoneticPr fontId="2" type="noConversion"/>
  </si>
  <si>
    <t>服务业/物业管理</t>
    <phoneticPr fontId="2" type="noConversion"/>
  </si>
  <si>
    <t>-</t>
    <phoneticPr fontId="2" type="noConversion"/>
  </si>
  <si>
    <t>多高层钢结构同期增长</t>
    <phoneticPr fontId="2" type="noConversion"/>
  </si>
  <si>
    <t>轻钢结构同期增长</t>
    <phoneticPr fontId="2" type="noConversion"/>
  </si>
  <si>
    <t>建材产品同期增长</t>
    <phoneticPr fontId="2" type="noConversion"/>
  </si>
  <si>
    <t>房产销售同期增长</t>
    <phoneticPr fontId="2" type="noConversion"/>
  </si>
  <si>
    <t>服务业同期增长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</si>
</sst>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#,##0.00_ "/>
  </numFmts>
  <fonts count="18">
    <font>
      <sz val="11"/>
      <color theme="1"/>
      <name val="等线"/>
      <charset val="134"/>
    </font>
    <font>
      <sz val="11"/>
      <color theme="1"/>
      <name val="等线"/>
      <family val="2"/>
      <charset val="134"/>
      <scheme val="minor"/>
    </font>
    <font>
      <sz val="9"/>
      <name val="等线"/>
      <charset val="134"/>
    </font>
    <font>
      <sz val="16"/>
      <color indexed="8"/>
      <name val="等线"/>
      <charset val="134"/>
    </font>
    <font>
      <sz val="12"/>
      <color indexed="8"/>
      <name val="等线"/>
      <charset val="134"/>
    </font>
    <font>
      <sz val="14"/>
      <color indexed="8"/>
      <name val="等线"/>
      <charset val="134"/>
    </font>
    <font>
      <sz val="10.5"/>
      <color indexed="8"/>
      <name val="宋体"/>
      <charset val="134"/>
    </font>
    <font>
      <sz val="10.5"/>
      <color indexed="8"/>
      <name val="Times New Roman"/>
      <family val="1"/>
    </font>
    <font>
      <sz val="16"/>
      <color indexed="8"/>
      <name val="等线"/>
      <charset val="134"/>
    </font>
    <font>
      <sz val="16"/>
      <color indexed="8"/>
      <name val="等线"/>
      <family val="3"/>
      <charset val="134"/>
    </font>
    <font>
      <sz val="11"/>
      <color theme="1"/>
      <name val="等线"/>
      <family val="3"/>
      <charset val="134"/>
    </font>
    <font>
      <sz val="11"/>
      <color rgb="FF9C000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sz val="12"/>
      <color indexed="8"/>
      <name val="等线"/>
      <family val="3"/>
      <charset val="134"/>
    </font>
    <font>
      <sz val="11"/>
      <color rgb="FF000000"/>
      <name val="Simsun"/>
      <family val="3"/>
      <charset val="134"/>
    </font>
    <font>
      <b/>
      <sz val="11"/>
      <color rgb="FF000000"/>
      <name val="Simsun"/>
      <family val="3"/>
      <charset val="134"/>
    </font>
    <font>
      <sz val="11"/>
      <color rgb="FFFF0000"/>
      <name val="等线"/>
      <family val="3"/>
      <charset val="134"/>
    </font>
    <font>
      <b/>
      <sz val="10"/>
      <color rgb="FF3F3F3F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1" fillId="3" borderId="0" applyNumberFormat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6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0" fontId="0" fillId="0" borderId="1" xfId="0" applyNumberFormat="1" applyBorder="1"/>
    <xf numFmtId="0" fontId="3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0" xfId="0" applyFont="1"/>
    <xf numFmtId="0" fontId="4" fillId="0" borderId="1" xfId="0" applyFont="1" applyBorder="1"/>
    <xf numFmtId="0" fontId="0" fillId="0" borderId="1" xfId="0" applyFill="1" applyBorder="1" applyAlignment="1">
      <alignment horizontal="center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76" fontId="8" fillId="2" borderId="1" xfId="0" applyNumberFormat="1" applyFont="1" applyFill="1" applyBorder="1"/>
    <xf numFmtId="0" fontId="8" fillId="2" borderId="1" xfId="0" applyFont="1" applyFill="1" applyBorder="1" applyAlignment="1">
      <alignment horizontal="center"/>
    </xf>
    <xf numFmtId="0" fontId="8" fillId="0" borderId="0" xfId="0" applyFont="1"/>
    <xf numFmtId="0" fontId="8" fillId="0" borderId="1" xfId="0" applyFont="1" applyFill="1" applyBorder="1"/>
    <xf numFmtId="176" fontId="8" fillId="0" borderId="1" xfId="0" applyNumberFormat="1" applyFont="1" applyFill="1" applyBorder="1"/>
    <xf numFmtId="0" fontId="8" fillId="0" borderId="1" xfId="0" applyFont="1" applyBorder="1"/>
    <xf numFmtId="0" fontId="3" fillId="0" borderId="1" xfId="0" applyFont="1" applyBorder="1"/>
    <xf numFmtId="0" fontId="9" fillId="0" borderId="1" xfId="0" applyFont="1" applyFill="1" applyBorder="1"/>
    <xf numFmtId="0" fontId="10" fillId="0" borderId="0" xfId="0" applyFont="1"/>
    <xf numFmtId="0" fontId="9" fillId="0" borderId="0" xfId="0" applyFont="1"/>
    <xf numFmtId="0" fontId="0" fillId="0" borderId="0" xfId="0" applyAlignment="1">
      <alignment wrapText="1"/>
    </xf>
    <xf numFmtId="4" fontId="8" fillId="0" borderId="0" xfId="0" applyNumberFormat="1" applyFont="1"/>
    <xf numFmtId="4" fontId="10" fillId="0" borderId="0" xfId="0" applyNumberFormat="1" applyFont="1" applyAlignment="1">
      <alignment wrapText="1"/>
    </xf>
    <xf numFmtId="4" fontId="9" fillId="0" borderId="0" xfId="0" applyNumberFormat="1" applyFont="1"/>
    <xf numFmtId="0" fontId="9" fillId="0" borderId="0" xfId="0" applyFont="1" applyAlignment="1">
      <alignment horizontal="center"/>
    </xf>
    <xf numFmtId="177" fontId="8" fillId="0" borderId="0" xfId="0" applyNumberFormat="1" applyFont="1"/>
    <xf numFmtId="4" fontId="0" fillId="0" borderId="1" xfId="0" applyNumberFormat="1" applyBorder="1"/>
    <xf numFmtId="0" fontId="11" fillId="3" borderId="1" xfId="1" applyBorder="1" applyAlignment="1">
      <alignment horizontal="right" vertical="center"/>
    </xf>
    <xf numFmtId="0" fontId="13" fillId="0" borderId="1" xfId="0" applyFont="1" applyBorder="1" applyAlignment="1">
      <alignment wrapText="1"/>
    </xf>
    <xf numFmtId="0" fontId="13" fillId="0" borderId="1" xfId="0" applyFont="1" applyBorder="1"/>
    <xf numFmtId="0" fontId="12" fillId="4" borderId="5" xfId="2" applyAlignment="1"/>
    <xf numFmtId="0" fontId="11" fillId="3" borderId="0" xfId="1" applyAlignment="1">
      <alignment wrapText="1"/>
    </xf>
    <xf numFmtId="0" fontId="14" fillId="0" borderId="0" xfId="0" applyFont="1" applyAlignment="1">
      <alignment wrapText="1"/>
    </xf>
    <xf numFmtId="14" fontId="14" fillId="0" borderId="0" xfId="0" applyNumberFormat="1" applyFont="1" applyAlignment="1">
      <alignment wrapText="1"/>
    </xf>
    <xf numFmtId="3" fontId="0" fillId="0" borderId="0" xfId="0" applyNumberFormat="1"/>
    <xf numFmtId="3" fontId="15" fillId="0" borderId="0" xfId="0" applyNumberFormat="1" applyFont="1" applyAlignment="1">
      <alignment wrapText="1"/>
    </xf>
    <xf numFmtId="0" fontId="12" fillId="4" borderId="5" xfId="2" applyAlignment="1">
      <alignment wrapText="1"/>
    </xf>
    <xf numFmtId="4" fontId="12" fillId="4" borderId="5" xfId="2" applyNumberFormat="1" applyAlignment="1">
      <alignment wrapText="1"/>
    </xf>
    <xf numFmtId="4" fontId="12" fillId="4" borderId="5" xfId="2" applyNumberFormat="1" applyAlignment="1"/>
    <xf numFmtId="0" fontId="1" fillId="5" borderId="5" xfId="3" applyBorder="1" applyAlignment="1"/>
    <xf numFmtId="0" fontId="12" fillId="4" borderId="0" xfId="2" applyBorder="1" applyAlignment="1"/>
    <xf numFmtId="10" fontId="12" fillId="4" borderId="5" xfId="2" applyNumberFormat="1" applyAlignme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1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9" fillId="0" borderId="1" xfId="0" applyFont="1" applyFill="1" applyBorder="1" applyAlignment="1">
      <alignment wrapText="1"/>
    </xf>
    <xf numFmtId="0" fontId="17" fillId="4" borderId="5" xfId="2" applyFont="1" applyAlignment="1"/>
  </cellXfs>
  <cellStyles count="4">
    <cellStyle name="40% - 着色 1" xfId="3" builtinId="31"/>
    <cellStyle name="差" xfId="1" builtinId="27"/>
    <cellStyle name="常规" xfId="0" builtinId="0"/>
    <cellStyle name="输出" xfId="2" builtinId="21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营收及净利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历史财务!$I$9</c:f>
              <c:strCache>
                <c:ptCount val="1"/>
                <c:pt idx="0">
                  <c:v>营收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val>
            <c:numRef>
              <c:f>历史财务!$J$9:$M$9</c:f>
              <c:numCache>
                <c:formatCode>General</c:formatCode>
                <c:ptCount val="4"/>
                <c:pt idx="0">
                  <c:v>3042.8</c:v>
                </c:pt>
                <c:pt idx="1">
                  <c:v>3973.8</c:v>
                </c:pt>
                <c:pt idx="2">
                  <c:v>3932.9</c:v>
                </c:pt>
                <c:pt idx="3">
                  <c:v>3786.4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C-4A24-9BD7-DE998E988FA9}"/>
            </c:ext>
          </c:extLst>
        </c:ser>
        <c:ser>
          <c:idx val="1"/>
          <c:order val="1"/>
          <c:tx>
            <c:strRef>
              <c:f>历史财务!$I$11</c:f>
              <c:strCache>
                <c:ptCount val="1"/>
                <c:pt idx="0">
                  <c:v>归母净利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val>
            <c:numRef>
              <c:f>历史财务!$J$11:$M$11</c:f>
              <c:numCache>
                <c:formatCode>General</c:formatCode>
                <c:ptCount val="4"/>
                <c:pt idx="0">
                  <c:v>-115.5</c:v>
                </c:pt>
                <c:pt idx="1">
                  <c:v>44.6</c:v>
                </c:pt>
                <c:pt idx="2">
                  <c:v>59.3</c:v>
                </c:pt>
                <c:pt idx="3">
                  <c:v>120.5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4C-4A24-9BD7-DE998E988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71232"/>
        <c:axId val="56677120"/>
      </c:barChart>
      <c:catAx>
        <c:axId val="5667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77120"/>
        <c:crosses val="autoZero"/>
        <c:auto val="1"/>
        <c:lblAlgn val="ctr"/>
        <c:lblOffset val="100"/>
        <c:noMultiLvlLbl val="0"/>
      </c:catAx>
      <c:valAx>
        <c:axId val="566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712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量价利润率预测!$B$45</c:f>
              <c:strCache>
                <c:ptCount val="1"/>
                <c:pt idx="0">
                  <c:v>销售费用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量价利润率预测!$C$44:$F$44</c:f>
              <c:numCache>
                <c:formatCode>General</c:formatCode>
                <c:ptCount val="4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</c:numCache>
            </c:numRef>
          </c:cat>
          <c:val>
            <c:numRef>
              <c:f>量价利润率预测!$C$45:$F$45</c:f>
              <c:numCache>
                <c:formatCode>#,##0.00</c:formatCode>
                <c:ptCount val="4"/>
                <c:pt idx="0">
                  <c:v>69427154.819999993</c:v>
                </c:pt>
                <c:pt idx="1">
                  <c:v>81230938.659999996</c:v>
                </c:pt>
                <c:pt idx="2">
                  <c:v>77783268.909999996</c:v>
                </c:pt>
                <c:pt idx="3">
                  <c:v>70131341.329999998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3E-4A0B-B76F-A65350C6866D}"/>
            </c:ext>
          </c:extLst>
        </c:ser>
        <c:ser>
          <c:idx val="2"/>
          <c:order val="2"/>
          <c:tx>
            <c:strRef>
              <c:f>量价利润率预测!$B$47</c:f>
              <c:strCache>
                <c:ptCount val="1"/>
                <c:pt idx="0">
                  <c:v>管理费用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量价利润率预测!$C$44:$F$44</c:f>
              <c:numCache>
                <c:formatCode>General</c:formatCode>
                <c:ptCount val="4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</c:numCache>
            </c:numRef>
          </c:cat>
          <c:val>
            <c:numRef>
              <c:f>量价利润率预测!$C$47:$F$47</c:f>
              <c:numCache>
                <c:formatCode>#,##0.00</c:formatCode>
                <c:ptCount val="4"/>
                <c:pt idx="0">
                  <c:v>205116470.00999999</c:v>
                </c:pt>
                <c:pt idx="1">
                  <c:v>291322197.74000001</c:v>
                </c:pt>
                <c:pt idx="2">
                  <c:v>416951028.91000003</c:v>
                </c:pt>
                <c:pt idx="3">
                  <c:v>484662466.01999998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3E-4A0B-B76F-A65350C6866D}"/>
            </c:ext>
          </c:extLst>
        </c:ser>
        <c:ser>
          <c:idx val="4"/>
          <c:order val="4"/>
          <c:tx>
            <c:strRef>
              <c:f>量价利润率预测!$B$49</c:f>
              <c:strCache>
                <c:ptCount val="1"/>
                <c:pt idx="0">
                  <c:v>财务费用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量价利润率预测!$C$44:$F$44</c:f>
              <c:numCache>
                <c:formatCode>General</c:formatCode>
                <c:ptCount val="4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</c:numCache>
            </c:numRef>
          </c:cat>
          <c:val>
            <c:numRef>
              <c:f>量价利润率预测!$C$49:$F$49</c:f>
              <c:numCache>
                <c:formatCode>#,##0.00</c:formatCode>
                <c:ptCount val="4"/>
                <c:pt idx="0">
                  <c:v>116109080.61</c:v>
                </c:pt>
                <c:pt idx="1">
                  <c:v>125561446.84</c:v>
                </c:pt>
                <c:pt idx="2">
                  <c:v>123365636.97</c:v>
                </c:pt>
                <c:pt idx="3">
                  <c:v>82549685.069999993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3E-4A0B-B76F-A65350C68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100"/>
        <c:axId val="317254336"/>
        <c:axId val="317252040"/>
      </c:barChart>
      <c:lineChart>
        <c:grouping val="standard"/>
        <c:varyColors val="0"/>
        <c:ser>
          <c:idx val="1"/>
          <c:order val="1"/>
          <c:tx>
            <c:strRef>
              <c:f>量价利润率预测!$B$46</c:f>
              <c:strCache>
                <c:ptCount val="1"/>
                <c:pt idx="0">
                  <c:v>销售费用同期增长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量价利润率预测!$C$44:$F$44</c:f>
              <c:numCache>
                <c:formatCode>General</c:formatCode>
                <c:ptCount val="4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</c:numCache>
            </c:numRef>
          </c:cat>
          <c:val>
            <c:numRef>
              <c:f>量价利润率预测!$C$46:$F$46</c:f>
              <c:numCache>
                <c:formatCode>General</c:formatCode>
                <c:ptCount val="4"/>
                <c:pt idx="0">
                  <c:v>2.13</c:v>
                </c:pt>
                <c:pt idx="1">
                  <c:v>17</c:v>
                </c:pt>
                <c:pt idx="2">
                  <c:v>-4.24</c:v>
                </c:pt>
                <c:pt idx="3">
                  <c:v>-9.84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3E-4A0B-B76F-A65350C6866D}"/>
            </c:ext>
          </c:extLst>
        </c:ser>
        <c:ser>
          <c:idx val="3"/>
          <c:order val="3"/>
          <c:tx>
            <c:strRef>
              <c:f>量价利润率预测!$B$48</c:f>
              <c:strCache>
                <c:ptCount val="1"/>
                <c:pt idx="0">
                  <c:v>管理费用同期增长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433E-4A0B-B76F-A65350C6866D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433E-4A0B-B76F-A65350C6866D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433E-4A0B-B76F-A65350C6866D}"/>
              </c:ext>
            </c:extLst>
          </c:dPt>
          <c:cat>
            <c:numRef>
              <c:f>量价利润率预测!$C$44:$F$44</c:f>
              <c:numCache>
                <c:formatCode>General</c:formatCode>
                <c:ptCount val="4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</c:numCache>
            </c:numRef>
          </c:cat>
          <c:val>
            <c:numRef>
              <c:f>量价利润率预测!$C$48:$F$48</c:f>
              <c:numCache>
                <c:formatCode>General</c:formatCode>
                <c:ptCount val="4"/>
                <c:pt idx="0">
                  <c:v>21.3</c:v>
                </c:pt>
                <c:pt idx="1">
                  <c:v>42.03</c:v>
                </c:pt>
                <c:pt idx="2">
                  <c:v>43.12</c:v>
                </c:pt>
                <c:pt idx="3">
                  <c:v>16.239999999999998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3E-4A0B-B76F-A65350C6866D}"/>
            </c:ext>
          </c:extLst>
        </c:ser>
        <c:ser>
          <c:idx val="5"/>
          <c:order val="5"/>
          <c:tx>
            <c:strRef>
              <c:f>量价利润率预测!$B$50</c:f>
              <c:strCache>
                <c:ptCount val="1"/>
                <c:pt idx="0">
                  <c:v>财务费用同期增长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量价利润率预测!$C$44:$F$44</c:f>
              <c:numCache>
                <c:formatCode>General</c:formatCode>
                <c:ptCount val="4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</c:numCache>
            </c:numRef>
          </c:cat>
          <c:val>
            <c:numRef>
              <c:f>量价利润率预测!$C$50:$F$50</c:f>
              <c:numCache>
                <c:formatCode>General</c:formatCode>
                <c:ptCount val="4"/>
                <c:pt idx="0">
                  <c:v>7.81</c:v>
                </c:pt>
                <c:pt idx="1">
                  <c:v>8.14</c:v>
                </c:pt>
                <c:pt idx="2">
                  <c:v>-1.75</c:v>
                </c:pt>
                <c:pt idx="3">
                  <c:v>-33.1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33E-4A0B-B76F-A65350C68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762680"/>
        <c:axId val="623760712"/>
      </c:lineChart>
      <c:catAx>
        <c:axId val="31725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7252040"/>
        <c:crosses val="autoZero"/>
        <c:auto val="1"/>
        <c:lblAlgn val="ctr"/>
        <c:lblOffset val="100"/>
        <c:noMultiLvlLbl val="0"/>
      </c:catAx>
      <c:valAx>
        <c:axId val="31725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7254336"/>
        <c:crosses val="autoZero"/>
        <c:crossBetween val="between"/>
      </c:valAx>
      <c:valAx>
        <c:axId val="62376071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762680"/>
        <c:crosses val="max"/>
        <c:crossBetween val="between"/>
      </c:valAx>
      <c:catAx>
        <c:axId val="6237626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3760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量价利润率预测!$B$28</c:f>
              <c:strCache>
                <c:ptCount val="1"/>
                <c:pt idx="0">
                  <c:v>多高层钢结构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量价利润率预测!$C$28:$F$28</c:f>
              <c:numCache>
                <c:formatCode>0.00%</c:formatCode>
                <c:ptCount val="4"/>
                <c:pt idx="0">
                  <c:v>0.1545</c:v>
                </c:pt>
                <c:pt idx="1">
                  <c:v>0.1658</c:v>
                </c:pt>
                <c:pt idx="2">
                  <c:v>0.19009999999999999</c:v>
                </c:pt>
                <c:pt idx="3">
                  <c:v>0.129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8-4951-A520-446AC70CC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16672472"/>
        <c:axId val="382470960"/>
      </c:barChart>
      <c:barChart>
        <c:barDir val="col"/>
        <c:grouping val="clustered"/>
        <c:varyColors val="0"/>
        <c:ser>
          <c:idx val="3"/>
          <c:order val="3"/>
          <c:tx>
            <c:strRef>
              <c:f>量价利润率预测!$B$32</c:f>
              <c:strCache>
                <c:ptCount val="1"/>
                <c:pt idx="0">
                  <c:v>建材产品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量价利润率预测!$C$27:$F$27</c:f>
              <c:numCache>
                <c:formatCode>General</c:formatCode>
                <c:ptCount val="4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</c:numCache>
            </c:numRef>
          </c:cat>
          <c:val>
            <c:numRef>
              <c:f>量价利润率预测!$C$31:$F$31</c:f>
              <c:numCache>
                <c:formatCode>0.00%</c:formatCode>
                <c:ptCount val="4"/>
                <c:pt idx="0">
                  <c:v>-2.3E-2</c:v>
                </c:pt>
                <c:pt idx="1">
                  <c:v>5.2699999999999997E-2</c:v>
                </c:pt>
                <c:pt idx="2">
                  <c:v>-3.8100000000000002E-2</c:v>
                </c:pt>
                <c:pt idx="3">
                  <c:v>-3.8399999999999997E-2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58-4951-A520-446AC70CC36C}"/>
            </c:ext>
          </c:extLst>
        </c:ser>
        <c:ser>
          <c:idx val="5"/>
          <c:order val="5"/>
          <c:tx>
            <c:strRef>
              <c:f>量价利润率预测!$B$34</c:f>
              <c:strCache>
                <c:ptCount val="1"/>
                <c:pt idx="0">
                  <c:v>房产销售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量价利润率预测!$C$27:$F$27</c:f>
              <c:numCache>
                <c:formatCode>General</c:formatCode>
                <c:ptCount val="4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</c:numCache>
            </c:numRef>
          </c:cat>
          <c:val>
            <c:numRef>
              <c:f>量价利润率预测!$C$33:$F$33</c:f>
              <c:numCache>
                <c:formatCode>0.00%</c:formatCode>
                <c:ptCount val="4"/>
                <c:pt idx="0">
                  <c:v>-3.7400000000000003E-2</c:v>
                </c:pt>
                <c:pt idx="1">
                  <c:v>-0.12690000000000001</c:v>
                </c:pt>
                <c:pt idx="2">
                  <c:v>-1.0699999999999999E-2</c:v>
                </c:pt>
                <c:pt idx="3">
                  <c:v>9.8799999999999999E-2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658-4951-A520-446AC70CC36C}"/>
            </c:ext>
          </c:extLst>
        </c:ser>
        <c:ser>
          <c:idx val="7"/>
          <c:order val="7"/>
          <c:tx>
            <c:strRef>
              <c:f>量价利润率预测!$B$36</c:f>
              <c:strCache>
                <c:ptCount val="1"/>
                <c:pt idx="0">
                  <c:v>服务业/物业管理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量价利润率预测!$C$27:$F$27</c:f>
              <c:numCache>
                <c:formatCode>General</c:formatCode>
                <c:ptCount val="4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</c:numCache>
            </c:numRef>
          </c:cat>
          <c:val>
            <c:numRef>
              <c:f>量价利润率预测!$C$35:$F$35</c:f>
              <c:numCache>
                <c:formatCode>0.00%</c:formatCode>
                <c:ptCount val="4"/>
                <c:pt idx="0">
                  <c:v>0</c:v>
                </c:pt>
                <c:pt idx="1">
                  <c:v>2.35E-2</c:v>
                </c:pt>
                <c:pt idx="2">
                  <c:v>-2.3099999999999999E-2</c:v>
                </c:pt>
                <c:pt idx="3">
                  <c:v>-3.9100000000000003E-2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658-4951-A520-446AC70CC36C}"/>
            </c:ext>
          </c:extLst>
        </c:ser>
        <c:ser>
          <c:idx val="9"/>
          <c:order val="9"/>
          <c:tx>
            <c:strRef>
              <c:f>量价利润率预测!$B$38</c:f>
              <c:strCache>
                <c:ptCount val="1"/>
                <c:pt idx="0">
                  <c:v>合计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量价利润率预测!$C$27:$F$27</c:f>
              <c:numCache>
                <c:formatCode>General</c:formatCode>
                <c:ptCount val="4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</c:numCache>
            </c:numRef>
          </c:cat>
          <c:val>
            <c:numRef>
              <c:f>量价利润率预测!$C$37:$F$37</c:f>
              <c:numCache>
                <c:formatCode>0.00%</c:formatCode>
                <c:ptCount val="4"/>
                <c:pt idx="0">
                  <c:v>0</c:v>
                </c:pt>
                <c:pt idx="1">
                  <c:v>-0.62809999999999999</c:v>
                </c:pt>
                <c:pt idx="2">
                  <c:v>0.13569999999999999</c:v>
                </c:pt>
                <c:pt idx="3">
                  <c:v>-7.6399999999999996E-2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658-4951-A520-446AC70CC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5574608"/>
        <c:axId val="515574280"/>
      </c:barChart>
      <c:lineChart>
        <c:grouping val="standard"/>
        <c:varyColors val="0"/>
        <c:ser>
          <c:idx val="2"/>
          <c:order val="2"/>
          <c:tx>
            <c:strRef>
              <c:f>量价利润率预测!$B$31</c:f>
              <c:strCache>
                <c:ptCount val="1"/>
                <c:pt idx="0">
                  <c:v>轻钢结构同期增长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量价利润率预测!$C$30:$F$30</c:f>
              <c:numCache>
                <c:formatCode>0.00%</c:formatCode>
                <c:ptCount val="4"/>
                <c:pt idx="0">
                  <c:v>9.2600000000000002E-2</c:v>
                </c:pt>
                <c:pt idx="1">
                  <c:v>0.14530000000000001</c:v>
                </c:pt>
                <c:pt idx="2">
                  <c:v>0.1072</c:v>
                </c:pt>
                <c:pt idx="3">
                  <c:v>6.88E-2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58-4951-A520-446AC70CC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672472"/>
        <c:axId val="382470960"/>
      </c:lineChart>
      <c:lineChart>
        <c:grouping val="standard"/>
        <c:varyColors val="0"/>
        <c:ser>
          <c:idx val="1"/>
          <c:order val="1"/>
          <c:tx>
            <c:strRef>
              <c:f>量价利润率预测!$B$29</c:f>
              <c:strCache>
                <c:ptCount val="1"/>
                <c:pt idx="0">
                  <c:v>多高层钢结构同期增长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量价利润率预测!$C$27:$F$27</c:f>
              <c:numCache>
                <c:formatCode>General</c:formatCode>
                <c:ptCount val="4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</c:numCache>
            </c:numRef>
          </c:cat>
          <c:val>
            <c:numRef>
              <c:f>量价利润率预测!$C$29:$F$29</c:f>
              <c:numCache>
                <c:formatCode>0.00%</c:formatCode>
                <c:ptCount val="4"/>
                <c:pt idx="0">
                  <c:v>3.2500000000000001E-2</c:v>
                </c:pt>
                <c:pt idx="1">
                  <c:v>1.1299999999999999E-2</c:v>
                </c:pt>
                <c:pt idx="2">
                  <c:v>2.4299999999999999E-2</c:v>
                </c:pt>
                <c:pt idx="3">
                  <c:v>-6.1100000000000002E-2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8-4951-A520-446AC70CC36C}"/>
            </c:ext>
          </c:extLst>
        </c:ser>
        <c:ser>
          <c:idx val="4"/>
          <c:order val="4"/>
          <c:tx>
            <c:strRef>
              <c:f>量价利润率预测!$B$33</c:f>
              <c:strCache>
                <c:ptCount val="1"/>
                <c:pt idx="0">
                  <c:v>建材产品同期增长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量价利润率预测!$C$27:$F$27</c:f>
              <c:numCache>
                <c:formatCode>General</c:formatCode>
                <c:ptCount val="4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</c:numCache>
            </c:numRef>
          </c:cat>
          <c:val>
            <c:numRef>
              <c:f>量价利润率预测!$C$32:$F$32</c:f>
              <c:numCache>
                <c:formatCode>0.00%</c:formatCode>
                <c:ptCount val="4"/>
                <c:pt idx="0">
                  <c:v>0.1265</c:v>
                </c:pt>
                <c:pt idx="1">
                  <c:v>-4.0000000000000002E-4</c:v>
                </c:pt>
                <c:pt idx="2">
                  <c:v>-1.11E-2</c:v>
                </c:pt>
                <c:pt idx="3">
                  <c:v>8.77E-2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658-4951-A520-446AC70CC36C}"/>
            </c:ext>
          </c:extLst>
        </c:ser>
        <c:ser>
          <c:idx val="6"/>
          <c:order val="6"/>
          <c:tx>
            <c:strRef>
              <c:f>量价利润率预测!$B$35</c:f>
              <c:strCache>
                <c:ptCount val="1"/>
                <c:pt idx="0">
                  <c:v>房产销售同期增长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量价利润率预测!$C$27:$F$27</c:f>
              <c:numCache>
                <c:formatCode>General</c:formatCode>
                <c:ptCount val="4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</c:numCache>
            </c:numRef>
          </c:cat>
          <c:val>
            <c:numRef>
              <c:f>量价利润率预测!$C$34:$F$34</c:f>
              <c:numCache>
                <c:formatCode>0.00%</c:formatCode>
                <c:ptCount val="4"/>
                <c:pt idx="0">
                  <c:v>0.18709999999999999</c:v>
                </c:pt>
                <c:pt idx="1">
                  <c:v>0.21060000000000001</c:v>
                </c:pt>
                <c:pt idx="2">
                  <c:v>0.1875</c:v>
                </c:pt>
                <c:pt idx="3">
                  <c:v>0.1484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658-4951-A520-446AC70CC36C}"/>
            </c:ext>
          </c:extLst>
        </c:ser>
        <c:ser>
          <c:idx val="8"/>
          <c:order val="8"/>
          <c:tx>
            <c:strRef>
              <c:f>量价利润率预测!$B$37</c:f>
              <c:strCache>
                <c:ptCount val="1"/>
                <c:pt idx="0">
                  <c:v>服务业同期增长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量价利润率预测!$C$27:$F$27</c:f>
              <c:numCache>
                <c:formatCode>General</c:formatCode>
                <c:ptCount val="4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</c:numCache>
            </c:numRef>
          </c:cat>
          <c:val>
            <c:numRef>
              <c:f>量价利润率预测!$C$36:$F$36</c:f>
              <c:numCache>
                <c:formatCode>0.00%</c:formatCode>
                <c:ptCount val="4"/>
                <c:pt idx="0">
                  <c:v>0.84870000000000001</c:v>
                </c:pt>
                <c:pt idx="1">
                  <c:v>0.22059999999999999</c:v>
                </c:pt>
                <c:pt idx="2">
                  <c:v>0.35630000000000001</c:v>
                </c:pt>
                <c:pt idx="3">
                  <c:v>0.27989999999999998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658-4951-A520-446AC70CC36C}"/>
            </c:ext>
          </c:extLst>
        </c:ser>
        <c:ser>
          <c:idx val="10"/>
          <c:order val="10"/>
          <c:tx>
            <c:strRef>
              <c:f>量价利润率预测!$B$39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量价利润率预测!$C$27:$F$27</c:f>
              <c:numCache>
                <c:formatCode>General</c:formatCode>
                <c:ptCount val="4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</c:numCache>
            </c:numRef>
          </c:cat>
          <c:val>
            <c:numRef>
              <c:f>量价利润率预测!$C$38:$F$38</c:f>
              <c:numCache>
                <c:formatCode>0.00%</c:formatCode>
                <c:ptCount val="4"/>
                <c:pt idx="0">
                  <c:v>0.13739999999999999</c:v>
                </c:pt>
                <c:pt idx="1">
                  <c:v>0.1603</c:v>
                </c:pt>
                <c:pt idx="3">
                  <c:v>0.11890000000000001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658-4951-A520-446AC70CC36C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量价利润率预测!$C$27:$F$27</c:f>
              <c:numCache>
                <c:formatCode>General</c:formatCode>
                <c:ptCount val="4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</c:numCache>
            </c:numRef>
          </c:cat>
          <c:val>
            <c:numRef>
              <c:f>量价利润率预测!$C$39:$F$39</c:f>
              <c:numCache>
                <c:formatCode>0.00%</c:formatCode>
                <c:ptCount val="4"/>
                <c:pt idx="0">
                  <c:v>1.17E-2</c:v>
                </c:pt>
                <c:pt idx="1">
                  <c:v>2.29E-2</c:v>
                </c:pt>
                <c:pt idx="3">
                  <c:v>-4.8300000000000003E-2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658-4951-A520-446AC70CC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574608"/>
        <c:axId val="515574280"/>
      </c:lineChart>
      <c:catAx>
        <c:axId val="716672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2470960"/>
        <c:crosses val="autoZero"/>
        <c:auto val="1"/>
        <c:lblAlgn val="ctr"/>
        <c:lblOffset val="100"/>
        <c:noMultiLvlLbl val="0"/>
      </c:catAx>
      <c:valAx>
        <c:axId val="38247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672472"/>
        <c:crosses val="autoZero"/>
        <c:crossBetween val="between"/>
      </c:valAx>
      <c:valAx>
        <c:axId val="51557428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574608"/>
        <c:crosses val="max"/>
        <c:crossBetween val="between"/>
      </c:valAx>
      <c:catAx>
        <c:axId val="515574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742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5476875</xdr:colOff>
      <xdr:row>20</xdr:row>
      <xdr:rowOff>152400</xdr:rowOff>
    </xdr:from>
    <xdr:to>
      <xdr:col>13</xdr:col>
      <xdr:colOff>484696</xdr:colOff>
      <xdr:row>37</xdr:row>
      <xdr:rowOff>123444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5451840-F85A-4916-9FB7-AC736E4807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7375" y="4067175"/>
          <a:ext cx="8628571" cy="30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</xdr:row>
      <xdr:rowOff>257175</xdr:rowOff>
    </xdr:from>
    <xdr:to>
      <xdr:col>10</xdr:col>
      <xdr:colOff>189912</xdr:colOff>
      <xdr:row>9</xdr:row>
      <xdr:rowOff>37670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12A9123-3945-4DDF-8257-A4E8AE851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39000" y="485775"/>
          <a:ext cx="4704762" cy="3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24</xdr:row>
      <xdr:rowOff>0</xdr:rowOff>
    </xdr:from>
    <xdr:to>
      <xdr:col>2</xdr:col>
      <xdr:colOff>142129</xdr:colOff>
      <xdr:row>40</xdr:row>
      <xdr:rowOff>132971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FD332E2-9A6B-4790-BE06-A0F7DBC56E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" y="8439150"/>
          <a:ext cx="5971429" cy="30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32385</xdr:rowOff>
    </xdr:from>
    <xdr:to>
      <xdr:col>3</xdr:col>
      <xdr:colOff>572526</xdr:colOff>
      <xdr:row>51</xdr:row>
      <xdr:rowOff>101865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D9A2D08-0C67-499E-A866-093E5E178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57235" y="1762125"/>
          <a:ext cx="6058926" cy="7780920"/>
        </a:xfrm>
        <a:prstGeom prst="rect">
          <a:avLst/>
        </a:prstGeom>
      </xdr:spPr>
    </xdr:pic>
    <xdr:clientData/>
  </xdr:twoCellAnchor>
  <xdr:twoCellAnchor editAs="oneCell">
    <xdr:from>
      <xdr:col>1</xdr:col>
      <xdr:colOff>1362075</xdr:colOff>
      <xdr:row>28</xdr:row>
      <xdr:rowOff>41910</xdr:rowOff>
    </xdr:from>
    <xdr:to>
      <xdr:col>3</xdr:col>
      <xdr:colOff>90674</xdr:colOff>
      <xdr:row>54</xdr:row>
      <xdr:rowOff>98465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D6FBC4B-7242-415A-A75B-2772E3096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71675" y="5452110"/>
          <a:ext cx="5586599" cy="4613315"/>
        </a:xfrm>
        <a:prstGeom prst="rect">
          <a:avLst/>
        </a:prstGeom>
      </xdr:spPr>
    </xdr:pic>
    <xdr:clientData/>
  </xdr:twoCellAnchor>
  <xdr:twoCellAnchor editAs="oneCell">
    <xdr:from>
      <xdr:col>0</xdr:col>
      <xdr:colOff>100965</xdr:colOff>
      <xdr:row>6</xdr:row>
      <xdr:rowOff>171450</xdr:rowOff>
    </xdr:from>
    <xdr:to>
      <xdr:col>2</xdr:col>
      <xdr:colOff>3816819</xdr:colOff>
      <xdr:row>19</xdr:row>
      <xdr:rowOff>5442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BFA4185-38DD-4FF3-9AFE-FA898CCCE5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965" y="1725930"/>
          <a:ext cx="5697054" cy="211237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26</xdr:row>
      <xdr:rowOff>129540</xdr:rowOff>
    </xdr:from>
    <xdr:to>
      <xdr:col>3</xdr:col>
      <xdr:colOff>62095</xdr:colOff>
      <xdr:row>34</xdr:row>
      <xdr:rowOff>89359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B487FAD-12F6-417F-905D-0211502D7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96465" y="5189220"/>
          <a:ext cx="5548495" cy="1361899"/>
        </a:xfrm>
        <a:prstGeom prst="rect">
          <a:avLst/>
        </a:prstGeom>
      </xdr:spPr>
    </xdr:pic>
    <xdr:clientData/>
  </xdr:twoCellAnchor>
  <xdr:twoCellAnchor editAs="oneCell">
    <xdr:from>
      <xdr:col>0</xdr:col>
      <xdr:colOff>308610</xdr:colOff>
      <xdr:row>31</xdr:row>
      <xdr:rowOff>125730</xdr:rowOff>
    </xdr:from>
    <xdr:to>
      <xdr:col>2</xdr:col>
      <xdr:colOff>4914009</xdr:colOff>
      <xdr:row>54</xdr:row>
      <xdr:rowOff>26163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951C82B7-0BAC-4666-B4A1-460BADCD1E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8610" y="6061710"/>
          <a:ext cx="6586599" cy="3931413"/>
        </a:xfrm>
        <a:prstGeom prst="rect">
          <a:avLst/>
        </a:prstGeom>
      </xdr:spPr>
    </xdr:pic>
    <xdr:clientData/>
  </xdr:twoCellAnchor>
  <xdr:twoCellAnchor editAs="oneCell">
    <xdr:from>
      <xdr:col>1</xdr:col>
      <xdr:colOff>643890</xdr:colOff>
      <xdr:row>36</xdr:row>
      <xdr:rowOff>64770</xdr:rowOff>
    </xdr:from>
    <xdr:to>
      <xdr:col>3</xdr:col>
      <xdr:colOff>467728</xdr:colOff>
      <xdr:row>61</xdr:row>
      <xdr:rowOff>111824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9E3D578B-B60B-48A5-B68B-1618E7584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53490" y="6877050"/>
          <a:ext cx="6681838" cy="442855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17</xdr:row>
      <xdr:rowOff>131445</xdr:rowOff>
    </xdr:from>
    <xdr:to>
      <xdr:col>3</xdr:col>
      <xdr:colOff>677273</xdr:colOff>
      <xdr:row>34</xdr:row>
      <xdr:rowOff>140584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AA1AE11E-859D-46B2-8A89-A1A99B5B3E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90460" y="3613785"/>
          <a:ext cx="6163673" cy="29885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678180</xdr:colOff>
      <xdr:row>8</xdr:row>
      <xdr:rowOff>7620</xdr:rowOff>
    </xdr:from>
    <xdr:to>
      <xdr:col>7</xdr:col>
      <xdr:colOff>449580</xdr:colOff>
      <xdr:row>24</xdr:row>
      <xdr:rowOff>30480</xdr:rowOff>
    </xdr:to>
    <xdr:graphicFrame macro="">
      <xdr:nvGraphicFramePr>
        <xdr:cNvPr id="2049" name="图表 2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120015</xdr:colOff>
      <xdr:row>6</xdr:row>
      <xdr:rowOff>140970</xdr:rowOff>
    </xdr:from>
    <xdr:to>
      <xdr:col>10</xdr:col>
      <xdr:colOff>223967</xdr:colOff>
      <xdr:row>20</xdr:row>
      <xdr:rowOff>140653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E70DE33-9617-4EBB-B968-661257C39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615" y="1695450"/>
          <a:ext cx="5872292" cy="2453323"/>
        </a:xfrm>
        <a:prstGeom prst="rect">
          <a:avLst/>
        </a:prstGeom>
      </xdr:spPr>
    </xdr:pic>
    <xdr:clientData/>
  </xdr:twoCellAnchor>
  <xdr:twoCellAnchor editAs="oneCell">
    <xdr:from>
      <xdr:col>2</xdr:col>
      <xdr:colOff>211455</xdr:colOff>
      <xdr:row>23</xdr:row>
      <xdr:rowOff>1905</xdr:rowOff>
    </xdr:from>
    <xdr:to>
      <xdr:col>10</xdr:col>
      <xdr:colOff>286960</xdr:colOff>
      <xdr:row>41</xdr:row>
      <xdr:rowOff>174831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7FA6BA9-6548-46F7-98C1-EF499FE56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2595" y="4619625"/>
          <a:ext cx="4952305" cy="3327606"/>
        </a:xfrm>
        <a:prstGeom prst="rect">
          <a:avLst/>
        </a:prstGeom>
      </xdr:spPr>
    </xdr:pic>
    <xdr:clientData/>
  </xdr:twoCellAnchor>
  <xdr:twoCellAnchor editAs="oneCell">
    <xdr:from>
      <xdr:col>10</xdr:col>
      <xdr:colOff>590550</xdr:colOff>
      <xdr:row>8</xdr:row>
      <xdr:rowOff>47625</xdr:rowOff>
    </xdr:from>
    <xdr:to>
      <xdr:col>18</xdr:col>
      <xdr:colOff>132721</xdr:colOff>
      <xdr:row>18</xdr:row>
      <xdr:rowOff>171208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A7E0ECD-7F20-476B-8727-585E49699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53350" y="1952625"/>
          <a:ext cx="5028571" cy="193333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325755</xdr:colOff>
      <xdr:row>2</xdr:row>
      <xdr:rowOff>167640</xdr:rowOff>
    </xdr:from>
    <xdr:to>
      <xdr:col>21</xdr:col>
      <xdr:colOff>239107</xdr:colOff>
      <xdr:row>39</xdr:row>
      <xdr:rowOff>107715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395D978D-9FEB-4DD3-8376-D76420A0F3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28535" y="685800"/>
          <a:ext cx="6618952" cy="6759975"/>
        </a:xfrm>
        <a:prstGeom prst="rect">
          <a:avLst/>
        </a:prstGeom>
      </xdr:spPr>
    </xdr:pic>
    <xdr:clientData/>
  </xdr:twoCellAnchor>
  <xdr:twoCellAnchor editAs="oneCell">
    <xdr:from>
      <xdr:col>4</xdr:col>
      <xdr:colOff>617220</xdr:colOff>
      <xdr:row>4</xdr:row>
      <xdr:rowOff>110490</xdr:rowOff>
    </xdr:from>
    <xdr:to>
      <xdr:col>12</xdr:col>
      <xdr:colOff>326996</xdr:colOff>
      <xdr:row>22</xdr:row>
      <xdr:rowOff>140549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5340897-192E-4676-9786-EAA0B59B13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40480" y="1146810"/>
          <a:ext cx="4708496" cy="3268559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21</xdr:row>
      <xdr:rowOff>47625</xdr:rowOff>
    </xdr:from>
    <xdr:to>
      <xdr:col>11</xdr:col>
      <xdr:colOff>132720</xdr:colOff>
      <xdr:row>25</xdr:row>
      <xdr:rowOff>85620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AFE8023-C8FA-4146-8CC8-D24A7DAA0B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00450" y="4229100"/>
          <a:ext cx="5038095" cy="83809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114299</xdr:colOff>
      <xdr:row>42</xdr:row>
      <xdr:rowOff>176212</xdr:rowOff>
    </xdr:from>
    <xdr:to>
      <xdr:col>13</xdr:col>
      <xdr:colOff>123824</xdr:colOff>
      <xdr:row>60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50B8095-8683-44CD-9E7C-D9E8422D5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236220</xdr:colOff>
      <xdr:row>23</xdr:row>
      <xdr:rowOff>156210</xdr:rowOff>
    </xdr:from>
    <xdr:to>
      <xdr:col>13</xdr:col>
      <xdr:colOff>190500</xdr:colOff>
      <xdr:row>39</xdr:row>
      <xdr:rowOff>11430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CCEB4E2-2AE2-4944-943C-729B4A4E2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647700</xdr:colOff>
      <xdr:row>0</xdr:row>
      <xdr:rowOff>104775</xdr:rowOff>
    </xdr:from>
    <xdr:to>
      <xdr:col>24</xdr:col>
      <xdr:colOff>265890</xdr:colOff>
      <xdr:row>13</xdr:row>
      <xdr:rowOff>1390176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8356934-A21F-4B9E-AD04-A281B7968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63350" y="104775"/>
          <a:ext cx="6476190" cy="37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1219200</xdr:colOff>
      <xdr:row>1</xdr:row>
      <xdr:rowOff>38100</xdr:rowOff>
    </xdr:from>
    <xdr:to>
      <xdr:col>15</xdr:col>
      <xdr:colOff>265893</xdr:colOff>
      <xdr:row>10</xdr:row>
      <xdr:rowOff>171220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9C97F66C-69D1-4E64-B7A0-1BF517B9F3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0200" y="219075"/>
          <a:ext cx="6457143" cy="18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4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C2BC80"/>
      </a:accent2>
      <a:accent3>
        <a:srgbClr val="E48312"/>
      </a:accent3>
      <a:accent4>
        <a:srgbClr val="EABAA5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selection activeCell="B4" sqref="B4"/>
    </sheetView>
  </sheetViews>
  <sheetFormatPr defaultRowHeight="13.8"/>
  <cols>
    <col min="1" max="1" width="2.44140625" bestFit="1" customWidth="1"/>
    <col min="2" max="2" width="74.44140625" customWidth="1"/>
    <col min="8" max="8" width="7.77734375" bestFit="1" customWidth="1"/>
    <col min="9" max="9" width="15.44140625" bestFit="1" customWidth="1"/>
  </cols>
  <sheetData>
    <row r="1" spans="1:10" ht="17.399999999999999">
      <c r="A1" s="5"/>
      <c r="B1" s="6" t="s">
        <v>11</v>
      </c>
    </row>
    <row r="2" spans="1:10" ht="202.8">
      <c r="A2" s="8">
        <v>1</v>
      </c>
      <c r="B2" s="40" t="s">
        <v>89</v>
      </c>
    </row>
    <row r="3" spans="1:10" ht="15.6">
      <c r="A3" s="8">
        <v>2</v>
      </c>
      <c r="B3" s="8"/>
    </row>
    <row r="4" spans="1:10" ht="15.6">
      <c r="A4" s="8">
        <v>3</v>
      </c>
      <c r="B4" s="8"/>
    </row>
    <row r="5" spans="1:10" ht="15.6">
      <c r="A5" s="8">
        <v>4</v>
      </c>
      <c r="B5" s="8"/>
    </row>
    <row r="6" spans="1:10" ht="15.6">
      <c r="A6" s="8">
        <v>5</v>
      </c>
      <c r="B6" s="8"/>
    </row>
    <row r="7" spans="1:10" ht="17.399999999999999">
      <c r="A7" s="7"/>
      <c r="B7" s="7"/>
    </row>
    <row r="8" spans="1:10" ht="17.399999999999999">
      <c r="A8" s="5"/>
      <c r="B8" s="6" t="s">
        <v>12</v>
      </c>
    </row>
    <row r="9" spans="1:10" ht="15.6">
      <c r="A9" s="8">
        <v>1</v>
      </c>
      <c r="B9" s="41" t="s">
        <v>88</v>
      </c>
    </row>
    <row r="10" spans="1:10" ht="15.6">
      <c r="A10" s="8">
        <v>2</v>
      </c>
      <c r="B10" s="8"/>
    </row>
    <row r="11" spans="1:10" ht="15.6">
      <c r="A11" s="8">
        <v>3</v>
      </c>
      <c r="B11" s="8"/>
    </row>
    <row r="16" spans="1:10">
      <c r="D16" s="1" t="s">
        <v>19</v>
      </c>
      <c r="E16" s="1">
        <v>1</v>
      </c>
      <c r="F16" s="54"/>
      <c r="G16" s="54"/>
      <c r="H16" s="54"/>
      <c r="I16" s="54"/>
      <c r="J16" s="54"/>
    </row>
    <row r="17" spans="4:10">
      <c r="D17" s="1"/>
      <c r="E17" s="1">
        <v>2</v>
      </c>
      <c r="F17" s="54"/>
      <c r="G17" s="54"/>
      <c r="H17" s="54"/>
      <c r="I17" s="54"/>
      <c r="J17" s="54"/>
    </row>
    <row r="18" spans="4:10">
      <c r="D18" s="1"/>
      <c r="E18" s="1">
        <v>3</v>
      </c>
      <c r="F18" s="54"/>
      <c r="G18" s="54"/>
      <c r="H18" s="54"/>
      <c r="I18" s="54"/>
      <c r="J18" s="54"/>
    </row>
    <row r="19" spans="4:10">
      <c r="D19" s="1"/>
      <c r="E19" s="1">
        <v>4</v>
      </c>
      <c r="F19" s="54"/>
      <c r="G19" s="54"/>
      <c r="H19" s="54"/>
      <c r="I19" s="54"/>
      <c r="J19" s="54"/>
    </row>
    <row r="20" spans="4:10">
      <c r="D20" s="1"/>
      <c r="E20" s="1">
        <v>5</v>
      </c>
      <c r="F20" s="54"/>
      <c r="G20" s="54"/>
      <c r="H20" s="54"/>
      <c r="I20" s="54"/>
      <c r="J20" s="54"/>
    </row>
    <row r="42" spans="5:11">
      <c r="E42" s="1" t="s">
        <v>18</v>
      </c>
      <c r="F42" s="55" t="s">
        <v>0</v>
      </c>
      <c r="G42" s="55"/>
      <c r="H42" s="56" t="s">
        <v>1</v>
      </c>
      <c r="I42" s="57"/>
      <c r="J42" s="56" t="s">
        <v>2</v>
      </c>
      <c r="K42" s="57"/>
    </row>
    <row r="43" spans="5:11">
      <c r="E43" s="1"/>
      <c r="F43" s="2" t="s">
        <v>7</v>
      </c>
      <c r="G43" s="2" t="s">
        <v>8</v>
      </c>
      <c r="H43" s="2" t="s">
        <v>7</v>
      </c>
      <c r="I43" s="2" t="s">
        <v>8</v>
      </c>
      <c r="J43" s="2" t="s">
        <v>7</v>
      </c>
      <c r="K43" s="2" t="s">
        <v>8</v>
      </c>
    </row>
    <row r="44" spans="5:11">
      <c r="E44" s="1" t="s">
        <v>3</v>
      </c>
      <c r="F44" s="1">
        <v>66.58</v>
      </c>
      <c r="G44" s="1">
        <v>10.3</v>
      </c>
      <c r="H44" s="1">
        <v>59.91</v>
      </c>
      <c r="I44" s="1">
        <v>7.87</v>
      </c>
      <c r="J44" s="38">
        <v>43.38</v>
      </c>
      <c r="K44" s="42">
        <v>5.05</v>
      </c>
    </row>
    <row r="45" spans="5:11">
      <c r="E45" s="1"/>
      <c r="F45" s="3">
        <f>F44/H44-1</f>
        <v>0.11133366716741788</v>
      </c>
      <c r="G45" s="3">
        <f>G44/I44-1</f>
        <v>0.30876747141041938</v>
      </c>
      <c r="H45" s="3">
        <f>H44/J44-1</f>
        <v>0.38105117565698454</v>
      </c>
      <c r="I45" s="3">
        <f>I44/K44-1</f>
        <v>0.55841584158415847</v>
      </c>
      <c r="J45" s="1"/>
      <c r="K45" s="1"/>
    </row>
    <row r="46" spans="5:11">
      <c r="E46" s="1" t="s">
        <v>4</v>
      </c>
      <c r="F46" s="1"/>
      <c r="G46" s="1"/>
      <c r="H46" s="1"/>
      <c r="I46" s="1"/>
      <c r="J46" s="1"/>
      <c r="K46" s="1"/>
    </row>
    <row r="47" spans="5:11">
      <c r="E47" s="1"/>
      <c r="F47" s="3" t="e">
        <f>F46/H46-1</f>
        <v>#DIV/0!</v>
      </c>
      <c r="G47" s="3" t="e">
        <f>G46/I46-1</f>
        <v>#DIV/0!</v>
      </c>
      <c r="H47" s="3" t="e">
        <f>H46/J46-1</f>
        <v>#DIV/0!</v>
      </c>
      <c r="I47" s="3" t="e">
        <f>I46/K46-1</f>
        <v>#DIV/0!</v>
      </c>
      <c r="J47" s="1"/>
      <c r="K47" s="1"/>
    </row>
    <row r="48" spans="5:11">
      <c r="E48" s="1" t="s">
        <v>5</v>
      </c>
      <c r="F48" s="1"/>
      <c r="G48" s="1"/>
      <c r="H48" s="1"/>
      <c r="I48" s="1"/>
      <c r="J48" s="1"/>
      <c r="K48" s="1"/>
    </row>
    <row r="49" spans="5:11">
      <c r="E49" s="1"/>
      <c r="F49" s="3" t="e">
        <f>F48/H48-1</f>
        <v>#DIV/0!</v>
      </c>
      <c r="G49" s="3" t="e">
        <f>G48/I48-1</f>
        <v>#DIV/0!</v>
      </c>
      <c r="H49" s="3" t="e">
        <f>H48/J48-1</f>
        <v>#DIV/0!</v>
      </c>
      <c r="I49" s="3" t="e">
        <f>I48/K48-1</f>
        <v>#DIV/0!</v>
      </c>
      <c r="J49" s="1"/>
      <c r="K49" s="1"/>
    </row>
    <row r="50" spans="5:11">
      <c r="E50" s="1" t="s">
        <v>6</v>
      </c>
      <c r="F50" s="1"/>
      <c r="G50" s="1"/>
      <c r="H50" s="1"/>
      <c r="I50" s="1"/>
      <c r="J50" s="1"/>
      <c r="K50" s="1"/>
    </row>
    <row r="51" spans="5:11">
      <c r="E51" s="1"/>
      <c r="F51" s="3" t="e">
        <f>F50/H50-1</f>
        <v>#DIV/0!</v>
      </c>
      <c r="G51" s="3" t="e">
        <f>G50/I50-1</f>
        <v>#DIV/0!</v>
      </c>
      <c r="H51" s="3" t="e">
        <f>H50/J50-1</f>
        <v>#DIV/0!</v>
      </c>
      <c r="I51" s="3" t="e">
        <f>I50/K50-1</f>
        <v>#DIV/0!</v>
      </c>
      <c r="J51" s="1"/>
      <c r="K51" s="1"/>
    </row>
    <row r="52" spans="5:11">
      <c r="E52" s="1" t="s">
        <v>9</v>
      </c>
      <c r="F52" s="1"/>
      <c r="G52" s="1"/>
      <c r="H52" s="1"/>
      <c r="I52" s="1"/>
      <c r="J52" s="1"/>
      <c r="K52" s="1"/>
    </row>
    <row r="53" spans="5:11">
      <c r="E53" s="1"/>
      <c r="F53" s="1" t="e">
        <f>F52/H52-1</f>
        <v>#DIV/0!</v>
      </c>
      <c r="G53" s="1" t="e">
        <f>G52/I52-1</f>
        <v>#DIV/0!</v>
      </c>
      <c r="H53" s="1" t="e">
        <f>H52/J52-1</f>
        <v>#DIV/0!</v>
      </c>
      <c r="I53" s="1" t="e">
        <f>I52/K52-1</f>
        <v>#DIV/0!</v>
      </c>
      <c r="J53" s="1"/>
      <c r="K53" s="1"/>
    </row>
    <row r="54" spans="5:11">
      <c r="E54" s="1" t="s">
        <v>10</v>
      </c>
      <c r="F54" s="1"/>
      <c r="G54" s="1"/>
      <c r="H54" s="1"/>
      <c r="I54" s="1"/>
      <c r="J54" s="1"/>
      <c r="K54" s="1"/>
    </row>
    <row r="55" spans="5:11">
      <c r="E55" s="1"/>
      <c r="F55" s="1"/>
      <c r="G55" s="1"/>
      <c r="H55" s="1"/>
      <c r="I55" s="1"/>
      <c r="J55" s="1"/>
      <c r="K55" s="1"/>
    </row>
  </sheetData>
  <mergeCells count="8">
    <mergeCell ref="F16:J16"/>
    <mergeCell ref="F17:J17"/>
    <mergeCell ref="F18:J18"/>
    <mergeCell ref="F19:J19"/>
    <mergeCell ref="F20:J20"/>
    <mergeCell ref="F42:G42"/>
    <mergeCell ref="H42:I42"/>
    <mergeCell ref="J42:K42"/>
  </mergeCells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M2" sqref="M2"/>
    </sheetView>
  </sheetViews>
  <sheetFormatPr defaultRowHeight="13.8"/>
  <cols>
    <col min="3" max="3" width="5.21875" bestFit="1" customWidth="1"/>
    <col min="4" max="4" width="12.33203125" bestFit="1" customWidth="1"/>
    <col min="9" max="10" width="17.44140625" bestFit="1" customWidth="1"/>
    <col min="13" max="13" width="15.33203125" bestFit="1" customWidth="1"/>
    <col min="14" max="14" width="12.33203125" bestFit="1" customWidth="1"/>
    <col min="15" max="15" width="19.44140625" bestFit="1" customWidth="1"/>
    <col min="16" max="16" width="18.6640625" bestFit="1" customWidth="1"/>
    <col min="17" max="17" width="12.33203125" bestFit="1" customWidth="1"/>
    <col min="18" max="18" width="21.21875" bestFit="1" customWidth="1"/>
    <col min="19" max="19" width="15.88671875" bestFit="1" customWidth="1"/>
  </cols>
  <sheetData>
    <row r="1" spans="1:19">
      <c r="A1" s="12" t="s">
        <v>45</v>
      </c>
      <c r="B1" s="13" t="s">
        <v>46</v>
      </c>
      <c r="C1" s="14" t="s">
        <v>47</v>
      </c>
      <c r="D1" s="15" t="s">
        <v>48</v>
      </c>
      <c r="E1" s="9" t="s">
        <v>11</v>
      </c>
      <c r="F1" s="17" t="s">
        <v>60</v>
      </c>
      <c r="G1" s="9" t="s">
        <v>49</v>
      </c>
      <c r="H1" s="9" t="s">
        <v>50</v>
      </c>
      <c r="I1" s="9" t="s">
        <v>51</v>
      </c>
      <c r="J1" s="9" t="s">
        <v>52</v>
      </c>
      <c r="K1" s="9" t="s">
        <v>53</v>
      </c>
      <c r="L1" s="9" t="s">
        <v>54</v>
      </c>
      <c r="M1" s="9" t="s">
        <v>55</v>
      </c>
      <c r="N1" s="9" t="s">
        <v>1</v>
      </c>
      <c r="O1" s="9" t="s">
        <v>56</v>
      </c>
      <c r="P1" s="16" t="s">
        <v>57</v>
      </c>
      <c r="Q1" s="9" t="s">
        <v>0</v>
      </c>
      <c r="R1" s="9" t="s">
        <v>58</v>
      </c>
      <c r="S1" s="9" t="s">
        <v>59</v>
      </c>
    </row>
    <row r="2" spans="1:19" ht="123" customHeight="1">
      <c r="A2" s="39" t="s">
        <v>60</v>
      </c>
      <c r="B2" s="39" t="s">
        <v>60</v>
      </c>
      <c r="C2" s="18"/>
      <c r="D2" s="17"/>
      <c r="E2" s="19"/>
      <c r="F2" s="17" t="s">
        <v>60</v>
      </c>
      <c r="G2" s="19"/>
      <c r="H2" s="19"/>
      <c r="I2" s="19"/>
      <c r="J2" s="19"/>
      <c r="K2" s="19"/>
      <c r="L2" s="19"/>
      <c r="M2" s="39"/>
      <c r="N2" s="17"/>
      <c r="O2" s="17"/>
      <c r="P2" s="17" t="e">
        <f>(N2/M2-1)*100%</f>
        <v>#DIV/0!</v>
      </c>
      <c r="Q2" s="17"/>
      <c r="R2" s="17"/>
      <c r="S2" s="17"/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F11" sqref="F11"/>
    </sheetView>
  </sheetViews>
  <sheetFormatPr defaultRowHeight="13.8"/>
  <cols>
    <col min="2" max="2" width="20" customWidth="1"/>
    <col min="3" max="3" width="80" bestFit="1" customWidth="1"/>
    <col min="4" max="5" width="12.44140625" bestFit="1" customWidth="1"/>
    <col min="6" max="6" width="9.6640625" bestFit="1" customWidth="1"/>
    <col min="7" max="8" width="18.6640625" bestFit="1" customWidth="1"/>
    <col min="9" max="10" width="24.33203125" bestFit="1" customWidth="1"/>
    <col min="11" max="11" width="22.77734375" bestFit="1" customWidth="1"/>
  </cols>
  <sheetData>
    <row r="1" spans="1:11" s="24" customFormat="1" ht="20.399999999999999">
      <c r="A1" s="20" t="s">
        <v>30</v>
      </c>
      <c r="B1" s="21" t="s">
        <v>31</v>
      </c>
      <c r="C1" s="21" t="s">
        <v>32</v>
      </c>
      <c r="D1" s="21" t="s">
        <v>33</v>
      </c>
      <c r="E1" s="21" t="s">
        <v>34</v>
      </c>
      <c r="F1" s="21" t="s">
        <v>35</v>
      </c>
      <c r="G1" s="22" t="s">
        <v>43</v>
      </c>
      <c r="H1" s="23" t="s">
        <v>44</v>
      </c>
      <c r="I1" s="36" t="s">
        <v>85</v>
      </c>
      <c r="J1" s="36" t="s">
        <v>86</v>
      </c>
      <c r="K1" s="36" t="s">
        <v>87</v>
      </c>
    </row>
    <row r="2" spans="1:11" s="24" customFormat="1" ht="40.799999999999997">
      <c r="A2" s="20">
        <v>1</v>
      </c>
      <c r="B2" s="29" t="s">
        <v>79</v>
      </c>
      <c r="C2" s="63" t="s">
        <v>109</v>
      </c>
      <c r="D2" s="26">
        <v>0.58279842313661001</v>
      </c>
      <c r="E2" s="26">
        <v>0.66446662967522752</v>
      </c>
      <c r="F2" s="26">
        <v>0.19009999999999999</v>
      </c>
      <c r="G2" s="26"/>
      <c r="H2" s="27"/>
      <c r="I2" s="33">
        <v>1988979519.0999999</v>
      </c>
      <c r="J2" s="33">
        <v>1610900726.49</v>
      </c>
      <c r="K2" s="37">
        <f>I2-J2</f>
        <v>378078792.6099999</v>
      </c>
    </row>
    <row r="3" spans="1:11" s="24" customFormat="1" ht="40.799999999999997">
      <c r="A3" s="20">
        <v>2</v>
      </c>
      <c r="B3" s="29" t="s">
        <v>80</v>
      </c>
      <c r="C3" s="63" t="s">
        <v>110</v>
      </c>
      <c r="D3" s="26">
        <v>0.21178501976823139</v>
      </c>
      <c r="E3" s="26">
        <v>0.13616572100003416</v>
      </c>
      <c r="F3" s="26">
        <v>0.1072</v>
      </c>
      <c r="G3" s="26"/>
      <c r="H3" s="27"/>
      <c r="I3" s="33">
        <v>722781754.46000004</v>
      </c>
      <c r="J3" s="33">
        <v>645304016.53999996</v>
      </c>
      <c r="K3" s="37">
        <f t="shared" ref="K3:K6" si="0">I3-J3</f>
        <v>77477737.920000076</v>
      </c>
    </row>
    <row r="4" spans="1:11" s="24" customFormat="1" ht="20.399999999999999">
      <c r="A4" s="20">
        <v>3</v>
      </c>
      <c r="B4" s="29" t="s">
        <v>83</v>
      </c>
      <c r="C4" s="25"/>
      <c r="D4" s="26">
        <v>0.1764085531498612</v>
      </c>
      <c r="E4" s="26">
        <v>0.19841342261881734</v>
      </c>
      <c r="F4" s="26">
        <v>0.1875</v>
      </c>
      <c r="G4" s="26"/>
      <c r="H4" s="27"/>
      <c r="I4" s="33">
        <v>602048642</v>
      </c>
      <c r="J4" s="33">
        <v>489152216.63999999</v>
      </c>
      <c r="K4" s="37">
        <f>I4-J4</f>
        <v>112896425.36000001</v>
      </c>
    </row>
    <row r="5" spans="1:11" s="24" customFormat="1" ht="20.399999999999999">
      <c r="A5" s="20">
        <v>4</v>
      </c>
      <c r="B5" s="29" t="s">
        <v>81</v>
      </c>
      <c r="C5" s="25"/>
      <c r="D5" s="26">
        <v>2.7700706225439704E-2</v>
      </c>
      <c r="E5" s="26">
        <v>-1.8399176464318533E-3</v>
      </c>
      <c r="F5" s="26">
        <v>-1.11E-2</v>
      </c>
      <c r="G5" s="26"/>
      <c r="H5" s="27"/>
      <c r="I5" s="33">
        <v>94537210.739999995</v>
      </c>
      <c r="J5" s="35">
        <v>95584116.349999994</v>
      </c>
      <c r="K5" s="37">
        <f t="shared" si="0"/>
        <v>-1046905.6099999994</v>
      </c>
    </row>
    <row r="6" spans="1:11" s="24" customFormat="1" ht="20.399999999999999">
      <c r="A6" s="20">
        <v>5</v>
      </c>
      <c r="B6" s="29" t="s">
        <v>84</v>
      </c>
      <c r="C6" s="25"/>
      <c r="D6" s="26">
        <v>1.3072977198571954E-3</v>
      </c>
      <c r="E6" s="26">
        <v>2.7941443523527535E-3</v>
      </c>
      <c r="F6" s="26">
        <v>0.35630000000000001</v>
      </c>
      <c r="G6" s="26"/>
      <c r="H6" s="27"/>
      <c r="I6" s="33">
        <v>4461557.01</v>
      </c>
      <c r="J6" s="33">
        <v>2871700.31</v>
      </c>
      <c r="K6" s="37">
        <f t="shared" si="0"/>
        <v>1589856.6999999997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I14" sqref="I14"/>
    </sheetView>
  </sheetViews>
  <sheetFormatPr defaultRowHeight="13.8"/>
  <cols>
    <col min="2" max="2" width="15.109375" bestFit="1" customWidth="1"/>
  </cols>
  <sheetData>
    <row r="1" spans="1:15" s="4" customFormat="1" ht="20.399999999999999">
      <c r="A1" s="28" t="s">
        <v>21</v>
      </c>
      <c r="B1" s="28" t="s">
        <v>20</v>
      </c>
      <c r="C1" s="28">
        <v>1</v>
      </c>
      <c r="D1" s="58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s="4" customFormat="1" ht="20.399999999999999">
      <c r="A2" s="28"/>
      <c r="B2" s="28"/>
      <c r="C2" s="28">
        <v>2</v>
      </c>
      <c r="D2" s="58"/>
      <c r="E2" s="59"/>
      <c r="F2" s="59"/>
      <c r="G2" s="59"/>
      <c r="H2" s="59"/>
      <c r="I2" s="59"/>
      <c r="J2" s="59"/>
      <c r="K2" s="59"/>
      <c r="L2" s="59"/>
      <c r="M2" s="59"/>
      <c r="N2" s="59"/>
      <c r="O2" s="60"/>
    </row>
    <row r="3" spans="1:15" s="4" customFormat="1" ht="20.399999999999999">
      <c r="A3" s="28"/>
      <c r="B3" s="28"/>
      <c r="C3" s="28">
        <v>3</v>
      </c>
      <c r="D3" s="58"/>
      <c r="E3" s="59"/>
      <c r="F3" s="59"/>
      <c r="G3" s="59"/>
      <c r="H3" s="59"/>
      <c r="I3" s="59"/>
      <c r="J3" s="59"/>
      <c r="K3" s="59"/>
      <c r="L3" s="59"/>
      <c r="M3" s="59"/>
      <c r="N3" s="59"/>
      <c r="O3" s="60"/>
    </row>
    <row r="4" spans="1:15" s="4" customFormat="1" ht="20.399999999999999">
      <c r="A4" s="28"/>
      <c r="B4" s="28"/>
      <c r="C4" s="28">
        <v>4</v>
      </c>
      <c r="D4" s="58"/>
      <c r="E4" s="59"/>
      <c r="F4" s="59"/>
      <c r="G4" s="59"/>
      <c r="H4" s="59"/>
      <c r="I4" s="59"/>
      <c r="J4" s="59"/>
      <c r="K4" s="59"/>
      <c r="L4" s="59"/>
      <c r="M4" s="59"/>
      <c r="N4" s="59"/>
      <c r="O4" s="60"/>
    </row>
    <row r="5" spans="1:15" s="4" customFormat="1" ht="20.399999999999999"/>
    <row r="7" spans="1:15" s="4" customFormat="1" ht="20.399999999999999">
      <c r="A7" s="4" t="s">
        <v>22</v>
      </c>
      <c r="B7" s="4" t="s">
        <v>13</v>
      </c>
    </row>
    <row r="8" spans="1:15">
      <c r="J8">
        <v>12</v>
      </c>
      <c r="K8">
        <v>13</v>
      </c>
      <c r="L8">
        <v>14</v>
      </c>
      <c r="M8">
        <v>15</v>
      </c>
      <c r="N8">
        <v>16</v>
      </c>
    </row>
    <row r="9" spans="1:15">
      <c r="I9" t="s">
        <v>7</v>
      </c>
      <c r="J9">
        <v>3042.8</v>
      </c>
      <c r="K9">
        <v>3973.8</v>
      </c>
      <c r="L9">
        <v>3932.9</v>
      </c>
      <c r="M9">
        <v>3786.4</v>
      </c>
      <c r="N9">
        <v>4338.5</v>
      </c>
    </row>
    <row r="10" spans="1:15">
      <c r="I10" s="30" t="s">
        <v>82</v>
      </c>
      <c r="K10">
        <v>30.59</v>
      </c>
      <c r="L10">
        <v>-1.03</v>
      </c>
      <c r="M10">
        <v>-3.72</v>
      </c>
      <c r="N10">
        <v>14.58</v>
      </c>
    </row>
    <row r="11" spans="1:15">
      <c r="I11" s="30" t="s">
        <v>77</v>
      </c>
      <c r="J11">
        <v>-115.5</v>
      </c>
      <c r="K11">
        <v>44.6</v>
      </c>
      <c r="L11" s="30">
        <v>59.3</v>
      </c>
      <c r="M11">
        <v>120.5</v>
      </c>
      <c r="N11">
        <v>448.8</v>
      </c>
    </row>
    <row r="12" spans="1:15">
      <c r="I12" s="30" t="s">
        <v>78</v>
      </c>
      <c r="K12" s="32">
        <v>138.6</v>
      </c>
      <c r="L12" s="30">
        <v>32.950000000000003</v>
      </c>
      <c r="M12">
        <v>103.37</v>
      </c>
      <c r="N12">
        <v>272.38</v>
      </c>
    </row>
  </sheetData>
  <mergeCells count="4">
    <mergeCell ref="D1:O1"/>
    <mergeCell ref="D2:O2"/>
    <mergeCell ref="D3:O3"/>
    <mergeCell ref="D4:O4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D2" sqref="D2:O2"/>
    </sheetView>
  </sheetViews>
  <sheetFormatPr defaultRowHeight="13.8"/>
  <cols>
    <col min="2" max="2" width="13" bestFit="1" customWidth="1"/>
  </cols>
  <sheetData>
    <row r="1" spans="1:15" ht="20.399999999999999">
      <c r="A1" s="28" t="s">
        <v>21</v>
      </c>
      <c r="B1" s="28" t="s">
        <v>20</v>
      </c>
      <c r="C1" s="28">
        <v>1</v>
      </c>
      <c r="D1" s="58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ht="20.399999999999999">
      <c r="A2" s="28"/>
      <c r="B2" s="28"/>
      <c r="C2" s="28">
        <v>2</v>
      </c>
      <c r="D2" s="58"/>
      <c r="E2" s="59"/>
      <c r="F2" s="59"/>
      <c r="G2" s="59"/>
      <c r="H2" s="59"/>
      <c r="I2" s="59"/>
      <c r="J2" s="59"/>
      <c r="K2" s="59"/>
      <c r="L2" s="59"/>
      <c r="M2" s="59"/>
      <c r="N2" s="59"/>
      <c r="O2" s="60"/>
    </row>
    <row r="3" spans="1:15" ht="20.399999999999999">
      <c r="A3" s="28"/>
      <c r="B3" s="28"/>
      <c r="C3" s="28">
        <v>3</v>
      </c>
      <c r="D3" s="58"/>
      <c r="E3" s="59"/>
      <c r="F3" s="59"/>
      <c r="G3" s="59"/>
      <c r="H3" s="59"/>
      <c r="I3" s="59"/>
      <c r="J3" s="59"/>
      <c r="K3" s="59"/>
      <c r="L3" s="59"/>
      <c r="M3" s="59"/>
      <c r="N3" s="59"/>
      <c r="O3" s="60"/>
    </row>
    <row r="4" spans="1:15" ht="20.399999999999999">
      <c r="A4" s="28"/>
      <c r="B4" s="28"/>
      <c r="C4" s="28">
        <v>4</v>
      </c>
      <c r="D4" s="58"/>
      <c r="E4" s="59"/>
      <c r="F4" s="59"/>
      <c r="G4" s="59"/>
      <c r="H4" s="59"/>
      <c r="I4" s="59"/>
      <c r="J4" s="59"/>
      <c r="K4" s="59"/>
      <c r="L4" s="59"/>
      <c r="M4" s="59"/>
      <c r="N4" s="59"/>
      <c r="O4" s="60"/>
    </row>
    <row r="5" spans="1:15" ht="20.399999999999999">
      <c r="A5" s="4"/>
      <c r="B5" s="4"/>
      <c r="C5" s="4"/>
    </row>
    <row r="6" spans="1:15" ht="20.399999999999999">
      <c r="A6" s="4" t="s">
        <v>23</v>
      </c>
      <c r="B6" s="4" t="s">
        <v>24</v>
      </c>
      <c r="C6" s="4"/>
    </row>
    <row r="23" spans="1:3" ht="20.399999999999999">
      <c r="A23" s="4" t="s">
        <v>25</v>
      </c>
      <c r="B23" s="4" t="s">
        <v>26</v>
      </c>
      <c r="C23" s="4"/>
    </row>
    <row r="24" spans="1:3">
      <c r="A24">
        <v>1</v>
      </c>
      <c r="B24" t="s">
        <v>27</v>
      </c>
    </row>
    <row r="44" spans="1:2">
      <c r="A44">
        <v>2</v>
      </c>
      <c r="B44" t="s">
        <v>65</v>
      </c>
    </row>
  </sheetData>
  <mergeCells count="4">
    <mergeCell ref="D1:O1"/>
    <mergeCell ref="D2:O2"/>
    <mergeCell ref="D3:O3"/>
    <mergeCell ref="D4:O4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3"/>
  <sheetViews>
    <sheetView workbookViewId="0">
      <selection activeCell="B10" sqref="B10"/>
    </sheetView>
  </sheetViews>
  <sheetFormatPr defaultRowHeight="13.8"/>
  <cols>
    <col min="2" max="2" width="18.77734375" bestFit="1" customWidth="1"/>
    <col min="3" max="3" width="9.109375" bestFit="1" customWidth="1"/>
    <col min="4" max="4" width="10.21875" bestFit="1" customWidth="1"/>
    <col min="5" max="6" width="9.109375" bestFit="1" customWidth="1"/>
    <col min="7" max="7" width="10.21875" bestFit="1" customWidth="1"/>
  </cols>
  <sheetData>
    <row r="1" spans="1:15" s="4" customFormat="1" ht="20.399999999999999">
      <c r="A1" s="28" t="s">
        <v>21</v>
      </c>
      <c r="B1" s="28" t="s">
        <v>20</v>
      </c>
      <c r="C1" s="28">
        <v>1</v>
      </c>
      <c r="D1" s="58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s="4" customFormat="1" ht="20.399999999999999">
      <c r="A2" s="28"/>
      <c r="B2" s="28"/>
      <c r="C2" s="28">
        <v>2</v>
      </c>
      <c r="D2" s="58"/>
      <c r="E2" s="59"/>
      <c r="F2" s="59"/>
      <c r="G2" s="59"/>
      <c r="H2" s="59"/>
      <c r="I2" s="59"/>
      <c r="J2" s="59"/>
      <c r="K2" s="59"/>
      <c r="L2" s="59"/>
      <c r="M2" s="59"/>
      <c r="N2" s="59"/>
      <c r="O2" s="60"/>
    </row>
    <row r="3" spans="1:15" s="4" customFormat="1" ht="20.399999999999999">
      <c r="A3" s="28"/>
      <c r="B3" s="28"/>
      <c r="C3" s="28">
        <v>3</v>
      </c>
      <c r="D3" s="58"/>
      <c r="E3" s="59"/>
      <c r="F3" s="59"/>
      <c r="G3" s="59"/>
      <c r="H3" s="59"/>
      <c r="I3" s="59"/>
      <c r="J3" s="59"/>
      <c r="K3" s="59"/>
      <c r="L3" s="59"/>
      <c r="M3" s="59"/>
      <c r="N3" s="59"/>
      <c r="O3" s="60"/>
    </row>
    <row r="4" spans="1:15" s="4" customFormat="1" ht="20.399999999999999">
      <c r="A4" s="28"/>
      <c r="B4" s="28"/>
      <c r="C4" s="28">
        <v>4</v>
      </c>
      <c r="D4" s="58"/>
      <c r="E4" s="59"/>
      <c r="F4" s="59"/>
      <c r="G4" s="59"/>
      <c r="H4" s="59"/>
      <c r="I4" s="59"/>
      <c r="J4" s="59"/>
      <c r="K4" s="59"/>
      <c r="L4" s="59"/>
      <c r="M4" s="59"/>
      <c r="N4" s="59"/>
      <c r="O4" s="60"/>
    </row>
    <row r="5" spans="1:15" s="4" customFormat="1" ht="20.399999999999999">
      <c r="A5" s="4" t="s">
        <v>23</v>
      </c>
      <c r="B5" s="31" t="s">
        <v>76</v>
      </c>
    </row>
    <row r="23" spans="1:2" s="4" customFormat="1" ht="20.399999999999999">
      <c r="A23" s="4" t="s">
        <v>25</v>
      </c>
      <c r="B23" s="4" t="s">
        <v>29</v>
      </c>
    </row>
    <row r="45" spans="1:7" s="4" customFormat="1" ht="20.399999999999999">
      <c r="A45" s="4" t="s">
        <v>36</v>
      </c>
      <c r="B45" s="4" t="s">
        <v>37</v>
      </c>
    </row>
    <row r="47" spans="1:7" ht="28.8">
      <c r="A47" s="1" t="s">
        <v>42</v>
      </c>
      <c r="B47" s="10" t="s">
        <v>28</v>
      </c>
      <c r="C47" s="10" t="s">
        <v>38</v>
      </c>
      <c r="D47" s="10" t="s">
        <v>39</v>
      </c>
      <c r="E47" s="10" t="s">
        <v>35</v>
      </c>
      <c r="F47" s="11" t="s">
        <v>40</v>
      </c>
      <c r="G47" s="10" t="s">
        <v>41</v>
      </c>
    </row>
    <row r="48" spans="1:7">
      <c r="A48" s="1">
        <v>1</v>
      </c>
      <c r="B48" s="1"/>
      <c r="C48" s="1"/>
      <c r="D48" s="1"/>
      <c r="E48" s="1"/>
      <c r="F48" s="1"/>
      <c r="G48" s="1"/>
    </row>
    <row r="49" spans="1:7">
      <c r="A49" s="1">
        <v>2</v>
      </c>
      <c r="B49" s="1"/>
      <c r="C49" s="1"/>
      <c r="D49" s="1"/>
      <c r="E49" s="1"/>
      <c r="F49" s="1"/>
      <c r="G49" s="1"/>
    </row>
    <row r="50" spans="1:7">
      <c r="A50" s="1">
        <v>3</v>
      </c>
      <c r="B50" s="1"/>
      <c r="C50" s="1"/>
      <c r="D50" s="1"/>
      <c r="E50" s="1"/>
      <c r="F50" s="1"/>
      <c r="G50" s="1"/>
    </row>
    <row r="51" spans="1:7">
      <c r="A51" s="1">
        <v>4</v>
      </c>
      <c r="B51" s="1"/>
      <c r="C51" s="1"/>
      <c r="D51" s="1"/>
      <c r="E51" s="1"/>
      <c r="F51" s="1"/>
      <c r="G51" s="1"/>
    </row>
    <row r="102" spans="1:2">
      <c r="A102" t="s">
        <v>16</v>
      </c>
      <c r="B102" t="s">
        <v>14</v>
      </c>
    </row>
    <row r="113" spans="1:2">
      <c r="A113" t="s">
        <v>17</v>
      </c>
      <c r="B113" t="s">
        <v>15</v>
      </c>
    </row>
  </sheetData>
  <mergeCells count="4">
    <mergeCell ref="D1:O1"/>
    <mergeCell ref="D2:O2"/>
    <mergeCell ref="D3:O3"/>
    <mergeCell ref="D4:O4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H32" sqref="H32"/>
    </sheetView>
  </sheetViews>
  <sheetFormatPr defaultRowHeight="13.8"/>
  <sheetData>
    <row r="1" spans="1:15" ht="20.399999999999999">
      <c r="A1" s="28" t="s">
        <v>21</v>
      </c>
      <c r="B1" s="28" t="s">
        <v>20</v>
      </c>
      <c r="C1" s="28">
        <v>1</v>
      </c>
      <c r="D1" s="58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ht="20.399999999999999">
      <c r="A2" s="28"/>
      <c r="B2" s="28"/>
      <c r="C2" s="28">
        <v>2</v>
      </c>
      <c r="D2" s="58"/>
      <c r="E2" s="59"/>
      <c r="F2" s="59"/>
      <c r="G2" s="59"/>
      <c r="H2" s="59"/>
      <c r="I2" s="59"/>
      <c r="J2" s="59"/>
      <c r="K2" s="59"/>
      <c r="L2" s="59"/>
      <c r="M2" s="59"/>
      <c r="N2" s="59"/>
      <c r="O2" s="60"/>
    </row>
    <row r="3" spans="1:15" ht="20.399999999999999">
      <c r="A3" s="28"/>
      <c r="B3" s="28"/>
      <c r="C3" s="28">
        <v>3</v>
      </c>
      <c r="D3" s="58"/>
      <c r="E3" s="59"/>
      <c r="F3" s="59"/>
      <c r="G3" s="59"/>
      <c r="H3" s="59"/>
      <c r="I3" s="59"/>
      <c r="J3" s="59"/>
      <c r="K3" s="59"/>
      <c r="L3" s="59"/>
      <c r="M3" s="59"/>
      <c r="N3" s="59"/>
      <c r="O3" s="60"/>
    </row>
    <row r="4" spans="1:15" ht="20.399999999999999">
      <c r="A4" s="28"/>
      <c r="B4" s="28"/>
      <c r="C4" s="28">
        <v>4</v>
      </c>
      <c r="D4" s="58"/>
      <c r="E4" s="59"/>
      <c r="F4" s="59"/>
      <c r="G4" s="59"/>
      <c r="H4" s="59"/>
      <c r="I4" s="59"/>
      <c r="J4" s="59"/>
      <c r="K4" s="59"/>
      <c r="L4" s="59"/>
      <c r="M4" s="59"/>
      <c r="N4" s="59"/>
      <c r="O4" s="60"/>
    </row>
  </sheetData>
  <mergeCells count="4">
    <mergeCell ref="D1:O1"/>
    <mergeCell ref="D2:O2"/>
    <mergeCell ref="D3:O3"/>
    <mergeCell ref="D4:O4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opLeftCell="A22" workbookViewId="0">
      <selection activeCell="B38" sqref="B38"/>
    </sheetView>
  </sheetViews>
  <sheetFormatPr defaultRowHeight="13.8"/>
  <cols>
    <col min="2" max="2" width="33.6640625" bestFit="1" customWidth="1"/>
    <col min="3" max="4" width="14.33203125" bestFit="1" customWidth="1"/>
    <col min="5" max="5" width="18.109375" bestFit="1" customWidth="1"/>
    <col min="6" max="6" width="16.6640625" bestFit="1" customWidth="1"/>
    <col min="7" max="7" width="14" bestFit="1" customWidth="1"/>
  </cols>
  <sheetData>
    <row r="1" spans="1:15" s="4" customFormat="1" ht="20.399999999999999">
      <c r="A1" s="28" t="s">
        <v>21</v>
      </c>
      <c r="B1" s="28" t="s">
        <v>20</v>
      </c>
      <c r="C1" s="28">
        <v>1</v>
      </c>
      <c r="D1" s="58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s="4" customFormat="1" ht="20.399999999999999">
      <c r="A2" s="28"/>
      <c r="B2" s="28"/>
      <c r="C2" s="28">
        <v>2</v>
      </c>
      <c r="D2" s="58"/>
      <c r="E2" s="59"/>
      <c r="F2" s="59"/>
      <c r="G2" s="59"/>
      <c r="H2" s="59"/>
      <c r="I2" s="59"/>
      <c r="J2" s="59"/>
      <c r="K2" s="59"/>
      <c r="L2" s="59"/>
      <c r="M2" s="59"/>
      <c r="N2" s="59"/>
      <c r="O2" s="60"/>
    </row>
    <row r="3" spans="1:15" s="4" customFormat="1" ht="20.399999999999999">
      <c r="A3" s="28"/>
      <c r="B3" s="28"/>
      <c r="C3" s="28">
        <v>3</v>
      </c>
      <c r="D3" s="58"/>
      <c r="E3" s="59"/>
      <c r="F3" s="59"/>
      <c r="G3" s="59"/>
      <c r="H3" s="59"/>
      <c r="I3" s="59"/>
      <c r="J3" s="59"/>
      <c r="K3" s="59"/>
      <c r="L3" s="59"/>
      <c r="M3" s="59"/>
      <c r="N3" s="59"/>
      <c r="O3" s="60"/>
    </row>
    <row r="4" spans="1:15" s="4" customFormat="1" ht="20.399999999999999">
      <c r="A4" s="28"/>
      <c r="B4" s="28"/>
      <c r="C4" s="28">
        <v>4</v>
      </c>
      <c r="D4" s="58"/>
      <c r="E4" s="59"/>
      <c r="F4" s="59"/>
      <c r="G4" s="59"/>
      <c r="H4" s="59"/>
      <c r="I4" s="59"/>
      <c r="J4" s="59"/>
      <c r="K4" s="59"/>
      <c r="L4" s="59"/>
      <c r="M4" s="59"/>
      <c r="N4" s="59"/>
      <c r="O4" s="60"/>
    </row>
    <row r="5" spans="1:15" s="4" customFormat="1" ht="20.399999999999999">
      <c r="A5" s="4" t="s">
        <v>23</v>
      </c>
      <c r="B5" s="4" t="s">
        <v>61</v>
      </c>
    </row>
    <row r="25" spans="1:6" s="4" customFormat="1" ht="20.399999999999999">
      <c r="A25" s="4" t="s">
        <v>25</v>
      </c>
      <c r="B25" s="4" t="s">
        <v>62</v>
      </c>
    </row>
    <row r="26" spans="1:6">
      <c r="A26">
        <v>1</v>
      </c>
      <c r="B26" t="s">
        <v>63</v>
      </c>
    </row>
    <row r="27" spans="1:6">
      <c r="B27" s="51"/>
      <c r="C27" s="51">
        <v>13</v>
      </c>
      <c r="D27" s="51">
        <v>14</v>
      </c>
      <c r="E27" s="51">
        <v>15</v>
      </c>
      <c r="F27" s="51">
        <v>16</v>
      </c>
    </row>
    <row r="28" spans="1:6">
      <c r="B28" s="48" t="s">
        <v>105</v>
      </c>
      <c r="C28" s="53">
        <v>0.1545</v>
      </c>
      <c r="D28" s="53">
        <v>0.1658</v>
      </c>
      <c r="E28" s="53">
        <v>0.19009999999999999</v>
      </c>
      <c r="F28" s="53">
        <v>0.129</v>
      </c>
    </row>
    <row r="29" spans="1:6">
      <c r="B29" s="42" t="s">
        <v>115</v>
      </c>
      <c r="C29" s="53">
        <v>3.2500000000000001E-2</v>
      </c>
      <c r="D29" s="53">
        <v>1.1299999999999999E-2</v>
      </c>
      <c r="E29" s="53">
        <v>2.4299999999999999E-2</v>
      </c>
      <c r="F29" s="53">
        <v>-6.1100000000000002E-2</v>
      </c>
    </row>
    <row r="30" spans="1:6">
      <c r="B30" s="42" t="s">
        <v>106</v>
      </c>
      <c r="C30" s="53">
        <v>9.2600000000000002E-2</v>
      </c>
      <c r="D30" s="53">
        <v>0.14530000000000001</v>
      </c>
      <c r="E30" s="53">
        <v>0.1072</v>
      </c>
      <c r="F30" s="53">
        <v>6.88E-2</v>
      </c>
    </row>
    <row r="31" spans="1:6">
      <c r="B31" s="42" t="s">
        <v>116</v>
      </c>
      <c r="C31" s="53">
        <v>-2.3E-2</v>
      </c>
      <c r="D31" s="53">
        <v>5.2699999999999997E-2</v>
      </c>
      <c r="E31" s="53">
        <v>-3.8100000000000002E-2</v>
      </c>
      <c r="F31" s="53">
        <v>-3.8399999999999997E-2</v>
      </c>
    </row>
    <row r="32" spans="1:6">
      <c r="B32" s="42" t="s">
        <v>107</v>
      </c>
      <c r="C32" s="53">
        <v>0.1265</v>
      </c>
      <c r="D32" s="53">
        <v>-4.0000000000000002E-4</v>
      </c>
      <c r="E32" s="53">
        <v>-1.11E-2</v>
      </c>
      <c r="F32" s="53">
        <v>8.77E-2</v>
      </c>
    </row>
    <row r="33" spans="1:6">
      <c r="B33" s="42" t="s">
        <v>117</v>
      </c>
      <c r="C33" s="53">
        <v>-3.7400000000000003E-2</v>
      </c>
      <c r="D33" s="53">
        <v>-0.12690000000000001</v>
      </c>
      <c r="E33" s="53">
        <v>-1.0699999999999999E-2</v>
      </c>
      <c r="F33" s="53">
        <v>9.8799999999999999E-2</v>
      </c>
    </row>
    <row r="34" spans="1:6">
      <c r="B34" s="42" t="s">
        <v>108</v>
      </c>
      <c r="C34" s="53">
        <v>0.18709999999999999</v>
      </c>
      <c r="D34" s="53">
        <v>0.21060000000000001</v>
      </c>
      <c r="E34" s="53">
        <v>0.1875</v>
      </c>
      <c r="F34" s="53">
        <v>0.1484</v>
      </c>
    </row>
    <row r="35" spans="1:6">
      <c r="B35" s="42" t="s">
        <v>118</v>
      </c>
      <c r="C35" s="53" t="s">
        <v>114</v>
      </c>
      <c r="D35" s="53">
        <v>2.35E-2</v>
      </c>
      <c r="E35" s="53">
        <v>-2.3099999999999999E-2</v>
      </c>
      <c r="F35" s="53">
        <v>-3.9100000000000003E-2</v>
      </c>
    </row>
    <row r="36" spans="1:6">
      <c r="B36" s="64" t="s">
        <v>113</v>
      </c>
      <c r="C36" s="53">
        <v>0.84870000000000001</v>
      </c>
      <c r="D36" s="53">
        <v>0.22059999999999999</v>
      </c>
      <c r="E36" s="53">
        <v>0.35630000000000001</v>
      </c>
      <c r="F36" s="53">
        <v>0.27989999999999998</v>
      </c>
    </row>
    <row r="37" spans="1:6">
      <c r="B37" s="64" t="s">
        <v>119</v>
      </c>
      <c r="C37" s="53" t="s">
        <v>114</v>
      </c>
      <c r="D37" s="53">
        <v>-0.62809999999999999</v>
      </c>
      <c r="E37" s="53">
        <v>0.13569999999999999</v>
      </c>
      <c r="F37" s="53">
        <v>-7.6399999999999996E-2</v>
      </c>
    </row>
    <row r="38" spans="1:6">
      <c r="B38" s="42" t="s">
        <v>112</v>
      </c>
      <c r="C38" s="53">
        <v>0.13739999999999999</v>
      </c>
      <c r="D38" s="53">
        <v>0.1603</v>
      </c>
      <c r="E38" s="53"/>
      <c r="F38" s="53">
        <v>0.11890000000000001</v>
      </c>
    </row>
    <row r="39" spans="1:6">
      <c r="B39" s="42"/>
      <c r="C39" s="53">
        <v>1.17E-2</v>
      </c>
      <c r="D39" s="53">
        <v>2.29E-2</v>
      </c>
      <c r="E39" s="53"/>
      <c r="F39" s="53">
        <v>-4.8300000000000003E-2</v>
      </c>
    </row>
    <row r="43" spans="1:6">
      <c r="A43">
        <v>2</v>
      </c>
      <c r="B43" t="s">
        <v>64</v>
      </c>
    </row>
    <row r="44" spans="1:6">
      <c r="B44" s="51"/>
      <c r="C44" s="51">
        <v>13</v>
      </c>
      <c r="D44" s="51">
        <v>14</v>
      </c>
      <c r="E44" s="51">
        <v>15</v>
      </c>
      <c r="F44" s="51">
        <v>16</v>
      </c>
    </row>
    <row r="45" spans="1:6">
      <c r="B45" s="48" t="s">
        <v>98</v>
      </c>
      <c r="C45" s="49">
        <v>69427154.819999993</v>
      </c>
      <c r="D45" s="49">
        <v>81230938.659999996</v>
      </c>
      <c r="E45" s="50">
        <v>77783268.909999996</v>
      </c>
      <c r="F45" s="50">
        <v>70131341.329999998</v>
      </c>
    </row>
    <row r="46" spans="1:6">
      <c r="B46" s="42" t="s">
        <v>99</v>
      </c>
      <c r="C46" s="48">
        <v>2.13</v>
      </c>
      <c r="D46" s="48">
        <v>17</v>
      </c>
      <c r="E46" s="48">
        <v>-4.24</v>
      </c>
      <c r="F46" s="42">
        <v>-9.84</v>
      </c>
    </row>
    <row r="47" spans="1:6">
      <c r="B47" s="42" t="s">
        <v>100</v>
      </c>
      <c r="C47" s="49">
        <v>205116470.00999999</v>
      </c>
      <c r="D47" s="49">
        <v>291322197.74000001</v>
      </c>
      <c r="E47" s="50">
        <v>416951028.91000003</v>
      </c>
      <c r="F47" s="50">
        <v>484662466.01999998</v>
      </c>
    </row>
    <row r="48" spans="1:6">
      <c r="B48" s="42" t="s">
        <v>101</v>
      </c>
      <c r="C48" s="48">
        <v>21.3</v>
      </c>
      <c r="D48" s="48">
        <v>42.03</v>
      </c>
      <c r="E48" s="48">
        <v>43.12</v>
      </c>
      <c r="F48" s="42">
        <v>16.239999999999998</v>
      </c>
    </row>
    <row r="49" spans="2:6">
      <c r="B49" s="42" t="s">
        <v>102</v>
      </c>
      <c r="C49" s="49">
        <v>116109080.61</v>
      </c>
      <c r="D49" s="49">
        <v>125561446.84</v>
      </c>
      <c r="E49" s="50">
        <v>123365636.97</v>
      </c>
      <c r="F49" s="50">
        <v>82549685.069999993</v>
      </c>
    </row>
    <row r="50" spans="2:6">
      <c r="B50" s="42" t="s">
        <v>103</v>
      </c>
      <c r="C50" s="48">
        <v>7.81</v>
      </c>
      <c r="D50" s="48">
        <v>8.14</v>
      </c>
      <c r="E50" s="48">
        <v>-1.75</v>
      </c>
      <c r="F50" s="42">
        <v>-33.1</v>
      </c>
    </row>
    <row r="52" spans="2:6">
      <c r="B52" s="52" t="s">
        <v>104</v>
      </c>
    </row>
  </sheetData>
  <mergeCells count="4">
    <mergeCell ref="D1:O1"/>
    <mergeCell ref="D2:O2"/>
    <mergeCell ref="D3:O3"/>
    <mergeCell ref="D4:O4"/>
  </mergeCells>
  <phoneticPr fontId="2" type="noConversion"/>
  <conditionalFormatting sqref="C28:F39">
    <cfRule type="cellIs" dxfId="0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1"/>
  <sheetViews>
    <sheetView workbookViewId="0">
      <selection activeCell="C5" sqref="C5"/>
    </sheetView>
  </sheetViews>
  <sheetFormatPr defaultRowHeight="13.8"/>
  <cols>
    <col min="1" max="1" width="14" bestFit="1" customWidth="1"/>
    <col min="2" max="2" width="12.44140625" bestFit="1" customWidth="1"/>
    <col min="3" max="3" width="19.77734375" customWidth="1"/>
    <col min="6" max="6" width="16.21875" bestFit="1" customWidth="1"/>
  </cols>
  <sheetData>
    <row r="2" spans="1:6" s="4" customFormat="1" ht="20.399999999999999">
      <c r="A2" s="4" t="s">
        <v>66</v>
      </c>
      <c r="B2" s="4" t="s">
        <v>67</v>
      </c>
    </row>
    <row r="3" spans="1:6">
      <c r="B3" s="30" t="s">
        <v>72</v>
      </c>
      <c r="C3" s="30" t="s">
        <v>73</v>
      </c>
      <c r="D3" s="30" t="s">
        <v>74</v>
      </c>
      <c r="E3" s="30" t="s">
        <v>75</v>
      </c>
      <c r="F3" s="30" t="s">
        <v>93</v>
      </c>
    </row>
    <row r="4" spans="1:6">
      <c r="A4" s="43" t="s">
        <v>91</v>
      </c>
      <c r="B4" s="30" t="s">
        <v>94</v>
      </c>
      <c r="C4" s="34" t="s">
        <v>96</v>
      </c>
      <c r="D4" s="30" t="s">
        <v>95</v>
      </c>
      <c r="E4" s="32" t="s">
        <v>90</v>
      </c>
      <c r="F4" s="32" t="s">
        <v>92</v>
      </c>
    </row>
    <row r="5" spans="1:6">
      <c r="D5" s="30"/>
    </row>
    <row r="13" spans="1:6" s="4" customFormat="1" ht="20.399999999999999">
      <c r="A13" s="4" t="s">
        <v>68</v>
      </c>
      <c r="B13" s="4" t="s">
        <v>69</v>
      </c>
      <c r="C13" s="45" t="s">
        <v>97</v>
      </c>
    </row>
    <row r="14" spans="1:6" ht="142.5" customHeight="1">
      <c r="B14" s="61" t="s">
        <v>111</v>
      </c>
      <c r="C14" s="62"/>
      <c r="D14" s="62"/>
      <c r="E14" s="62"/>
      <c r="F14" s="62"/>
    </row>
    <row r="18" spans="5:6" ht="14.4">
      <c r="E18" s="44"/>
    </row>
    <row r="19" spans="5:6" ht="14.4">
      <c r="E19" s="44"/>
      <c r="F19" s="46"/>
    </row>
    <row r="20" spans="5:6" ht="14.4">
      <c r="E20" s="44"/>
      <c r="F20" s="47"/>
    </row>
    <row r="21" spans="5:6" ht="14.4">
      <c r="E21" s="44"/>
    </row>
  </sheetData>
  <mergeCells count="1">
    <mergeCell ref="B14:F14"/>
  </mergeCells>
  <phoneticPr fontId="2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3"/>
  <sheetViews>
    <sheetView workbookViewId="0">
      <selection activeCell="R36" sqref="R36"/>
    </sheetView>
  </sheetViews>
  <sheetFormatPr defaultRowHeight="13.8"/>
  <sheetData>
    <row r="2" spans="1:3" ht="20.399999999999999">
      <c r="A2" s="4" t="s">
        <v>66</v>
      </c>
      <c r="B2" s="4" t="s">
        <v>70</v>
      </c>
      <c r="C2" s="4"/>
    </row>
    <row r="13" spans="1:3" ht="20.399999999999999">
      <c r="A13" s="4" t="s">
        <v>68</v>
      </c>
      <c r="B13" s="4" t="s">
        <v>71</v>
      </c>
      <c r="C13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总结</vt:lpstr>
      <vt:lpstr>业务介绍</vt:lpstr>
      <vt:lpstr>历史财务</vt:lpstr>
      <vt:lpstr>下游需求</vt:lpstr>
      <vt:lpstr>竞争要素</vt:lpstr>
      <vt:lpstr>公司及行业产能</vt:lpstr>
      <vt:lpstr>量价利润率预测</vt:lpstr>
      <vt:lpstr>资本因素及筹码结构</vt:lpstr>
      <vt:lpstr>需调研问题及跟踪项</vt:lpstr>
      <vt:lpstr>个股总结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2017-07-07T04:20:53Z</dcterms:modified>
</cp:coreProperties>
</file>