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xr:revisionPtr revIDLastSave="0" documentId="8_{E328C676-BCAB-403E-8A82-C8039CD48ABC}"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3" i="11" l="1"/>
  <c r="E23" i="11"/>
  <c r="F22" i="11"/>
  <c r="E22" i="11"/>
  <c r="F18" i="11"/>
  <c r="E18" i="11"/>
  <c r="F17" i="11"/>
  <c r="E17" i="11"/>
  <c r="E3" i="11"/>
  <c r="F24" i="11" l="1"/>
  <c r="E26" i="11"/>
  <c r="F25" i="11"/>
  <c r="F27" i="11"/>
  <c r="H7" i="11"/>
  <c r="E9" i="11" l="1"/>
  <c r="H25" i="11" l="1"/>
  <c r="F9" i="11"/>
  <c r="E10" i="11" s="1"/>
  <c r="I5" i="11"/>
  <c r="H29" i="11"/>
  <c r="H28" i="11"/>
  <c r="H8" i="11"/>
  <c r="F26" i="11" l="1"/>
  <c r="H9" i="11"/>
  <c r="F10" i="11"/>
  <c r="E11" i="11" s="1"/>
  <c r="I6" i="11"/>
  <c r="H10" i="11" l="1"/>
  <c r="H26" i="11"/>
  <c r="F11" i="11"/>
  <c r="E12" i="11" s="1"/>
  <c r="F12" i="11" s="1"/>
  <c r="E13" i="11" s="1"/>
  <c r="J5" i="11"/>
  <c r="K5" i="11" s="1"/>
  <c r="L5" i="11" s="1"/>
  <c r="M5" i="11" s="1"/>
  <c r="N5" i="11" s="1"/>
  <c r="O5" i="11" s="1"/>
  <c r="P5" i="11" s="1"/>
  <c r="I4" i="11"/>
  <c r="F13" i="11" l="1"/>
  <c r="E14" i="11" s="1"/>
  <c r="H27" i="11"/>
  <c r="H11" i="11"/>
  <c r="H12" i="11"/>
  <c r="P4" i="11"/>
  <c r="Q5" i="11"/>
  <c r="R5" i="11" s="1"/>
  <c r="S5" i="11" s="1"/>
  <c r="T5" i="11" s="1"/>
  <c r="U5" i="11" s="1"/>
  <c r="V5" i="11" s="1"/>
  <c r="W5" i="11" s="1"/>
  <c r="J6" i="11"/>
  <c r="H13" i="11" l="1"/>
  <c r="E15" i="11"/>
  <c r="F15" i="11" s="1"/>
  <c r="F14" i="11"/>
  <c r="H14" i="11" s="1"/>
  <c r="W4" i="11"/>
  <c r="X5" i="11"/>
  <c r="Y5" i="11" s="1"/>
  <c r="Z5" i="11" s="1"/>
  <c r="AA5" i="11" s="1"/>
  <c r="AB5" i="11" s="1"/>
  <c r="AC5" i="11" s="1"/>
  <c r="AD5" i="11" s="1"/>
  <c r="K6" i="11"/>
  <c r="E16" i="11" l="1"/>
  <c r="H15" i="11"/>
  <c r="AE5" i="11"/>
  <c r="AF5" i="11" s="1"/>
  <c r="AG5" i="11" s="1"/>
  <c r="AH5" i="11" s="1"/>
  <c r="AI5" i="11" s="1"/>
  <c r="AJ5" i="11" s="1"/>
  <c r="AD4" i="11"/>
  <c r="L6" i="11"/>
  <c r="E19" i="11" l="1"/>
  <c r="F19" i="11" s="1"/>
  <c r="F20" i="11" s="1"/>
  <c r="E21" i="11" s="1"/>
  <c r="F21" i="11" s="1"/>
  <c r="E24" i="11" s="1"/>
  <c r="F16" i="11"/>
  <c r="H16" i="11" s="1"/>
  <c r="AK5" i="11"/>
  <c r="AL5" i="11" s="1"/>
  <c r="AM5" i="11" s="1"/>
  <c r="AN5" i="11" s="1"/>
  <c r="AO5" i="11" s="1"/>
  <c r="AP5" i="11" s="1"/>
  <c r="AQ5" i="11" s="1"/>
  <c r="M6" i="11"/>
  <c r="E20" i="11" l="1"/>
  <c r="H19" i="11"/>
  <c r="AR5" i="1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24" i="11"/>
  <c r="H21" i="11"/>
</calcChain>
</file>

<file path=xl/sharedStrings.xml><?xml version="1.0" encoding="utf-8"?>
<sst xmlns="http://schemas.openxmlformats.org/spreadsheetml/2006/main" count="71" uniqueCount="59">
  <si>
    <t>Phase 1 Title</t>
  </si>
  <si>
    <t>Insert new rows ABOVE this one</t>
  </si>
  <si>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</si>
  <si>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</si>
  <si>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</si>
  <si>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</si>
  <si>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</si>
  <si>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</si>
  <si>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</si>
  <si>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</si>
  <si>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</si>
  <si>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</si>
  <si>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</si>
  <si>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</si>
  <si>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</si>
  <si>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</si>
  <si>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</si>
  <si>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</si>
  <si>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</si>
  <si>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</si>
  <si>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</si>
  <si>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</si>
  <si>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</si>
  <si>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</si>
  <si>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</si>
  <si>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</si>
  <si>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</si>
  <si>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</si>
  <si>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</si>
  <si>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</si>
  <si>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</si>
  <si>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</si>
  <si>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</si>
  <si>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</si>
  <si>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First day of class</t>
  </si>
  <si>
    <t>Read through articles</t>
  </si>
  <si>
    <t>Gather data from excel files and clean up data</t>
  </si>
  <si>
    <t>Plot the coordinates on map (Python)</t>
  </si>
  <si>
    <t>Match coordinates with names</t>
  </si>
  <si>
    <t>Glacier Atlas</t>
  </si>
  <si>
    <t>Brianna Chery and Abdullahi Ibrahim</t>
  </si>
  <si>
    <t>Midterm Project presentations</t>
  </si>
  <si>
    <t>Create Presentation</t>
  </si>
  <si>
    <t>Final Report due</t>
  </si>
  <si>
    <t>Last day of classes</t>
  </si>
  <si>
    <t>Showcase Poster Presentations</t>
  </si>
  <si>
    <t>Add info/descriptions to each glacier</t>
  </si>
  <si>
    <t>Work on Report</t>
  </si>
  <si>
    <t>Host to a website</t>
  </si>
  <si>
    <t>Finalize Report and Poster</t>
  </si>
  <si>
    <t>Fourth of July Break</t>
  </si>
  <si>
    <t>Lead on Task</t>
  </si>
  <si>
    <t>Brianna</t>
  </si>
  <si>
    <t>Abdul</t>
  </si>
  <si>
    <t>Brianna and Abdul</t>
  </si>
  <si>
    <t>Improve the run time of code with all points</t>
  </si>
  <si>
    <t>Test code with all elements (glaciers and coordinates matched)</t>
  </si>
  <si>
    <t>Add elements to website to make it more user friendly</t>
  </si>
  <si>
    <t>Test to see if website runs effectively and is user friendly/accessible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</si>
</sst>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2"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64">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9" borderId="1" xfId="0" applyFont="1" applyFill="1" applyBorder="1" applyAlignment="1">
      <alignment horizontal="left" vertical="center" indent="1"/>
    </xf>
    <xf numFmtId="0" fontId="6" fillId="9" borderId="1" xfId="0" applyFont="1" applyFill="1" applyBorder="1" applyAlignment="1">
      <alignment horizontal="center" vertical="center" wrapText="1"/>
    </xf>
    <xf numFmtId="167" fontId="10" fillId="5" borderId="0" xfId="0" applyNumberFormat="1" applyFont="1" applyFill="1" applyAlignment="1">
      <alignment horizontal="center" vertical="center"/>
    </xf>
    <xf numFmtId="167" fontId="10" fillId="5" borderId="6" xfId="0" applyNumberFormat="1" applyFont="1" applyFill="1" applyBorder="1" applyAlignment="1">
      <alignment horizontal="center" vertical="center"/>
    </xf>
    <xf numFmtId="167" fontId="10" fillId="5" borderId="7" xfId="0" applyNumberFormat="1" applyFont="1" applyFill="1" applyBorder="1" applyAlignment="1">
      <alignment horizontal="center" vertical="center"/>
    </xf>
    <xf numFmtId="0" fontId="11" fillId="8"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7"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164" fontId="8" fillId="3" borderId="2" xfId="10" applyFill="1">
      <alignment horizontal="center" vertical="center"/>
    </xf>
    <xf numFmtId="164" fontId="8" fillId="4" borderId="2" xfId="10" applyFill="1">
      <alignment horizontal="center" vertical="center"/>
    </xf>
    <xf numFmtId="164" fontId="8" fillId="7" borderId="2" xfId="10" applyFill="1">
      <alignment horizontal="center" vertical="center"/>
    </xf>
    <xf numFmtId="164" fontId="8" fillId="0" borderId="2" xfId="10">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7" borderId="2" xfId="12" applyFill="1">
      <alignment horizontal="left" vertical="center" indent="2"/>
    </xf>
    <xf numFmtId="0" fontId="8" fillId="0" borderId="2" xfId="12">
      <alignment horizontal="left" vertical="center" indent="2"/>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0" fontId="8" fillId="0" borderId="7" xfId="8" applyBorder="1">
      <alignment horizontal="right" indent="1"/>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8"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zoomScaleNormal="100" zoomScalePageLayoutView="70" workbookViewId="0">
      <pane ySplit="6" topLeftCell="A8" activePane="bottomLeft" state="frozen"/>
      <selection pane="bottomLeft" activeCell="F24" sqref="F24"/>
    </sheetView>
  </sheetViews>
  <sheetFormatPr defaultRowHeight="30" customHeight="1" x14ac:dyDescent="0.3"/>
  <cols>
    <col min="1" max="1" width="2.6640625" style="41" customWidth="1"/>
    <col min="2" max="2" width="59.6640625" customWidth="1"/>
    <col min="3" max="3" width="22.5546875" customWidth="1"/>
    <col min="4" max="4" width="10.6640625" customWidth="1"/>
    <col min="5" max="5" width="10.44140625" style="4"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2" t="s">
        <v>25</v>
      </c>
      <c r="B1" s="44" t="s">
        <v>39</v>
      </c>
      <c r="C1" s="44"/>
      <c r="D1" s="1"/>
      <c r="E1" s="3"/>
      <c r="F1" s="30"/>
      <c r="H1" s="1"/>
      <c r="I1" s="56" t="s">
        <v>10</v>
      </c>
    </row>
    <row r="2" spans="1:64" ht="30" customHeight="1" x14ac:dyDescent="0.35">
      <c r="A2" s="41" t="s">
        <v>22</v>
      </c>
      <c r="B2" s="45" t="s">
        <v>40</v>
      </c>
      <c r="C2" s="45"/>
      <c r="I2" s="57" t="s">
        <v>15</v>
      </c>
    </row>
    <row r="3" spans="1:64" ht="30" customHeight="1" x14ac:dyDescent="0.3">
      <c r="A3" s="41" t="s">
        <v>31</v>
      </c>
      <c r="B3" s="46"/>
      <c r="C3" s="46"/>
      <c r="D3" s="59"/>
      <c r="E3" s="63">
        <f>DATE(2023,5,11)</f>
        <v>45057</v>
      </c>
      <c r="F3" s="63"/>
    </row>
    <row r="4" spans="1:64" ht="30" customHeight="1" x14ac:dyDescent="0.3">
      <c r="A4" s="42" t="s">
        <v>26</v>
      </c>
      <c r="D4" s="59"/>
      <c r="E4" s="6">
        <v>1</v>
      </c>
      <c r="I4" s="60">
        <f>I5</f>
        <v>45054</v>
      </c>
      <c r="J4" s="61"/>
      <c r="K4" s="61"/>
      <c r="L4" s="61"/>
      <c r="M4" s="61"/>
      <c r="N4" s="61"/>
      <c r="O4" s="62"/>
      <c r="P4" s="60">
        <f>P5</f>
        <v>45061</v>
      </c>
      <c r="Q4" s="61"/>
      <c r="R4" s="61"/>
      <c r="S4" s="61"/>
      <c r="T4" s="61"/>
      <c r="U4" s="61"/>
      <c r="V4" s="62"/>
      <c r="W4" s="60">
        <f>W5</f>
        <v>45068</v>
      </c>
      <c r="X4" s="61"/>
      <c r="Y4" s="61"/>
      <c r="Z4" s="61"/>
      <c r="AA4" s="61"/>
      <c r="AB4" s="61"/>
      <c r="AC4" s="62"/>
      <c r="AD4" s="60">
        <f>AD5</f>
        <v>45075</v>
      </c>
      <c r="AE4" s="61"/>
      <c r="AF4" s="61"/>
      <c r="AG4" s="61"/>
      <c r="AH4" s="61"/>
      <c r="AI4" s="61"/>
      <c r="AJ4" s="62"/>
      <c r="AK4" s="60">
        <f>AK5</f>
        <v>45082</v>
      </c>
      <c r="AL4" s="61"/>
      <c r="AM4" s="61"/>
      <c r="AN4" s="61"/>
      <c r="AO4" s="61"/>
      <c r="AP4" s="61"/>
      <c r="AQ4" s="62"/>
      <c r="AR4" s="60">
        <f>AR5</f>
        <v>45089</v>
      </c>
      <c r="AS4" s="61"/>
      <c r="AT4" s="61"/>
      <c r="AU4" s="61"/>
      <c r="AV4" s="61"/>
      <c r="AW4" s="61"/>
      <c r="AX4" s="62"/>
      <c r="AY4" s="60">
        <f>AY5</f>
        <v>45096</v>
      </c>
      <c r="AZ4" s="61"/>
      <c r="BA4" s="61"/>
      <c r="BB4" s="61"/>
      <c r="BC4" s="61"/>
      <c r="BD4" s="61"/>
      <c r="BE4" s="62"/>
      <c r="BF4" s="60">
        <f>BF5</f>
        <v>45103</v>
      </c>
      <c r="BG4" s="61"/>
      <c r="BH4" s="61"/>
      <c r="BI4" s="61"/>
      <c r="BJ4" s="61"/>
      <c r="BK4" s="61"/>
      <c r="BL4" s="62"/>
    </row>
    <row r="5" spans="1:64" ht="15" customHeight="1" x14ac:dyDescent="0.3">
      <c r="A5" s="42" t="s">
        <v>27</v>
      </c>
      <c r="B5" s="55"/>
      <c r="C5" s="55"/>
      <c r="D5" s="55"/>
      <c r="E5" s="55"/>
      <c r="F5" s="55"/>
      <c r="G5" s="55"/>
      <c r="I5" s="10">
        <f>Project_Start-WEEKDAY(Project_Start,1)+2+7*(Display_Week-1)</f>
        <v>45054</v>
      </c>
      <c r="J5" s="9">
        <f>I5+1</f>
        <v>45055</v>
      </c>
      <c r="K5" s="9">
        <f t="shared" ref="K5:AX5" si="0">J5+1</f>
        <v>45056</v>
      </c>
      <c r="L5" s="9">
        <f t="shared" si="0"/>
        <v>45057</v>
      </c>
      <c r="M5" s="9">
        <f t="shared" si="0"/>
        <v>45058</v>
      </c>
      <c r="N5" s="9">
        <f t="shared" si="0"/>
        <v>45059</v>
      </c>
      <c r="O5" s="11">
        <f t="shared" si="0"/>
        <v>45060</v>
      </c>
      <c r="P5" s="10">
        <f>O5+1</f>
        <v>45061</v>
      </c>
      <c r="Q5" s="9">
        <f>P5+1</f>
        <v>45062</v>
      </c>
      <c r="R5" s="9">
        <f t="shared" si="0"/>
        <v>45063</v>
      </c>
      <c r="S5" s="9">
        <f t="shared" si="0"/>
        <v>45064</v>
      </c>
      <c r="T5" s="9">
        <f t="shared" si="0"/>
        <v>45065</v>
      </c>
      <c r="U5" s="9">
        <f t="shared" si="0"/>
        <v>45066</v>
      </c>
      <c r="V5" s="11">
        <f t="shared" si="0"/>
        <v>45067</v>
      </c>
      <c r="W5" s="10">
        <f>V5+1</f>
        <v>45068</v>
      </c>
      <c r="X5" s="9">
        <f>W5+1</f>
        <v>45069</v>
      </c>
      <c r="Y5" s="9">
        <f t="shared" si="0"/>
        <v>45070</v>
      </c>
      <c r="Z5" s="9">
        <f t="shared" si="0"/>
        <v>45071</v>
      </c>
      <c r="AA5" s="9">
        <f t="shared" si="0"/>
        <v>45072</v>
      </c>
      <c r="AB5" s="9">
        <f t="shared" si="0"/>
        <v>45073</v>
      </c>
      <c r="AC5" s="11">
        <f t="shared" si="0"/>
        <v>45074</v>
      </c>
      <c r="AD5" s="10">
        <f>AC5+1</f>
        <v>45075</v>
      </c>
      <c r="AE5" s="9">
        <f>AD5+1</f>
        <v>45076</v>
      </c>
      <c r="AF5" s="9">
        <f t="shared" si="0"/>
        <v>45077</v>
      </c>
      <c r="AG5" s="9">
        <f t="shared" si="0"/>
        <v>45078</v>
      </c>
      <c r="AH5" s="9">
        <f t="shared" si="0"/>
        <v>45079</v>
      </c>
      <c r="AI5" s="9">
        <f t="shared" si="0"/>
        <v>45080</v>
      </c>
      <c r="AJ5" s="11">
        <f t="shared" si="0"/>
        <v>45081</v>
      </c>
      <c r="AK5" s="10">
        <f>AJ5+1</f>
        <v>45082</v>
      </c>
      <c r="AL5" s="9">
        <f>AK5+1</f>
        <v>45083</v>
      </c>
      <c r="AM5" s="9">
        <f t="shared" si="0"/>
        <v>45084</v>
      </c>
      <c r="AN5" s="9">
        <f t="shared" si="0"/>
        <v>45085</v>
      </c>
      <c r="AO5" s="9">
        <f t="shared" si="0"/>
        <v>45086</v>
      </c>
      <c r="AP5" s="9">
        <f t="shared" si="0"/>
        <v>45087</v>
      </c>
      <c r="AQ5" s="11">
        <f t="shared" si="0"/>
        <v>45088</v>
      </c>
      <c r="AR5" s="10">
        <f>AQ5+1</f>
        <v>45089</v>
      </c>
      <c r="AS5" s="9">
        <f>AR5+1</f>
        <v>45090</v>
      </c>
      <c r="AT5" s="9">
        <f t="shared" si="0"/>
        <v>45091</v>
      </c>
      <c r="AU5" s="9">
        <f t="shared" si="0"/>
        <v>45092</v>
      </c>
      <c r="AV5" s="9">
        <f t="shared" si="0"/>
        <v>45093</v>
      </c>
      <c r="AW5" s="9">
        <f t="shared" si="0"/>
        <v>45094</v>
      </c>
      <c r="AX5" s="11">
        <f t="shared" si="0"/>
        <v>45095</v>
      </c>
      <c r="AY5" s="10">
        <f>AX5+1</f>
        <v>45096</v>
      </c>
      <c r="AZ5" s="9">
        <f>AY5+1</f>
        <v>45097</v>
      </c>
      <c r="BA5" s="9">
        <f t="shared" ref="BA5:BE5" si="1">AZ5+1</f>
        <v>45098</v>
      </c>
      <c r="BB5" s="9">
        <f t="shared" si="1"/>
        <v>45099</v>
      </c>
      <c r="BC5" s="9">
        <f t="shared" si="1"/>
        <v>45100</v>
      </c>
      <c r="BD5" s="9">
        <f t="shared" si="1"/>
        <v>45101</v>
      </c>
      <c r="BE5" s="11">
        <f t="shared" si="1"/>
        <v>45102</v>
      </c>
      <c r="BF5" s="10">
        <f>BE5+1</f>
        <v>45103</v>
      </c>
      <c r="BG5" s="9">
        <f>BF5+1</f>
        <v>45104</v>
      </c>
      <c r="BH5" s="9">
        <f t="shared" ref="BH5:BL5" si="2">BG5+1</f>
        <v>45105</v>
      </c>
      <c r="BI5" s="9">
        <f t="shared" si="2"/>
        <v>45106</v>
      </c>
      <c r="BJ5" s="9">
        <f t="shared" si="2"/>
        <v>45107</v>
      </c>
      <c r="BK5" s="9">
        <f t="shared" si="2"/>
        <v>45108</v>
      </c>
      <c r="BL5" s="11">
        <f t="shared" si="2"/>
        <v>45109</v>
      </c>
    </row>
    <row r="6" spans="1:64" ht="30" customHeight="1" thickBot="1" x14ac:dyDescent="0.35">
      <c r="A6" s="42" t="s">
        <v>28</v>
      </c>
      <c r="B6" s="7" t="s">
        <v>7</v>
      </c>
      <c r="C6" s="7" t="s">
        <v>51</v>
      </c>
      <c r="D6" s="8" t="s">
        <v>2</v>
      </c>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35">
      <c r="A7" s="41" t="s">
        <v>32</v>
      </c>
      <c r="E7"/>
      <c r="H7" t="str">
        <f>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row>
    <row r="8" spans="1:64" s="2" customFormat="1" ht="30" customHeight="1" thickBot="1" x14ac:dyDescent="0.35">
      <c r="A8" s="42" t="s">
        <v>29</v>
      </c>
      <c r="B8" s="15" t="s">
        <v>0</v>
      </c>
      <c r="C8" s="15"/>
      <c r="D8" s="16"/>
      <c r="E8" s="17"/>
      <c r="F8" s="18"/>
      <c r="G8" s="14"/>
      <c r="H8" s="14" t="str">
        <f t="shared" ref="H8:H29" si="6">IF(OR(ISBLANK(task_start),ISBLANK(task_end)),"",task_end-task_start+1)</f>
        <v/>
      </c>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row>
    <row r="9" spans="1:64" s="2" customFormat="1" ht="30" customHeight="1" thickBot="1" x14ac:dyDescent="0.35">
      <c r="A9" s="42" t="s">
        <v>33</v>
      </c>
      <c r="B9" s="51" t="s">
        <v>34</v>
      </c>
      <c r="C9" s="51"/>
      <c r="D9" s="19"/>
      <c r="E9" s="47">
        <f>Project_Start</f>
        <v>45057</v>
      </c>
      <c r="F9" s="47">
        <f>E9+0</f>
        <v>45057</v>
      </c>
      <c r="G9" s="14"/>
      <c r="H9" s="14">
        <f t="shared" si="6"/>
        <v>1</v>
      </c>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row>
    <row r="10" spans="1:64" s="2" customFormat="1" ht="30" customHeight="1" thickBot="1" x14ac:dyDescent="0.35">
      <c r="A10" s="42" t="s">
        <v>30</v>
      </c>
      <c r="B10" s="51" t="s">
        <v>35</v>
      </c>
      <c r="C10" s="51" t="s">
        <v>54</v>
      </c>
      <c r="D10" s="19">
        <v>1</v>
      </c>
      <c r="E10" s="47">
        <f>F9</f>
        <v>45057</v>
      </c>
      <c r="F10" s="47">
        <f>E10+2</f>
        <v>45059</v>
      </c>
      <c r="G10" s="14"/>
      <c r="H10" s="14">
        <f t="shared" si="6"/>
        <v>3</v>
      </c>
      <c r="I10" s="27"/>
      <c r="J10" s="27"/>
      <c r="K10" s="27"/>
      <c r="L10" s="27"/>
      <c r="M10" s="27"/>
      <c r="N10" s="27"/>
      <c r="O10" s="27"/>
      <c r="P10" s="27"/>
      <c r="Q10" s="27"/>
      <c r="R10" s="27"/>
      <c r="S10" s="27"/>
      <c r="T10" s="27"/>
      <c r="U10" s="28"/>
      <c r="V10" s="28"/>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row>
    <row r="11" spans="1:64" s="2" customFormat="1" ht="30" customHeight="1" thickBot="1" x14ac:dyDescent="0.35">
      <c r="A11" s="41"/>
      <c r="B11" s="51" t="s">
        <v>36</v>
      </c>
      <c r="C11" s="51" t="s">
        <v>52</v>
      </c>
      <c r="D11" s="19">
        <v>1</v>
      </c>
      <c r="E11" s="47">
        <f>F10</f>
        <v>45059</v>
      </c>
      <c r="F11" s="47">
        <f>E11+4</f>
        <v>45063</v>
      </c>
      <c r="G11" s="14"/>
      <c r="H11" s="14">
        <f t="shared" si="6"/>
        <v>5</v>
      </c>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row>
    <row r="12" spans="1:64" s="2" customFormat="1" ht="30" customHeight="1" thickBot="1" x14ac:dyDescent="0.35">
      <c r="A12" s="41"/>
      <c r="B12" s="51" t="s">
        <v>37</v>
      </c>
      <c r="C12" s="51" t="s">
        <v>52</v>
      </c>
      <c r="D12" s="19">
        <v>1</v>
      </c>
      <c r="E12" s="47">
        <f>F11</f>
        <v>45063</v>
      </c>
      <c r="F12" s="47">
        <f>E12+7</f>
        <v>45070</v>
      </c>
      <c r="G12" s="14"/>
      <c r="H12" s="14">
        <f t="shared" si="6"/>
        <v>8</v>
      </c>
      <c r="I12" s="27"/>
      <c r="J12" s="27"/>
      <c r="K12" s="27"/>
      <c r="L12" s="27"/>
      <c r="M12" s="27"/>
      <c r="N12" s="27"/>
      <c r="O12" s="27"/>
      <c r="P12" s="27"/>
      <c r="Q12" s="27"/>
      <c r="R12" s="27"/>
      <c r="S12" s="27"/>
      <c r="T12" s="27"/>
      <c r="U12" s="27"/>
      <c r="V12" s="27"/>
      <c r="W12" s="27"/>
      <c r="X12" s="27"/>
      <c r="Y12" s="28"/>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row>
    <row r="13" spans="1:64" s="2" customFormat="1" ht="30" customHeight="1" thickBot="1" x14ac:dyDescent="0.35">
      <c r="A13" s="41"/>
      <c r="B13" s="51" t="s">
        <v>38</v>
      </c>
      <c r="C13" s="51" t="s">
        <v>53</v>
      </c>
      <c r="D13" s="19">
        <v>0.5</v>
      </c>
      <c r="E13" s="47">
        <f>F12+6</f>
        <v>45076</v>
      </c>
      <c r="F13" s="47">
        <f>E13+7</f>
        <v>45083</v>
      </c>
      <c r="G13" s="14"/>
      <c r="H13" s="14">
        <f t="shared" si="6"/>
        <v>8</v>
      </c>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row>
    <row r="14" spans="1:64" s="2" customFormat="1" ht="30" customHeight="1" thickBot="1" x14ac:dyDescent="0.35">
      <c r="A14" s="42"/>
      <c r="B14" s="52" t="s">
        <v>42</v>
      </c>
      <c r="C14" s="52" t="s">
        <v>54</v>
      </c>
      <c r="D14" s="20">
        <v>0</v>
      </c>
      <c r="E14" s="48">
        <f>F13+2</f>
        <v>45085</v>
      </c>
      <c r="F14" s="48">
        <f>E14+4</f>
        <v>45089</v>
      </c>
      <c r="G14" s="14"/>
      <c r="H14" s="14">
        <f t="shared" si="6"/>
        <v>5</v>
      </c>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row>
    <row r="15" spans="1:64" s="2" customFormat="1" ht="30" customHeight="1" thickBot="1" x14ac:dyDescent="0.35">
      <c r="A15" s="41"/>
      <c r="B15" s="52" t="s">
        <v>41</v>
      </c>
      <c r="C15" s="52"/>
      <c r="D15" s="20">
        <v>0</v>
      </c>
      <c r="E15" s="48">
        <f>F13+6</f>
        <v>45089</v>
      </c>
      <c r="F15" s="48">
        <f>E15+4</f>
        <v>45093</v>
      </c>
      <c r="G15" s="14"/>
      <c r="H15" s="14">
        <f t="shared" si="6"/>
        <v>5</v>
      </c>
      <c r="I15" s="27"/>
      <c r="J15" s="27"/>
      <c r="K15" s="27"/>
      <c r="L15" s="27"/>
      <c r="M15" s="27"/>
      <c r="N15" s="27"/>
      <c r="O15" s="27"/>
      <c r="P15" s="27"/>
      <c r="Q15" s="27"/>
      <c r="R15" s="27"/>
      <c r="S15" s="27"/>
      <c r="T15" s="27"/>
      <c r="U15" s="28"/>
      <c r="V15" s="28"/>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row>
    <row r="16" spans="1:64" s="2" customFormat="1" ht="30" customHeight="1" thickBot="1" x14ac:dyDescent="0.35">
      <c r="A16" s="41"/>
      <c r="B16" s="52" t="s">
        <v>46</v>
      </c>
      <c r="C16" s="52" t="s">
        <v>53</v>
      </c>
      <c r="D16" s="20">
        <v>0</v>
      </c>
      <c r="E16" s="48">
        <f>F15</f>
        <v>45093</v>
      </c>
      <c r="F16" s="48">
        <f>E16+3</f>
        <v>45096</v>
      </c>
      <c r="G16" s="14"/>
      <c r="H16" s="14">
        <f t="shared" si="6"/>
        <v>4</v>
      </c>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row>
    <row r="17" spans="1:64" s="2" customFormat="1" ht="30" customHeight="1" thickBot="1" x14ac:dyDescent="0.35">
      <c r="A17" s="41"/>
      <c r="B17" s="52" t="s">
        <v>55</v>
      </c>
      <c r="C17" s="52" t="s">
        <v>52</v>
      </c>
      <c r="D17" s="20">
        <v>0</v>
      </c>
      <c r="E17" s="48">
        <f>E16+4</f>
        <v>45097</v>
      </c>
      <c r="F17" s="48">
        <f>E17+3</f>
        <v>45100</v>
      </c>
      <c r="G17" s="14"/>
      <c r="H17" s="14"/>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row>
    <row r="18" spans="1:64" s="2" customFormat="1" ht="30" customHeight="1" thickBot="1" x14ac:dyDescent="0.35">
      <c r="A18" s="41"/>
      <c r="B18" s="52" t="s">
        <v>56</v>
      </c>
      <c r="C18" s="52" t="s">
        <v>53</v>
      </c>
      <c r="D18" s="20">
        <v>0</v>
      </c>
      <c r="E18" s="48">
        <f>F17</f>
        <v>45100</v>
      </c>
      <c r="F18" s="48">
        <f>F17+6</f>
        <v>45106</v>
      </c>
      <c r="G18" s="14"/>
      <c r="H18" s="14"/>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row>
    <row r="19" spans="1:64" s="2" customFormat="1" ht="30" customHeight="1" thickBot="1" x14ac:dyDescent="0.35">
      <c r="A19" s="41"/>
      <c r="B19" s="52" t="s">
        <v>47</v>
      </c>
      <c r="C19" s="52" t="s">
        <v>54</v>
      </c>
      <c r="D19" s="20">
        <v>0</v>
      </c>
      <c r="E19" s="48">
        <f xml:space="preserve"> E16 + 7</f>
        <v>45100</v>
      </c>
      <c r="F19" s="48">
        <f>E19+10</f>
        <v>45110</v>
      </c>
      <c r="G19" s="14"/>
      <c r="H19" s="14">
        <f t="shared" si="6"/>
        <v>11</v>
      </c>
      <c r="I19" s="27"/>
      <c r="J19" s="27"/>
      <c r="K19" s="27"/>
      <c r="L19" s="27"/>
      <c r="M19" s="27"/>
      <c r="N19" s="27"/>
      <c r="O19" s="27"/>
      <c r="P19" s="27"/>
      <c r="Q19" s="27"/>
      <c r="R19" s="27"/>
      <c r="S19" s="27"/>
      <c r="T19" s="27"/>
      <c r="U19" s="27"/>
      <c r="V19" s="27"/>
      <c r="W19" s="27"/>
      <c r="X19" s="27"/>
      <c r="Y19" s="28"/>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row>
    <row r="20" spans="1:64" s="2" customFormat="1" ht="30" customHeight="1" thickBot="1" x14ac:dyDescent="0.35">
      <c r="A20" s="41"/>
      <c r="B20" s="52" t="s">
        <v>50</v>
      </c>
      <c r="C20" s="52"/>
      <c r="D20" s="20"/>
      <c r="E20" s="48">
        <f>F19</f>
        <v>45110</v>
      </c>
      <c r="F20" s="48">
        <f>F19+2</f>
        <v>45112</v>
      </c>
      <c r="G20" s="14"/>
      <c r="H20" s="14"/>
      <c r="I20" s="27"/>
      <c r="J20" s="27"/>
      <c r="K20" s="27"/>
      <c r="L20" s="27"/>
      <c r="M20" s="27"/>
      <c r="N20" s="27"/>
      <c r="O20" s="27"/>
      <c r="P20" s="27"/>
      <c r="Q20" s="27"/>
      <c r="R20" s="27"/>
      <c r="S20" s="27"/>
      <c r="T20" s="27"/>
      <c r="U20" s="27"/>
      <c r="V20" s="27"/>
      <c r="W20" s="27"/>
      <c r="X20" s="27"/>
      <c r="Y20" s="28"/>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row>
    <row r="21" spans="1:64" s="2" customFormat="1" ht="30" customHeight="1" thickBot="1" x14ac:dyDescent="0.35">
      <c r="A21" s="41"/>
      <c r="B21" s="52" t="s">
        <v>48</v>
      </c>
      <c r="C21" s="52" t="s">
        <v>54</v>
      </c>
      <c r="D21" s="20">
        <v>0</v>
      </c>
      <c r="E21" s="48">
        <f>F20+6</f>
        <v>45118</v>
      </c>
      <c r="F21" s="48">
        <f>E21+7</f>
        <v>45125</v>
      </c>
      <c r="G21" s="14"/>
      <c r="H21" s="14">
        <f t="shared" si="6"/>
        <v>8</v>
      </c>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row>
    <row r="22" spans="1:64" s="2" customFormat="1" ht="30" customHeight="1" thickBot="1" x14ac:dyDescent="0.35">
      <c r="A22" s="41"/>
      <c r="B22" s="52" t="s">
        <v>57</v>
      </c>
      <c r="C22" s="52" t="s">
        <v>52</v>
      </c>
      <c r="D22" s="20">
        <v>0</v>
      </c>
      <c r="E22" s="48">
        <f>F21+3</f>
        <v>45128</v>
      </c>
      <c r="F22" s="48">
        <f>E22+3</f>
        <v>45131</v>
      </c>
      <c r="G22" s="14"/>
      <c r="H22" s="14"/>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row>
    <row r="23" spans="1:64" s="2" customFormat="1" ht="30" customHeight="1" thickBot="1" x14ac:dyDescent="0.35">
      <c r="A23" s="41"/>
      <c r="B23" s="52" t="s">
        <v>58</v>
      </c>
      <c r="C23" s="52" t="s">
        <v>52</v>
      </c>
      <c r="D23" s="20">
        <v>0</v>
      </c>
      <c r="E23" s="48">
        <f>F22</f>
        <v>45131</v>
      </c>
      <c r="F23" s="48">
        <f>F22+1</f>
        <v>45132</v>
      </c>
      <c r="G23" s="14"/>
      <c r="H23" s="14"/>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row>
    <row r="24" spans="1:64" s="2" customFormat="1" ht="30" customHeight="1" thickBot="1" x14ac:dyDescent="0.35">
      <c r="A24" s="41"/>
      <c r="B24" s="53" t="s">
        <v>49</v>
      </c>
      <c r="C24" s="53" t="s">
        <v>54</v>
      </c>
      <c r="D24" s="21">
        <v>0</v>
      </c>
      <c r="E24" s="49">
        <f>F21+7</f>
        <v>45132</v>
      </c>
      <c r="F24" s="49">
        <f>E25+0</f>
        <v>45148</v>
      </c>
      <c r="G24" s="14"/>
      <c r="H24" s="14">
        <f t="shared" si="6"/>
        <v>17</v>
      </c>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row>
    <row r="25" spans="1:64" s="2" customFormat="1" ht="30" customHeight="1" thickBot="1" x14ac:dyDescent="0.35">
      <c r="A25" s="41"/>
      <c r="B25" s="53" t="s">
        <v>44</v>
      </c>
      <c r="C25" s="53"/>
      <c r="D25" s="21"/>
      <c r="E25" s="49">
        <v>45148</v>
      </c>
      <c r="F25" s="49">
        <f>E25+0</f>
        <v>45148</v>
      </c>
      <c r="G25" s="14"/>
      <c r="H25" s="14">
        <f t="shared" si="6"/>
        <v>1</v>
      </c>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row>
    <row r="26" spans="1:64" s="2" customFormat="1" ht="30" customHeight="1" thickBot="1" x14ac:dyDescent="0.35">
      <c r="A26" s="41"/>
      <c r="B26" s="53" t="s">
        <v>45</v>
      </c>
      <c r="C26" s="53"/>
      <c r="D26" s="21">
        <v>0</v>
      </c>
      <c r="E26" s="49">
        <f>E25+4</f>
        <v>45152</v>
      </c>
      <c r="F26" s="49">
        <f>E26+5</f>
        <v>45157</v>
      </c>
      <c r="G26" s="14"/>
      <c r="H26" s="14">
        <f t="shared" si="6"/>
        <v>6</v>
      </c>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row>
    <row r="27" spans="1:64" s="2" customFormat="1" ht="30" customHeight="1" thickBot="1" x14ac:dyDescent="0.35">
      <c r="A27" s="41"/>
      <c r="B27" s="53" t="s">
        <v>43</v>
      </c>
      <c r="C27" s="53"/>
      <c r="D27" s="21">
        <v>0</v>
      </c>
      <c r="E27" s="49">
        <v>45149</v>
      </c>
      <c r="F27" s="49">
        <f>E27</f>
        <v>45149</v>
      </c>
      <c r="G27" s="14"/>
      <c r="H27" s="14">
        <f t="shared" si="6"/>
        <v>1</v>
      </c>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row>
    <row r="28" spans="1:64" s="2" customFormat="1" ht="30" customHeight="1" thickBot="1" x14ac:dyDescent="0.35">
      <c r="A28" s="41" t="s">
        <v>24</v>
      </c>
      <c r="B28" s="54"/>
      <c r="C28" s="54"/>
      <c r="D28" s="13"/>
      <c r="E28" s="50"/>
      <c r="F28" s="50"/>
      <c r="G28" s="14"/>
      <c r="H28" s="14" t="str">
        <f t="shared" si="6"/>
        <v/>
      </c>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row>
    <row r="29" spans="1:64" s="2" customFormat="1" ht="30" customHeight="1" thickBot="1" x14ac:dyDescent="0.35">
      <c r="A29" s="42" t="s">
        <v>23</v>
      </c>
      <c r="B29" s="22" t="s">
        <v>1</v>
      </c>
      <c r="C29" s="22"/>
      <c r="D29" s="23"/>
      <c r="E29" s="24"/>
      <c r="F29" s="25"/>
      <c r="G29" s="26"/>
      <c r="H29" s="26" t="str">
        <f t="shared" si="6"/>
        <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ht="30" customHeight="1" x14ac:dyDescent="0.3">
      <c r="G30" s="5"/>
    </row>
    <row r="31" spans="1:64" ht="30" customHeight="1" x14ac:dyDescent="0.3">
      <c r="F31" s="43"/>
    </row>
  </sheetData>
  <mergeCells count="9">
    <mergeCell ref="BF4:BL4"/>
    <mergeCell ref="E3:F3"/>
    <mergeCell ref="I4:O4"/>
    <mergeCell ref="P4:V4"/>
    <mergeCell ref="W4:AC4"/>
    <mergeCell ref="AD4:AJ4"/>
    <mergeCell ref="AK4:AQ4"/>
    <mergeCell ref="AR4:AX4"/>
    <mergeCell ref="AY4:BE4"/>
  </mergeCells>
  <conditionalFormatting sqref="D7:D2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9">
    <cfRule type="expression" dxfId="2" priority="33">
      <formula>AND(TODAY()&gt;=I$5,TODAY()&lt;J$5)</formula>
    </cfRule>
  </conditionalFormatting>
  <conditionalFormatting sqref="I7:BL2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6 E1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1" customWidth="1"/>
    <col min="2" max="16384" width="9.109375" style="1"/>
  </cols>
  <sheetData>
    <row r="1" spans="1:2" ht="46.5" customHeight="1" x14ac:dyDescent="0.3"/>
    <row r="2" spans="1:2" s="33" customFormat="1" ht="15.6" x14ac:dyDescent="0.3">
      <c r="A2" s="32" t="s">
        <v>10</v>
      </c>
      <c r="B2" s="32"/>
    </row>
    <row r="3" spans="1:2" s="37" customFormat="1" ht="27" customHeight="1" x14ac:dyDescent="0.3">
      <c r="A3" s="58" t="s">
        <v>15</v>
      </c>
      <c r="B3" s="38"/>
    </row>
    <row r="4" spans="1:2" s="34" customFormat="1" ht="25.8" x14ac:dyDescent="0.5">
      <c r="A4" s="35" t="s">
        <v>9</v>
      </c>
    </row>
    <row r="5" spans="1:2" ht="74.099999999999994" customHeight="1" x14ac:dyDescent="0.3">
      <c r="A5" s="36" t="s">
        <v>18</v>
      </c>
    </row>
    <row r="6" spans="1:2" ht="26.25" customHeight="1" x14ac:dyDescent="0.3">
      <c r="A6" s="35" t="s">
        <v>21</v>
      </c>
    </row>
    <row r="7" spans="1:2" s="31" customFormat="1" ht="204.9" customHeight="1" x14ac:dyDescent="0.3">
      <c r="A7" s="40" t="s">
        <v>20</v>
      </c>
    </row>
    <row r="8" spans="1:2" s="34" customFormat="1" ht="25.8" x14ac:dyDescent="0.5">
      <c r="A8" s="35" t="s">
        <v>11</v>
      </c>
    </row>
    <row r="9" spans="1:2" ht="57.6" x14ac:dyDescent="0.3">
      <c r="A9" s="36" t="s">
        <v>19</v>
      </c>
    </row>
    <row r="10" spans="1:2" s="31" customFormat="1" ht="27.9" customHeight="1" x14ac:dyDescent="0.3">
      <c r="A10" s="39" t="s">
        <v>17</v>
      </c>
    </row>
    <row r="11" spans="1:2" s="34" customFormat="1" ht="25.8" x14ac:dyDescent="0.5">
      <c r="A11" s="35" t="s">
        <v>8</v>
      </c>
    </row>
    <row r="12" spans="1:2" ht="28.8" x14ac:dyDescent="0.3">
      <c r="A12" s="36" t="s">
        <v>16</v>
      </c>
    </row>
    <row r="13" spans="1:2" s="31" customFormat="1" ht="27.9" customHeight="1" x14ac:dyDescent="0.3">
      <c r="A13" s="39" t="s">
        <v>3</v>
      </c>
    </row>
    <row r="14" spans="1:2" s="34" customFormat="1" ht="25.8" x14ac:dyDescent="0.5">
      <c r="A14" s="35" t="s">
        <v>12</v>
      </c>
    </row>
    <row r="15" spans="1:2" ht="75" customHeight="1" x14ac:dyDescent="0.3">
      <c r="A15" s="36" t="s">
        <v>13</v>
      </c>
    </row>
    <row r="16" spans="1:2" ht="72" x14ac:dyDescent="0.3">
      <c r="A16" s="36"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2023-06-09T21:38:20Z</dcterms:modified>
</cp:coreProperties>
</file>