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Family Assignments\B1-B3\"/>
    </mc:Choice>
  </mc:AlternateContent>
  <xr:revisionPtr revIDLastSave="0" documentId="13_ncr:1_{78530790-5F18-446F-9247-081BEE12D754}" xr6:coauthVersionLast="41" xr6:coauthVersionMax="41" xr10:uidLastSave="{00000000-0000-0000-0000-000000000000}"/>
  <bookViews>
    <workbookView xWindow="-25515" yWindow="2235" windowWidth="21945" windowHeight="12585" xr2:uid="{00000000-000D-0000-FFFF-FFFF00000000}"/>
  </bookViews>
  <sheets>
    <sheet name="Combined Pond B1-B3" sheetId="1" r:id="rId1"/>
    <sheet name="Family Graphs B1-B3" sheetId="3" r:id="rId2"/>
    <sheet name="149_150 famili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02" i="5" l="1"/>
  <c r="K602" i="5"/>
  <c r="I602" i="5"/>
  <c r="G602" i="5"/>
  <c r="E602" i="5"/>
  <c r="M601" i="5"/>
  <c r="K601" i="5"/>
  <c r="I601" i="5"/>
  <c r="G601" i="5"/>
  <c r="E601" i="5"/>
  <c r="M600" i="5"/>
  <c r="K600" i="5"/>
  <c r="I600" i="5"/>
  <c r="G600" i="5"/>
  <c r="E600" i="5"/>
  <c r="M599" i="5"/>
  <c r="K599" i="5"/>
  <c r="I599" i="5"/>
  <c r="G599" i="5"/>
  <c r="E599" i="5"/>
  <c r="M598" i="5"/>
  <c r="K598" i="5"/>
  <c r="I598" i="5"/>
  <c r="G598" i="5"/>
  <c r="E598" i="5"/>
  <c r="M597" i="5"/>
  <c r="K597" i="5"/>
  <c r="I597" i="5"/>
  <c r="G597" i="5"/>
  <c r="E597" i="5"/>
  <c r="M596" i="5"/>
  <c r="K596" i="5"/>
  <c r="I596" i="5"/>
  <c r="G596" i="5"/>
  <c r="E596" i="5"/>
  <c r="M595" i="5"/>
  <c r="K595" i="5"/>
  <c r="I595" i="5"/>
  <c r="G595" i="5"/>
  <c r="E595" i="5"/>
  <c r="M594" i="5"/>
  <c r="K594" i="5"/>
  <c r="I594" i="5"/>
  <c r="G594" i="5"/>
  <c r="E594" i="5"/>
  <c r="M593" i="5"/>
  <c r="K593" i="5"/>
  <c r="I593" i="5"/>
  <c r="G593" i="5"/>
  <c r="E593" i="5"/>
  <c r="M592" i="5"/>
  <c r="K592" i="5"/>
  <c r="I592" i="5"/>
  <c r="G592" i="5"/>
  <c r="E592" i="5"/>
  <c r="M591" i="5"/>
  <c r="K591" i="5"/>
  <c r="I591" i="5"/>
  <c r="G591" i="5"/>
  <c r="E591" i="5"/>
  <c r="M590" i="5"/>
  <c r="K590" i="5"/>
  <c r="I590" i="5"/>
  <c r="G590" i="5"/>
  <c r="E590" i="5"/>
  <c r="M589" i="5"/>
  <c r="K589" i="5"/>
  <c r="I589" i="5"/>
  <c r="G589" i="5"/>
  <c r="D589" i="5"/>
  <c r="E589" i="5" s="1"/>
  <c r="M588" i="5"/>
  <c r="K588" i="5"/>
  <c r="I588" i="5"/>
  <c r="G588" i="5"/>
  <c r="E588" i="5"/>
  <c r="M587" i="5"/>
  <c r="K587" i="5"/>
  <c r="I587" i="5"/>
  <c r="G587" i="5"/>
  <c r="E587" i="5"/>
  <c r="M586" i="5"/>
  <c r="K586" i="5"/>
  <c r="I586" i="5"/>
  <c r="G586" i="5"/>
  <c r="E586" i="5"/>
  <c r="M585" i="5"/>
  <c r="K585" i="5"/>
  <c r="I585" i="5"/>
  <c r="G585" i="5"/>
  <c r="E585" i="5"/>
  <c r="M584" i="5"/>
  <c r="K584" i="5"/>
  <c r="I584" i="5"/>
  <c r="G584" i="5"/>
  <c r="E584" i="5"/>
  <c r="M583" i="5"/>
  <c r="K583" i="5"/>
  <c r="I583" i="5"/>
  <c r="G583" i="5"/>
  <c r="E583" i="5"/>
  <c r="M582" i="5"/>
  <c r="K582" i="5"/>
  <c r="I582" i="5"/>
  <c r="G582" i="5"/>
  <c r="E582" i="5"/>
  <c r="M581" i="5"/>
  <c r="K581" i="5"/>
  <c r="I581" i="5"/>
  <c r="G581" i="5"/>
  <c r="E581" i="5"/>
  <c r="M580" i="5"/>
  <c r="K580" i="5"/>
  <c r="I580" i="5"/>
  <c r="G580" i="5"/>
  <c r="E580" i="5"/>
  <c r="M579" i="5"/>
  <c r="K579" i="5"/>
  <c r="I579" i="5"/>
  <c r="G579" i="5"/>
  <c r="E579" i="5"/>
  <c r="M578" i="5"/>
  <c r="K578" i="5"/>
  <c r="I578" i="5"/>
  <c r="G578" i="5"/>
  <c r="E578" i="5"/>
  <c r="M577" i="5"/>
  <c r="K577" i="5"/>
  <c r="I577" i="5"/>
  <c r="G577" i="5"/>
  <c r="E577" i="5"/>
  <c r="M576" i="5"/>
  <c r="K576" i="5"/>
  <c r="I576" i="5"/>
  <c r="G576" i="5"/>
  <c r="E576" i="5"/>
  <c r="M575" i="5"/>
  <c r="K575" i="5"/>
  <c r="I575" i="5"/>
  <c r="G575" i="5"/>
  <c r="E575" i="5"/>
  <c r="M574" i="5"/>
  <c r="K574" i="5"/>
  <c r="I574" i="5"/>
  <c r="G574" i="5"/>
  <c r="E574" i="5"/>
  <c r="M573" i="5"/>
  <c r="K573" i="5"/>
  <c r="I573" i="5"/>
  <c r="G573" i="5"/>
  <c r="E573" i="5"/>
  <c r="M572" i="5"/>
  <c r="K572" i="5"/>
  <c r="I572" i="5"/>
  <c r="G572" i="5"/>
  <c r="E572" i="5"/>
  <c r="M571" i="5"/>
  <c r="K571" i="5"/>
  <c r="I571" i="5"/>
  <c r="G571" i="5"/>
  <c r="E571" i="5"/>
  <c r="M570" i="5"/>
  <c r="K570" i="5"/>
  <c r="I570" i="5"/>
  <c r="G570" i="5"/>
  <c r="E570" i="5"/>
  <c r="M569" i="5"/>
  <c r="K569" i="5"/>
  <c r="I569" i="5"/>
  <c r="G569" i="5"/>
  <c r="E569" i="5"/>
  <c r="M568" i="5"/>
  <c r="K568" i="5"/>
  <c r="I568" i="5"/>
  <c r="G568" i="5"/>
  <c r="E568" i="5"/>
  <c r="M567" i="5"/>
  <c r="K567" i="5"/>
  <c r="I567" i="5"/>
  <c r="G567" i="5"/>
  <c r="E567" i="5"/>
  <c r="M566" i="5"/>
  <c r="K566" i="5"/>
  <c r="I566" i="5"/>
  <c r="G566" i="5"/>
  <c r="E566" i="5"/>
  <c r="M565" i="5"/>
  <c r="K565" i="5"/>
  <c r="I565" i="5"/>
  <c r="G565" i="5"/>
  <c r="E565" i="5"/>
  <c r="M564" i="5"/>
  <c r="K564" i="5"/>
  <c r="I564" i="5"/>
  <c r="G564" i="5"/>
  <c r="E564" i="5"/>
  <c r="M563" i="5"/>
  <c r="K563" i="5"/>
  <c r="I563" i="5"/>
  <c r="G563" i="5"/>
  <c r="E563" i="5"/>
  <c r="M562" i="5"/>
  <c r="K562" i="5"/>
  <c r="I562" i="5"/>
  <c r="G562" i="5"/>
  <c r="D562" i="5"/>
  <c r="E562" i="5" s="1"/>
  <c r="M561" i="5"/>
  <c r="K561" i="5"/>
  <c r="I561" i="5"/>
  <c r="G561" i="5"/>
  <c r="D561" i="5"/>
  <c r="E561" i="5" s="1"/>
  <c r="M560" i="5"/>
  <c r="K560" i="5"/>
  <c r="I560" i="5"/>
  <c r="G560" i="5"/>
  <c r="E560" i="5"/>
  <c r="M559" i="5"/>
  <c r="K559" i="5"/>
  <c r="I559" i="5"/>
  <c r="G559" i="5"/>
  <c r="E559" i="5"/>
  <c r="M558" i="5"/>
  <c r="K558" i="5"/>
  <c r="I558" i="5"/>
  <c r="G558" i="5"/>
  <c r="E558" i="5"/>
  <c r="M557" i="5"/>
  <c r="K557" i="5"/>
  <c r="I557" i="5"/>
  <c r="G557" i="5"/>
  <c r="E557" i="5"/>
  <c r="M556" i="5"/>
  <c r="K556" i="5"/>
  <c r="I556" i="5"/>
  <c r="G556" i="5"/>
  <c r="E556" i="5"/>
  <c r="M555" i="5"/>
  <c r="K555" i="5"/>
  <c r="I555" i="5"/>
  <c r="G555" i="5"/>
  <c r="E555" i="5"/>
  <c r="M554" i="5"/>
  <c r="K554" i="5"/>
  <c r="I554" i="5"/>
  <c r="G554" i="5"/>
  <c r="E554" i="5"/>
  <c r="M553" i="5"/>
  <c r="K553" i="5"/>
  <c r="I553" i="5"/>
  <c r="G553" i="5"/>
  <c r="E553" i="5"/>
  <c r="M552" i="5"/>
  <c r="K552" i="5"/>
  <c r="I552" i="5"/>
  <c r="G552" i="5"/>
  <c r="E552" i="5"/>
  <c r="M551" i="5"/>
  <c r="K551" i="5"/>
  <c r="I551" i="5"/>
  <c r="G551" i="5"/>
  <c r="E551" i="5"/>
  <c r="M550" i="5"/>
  <c r="K550" i="5"/>
  <c r="I550" i="5"/>
  <c r="G550" i="5"/>
  <c r="E550" i="5"/>
  <c r="M549" i="5"/>
  <c r="K549" i="5"/>
  <c r="I549" i="5"/>
  <c r="G549" i="5"/>
  <c r="E549" i="5"/>
  <c r="M548" i="5"/>
  <c r="K548" i="5"/>
  <c r="I548" i="5"/>
  <c r="G548" i="5"/>
  <c r="E548" i="5"/>
  <c r="M547" i="5"/>
  <c r="K547" i="5"/>
  <c r="I547" i="5"/>
  <c r="G547" i="5"/>
  <c r="E547" i="5"/>
  <c r="M546" i="5"/>
  <c r="K546" i="5"/>
  <c r="I546" i="5"/>
  <c r="G546" i="5"/>
  <c r="E546" i="5"/>
  <c r="M545" i="5"/>
  <c r="K545" i="5"/>
  <c r="I545" i="5"/>
  <c r="G545" i="5"/>
  <c r="E545" i="5"/>
  <c r="M544" i="5"/>
  <c r="K544" i="5"/>
  <c r="I544" i="5"/>
  <c r="G544" i="5"/>
  <c r="D544" i="5"/>
  <c r="E544" i="5" s="1"/>
  <c r="M543" i="5"/>
  <c r="K543" i="5"/>
  <c r="I543" i="5"/>
  <c r="G543" i="5"/>
  <c r="E543" i="5"/>
  <c r="M542" i="5"/>
  <c r="K542" i="5"/>
  <c r="I542" i="5"/>
  <c r="G542" i="5"/>
  <c r="E542" i="5"/>
  <c r="M541" i="5"/>
  <c r="K541" i="5"/>
  <c r="I541" i="5"/>
  <c r="G541" i="5"/>
  <c r="E541" i="5"/>
  <c r="M540" i="5"/>
  <c r="K540" i="5"/>
  <c r="I540" i="5"/>
  <c r="G540" i="5"/>
  <c r="E540" i="5"/>
  <c r="M539" i="5"/>
  <c r="K539" i="5"/>
  <c r="I539" i="5"/>
  <c r="G539" i="5"/>
  <c r="E539" i="5"/>
  <c r="M538" i="5"/>
  <c r="K538" i="5"/>
  <c r="I538" i="5"/>
  <c r="G538" i="5"/>
  <c r="E538" i="5"/>
  <c r="M537" i="5"/>
  <c r="K537" i="5"/>
  <c r="I537" i="5"/>
  <c r="G537" i="5"/>
  <c r="E537" i="5"/>
  <c r="M536" i="5"/>
  <c r="K536" i="5"/>
  <c r="I536" i="5"/>
  <c r="G536" i="5"/>
  <c r="E536" i="5"/>
  <c r="M535" i="5"/>
  <c r="K535" i="5"/>
  <c r="I535" i="5"/>
  <c r="G535" i="5"/>
  <c r="E535" i="5"/>
  <c r="M534" i="5"/>
  <c r="K534" i="5"/>
  <c r="I534" i="5"/>
  <c r="G534" i="5"/>
  <c r="E534" i="5"/>
  <c r="M533" i="5"/>
  <c r="K533" i="5"/>
  <c r="I533" i="5"/>
  <c r="G533" i="5"/>
  <c r="E533" i="5"/>
  <c r="M532" i="5"/>
  <c r="K532" i="5"/>
  <c r="I532" i="5"/>
  <c r="G532" i="5"/>
  <c r="E532" i="5"/>
  <c r="M531" i="5"/>
  <c r="K531" i="5"/>
  <c r="I531" i="5"/>
  <c r="G531" i="5"/>
  <c r="E531" i="5"/>
  <c r="M530" i="5"/>
  <c r="K530" i="5"/>
  <c r="I530" i="5"/>
  <c r="G530" i="5"/>
  <c r="E530" i="5"/>
  <c r="M529" i="5"/>
  <c r="K529" i="5"/>
  <c r="I529" i="5"/>
  <c r="G529" i="5"/>
  <c r="E529" i="5"/>
  <c r="M528" i="5"/>
  <c r="K528" i="5"/>
  <c r="I528" i="5"/>
  <c r="G528" i="5"/>
  <c r="E528" i="5"/>
  <c r="M527" i="5"/>
  <c r="K527" i="5"/>
  <c r="I527" i="5"/>
  <c r="G527" i="5"/>
  <c r="E527" i="5"/>
  <c r="M526" i="5"/>
  <c r="K526" i="5"/>
  <c r="I526" i="5"/>
  <c r="G526" i="5"/>
  <c r="E526" i="5"/>
  <c r="M525" i="5"/>
  <c r="K525" i="5"/>
  <c r="I525" i="5"/>
  <c r="G525" i="5"/>
  <c r="E525" i="5"/>
  <c r="M524" i="5"/>
  <c r="K524" i="5"/>
  <c r="I524" i="5"/>
  <c r="G524" i="5"/>
  <c r="E524" i="5"/>
  <c r="M523" i="5"/>
  <c r="K523" i="5"/>
  <c r="I523" i="5"/>
  <c r="G523" i="5"/>
  <c r="E523" i="5"/>
  <c r="M522" i="5"/>
  <c r="K522" i="5"/>
  <c r="I522" i="5"/>
  <c r="G522" i="5"/>
  <c r="E522" i="5"/>
  <c r="M521" i="5"/>
  <c r="K521" i="5"/>
  <c r="I521" i="5"/>
  <c r="G521" i="5"/>
  <c r="E521" i="5"/>
  <c r="M520" i="5"/>
  <c r="K520" i="5"/>
  <c r="I520" i="5"/>
  <c r="G520" i="5"/>
  <c r="E520" i="5"/>
  <c r="M519" i="5"/>
  <c r="K519" i="5"/>
  <c r="I519" i="5"/>
  <c r="G519" i="5"/>
  <c r="E519" i="5"/>
  <c r="M518" i="5"/>
  <c r="K518" i="5"/>
  <c r="I518" i="5"/>
  <c r="G518" i="5"/>
  <c r="E518" i="5"/>
  <c r="M517" i="5"/>
  <c r="K517" i="5"/>
  <c r="I517" i="5"/>
  <c r="G517" i="5"/>
  <c r="E517" i="5"/>
  <c r="M516" i="5"/>
  <c r="K516" i="5"/>
  <c r="I516" i="5"/>
  <c r="G516" i="5"/>
  <c r="E516" i="5"/>
  <c r="M515" i="5"/>
  <c r="K515" i="5"/>
  <c r="I515" i="5"/>
  <c r="G515" i="5"/>
  <c r="E515" i="5"/>
  <c r="M514" i="5"/>
  <c r="K514" i="5"/>
  <c r="I514" i="5"/>
  <c r="G514" i="5"/>
  <c r="E514" i="5"/>
  <c r="M513" i="5"/>
  <c r="K513" i="5"/>
  <c r="I513" i="5"/>
  <c r="G513" i="5"/>
  <c r="E513" i="5"/>
  <c r="M512" i="5"/>
  <c r="K512" i="5"/>
  <c r="I512" i="5"/>
  <c r="G512" i="5"/>
  <c r="E512" i="5"/>
  <c r="M511" i="5"/>
  <c r="K511" i="5"/>
  <c r="I511" i="5"/>
  <c r="G511" i="5"/>
  <c r="E511" i="5"/>
  <c r="M510" i="5"/>
  <c r="K510" i="5"/>
  <c r="I510" i="5"/>
  <c r="G510" i="5"/>
  <c r="E510" i="5"/>
  <c r="M509" i="5"/>
  <c r="K509" i="5"/>
  <c r="I509" i="5"/>
  <c r="G509" i="5"/>
  <c r="E509" i="5"/>
  <c r="M508" i="5"/>
  <c r="K508" i="5"/>
  <c r="I508" i="5"/>
  <c r="G508" i="5"/>
  <c r="E508" i="5"/>
  <c r="M507" i="5"/>
  <c r="K507" i="5"/>
  <c r="I507" i="5"/>
  <c r="G507" i="5"/>
  <c r="E507" i="5"/>
  <c r="M506" i="5"/>
  <c r="K506" i="5"/>
  <c r="I506" i="5"/>
  <c r="G506" i="5"/>
  <c r="E506" i="5"/>
  <c r="M505" i="5"/>
  <c r="K505" i="5"/>
  <c r="I505" i="5"/>
  <c r="G505" i="5"/>
  <c r="E505" i="5"/>
  <c r="M504" i="5"/>
  <c r="K504" i="5"/>
  <c r="I504" i="5"/>
  <c r="G504" i="5"/>
  <c r="E504" i="5"/>
  <c r="M503" i="5"/>
  <c r="K503" i="5"/>
  <c r="I503" i="5"/>
  <c r="G503" i="5"/>
  <c r="E503" i="5"/>
  <c r="M502" i="5"/>
  <c r="K502" i="5"/>
  <c r="I502" i="5"/>
  <c r="G502" i="5"/>
  <c r="E502" i="5"/>
  <c r="M501" i="5"/>
  <c r="K501" i="5"/>
  <c r="I501" i="5"/>
  <c r="G501" i="5"/>
  <c r="E501" i="5"/>
  <c r="M500" i="5"/>
  <c r="K500" i="5"/>
  <c r="I500" i="5"/>
  <c r="G500" i="5"/>
  <c r="E500" i="5"/>
  <c r="M499" i="5"/>
  <c r="K499" i="5"/>
  <c r="I499" i="5"/>
  <c r="G499" i="5"/>
  <c r="E499" i="5"/>
  <c r="M498" i="5"/>
  <c r="K498" i="5"/>
  <c r="I498" i="5"/>
  <c r="G498" i="5"/>
  <c r="E498" i="5"/>
  <c r="M497" i="5"/>
  <c r="K497" i="5"/>
  <c r="I497" i="5"/>
  <c r="G497" i="5"/>
  <c r="E497" i="5"/>
  <c r="M496" i="5"/>
  <c r="K496" i="5"/>
  <c r="I496" i="5"/>
  <c r="G496" i="5"/>
  <c r="E496" i="5"/>
  <c r="M495" i="5"/>
  <c r="K495" i="5"/>
  <c r="I495" i="5"/>
  <c r="G495" i="5"/>
  <c r="E495" i="5"/>
  <c r="M494" i="5"/>
  <c r="K494" i="5"/>
  <c r="I494" i="5"/>
  <c r="G494" i="5"/>
  <c r="E494" i="5"/>
  <c r="M493" i="5"/>
  <c r="K493" i="5"/>
  <c r="I493" i="5"/>
  <c r="G493" i="5"/>
  <c r="E493" i="5"/>
  <c r="M492" i="5"/>
  <c r="K492" i="5"/>
  <c r="I492" i="5"/>
  <c r="G492" i="5"/>
  <c r="E492" i="5"/>
  <c r="M491" i="5"/>
  <c r="K491" i="5"/>
  <c r="I491" i="5"/>
  <c r="G491" i="5"/>
  <c r="E491" i="5"/>
  <c r="M490" i="5"/>
  <c r="K490" i="5"/>
  <c r="I490" i="5"/>
  <c r="G490" i="5"/>
  <c r="E490" i="5"/>
  <c r="M489" i="5"/>
  <c r="K489" i="5"/>
  <c r="I489" i="5"/>
  <c r="G489" i="5"/>
  <c r="E489" i="5"/>
  <c r="M488" i="5"/>
  <c r="K488" i="5"/>
  <c r="I488" i="5"/>
  <c r="G488" i="5"/>
  <c r="D488" i="5"/>
  <c r="E488" i="5" s="1"/>
  <c r="M487" i="5"/>
  <c r="K487" i="5"/>
  <c r="I487" i="5"/>
  <c r="G487" i="5"/>
  <c r="D487" i="5"/>
  <c r="E487" i="5" s="1"/>
  <c r="M486" i="5"/>
  <c r="K486" i="5"/>
  <c r="I486" i="5"/>
  <c r="G486" i="5"/>
  <c r="D486" i="5"/>
  <c r="E486" i="5" s="1"/>
  <c r="M485" i="5"/>
  <c r="K485" i="5"/>
  <c r="I485" i="5"/>
  <c r="G485" i="5"/>
  <c r="E485" i="5"/>
  <c r="M484" i="5"/>
  <c r="K484" i="5"/>
  <c r="I484" i="5"/>
  <c r="G484" i="5"/>
  <c r="E484" i="5"/>
  <c r="M483" i="5"/>
  <c r="K483" i="5"/>
  <c r="I483" i="5"/>
  <c r="G483" i="5"/>
  <c r="E483" i="5"/>
  <c r="M482" i="5"/>
  <c r="K482" i="5"/>
  <c r="I482" i="5"/>
  <c r="G482" i="5"/>
  <c r="E482" i="5"/>
  <c r="M481" i="5"/>
  <c r="K481" i="5"/>
  <c r="I481" i="5"/>
  <c r="G481" i="5"/>
  <c r="E481" i="5"/>
  <c r="M480" i="5"/>
  <c r="K480" i="5"/>
  <c r="I480" i="5"/>
  <c r="G480" i="5"/>
  <c r="E480" i="5"/>
  <c r="M479" i="5"/>
  <c r="K479" i="5"/>
  <c r="I479" i="5"/>
  <c r="G479" i="5"/>
  <c r="E479" i="5"/>
  <c r="M478" i="5"/>
  <c r="K478" i="5"/>
  <c r="I478" i="5"/>
  <c r="G478" i="5"/>
  <c r="E478" i="5"/>
  <c r="M477" i="5"/>
  <c r="K477" i="5"/>
  <c r="I477" i="5"/>
  <c r="G477" i="5"/>
  <c r="E477" i="5"/>
  <c r="M476" i="5"/>
  <c r="K476" i="5"/>
  <c r="I476" i="5"/>
  <c r="G476" i="5"/>
  <c r="E476" i="5"/>
  <c r="M475" i="5"/>
  <c r="K475" i="5"/>
  <c r="I475" i="5"/>
  <c r="G475" i="5"/>
  <c r="E475" i="5"/>
  <c r="M474" i="5"/>
  <c r="K474" i="5"/>
  <c r="I474" i="5"/>
  <c r="G474" i="5"/>
  <c r="E474" i="5"/>
  <c r="M473" i="5"/>
  <c r="K473" i="5"/>
  <c r="I473" i="5"/>
  <c r="G473" i="5"/>
  <c r="E473" i="5"/>
  <c r="M472" i="5"/>
  <c r="K472" i="5"/>
  <c r="I472" i="5"/>
  <c r="G472" i="5"/>
  <c r="E472" i="5"/>
  <c r="M471" i="5"/>
  <c r="K471" i="5"/>
  <c r="I471" i="5"/>
  <c r="G471" i="5"/>
  <c r="E471" i="5"/>
  <c r="M470" i="5"/>
  <c r="K470" i="5"/>
  <c r="I470" i="5"/>
  <c r="G470" i="5"/>
  <c r="E470" i="5"/>
  <c r="M469" i="5"/>
  <c r="K469" i="5"/>
  <c r="I469" i="5"/>
  <c r="G469" i="5"/>
  <c r="E469" i="5"/>
  <c r="M468" i="5"/>
  <c r="K468" i="5"/>
  <c r="I468" i="5"/>
  <c r="G468" i="5"/>
  <c r="E468" i="5"/>
  <c r="M467" i="5"/>
  <c r="K467" i="5"/>
  <c r="I467" i="5"/>
  <c r="G467" i="5"/>
  <c r="E467" i="5"/>
  <c r="M466" i="5"/>
  <c r="K466" i="5"/>
  <c r="I466" i="5"/>
  <c r="G466" i="5"/>
  <c r="E466" i="5"/>
  <c r="M465" i="5"/>
  <c r="K465" i="5"/>
  <c r="I465" i="5"/>
  <c r="G465" i="5"/>
  <c r="E465" i="5"/>
  <c r="M464" i="5"/>
  <c r="K464" i="5"/>
  <c r="I464" i="5"/>
  <c r="G464" i="5"/>
  <c r="E464" i="5"/>
  <c r="M463" i="5"/>
  <c r="K463" i="5"/>
  <c r="I463" i="5"/>
  <c r="G463" i="5"/>
  <c r="E463" i="5"/>
  <c r="M462" i="5"/>
  <c r="K462" i="5"/>
  <c r="I462" i="5"/>
  <c r="G462" i="5"/>
  <c r="E462" i="5"/>
  <c r="M461" i="5"/>
  <c r="K461" i="5"/>
  <c r="I461" i="5"/>
  <c r="G461" i="5"/>
  <c r="E461" i="5"/>
  <c r="M460" i="5"/>
  <c r="K460" i="5"/>
  <c r="I460" i="5"/>
  <c r="G460" i="5"/>
  <c r="E460" i="5"/>
  <c r="M459" i="5"/>
  <c r="K459" i="5"/>
  <c r="I459" i="5"/>
  <c r="G459" i="5"/>
  <c r="E459" i="5"/>
  <c r="M458" i="5"/>
  <c r="K458" i="5"/>
  <c r="I458" i="5"/>
  <c r="G458" i="5"/>
  <c r="E458" i="5"/>
  <c r="M457" i="5"/>
  <c r="K457" i="5"/>
  <c r="I457" i="5"/>
  <c r="G457" i="5"/>
  <c r="E457" i="5"/>
  <c r="M456" i="5"/>
  <c r="K456" i="5"/>
  <c r="I456" i="5"/>
  <c r="G456" i="5"/>
  <c r="E456" i="5"/>
  <c r="M455" i="5"/>
  <c r="K455" i="5"/>
  <c r="I455" i="5"/>
  <c r="G455" i="5"/>
  <c r="E455" i="5"/>
  <c r="M454" i="5"/>
  <c r="K454" i="5"/>
  <c r="I454" i="5"/>
  <c r="G454" i="5"/>
  <c r="E454" i="5"/>
  <c r="M453" i="5"/>
  <c r="K453" i="5"/>
  <c r="I453" i="5"/>
  <c r="G453" i="5"/>
  <c r="E453" i="5"/>
  <c r="M452" i="5"/>
  <c r="K452" i="5"/>
  <c r="I452" i="5"/>
  <c r="G452" i="5"/>
  <c r="E452" i="5"/>
  <c r="M451" i="5"/>
  <c r="K451" i="5"/>
  <c r="I451" i="5"/>
  <c r="G451" i="5"/>
  <c r="E451" i="5"/>
  <c r="M450" i="5"/>
  <c r="K450" i="5"/>
  <c r="I450" i="5"/>
  <c r="G450" i="5"/>
  <c r="E450" i="5"/>
  <c r="M449" i="5"/>
  <c r="K449" i="5"/>
  <c r="I449" i="5"/>
  <c r="G449" i="5"/>
  <c r="E449" i="5"/>
  <c r="M448" i="5"/>
  <c r="K448" i="5"/>
  <c r="I448" i="5"/>
  <c r="G448" i="5"/>
  <c r="E448" i="5"/>
  <c r="M447" i="5"/>
  <c r="K447" i="5"/>
  <c r="I447" i="5"/>
  <c r="G447" i="5"/>
  <c r="E447" i="5"/>
  <c r="M446" i="5"/>
  <c r="K446" i="5"/>
  <c r="I446" i="5"/>
  <c r="G446" i="5"/>
  <c r="E446" i="5"/>
  <c r="M445" i="5"/>
  <c r="K445" i="5"/>
  <c r="I445" i="5"/>
  <c r="G445" i="5"/>
  <c r="E445" i="5"/>
  <c r="M444" i="5"/>
  <c r="K444" i="5"/>
  <c r="I444" i="5"/>
  <c r="G444" i="5"/>
  <c r="E444" i="5"/>
  <c r="M443" i="5"/>
  <c r="K443" i="5"/>
  <c r="I443" i="5"/>
  <c r="G443" i="5"/>
  <c r="E443" i="5"/>
  <c r="M442" i="5"/>
  <c r="K442" i="5"/>
  <c r="I442" i="5"/>
  <c r="G442" i="5"/>
  <c r="E442" i="5"/>
  <c r="M441" i="5"/>
  <c r="K441" i="5"/>
  <c r="I441" i="5"/>
  <c r="G441" i="5"/>
  <c r="E441" i="5"/>
  <c r="M440" i="5"/>
  <c r="K440" i="5"/>
  <c r="I440" i="5"/>
  <c r="G440" i="5"/>
  <c r="E440" i="5"/>
  <c r="M439" i="5"/>
  <c r="K439" i="5"/>
  <c r="I439" i="5"/>
  <c r="G439" i="5"/>
  <c r="E439" i="5"/>
  <c r="M438" i="5"/>
  <c r="K438" i="5"/>
  <c r="I438" i="5"/>
  <c r="G438" i="5"/>
  <c r="E438" i="5"/>
  <c r="M437" i="5"/>
  <c r="K437" i="5"/>
  <c r="I437" i="5"/>
  <c r="G437" i="5"/>
  <c r="E437" i="5"/>
  <c r="M436" i="5"/>
  <c r="K436" i="5"/>
  <c r="I436" i="5"/>
  <c r="G436" i="5"/>
  <c r="E436" i="5"/>
  <c r="M435" i="5"/>
  <c r="K435" i="5"/>
  <c r="I435" i="5"/>
  <c r="G435" i="5"/>
  <c r="E435" i="5"/>
  <c r="M434" i="5"/>
  <c r="K434" i="5"/>
  <c r="I434" i="5"/>
  <c r="G434" i="5"/>
  <c r="E434" i="5"/>
  <c r="M433" i="5"/>
  <c r="K433" i="5"/>
  <c r="I433" i="5"/>
  <c r="G433" i="5"/>
  <c r="E433" i="5"/>
  <c r="M432" i="5"/>
  <c r="K432" i="5"/>
  <c r="I432" i="5"/>
  <c r="G432" i="5"/>
  <c r="E432" i="5"/>
  <c r="M431" i="5"/>
  <c r="K431" i="5"/>
  <c r="I431" i="5"/>
  <c r="G431" i="5"/>
  <c r="E431" i="5"/>
  <c r="M430" i="5"/>
  <c r="K430" i="5"/>
  <c r="I430" i="5"/>
  <c r="G430" i="5"/>
  <c r="E430" i="5"/>
  <c r="M429" i="5"/>
  <c r="K429" i="5"/>
  <c r="I429" i="5"/>
  <c r="G429" i="5"/>
  <c r="E429" i="5"/>
  <c r="M428" i="5"/>
  <c r="K428" i="5"/>
  <c r="I428" i="5"/>
  <c r="G428" i="5"/>
  <c r="E428" i="5"/>
  <c r="M427" i="5"/>
  <c r="K427" i="5"/>
  <c r="I427" i="5"/>
  <c r="G427" i="5"/>
  <c r="E427" i="5"/>
  <c r="M426" i="5"/>
  <c r="K426" i="5"/>
  <c r="I426" i="5"/>
  <c r="G426" i="5"/>
  <c r="E426" i="5"/>
  <c r="M425" i="5"/>
  <c r="K425" i="5"/>
  <c r="I425" i="5"/>
  <c r="G425" i="5"/>
  <c r="E425" i="5"/>
  <c r="M424" i="5"/>
  <c r="K424" i="5"/>
  <c r="I424" i="5"/>
  <c r="G424" i="5"/>
  <c r="E424" i="5"/>
  <c r="M423" i="5"/>
  <c r="K423" i="5"/>
  <c r="I423" i="5"/>
  <c r="G423" i="5"/>
  <c r="E423" i="5"/>
  <c r="M422" i="5"/>
  <c r="K422" i="5"/>
  <c r="I422" i="5"/>
  <c r="G422" i="5"/>
  <c r="E422" i="5"/>
  <c r="M421" i="5"/>
  <c r="K421" i="5"/>
  <c r="I421" i="5"/>
  <c r="G421" i="5"/>
  <c r="E421" i="5"/>
  <c r="M420" i="5"/>
  <c r="K420" i="5"/>
  <c r="I420" i="5"/>
  <c r="G420" i="5"/>
  <c r="E420" i="5"/>
  <c r="M419" i="5"/>
  <c r="K419" i="5"/>
  <c r="I419" i="5"/>
  <c r="G419" i="5"/>
  <c r="E419" i="5"/>
  <c r="M418" i="5"/>
  <c r="K418" i="5"/>
  <c r="I418" i="5"/>
  <c r="G418" i="5"/>
  <c r="E418" i="5"/>
  <c r="M417" i="5"/>
  <c r="K417" i="5"/>
  <c r="I417" i="5"/>
  <c r="G417" i="5"/>
  <c r="E417" i="5"/>
  <c r="M416" i="5"/>
  <c r="K416" i="5"/>
  <c r="I416" i="5"/>
  <c r="G416" i="5"/>
  <c r="E416" i="5"/>
  <c r="M415" i="5"/>
  <c r="K415" i="5"/>
  <c r="I415" i="5"/>
  <c r="G415" i="5"/>
  <c r="E415" i="5"/>
  <c r="M414" i="5"/>
  <c r="K414" i="5"/>
  <c r="I414" i="5"/>
  <c r="G414" i="5"/>
  <c r="D414" i="5"/>
  <c r="E414" i="5" s="1"/>
  <c r="M413" i="5"/>
  <c r="K413" i="5"/>
  <c r="I413" i="5"/>
  <c r="G413" i="5"/>
  <c r="D413" i="5"/>
  <c r="E413" i="5" s="1"/>
  <c r="M412" i="5"/>
  <c r="K412" i="5"/>
  <c r="I412" i="5"/>
  <c r="G412" i="5"/>
  <c r="E412" i="5"/>
  <c r="M411" i="5"/>
  <c r="K411" i="5"/>
  <c r="I411" i="5"/>
  <c r="G411" i="5"/>
  <c r="E411" i="5"/>
  <c r="M410" i="5"/>
  <c r="K410" i="5"/>
  <c r="I410" i="5"/>
  <c r="G410" i="5"/>
  <c r="E410" i="5"/>
  <c r="M409" i="5"/>
  <c r="K409" i="5"/>
  <c r="I409" i="5"/>
  <c r="G409" i="5"/>
  <c r="E409" i="5"/>
  <c r="M408" i="5"/>
  <c r="K408" i="5"/>
  <c r="I408" i="5"/>
  <c r="G408" i="5"/>
  <c r="E408" i="5"/>
  <c r="M407" i="5"/>
  <c r="K407" i="5"/>
  <c r="I407" i="5"/>
  <c r="G407" i="5"/>
  <c r="E407" i="5"/>
  <c r="M406" i="5"/>
  <c r="K406" i="5"/>
  <c r="I406" i="5"/>
  <c r="G406" i="5"/>
  <c r="E406" i="5"/>
  <c r="M405" i="5"/>
  <c r="K405" i="5"/>
  <c r="I405" i="5"/>
  <c r="G405" i="5"/>
  <c r="E405" i="5"/>
  <c r="M404" i="5"/>
  <c r="K404" i="5"/>
  <c r="I404" i="5"/>
  <c r="G404" i="5"/>
  <c r="E404" i="5"/>
  <c r="M403" i="5"/>
  <c r="K403" i="5"/>
  <c r="I403" i="5"/>
  <c r="G403" i="5"/>
  <c r="E403" i="5"/>
  <c r="M402" i="5"/>
  <c r="K402" i="5"/>
  <c r="I402" i="5"/>
  <c r="G402" i="5"/>
  <c r="E402" i="5"/>
  <c r="M401" i="5"/>
  <c r="K401" i="5"/>
  <c r="I401" i="5"/>
  <c r="G401" i="5"/>
  <c r="E401" i="5"/>
  <c r="M400" i="5"/>
  <c r="K400" i="5"/>
  <c r="I400" i="5"/>
  <c r="G400" i="5"/>
  <c r="E400" i="5"/>
  <c r="M399" i="5"/>
  <c r="K399" i="5"/>
  <c r="I399" i="5"/>
  <c r="G399" i="5"/>
  <c r="E399" i="5"/>
  <c r="M398" i="5"/>
  <c r="K398" i="5"/>
  <c r="I398" i="5"/>
  <c r="G398" i="5"/>
  <c r="E398" i="5"/>
  <c r="M397" i="5"/>
  <c r="K397" i="5"/>
  <c r="I397" i="5"/>
  <c r="G397" i="5"/>
  <c r="E397" i="5"/>
  <c r="M396" i="5"/>
  <c r="K396" i="5"/>
  <c r="I396" i="5"/>
  <c r="G396" i="5"/>
  <c r="E396" i="5"/>
  <c r="M395" i="5"/>
  <c r="K395" i="5"/>
  <c r="I395" i="5"/>
  <c r="G395" i="5"/>
  <c r="E395" i="5"/>
  <c r="M394" i="5"/>
  <c r="K394" i="5"/>
  <c r="I394" i="5"/>
  <c r="G394" i="5"/>
  <c r="E394" i="5"/>
  <c r="M393" i="5"/>
  <c r="K393" i="5"/>
  <c r="I393" i="5"/>
  <c r="G393" i="5"/>
  <c r="E393" i="5"/>
  <c r="M392" i="5"/>
  <c r="K392" i="5"/>
  <c r="I392" i="5"/>
  <c r="G392" i="5"/>
  <c r="E392" i="5"/>
  <c r="M391" i="5"/>
  <c r="K391" i="5"/>
  <c r="I391" i="5"/>
  <c r="G391" i="5"/>
  <c r="E391" i="5"/>
  <c r="M390" i="5"/>
  <c r="K390" i="5"/>
  <c r="I390" i="5"/>
  <c r="G390" i="5"/>
  <c r="E390" i="5"/>
  <c r="M389" i="5"/>
  <c r="K389" i="5"/>
  <c r="I389" i="5"/>
  <c r="G389" i="5"/>
  <c r="E389" i="5"/>
  <c r="M388" i="5"/>
  <c r="K388" i="5"/>
  <c r="I388" i="5"/>
  <c r="G388" i="5"/>
  <c r="E388" i="5"/>
  <c r="M387" i="5"/>
  <c r="K387" i="5"/>
  <c r="I387" i="5"/>
  <c r="G387" i="5"/>
  <c r="E387" i="5"/>
  <c r="M386" i="5"/>
  <c r="K386" i="5"/>
  <c r="I386" i="5"/>
  <c r="G386" i="5"/>
  <c r="E386" i="5"/>
  <c r="M385" i="5"/>
  <c r="K385" i="5"/>
  <c r="I385" i="5"/>
  <c r="G385" i="5"/>
  <c r="E385" i="5"/>
  <c r="M384" i="5"/>
  <c r="K384" i="5"/>
  <c r="I384" i="5"/>
  <c r="G384" i="5"/>
  <c r="E384" i="5"/>
  <c r="M383" i="5"/>
  <c r="K383" i="5"/>
  <c r="I383" i="5"/>
  <c r="G383" i="5"/>
  <c r="E383" i="5"/>
  <c r="M382" i="5"/>
  <c r="K382" i="5"/>
  <c r="I382" i="5"/>
  <c r="G382" i="5"/>
  <c r="D382" i="5"/>
  <c r="E382" i="5" s="1"/>
  <c r="M381" i="5"/>
  <c r="K381" i="5"/>
  <c r="I381" i="5"/>
  <c r="G381" i="5"/>
  <c r="E381" i="5"/>
  <c r="M380" i="5"/>
  <c r="K380" i="5"/>
  <c r="I380" i="5"/>
  <c r="G380" i="5"/>
  <c r="E380" i="5"/>
  <c r="M379" i="5"/>
  <c r="K379" i="5"/>
  <c r="I379" i="5"/>
  <c r="G379" i="5"/>
  <c r="E379" i="5"/>
  <c r="M378" i="5"/>
  <c r="K378" i="5"/>
  <c r="I378" i="5"/>
  <c r="G378" i="5"/>
  <c r="E378" i="5"/>
  <c r="M377" i="5"/>
  <c r="K377" i="5"/>
  <c r="I377" i="5"/>
  <c r="G377" i="5"/>
  <c r="E377" i="5"/>
  <c r="M376" i="5"/>
  <c r="K376" i="5"/>
  <c r="I376" i="5"/>
  <c r="G376" i="5"/>
  <c r="E376" i="5"/>
  <c r="M375" i="5"/>
  <c r="K375" i="5"/>
  <c r="I375" i="5"/>
  <c r="G375" i="5"/>
  <c r="E375" i="5"/>
  <c r="M374" i="5"/>
  <c r="K374" i="5"/>
  <c r="I374" i="5"/>
  <c r="G374" i="5"/>
  <c r="E374" i="5"/>
  <c r="M373" i="5"/>
  <c r="K373" i="5"/>
  <c r="I373" i="5"/>
  <c r="G373" i="5"/>
  <c r="E373" i="5"/>
  <c r="M372" i="5"/>
  <c r="K372" i="5"/>
  <c r="I372" i="5"/>
  <c r="G372" i="5"/>
  <c r="E372" i="5"/>
  <c r="M371" i="5"/>
  <c r="K371" i="5"/>
  <c r="I371" i="5"/>
  <c r="G371" i="5"/>
  <c r="E371" i="5"/>
  <c r="M370" i="5"/>
  <c r="K370" i="5"/>
  <c r="I370" i="5"/>
  <c r="G370" i="5"/>
  <c r="E370" i="5"/>
  <c r="M369" i="5"/>
  <c r="K369" i="5"/>
  <c r="I369" i="5"/>
  <c r="G369" i="5"/>
  <c r="E369" i="5"/>
  <c r="M368" i="5"/>
  <c r="K368" i="5"/>
  <c r="I368" i="5"/>
  <c r="G368" i="5"/>
  <c r="E368" i="5"/>
  <c r="M367" i="5"/>
  <c r="K367" i="5"/>
  <c r="I367" i="5"/>
  <c r="G367" i="5"/>
  <c r="E367" i="5"/>
  <c r="M366" i="5"/>
  <c r="K366" i="5"/>
  <c r="I366" i="5"/>
  <c r="G366" i="5"/>
  <c r="E366" i="5"/>
  <c r="M365" i="5"/>
  <c r="K365" i="5"/>
  <c r="I365" i="5"/>
  <c r="G365" i="5"/>
  <c r="E365" i="5"/>
  <c r="M364" i="5"/>
  <c r="K364" i="5"/>
  <c r="I364" i="5"/>
  <c r="G364" i="5"/>
  <c r="E364" i="5"/>
  <c r="M363" i="5"/>
  <c r="K363" i="5"/>
  <c r="I363" i="5"/>
  <c r="G363" i="5"/>
  <c r="E363" i="5"/>
  <c r="M362" i="5"/>
  <c r="K362" i="5"/>
  <c r="I362" i="5"/>
  <c r="G362" i="5"/>
  <c r="E362" i="5"/>
  <c r="M361" i="5"/>
  <c r="K361" i="5"/>
  <c r="I361" i="5"/>
  <c r="G361" i="5"/>
  <c r="E361" i="5"/>
  <c r="M360" i="5"/>
  <c r="K360" i="5"/>
  <c r="I360" i="5"/>
  <c r="G360" i="5"/>
  <c r="E360" i="5"/>
  <c r="M359" i="5"/>
  <c r="K359" i="5"/>
  <c r="I359" i="5"/>
  <c r="G359" i="5"/>
  <c r="E359" i="5"/>
  <c r="M358" i="5"/>
  <c r="K358" i="5"/>
  <c r="I358" i="5"/>
  <c r="G358" i="5"/>
  <c r="E358" i="5"/>
  <c r="M357" i="5"/>
  <c r="K357" i="5"/>
  <c r="I357" i="5"/>
  <c r="G357" i="5"/>
  <c r="E357" i="5"/>
  <c r="M356" i="5"/>
  <c r="K356" i="5"/>
  <c r="I356" i="5"/>
  <c r="G356" i="5"/>
  <c r="E356" i="5"/>
  <c r="M355" i="5"/>
  <c r="K355" i="5"/>
  <c r="I355" i="5"/>
  <c r="G355" i="5"/>
  <c r="E355" i="5"/>
  <c r="M354" i="5"/>
  <c r="K354" i="5"/>
  <c r="I354" i="5"/>
  <c r="G354" i="5"/>
  <c r="E354" i="5"/>
  <c r="M353" i="5"/>
  <c r="K353" i="5"/>
  <c r="I353" i="5"/>
  <c r="G353" i="5"/>
  <c r="E353" i="5"/>
  <c r="M352" i="5"/>
  <c r="K352" i="5"/>
  <c r="I352" i="5"/>
  <c r="G352" i="5"/>
  <c r="E352" i="5"/>
  <c r="M351" i="5"/>
  <c r="K351" i="5"/>
  <c r="I351" i="5"/>
  <c r="G351" i="5"/>
  <c r="E351" i="5"/>
  <c r="M350" i="5"/>
  <c r="K350" i="5"/>
  <c r="I350" i="5"/>
  <c r="G350" i="5"/>
  <c r="E350" i="5"/>
  <c r="M349" i="5"/>
  <c r="K349" i="5"/>
  <c r="I349" i="5"/>
  <c r="G349" i="5"/>
  <c r="E349" i="5"/>
  <c r="M348" i="5"/>
  <c r="K348" i="5"/>
  <c r="I348" i="5"/>
  <c r="G348" i="5"/>
  <c r="E348" i="5"/>
  <c r="M347" i="5"/>
  <c r="K347" i="5"/>
  <c r="I347" i="5"/>
  <c r="G347" i="5"/>
  <c r="D347" i="5"/>
  <c r="E347" i="5" s="1"/>
  <c r="M346" i="5"/>
  <c r="K346" i="5"/>
  <c r="I346" i="5"/>
  <c r="G346" i="5"/>
  <c r="E346" i="5"/>
  <c r="M345" i="5"/>
  <c r="K345" i="5"/>
  <c r="I345" i="5"/>
  <c r="G345" i="5"/>
  <c r="E345" i="5"/>
  <c r="M344" i="5"/>
  <c r="K344" i="5"/>
  <c r="I344" i="5"/>
  <c r="G344" i="5"/>
  <c r="E344" i="5"/>
  <c r="M343" i="5"/>
  <c r="K343" i="5"/>
  <c r="I343" i="5"/>
  <c r="G343" i="5"/>
  <c r="E343" i="5"/>
  <c r="M342" i="5"/>
  <c r="K342" i="5"/>
  <c r="I342" i="5"/>
  <c r="G342" i="5"/>
  <c r="E342" i="5"/>
  <c r="M341" i="5"/>
  <c r="K341" i="5"/>
  <c r="I341" i="5"/>
  <c r="G341" i="5"/>
  <c r="E341" i="5"/>
  <c r="M340" i="5"/>
  <c r="K340" i="5"/>
  <c r="I340" i="5"/>
  <c r="G340" i="5"/>
  <c r="E340" i="5"/>
  <c r="M339" i="5"/>
  <c r="K339" i="5"/>
  <c r="I339" i="5"/>
  <c r="G339" i="5"/>
  <c r="E339" i="5"/>
  <c r="M338" i="5"/>
  <c r="K338" i="5"/>
  <c r="I338" i="5"/>
  <c r="G338" i="5"/>
  <c r="E338" i="5"/>
  <c r="M337" i="5"/>
  <c r="K337" i="5"/>
  <c r="I337" i="5"/>
  <c r="G337" i="5"/>
  <c r="E337" i="5"/>
  <c r="M336" i="5"/>
  <c r="K336" i="5"/>
  <c r="I336" i="5"/>
  <c r="G336" i="5"/>
  <c r="E336" i="5"/>
  <c r="M335" i="5"/>
  <c r="K335" i="5"/>
  <c r="I335" i="5"/>
  <c r="G335" i="5"/>
  <c r="E335" i="5"/>
  <c r="M334" i="5"/>
  <c r="K334" i="5"/>
  <c r="I334" i="5"/>
  <c r="G334" i="5"/>
  <c r="E334" i="5"/>
  <c r="M333" i="5"/>
  <c r="K333" i="5"/>
  <c r="I333" i="5"/>
  <c r="G333" i="5"/>
  <c r="E333" i="5"/>
  <c r="M332" i="5"/>
  <c r="K332" i="5"/>
  <c r="I332" i="5"/>
  <c r="G332" i="5"/>
  <c r="E332" i="5"/>
  <c r="M331" i="5"/>
  <c r="K331" i="5"/>
  <c r="I331" i="5"/>
  <c r="G331" i="5"/>
  <c r="E331" i="5"/>
  <c r="M330" i="5"/>
  <c r="K330" i="5"/>
  <c r="I330" i="5"/>
  <c r="G330" i="5"/>
  <c r="E330" i="5"/>
  <c r="M329" i="5"/>
  <c r="K329" i="5"/>
  <c r="I329" i="5"/>
  <c r="G329" i="5"/>
  <c r="E329" i="5"/>
  <c r="M328" i="5"/>
  <c r="K328" i="5"/>
  <c r="I328" i="5"/>
  <c r="G328" i="5"/>
  <c r="E328" i="5"/>
  <c r="M327" i="5"/>
  <c r="K327" i="5"/>
  <c r="I327" i="5"/>
  <c r="G327" i="5"/>
  <c r="E327" i="5"/>
  <c r="M326" i="5"/>
  <c r="K326" i="5"/>
  <c r="I326" i="5"/>
  <c r="G326" i="5"/>
  <c r="E326" i="5"/>
  <c r="M325" i="5"/>
  <c r="K325" i="5"/>
  <c r="I325" i="5"/>
  <c r="G325" i="5"/>
  <c r="E325" i="5"/>
  <c r="M324" i="5"/>
  <c r="K324" i="5"/>
  <c r="I324" i="5"/>
  <c r="G324" i="5"/>
  <c r="E324" i="5"/>
  <c r="M323" i="5"/>
  <c r="K323" i="5"/>
  <c r="I323" i="5"/>
  <c r="G323" i="5"/>
  <c r="E323" i="5"/>
  <c r="M322" i="5"/>
  <c r="K322" i="5"/>
  <c r="I322" i="5"/>
  <c r="G322" i="5"/>
  <c r="E322" i="5"/>
  <c r="M321" i="5"/>
  <c r="K321" i="5"/>
  <c r="I321" i="5"/>
  <c r="G321" i="5"/>
  <c r="E321" i="5"/>
  <c r="M320" i="5"/>
  <c r="K320" i="5"/>
  <c r="I320" i="5"/>
  <c r="G320" i="5"/>
  <c r="E320" i="5"/>
  <c r="M319" i="5"/>
  <c r="K319" i="5"/>
  <c r="I319" i="5"/>
  <c r="G319" i="5"/>
  <c r="E319" i="5"/>
  <c r="M318" i="5"/>
  <c r="K318" i="5"/>
  <c r="I318" i="5"/>
  <c r="G318" i="5"/>
  <c r="D318" i="5"/>
  <c r="E318" i="5" s="1"/>
  <c r="M317" i="5"/>
  <c r="K317" i="5"/>
  <c r="I317" i="5"/>
  <c r="G317" i="5"/>
  <c r="E317" i="5"/>
  <c r="D317" i="5"/>
  <c r="M316" i="5"/>
  <c r="K316" i="5"/>
  <c r="I316" i="5"/>
  <c r="G316" i="5"/>
  <c r="D316" i="5"/>
  <c r="E316" i="5" s="1"/>
  <c r="M315" i="5"/>
  <c r="K315" i="5"/>
  <c r="I315" i="5"/>
  <c r="G315" i="5"/>
  <c r="E315" i="5"/>
  <c r="M314" i="5"/>
  <c r="K314" i="5"/>
  <c r="I314" i="5"/>
  <c r="G314" i="5"/>
  <c r="E314" i="5"/>
  <c r="M313" i="5"/>
  <c r="K313" i="5"/>
  <c r="I313" i="5"/>
  <c r="G313" i="5"/>
  <c r="E313" i="5"/>
  <c r="M312" i="5"/>
  <c r="K312" i="5"/>
  <c r="I312" i="5"/>
  <c r="G312" i="5"/>
  <c r="E312" i="5"/>
  <c r="M311" i="5"/>
  <c r="K311" i="5"/>
  <c r="I311" i="5"/>
  <c r="G311" i="5"/>
  <c r="E311" i="5"/>
  <c r="M310" i="5"/>
  <c r="K310" i="5"/>
  <c r="I310" i="5"/>
  <c r="G310" i="5"/>
  <c r="E310" i="5"/>
  <c r="M309" i="5"/>
  <c r="K309" i="5"/>
  <c r="I309" i="5"/>
  <c r="G309" i="5"/>
  <c r="E309" i="5"/>
  <c r="M308" i="5"/>
  <c r="K308" i="5"/>
  <c r="I308" i="5"/>
  <c r="G308" i="5"/>
  <c r="E308" i="5"/>
  <c r="M307" i="5"/>
  <c r="K307" i="5"/>
  <c r="I307" i="5"/>
  <c r="G307" i="5"/>
  <c r="E307" i="5"/>
  <c r="M306" i="5"/>
  <c r="K306" i="5"/>
  <c r="I306" i="5"/>
  <c r="G306" i="5"/>
  <c r="E306" i="5"/>
  <c r="M305" i="5"/>
  <c r="K305" i="5"/>
  <c r="I305" i="5"/>
  <c r="G305" i="5"/>
  <c r="E305" i="5"/>
  <c r="M304" i="5"/>
  <c r="K304" i="5"/>
  <c r="I304" i="5"/>
  <c r="G304" i="5"/>
  <c r="E304" i="5"/>
  <c r="M303" i="5"/>
  <c r="K303" i="5"/>
  <c r="I303" i="5"/>
  <c r="G303" i="5"/>
  <c r="E303" i="5"/>
  <c r="M302" i="5"/>
  <c r="K302" i="5"/>
  <c r="I302" i="5"/>
  <c r="G302" i="5"/>
  <c r="E302" i="5"/>
  <c r="M301" i="5"/>
  <c r="K301" i="5"/>
  <c r="I301" i="5"/>
  <c r="G301" i="5"/>
  <c r="E301" i="5"/>
  <c r="M300" i="5"/>
  <c r="K300" i="5"/>
  <c r="I300" i="5"/>
  <c r="G300" i="5"/>
  <c r="E300" i="5"/>
  <c r="M299" i="5"/>
  <c r="K299" i="5"/>
  <c r="I299" i="5"/>
  <c r="G299" i="5"/>
  <c r="E299" i="5"/>
  <c r="M298" i="5"/>
  <c r="K298" i="5"/>
  <c r="I298" i="5"/>
  <c r="G298" i="5"/>
  <c r="E298" i="5"/>
  <c r="M297" i="5"/>
  <c r="K297" i="5"/>
  <c r="I297" i="5"/>
  <c r="G297" i="5"/>
  <c r="E297" i="5"/>
  <c r="M296" i="5"/>
  <c r="K296" i="5"/>
  <c r="I296" i="5"/>
  <c r="G296" i="5"/>
  <c r="E296" i="5"/>
  <c r="M295" i="5"/>
  <c r="K295" i="5"/>
  <c r="I295" i="5"/>
  <c r="G295" i="5"/>
  <c r="E295" i="5"/>
  <c r="M294" i="5"/>
  <c r="K294" i="5"/>
  <c r="I294" i="5"/>
  <c r="G294" i="5"/>
  <c r="E294" i="5"/>
  <c r="M293" i="5"/>
  <c r="K293" i="5"/>
  <c r="I293" i="5"/>
  <c r="G293" i="5"/>
  <c r="E293" i="5"/>
  <c r="M292" i="5"/>
  <c r="K292" i="5"/>
  <c r="I292" i="5"/>
  <c r="G292" i="5"/>
  <c r="E292" i="5"/>
  <c r="M291" i="5"/>
  <c r="K291" i="5"/>
  <c r="I291" i="5"/>
  <c r="G291" i="5"/>
  <c r="D291" i="5"/>
  <c r="E291" i="5" s="1"/>
  <c r="M290" i="5"/>
  <c r="K290" i="5"/>
  <c r="I290" i="5"/>
  <c r="G290" i="5"/>
  <c r="D290" i="5"/>
  <c r="E290" i="5" s="1"/>
  <c r="M289" i="5"/>
  <c r="K289" i="5"/>
  <c r="I289" i="5"/>
  <c r="G289" i="5"/>
  <c r="E289" i="5"/>
  <c r="M288" i="5"/>
  <c r="K288" i="5"/>
  <c r="I288" i="5"/>
  <c r="G288" i="5"/>
  <c r="E288" i="5"/>
  <c r="M287" i="5"/>
  <c r="K287" i="5"/>
  <c r="I287" i="5"/>
  <c r="G287" i="5"/>
  <c r="E287" i="5"/>
  <c r="M286" i="5"/>
  <c r="K286" i="5"/>
  <c r="I286" i="5"/>
  <c r="G286" i="5"/>
  <c r="E286" i="5"/>
  <c r="M285" i="5"/>
  <c r="K285" i="5"/>
  <c r="I285" i="5"/>
  <c r="G285" i="5"/>
  <c r="E285" i="5"/>
  <c r="M284" i="5"/>
  <c r="K284" i="5"/>
  <c r="I284" i="5"/>
  <c r="G284" i="5"/>
  <c r="E284" i="5"/>
  <c r="M283" i="5"/>
  <c r="K283" i="5"/>
  <c r="I283" i="5"/>
  <c r="G283" i="5"/>
  <c r="E283" i="5"/>
  <c r="M282" i="5"/>
  <c r="K282" i="5"/>
  <c r="I282" i="5"/>
  <c r="G282" i="5"/>
  <c r="E282" i="5"/>
  <c r="M281" i="5"/>
  <c r="K281" i="5"/>
  <c r="I281" i="5"/>
  <c r="G281" i="5"/>
  <c r="E281" i="5"/>
  <c r="M280" i="5"/>
  <c r="K280" i="5"/>
  <c r="I280" i="5"/>
  <c r="G280" i="5"/>
  <c r="E280" i="5"/>
  <c r="M279" i="5"/>
  <c r="K279" i="5"/>
  <c r="I279" i="5"/>
  <c r="G279" i="5"/>
  <c r="E279" i="5"/>
  <c r="M278" i="5"/>
  <c r="K278" i="5"/>
  <c r="I278" i="5"/>
  <c r="G278" i="5"/>
  <c r="E278" i="5"/>
  <c r="M277" i="5"/>
  <c r="K277" i="5"/>
  <c r="I277" i="5"/>
  <c r="G277" i="5"/>
  <c r="E277" i="5"/>
  <c r="M276" i="5"/>
  <c r="K276" i="5"/>
  <c r="I276" i="5"/>
  <c r="G276" i="5"/>
  <c r="E276" i="5"/>
  <c r="M275" i="5"/>
  <c r="K275" i="5"/>
  <c r="I275" i="5"/>
  <c r="G275" i="5"/>
  <c r="E275" i="5"/>
  <c r="M274" i="5"/>
  <c r="K274" i="5"/>
  <c r="I274" i="5"/>
  <c r="G274" i="5"/>
  <c r="E274" i="5"/>
  <c r="M273" i="5"/>
  <c r="K273" i="5"/>
  <c r="I273" i="5"/>
  <c r="G273" i="5"/>
  <c r="E273" i="5"/>
  <c r="M272" i="5"/>
  <c r="K272" i="5"/>
  <c r="I272" i="5"/>
  <c r="G272" i="5"/>
  <c r="E272" i="5"/>
  <c r="M271" i="5"/>
  <c r="K271" i="5"/>
  <c r="I271" i="5"/>
  <c r="G271" i="5"/>
  <c r="E271" i="5"/>
  <c r="M270" i="5"/>
  <c r="K270" i="5"/>
  <c r="I270" i="5"/>
  <c r="G270" i="5"/>
  <c r="E270" i="5"/>
  <c r="M269" i="5"/>
  <c r="K269" i="5"/>
  <c r="I269" i="5"/>
  <c r="G269" i="5"/>
  <c r="E269" i="5"/>
  <c r="M268" i="5"/>
  <c r="K268" i="5"/>
  <c r="I268" i="5"/>
  <c r="G268" i="5"/>
  <c r="E268" i="5"/>
  <c r="M267" i="5"/>
  <c r="K267" i="5"/>
  <c r="I267" i="5"/>
  <c r="G267" i="5"/>
  <c r="E267" i="5"/>
  <c r="M266" i="5"/>
  <c r="K266" i="5"/>
  <c r="I266" i="5"/>
  <c r="G266" i="5"/>
  <c r="E266" i="5"/>
  <c r="M265" i="5"/>
  <c r="K265" i="5"/>
  <c r="I265" i="5"/>
  <c r="G265" i="5"/>
  <c r="E265" i="5"/>
  <c r="M264" i="5"/>
  <c r="K264" i="5"/>
  <c r="I264" i="5"/>
  <c r="G264" i="5"/>
  <c r="E264" i="5"/>
  <c r="M263" i="5"/>
  <c r="K263" i="5"/>
  <c r="I263" i="5"/>
  <c r="G263" i="5"/>
  <c r="E263" i="5"/>
  <c r="M262" i="5"/>
  <c r="K262" i="5"/>
  <c r="I262" i="5"/>
  <c r="G262" i="5"/>
  <c r="E262" i="5"/>
  <c r="M261" i="5"/>
  <c r="K261" i="5"/>
  <c r="I261" i="5"/>
  <c r="G261" i="5"/>
  <c r="E261" i="5"/>
  <c r="M260" i="5"/>
  <c r="K260" i="5"/>
  <c r="I260" i="5"/>
  <c r="G260" i="5"/>
  <c r="E260" i="5"/>
  <c r="M259" i="5"/>
  <c r="K259" i="5"/>
  <c r="I259" i="5"/>
  <c r="G259" i="5"/>
  <c r="E259" i="5"/>
  <c r="M258" i="5"/>
  <c r="K258" i="5"/>
  <c r="I258" i="5"/>
  <c r="G258" i="5"/>
  <c r="E258" i="5"/>
  <c r="M257" i="5"/>
  <c r="K257" i="5"/>
  <c r="I257" i="5"/>
  <c r="G257" i="5"/>
  <c r="E257" i="5"/>
  <c r="M256" i="5"/>
  <c r="K256" i="5"/>
  <c r="I256" i="5"/>
  <c r="G256" i="5"/>
  <c r="E256" i="5"/>
  <c r="M255" i="5"/>
  <c r="K255" i="5"/>
  <c r="I255" i="5"/>
  <c r="G255" i="5"/>
  <c r="E255" i="5"/>
  <c r="M254" i="5"/>
  <c r="K254" i="5"/>
  <c r="I254" i="5"/>
  <c r="G254" i="5"/>
  <c r="E254" i="5"/>
  <c r="M253" i="5"/>
  <c r="K253" i="5"/>
  <c r="I253" i="5"/>
  <c r="G253" i="5"/>
  <c r="D253" i="5"/>
  <c r="E253" i="5" s="1"/>
  <c r="M252" i="5"/>
  <c r="K252" i="5"/>
  <c r="I252" i="5"/>
  <c r="G252" i="5"/>
  <c r="D252" i="5"/>
  <c r="E252" i="5" s="1"/>
  <c r="M251" i="5"/>
  <c r="K251" i="5"/>
  <c r="I251" i="5"/>
  <c r="G251" i="5"/>
  <c r="E251" i="5"/>
  <c r="M250" i="5"/>
  <c r="K250" i="5"/>
  <c r="I250" i="5"/>
  <c r="G250" i="5"/>
  <c r="E250" i="5"/>
  <c r="M249" i="5"/>
  <c r="K249" i="5"/>
  <c r="I249" i="5"/>
  <c r="G249" i="5"/>
  <c r="E249" i="5"/>
  <c r="M248" i="5"/>
  <c r="K248" i="5"/>
  <c r="I248" i="5"/>
  <c r="G248" i="5"/>
  <c r="E248" i="5"/>
  <c r="M247" i="5"/>
  <c r="K247" i="5"/>
  <c r="I247" i="5"/>
  <c r="G247" i="5"/>
  <c r="E247" i="5"/>
  <c r="M246" i="5"/>
  <c r="K246" i="5"/>
  <c r="I246" i="5"/>
  <c r="G246" i="5"/>
  <c r="E246" i="5"/>
  <c r="M245" i="5"/>
  <c r="K245" i="5"/>
  <c r="I245" i="5"/>
  <c r="G245" i="5"/>
  <c r="E245" i="5"/>
  <c r="M244" i="5"/>
  <c r="K244" i="5"/>
  <c r="I244" i="5"/>
  <c r="G244" i="5"/>
  <c r="E244" i="5"/>
  <c r="M243" i="5"/>
  <c r="K243" i="5"/>
  <c r="I243" i="5"/>
  <c r="G243" i="5"/>
  <c r="E243" i="5"/>
  <c r="M242" i="5"/>
  <c r="K242" i="5"/>
  <c r="I242" i="5"/>
  <c r="G242" i="5"/>
  <c r="E242" i="5"/>
  <c r="M241" i="5"/>
  <c r="K241" i="5"/>
  <c r="I241" i="5"/>
  <c r="G241" i="5"/>
  <c r="E241" i="5"/>
  <c r="M240" i="5"/>
  <c r="K240" i="5"/>
  <c r="I240" i="5"/>
  <c r="G240" i="5"/>
  <c r="E240" i="5"/>
  <c r="M239" i="5"/>
  <c r="K239" i="5"/>
  <c r="I239" i="5"/>
  <c r="G239" i="5"/>
  <c r="E239" i="5"/>
  <c r="M238" i="5"/>
  <c r="K238" i="5"/>
  <c r="I238" i="5"/>
  <c r="G238" i="5"/>
  <c r="E238" i="5"/>
  <c r="M237" i="5"/>
  <c r="K237" i="5"/>
  <c r="I237" i="5"/>
  <c r="G237" i="5"/>
  <c r="E237" i="5"/>
  <c r="M236" i="5"/>
  <c r="K236" i="5"/>
  <c r="I236" i="5"/>
  <c r="G236" i="5"/>
  <c r="E236" i="5"/>
  <c r="M235" i="5"/>
  <c r="K235" i="5"/>
  <c r="I235" i="5"/>
  <c r="G235" i="5"/>
  <c r="E235" i="5"/>
  <c r="M234" i="5"/>
  <c r="K234" i="5"/>
  <c r="I234" i="5"/>
  <c r="G234" i="5"/>
  <c r="E234" i="5"/>
  <c r="M233" i="5"/>
  <c r="K233" i="5"/>
  <c r="I233" i="5"/>
  <c r="G233" i="5"/>
  <c r="E233" i="5"/>
  <c r="M232" i="5"/>
  <c r="K232" i="5"/>
  <c r="I232" i="5"/>
  <c r="G232" i="5"/>
  <c r="E232" i="5"/>
  <c r="M231" i="5"/>
  <c r="K231" i="5"/>
  <c r="I231" i="5"/>
  <c r="G231" i="5"/>
  <c r="E231" i="5"/>
  <c r="M230" i="5"/>
  <c r="K230" i="5"/>
  <c r="I230" i="5"/>
  <c r="G230" i="5"/>
  <c r="E230" i="5"/>
  <c r="M229" i="5"/>
  <c r="K229" i="5"/>
  <c r="I229" i="5"/>
  <c r="G229" i="5"/>
  <c r="E229" i="5"/>
  <c r="M228" i="5"/>
  <c r="K228" i="5"/>
  <c r="I228" i="5"/>
  <c r="G228" i="5"/>
  <c r="E228" i="5"/>
  <c r="M227" i="5"/>
  <c r="K227" i="5"/>
  <c r="I227" i="5"/>
  <c r="G227" i="5"/>
  <c r="E227" i="5"/>
  <c r="M226" i="5"/>
  <c r="K226" i="5"/>
  <c r="I226" i="5"/>
  <c r="G226" i="5"/>
  <c r="E226" i="5"/>
  <c r="M225" i="5"/>
  <c r="K225" i="5"/>
  <c r="I225" i="5"/>
  <c r="G225" i="5"/>
  <c r="E225" i="5"/>
  <c r="M224" i="5"/>
  <c r="K224" i="5"/>
  <c r="I224" i="5"/>
  <c r="G224" i="5"/>
  <c r="E224" i="5"/>
  <c r="M223" i="5"/>
  <c r="K223" i="5"/>
  <c r="I223" i="5"/>
  <c r="G223" i="5"/>
  <c r="E223" i="5"/>
  <c r="M222" i="5"/>
  <c r="K222" i="5"/>
  <c r="I222" i="5"/>
  <c r="G222" i="5"/>
  <c r="E222" i="5"/>
  <c r="M221" i="5"/>
  <c r="K221" i="5"/>
  <c r="I221" i="5"/>
  <c r="G221" i="5"/>
  <c r="E221" i="5"/>
  <c r="M220" i="5"/>
  <c r="K220" i="5"/>
  <c r="I220" i="5"/>
  <c r="G220" i="5"/>
  <c r="E220" i="5"/>
  <c r="M219" i="5"/>
  <c r="K219" i="5"/>
  <c r="I219" i="5"/>
  <c r="G219" i="5"/>
  <c r="E219" i="5"/>
  <c r="M218" i="5"/>
  <c r="K218" i="5"/>
  <c r="I218" i="5"/>
  <c r="G218" i="5"/>
  <c r="E218" i="5"/>
  <c r="M217" i="5"/>
  <c r="K217" i="5"/>
  <c r="I217" i="5"/>
  <c r="G217" i="5"/>
  <c r="E217" i="5"/>
  <c r="M216" i="5"/>
  <c r="K216" i="5"/>
  <c r="I216" i="5"/>
  <c r="G216" i="5"/>
  <c r="E216" i="5"/>
  <c r="M215" i="5"/>
  <c r="K215" i="5"/>
  <c r="I215" i="5"/>
  <c r="G215" i="5"/>
  <c r="E215" i="5"/>
  <c r="M214" i="5"/>
  <c r="K214" i="5"/>
  <c r="I214" i="5"/>
  <c r="G214" i="5"/>
  <c r="E214" i="5"/>
  <c r="M213" i="5"/>
  <c r="K213" i="5"/>
  <c r="I213" i="5"/>
  <c r="G213" i="5"/>
  <c r="E213" i="5"/>
  <c r="M212" i="5"/>
  <c r="K212" i="5"/>
  <c r="I212" i="5"/>
  <c r="G212" i="5"/>
  <c r="E212" i="5"/>
  <c r="M211" i="5"/>
  <c r="K211" i="5"/>
  <c r="I211" i="5"/>
  <c r="G211" i="5"/>
  <c r="E211" i="5"/>
  <c r="M210" i="5"/>
  <c r="I210" i="5"/>
  <c r="G210" i="5"/>
  <c r="E210" i="5"/>
  <c r="M209" i="5"/>
  <c r="I209" i="5"/>
  <c r="G209" i="5"/>
  <c r="E209" i="5"/>
  <c r="M208" i="5"/>
  <c r="I208" i="5"/>
  <c r="G208" i="5"/>
  <c r="E208" i="5"/>
  <c r="M207" i="5"/>
  <c r="I207" i="5"/>
  <c r="G207" i="5"/>
  <c r="E207" i="5"/>
  <c r="M206" i="5"/>
  <c r="I206" i="5"/>
  <c r="G206" i="5"/>
  <c r="E206" i="5"/>
  <c r="M205" i="5"/>
  <c r="I205" i="5"/>
  <c r="G205" i="5"/>
  <c r="E205" i="5"/>
  <c r="M204" i="5"/>
  <c r="I204" i="5"/>
  <c r="G204" i="5"/>
  <c r="E204" i="5"/>
  <c r="M203" i="5"/>
  <c r="I203" i="5"/>
  <c r="G203" i="5"/>
  <c r="E203" i="5"/>
  <c r="M202" i="5"/>
  <c r="I202" i="5"/>
  <c r="G202" i="5"/>
  <c r="E202" i="5"/>
  <c r="M201" i="5"/>
  <c r="I201" i="5"/>
  <c r="G201" i="5"/>
  <c r="E201" i="5"/>
  <c r="M200" i="5"/>
  <c r="I200" i="5"/>
  <c r="G200" i="5"/>
  <c r="E200" i="5"/>
  <c r="M199" i="5"/>
  <c r="I199" i="5"/>
  <c r="G199" i="5"/>
  <c r="E199" i="5"/>
  <c r="M198" i="5"/>
  <c r="I198" i="5"/>
  <c r="G198" i="5"/>
  <c r="E198" i="5"/>
  <c r="M197" i="5"/>
  <c r="I197" i="5"/>
  <c r="G197" i="5"/>
  <c r="E197" i="5"/>
  <c r="M196" i="5"/>
  <c r="I196" i="5"/>
  <c r="G196" i="5"/>
  <c r="E196" i="5"/>
  <c r="M195" i="5"/>
  <c r="I195" i="5"/>
  <c r="G195" i="5"/>
  <c r="E195" i="5"/>
  <c r="M194" i="5"/>
  <c r="I194" i="5"/>
  <c r="G194" i="5"/>
  <c r="E194" i="5"/>
  <c r="M193" i="5"/>
  <c r="I193" i="5"/>
  <c r="G193" i="5"/>
  <c r="E193" i="5"/>
  <c r="M192" i="5"/>
  <c r="I192" i="5"/>
  <c r="G192" i="5"/>
  <c r="E192" i="5"/>
  <c r="M191" i="5"/>
  <c r="I191" i="5"/>
  <c r="G191" i="5"/>
  <c r="E191" i="5"/>
  <c r="M190" i="5"/>
  <c r="I190" i="5"/>
  <c r="G190" i="5"/>
  <c r="E190" i="5"/>
  <c r="M189" i="5"/>
  <c r="I189" i="5"/>
  <c r="G189" i="5"/>
  <c r="E189" i="5"/>
  <c r="M188" i="5"/>
  <c r="I188" i="5"/>
  <c r="G188" i="5"/>
  <c r="E188" i="5"/>
  <c r="M187" i="5"/>
  <c r="I187" i="5"/>
  <c r="G187" i="5"/>
  <c r="E187" i="5"/>
  <c r="M186" i="5"/>
  <c r="I186" i="5"/>
  <c r="G186" i="5"/>
  <c r="E186" i="5"/>
  <c r="M185" i="5"/>
  <c r="I185" i="5"/>
  <c r="G185" i="5"/>
  <c r="D185" i="5"/>
  <c r="E185" i="5" s="1"/>
  <c r="M184" i="5"/>
  <c r="I184" i="5"/>
  <c r="G184" i="5"/>
  <c r="D184" i="5"/>
  <c r="E184" i="5" s="1"/>
  <c r="M183" i="5"/>
  <c r="I183" i="5"/>
  <c r="G183" i="5"/>
  <c r="E183" i="5"/>
  <c r="M182" i="5"/>
  <c r="I182" i="5"/>
  <c r="G182" i="5"/>
  <c r="E182" i="5"/>
  <c r="M181" i="5"/>
  <c r="I181" i="5"/>
  <c r="G181" i="5"/>
  <c r="E181" i="5"/>
  <c r="M180" i="5"/>
  <c r="I180" i="5"/>
  <c r="G180" i="5"/>
  <c r="E180" i="5"/>
  <c r="M179" i="5"/>
  <c r="I179" i="5"/>
  <c r="G179" i="5"/>
  <c r="E179" i="5"/>
  <c r="M178" i="5"/>
  <c r="K178" i="5"/>
  <c r="I178" i="5"/>
  <c r="G178" i="5"/>
  <c r="E178" i="5"/>
  <c r="M177" i="5"/>
  <c r="K177" i="5"/>
  <c r="I177" i="5"/>
  <c r="G177" i="5"/>
  <c r="E177" i="5"/>
  <c r="M176" i="5"/>
  <c r="K176" i="5"/>
  <c r="I176" i="5"/>
  <c r="G176" i="5"/>
  <c r="E176" i="5"/>
  <c r="M175" i="5"/>
  <c r="K175" i="5"/>
  <c r="I175" i="5"/>
  <c r="G175" i="5"/>
  <c r="E175" i="5"/>
  <c r="M174" i="5"/>
  <c r="K174" i="5"/>
  <c r="I174" i="5"/>
  <c r="G174" i="5"/>
  <c r="E174" i="5"/>
  <c r="M173" i="5"/>
  <c r="K173" i="5"/>
  <c r="I173" i="5"/>
  <c r="G173" i="5"/>
  <c r="E173" i="5"/>
  <c r="M172" i="5"/>
  <c r="K172" i="5"/>
  <c r="I172" i="5"/>
  <c r="G172" i="5"/>
  <c r="E172" i="5"/>
  <c r="M171" i="5"/>
  <c r="K171" i="5"/>
  <c r="I171" i="5"/>
  <c r="G171" i="5"/>
  <c r="E171" i="5"/>
  <c r="M170" i="5"/>
  <c r="K170" i="5"/>
  <c r="I170" i="5"/>
  <c r="G170" i="5"/>
  <c r="E170" i="5"/>
  <c r="M169" i="5"/>
  <c r="K169" i="5"/>
  <c r="I169" i="5"/>
  <c r="G169" i="5"/>
  <c r="E169" i="5"/>
  <c r="M168" i="5"/>
  <c r="K168" i="5"/>
  <c r="I168" i="5"/>
  <c r="G168" i="5"/>
  <c r="E168" i="5"/>
  <c r="M167" i="5"/>
  <c r="K167" i="5"/>
  <c r="I167" i="5"/>
  <c r="G167" i="5"/>
  <c r="E167" i="5"/>
  <c r="M166" i="5"/>
  <c r="K166" i="5"/>
  <c r="I166" i="5"/>
  <c r="G166" i="5"/>
  <c r="E166" i="5"/>
  <c r="M165" i="5"/>
  <c r="K165" i="5"/>
  <c r="I165" i="5"/>
  <c r="G165" i="5"/>
  <c r="E165" i="5"/>
  <c r="M164" i="5"/>
  <c r="K164" i="5"/>
  <c r="I164" i="5"/>
  <c r="G164" i="5"/>
  <c r="E164" i="5"/>
  <c r="M163" i="5"/>
  <c r="K163" i="5"/>
  <c r="I163" i="5"/>
  <c r="G163" i="5"/>
  <c r="E163" i="5"/>
  <c r="M162" i="5"/>
  <c r="K162" i="5"/>
  <c r="I162" i="5"/>
  <c r="G162" i="5"/>
  <c r="E162" i="5"/>
  <c r="M161" i="5"/>
  <c r="K161" i="5"/>
  <c r="I161" i="5"/>
  <c r="G161" i="5"/>
  <c r="E161" i="5"/>
  <c r="M160" i="5"/>
  <c r="K160" i="5"/>
  <c r="I160" i="5"/>
  <c r="G160" i="5"/>
  <c r="E160" i="5"/>
  <c r="M159" i="5"/>
  <c r="K159" i="5"/>
  <c r="I159" i="5"/>
  <c r="G159" i="5"/>
  <c r="E159" i="5"/>
  <c r="M158" i="5"/>
  <c r="K158" i="5"/>
  <c r="I158" i="5"/>
  <c r="G158" i="5"/>
  <c r="E158" i="5"/>
  <c r="M157" i="5"/>
  <c r="K157" i="5"/>
  <c r="I157" i="5"/>
  <c r="G157" i="5"/>
  <c r="E157" i="5"/>
  <c r="M156" i="5"/>
  <c r="K156" i="5"/>
  <c r="I156" i="5"/>
  <c r="G156" i="5"/>
  <c r="E156" i="5"/>
  <c r="M155" i="5"/>
  <c r="K155" i="5"/>
  <c r="I155" i="5"/>
  <c r="G155" i="5"/>
  <c r="E155" i="5"/>
  <c r="M154" i="5"/>
  <c r="K154" i="5"/>
  <c r="I154" i="5"/>
  <c r="G154" i="5"/>
  <c r="E154" i="5"/>
  <c r="M153" i="5"/>
  <c r="K153" i="5"/>
  <c r="I153" i="5"/>
  <c r="G153" i="5"/>
  <c r="E153" i="5"/>
  <c r="M152" i="5"/>
  <c r="K152" i="5"/>
  <c r="I152" i="5"/>
  <c r="G152" i="5"/>
  <c r="E152" i="5"/>
  <c r="M151" i="5"/>
  <c r="K151" i="5"/>
  <c r="I151" i="5"/>
  <c r="G151" i="5"/>
  <c r="E151" i="5"/>
  <c r="M150" i="5"/>
  <c r="K150" i="5"/>
  <c r="I150" i="5"/>
  <c r="G150" i="5"/>
  <c r="E150" i="5"/>
  <c r="M149" i="5"/>
  <c r="K149" i="5"/>
  <c r="I149" i="5"/>
  <c r="G149" i="5"/>
  <c r="E149" i="5"/>
  <c r="M148" i="5"/>
  <c r="K148" i="5"/>
  <c r="I148" i="5"/>
  <c r="G148" i="5"/>
  <c r="E148" i="5"/>
  <c r="M147" i="5"/>
  <c r="K147" i="5"/>
  <c r="I147" i="5"/>
  <c r="G147" i="5"/>
  <c r="E147" i="5"/>
  <c r="M146" i="5"/>
  <c r="K146" i="5"/>
  <c r="I146" i="5"/>
  <c r="G146" i="5"/>
  <c r="E146" i="5"/>
  <c r="M145" i="5"/>
  <c r="K145" i="5"/>
  <c r="I145" i="5"/>
  <c r="G145" i="5"/>
  <c r="D145" i="5"/>
  <c r="E145" i="5" s="1"/>
  <c r="M144" i="5"/>
  <c r="K144" i="5"/>
  <c r="I144" i="5"/>
  <c r="G144" i="5"/>
  <c r="D144" i="5"/>
  <c r="E144" i="5" s="1"/>
  <c r="M143" i="5"/>
  <c r="K143" i="5"/>
  <c r="I143" i="5"/>
  <c r="G143" i="5"/>
  <c r="D143" i="5"/>
  <c r="E143" i="5" s="1"/>
  <c r="M142" i="5"/>
  <c r="K142" i="5"/>
  <c r="I142" i="5"/>
  <c r="G142" i="5"/>
  <c r="D142" i="5"/>
  <c r="E142" i="5" s="1"/>
  <c r="M141" i="5"/>
  <c r="K141" i="5"/>
  <c r="I141" i="5"/>
  <c r="G141" i="5"/>
  <c r="D141" i="5"/>
  <c r="E141" i="5" s="1"/>
  <c r="M140" i="5"/>
  <c r="K140" i="5"/>
  <c r="I140" i="5"/>
  <c r="G140" i="5"/>
  <c r="D140" i="5"/>
  <c r="E140" i="5" s="1"/>
  <c r="M139" i="5"/>
  <c r="K139" i="5"/>
  <c r="I139" i="5"/>
  <c r="G139" i="5"/>
  <c r="E139" i="5"/>
  <c r="M138" i="5"/>
  <c r="K138" i="5"/>
  <c r="I138" i="5"/>
  <c r="G138" i="5"/>
  <c r="E138" i="5"/>
  <c r="M137" i="5"/>
  <c r="K137" i="5"/>
  <c r="I137" i="5"/>
  <c r="G137" i="5"/>
  <c r="E137" i="5"/>
  <c r="M136" i="5"/>
  <c r="K136" i="5"/>
  <c r="I136" i="5"/>
  <c r="G136" i="5"/>
  <c r="E136" i="5"/>
  <c r="M135" i="5"/>
  <c r="K135" i="5"/>
  <c r="I135" i="5"/>
  <c r="G135" i="5"/>
  <c r="E135" i="5"/>
  <c r="M134" i="5"/>
  <c r="K134" i="5"/>
  <c r="I134" i="5"/>
  <c r="G134" i="5"/>
  <c r="E134" i="5"/>
  <c r="M133" i="5"/>
  <c r="K133" i="5"/>
  <c r="I133" i="5"/>
  <c r="G133" i="5"/>
  <c r="E133" i="5"/>
  <c r="M132" i="5"/>
  <c r="K132" i="5"/>
  <c r="I132" i="5"/>
  <c r="G132" i="5"/>
  <c r="E132" i="5"/>
  <c r="M131" i="5"/>
  <c r="K131" i="5"/>
  <c r="I131" i="5"/>
  <c r="G131" i="5"/>
  <c r="E131" i="5"/>
  <c r="M130" i="5"/>
  <c r="K130" i="5"/>
  <c r="I130" i="5"/>
  <c r="G130" i="5"/>
  <c r="E130" i="5"/>
  <c r="M129" i="5"/>
  <c r="K129" i="5"/>
  <c r="I129" i="5"/>
  <c r="G129" i="5"/>
  <c r="E129" i="5"/>
  <c r="M128" i="5"/>
  <c r="K128" i="5"/>
  <c r="I128" i="5"/>
  <c r="G128" i="5"/>
  <c r="E128" i="5"/>
  <c r="M127" i="5"/>
  <c r="K127" i="5"/>
  <c r="I127" i="5"/>
  <c r="G127" i="5"/>
  <c r="E127" i="5"/>
  <c r="M126" i="5"/>
  <c r="K126" i="5"/>
  <c r="I126" i="5"/>
  <c r="G126" i="5"/>
  <c r="E126" i="5"/>
  <c r="M125" i="5"/>
  <c r="K125" i="5"/>
  <c r="I125" i="5"/>
  <c r="G125" i="5"/>
  <c r="E125" i="5"/>
  <c r="M124" i="5"/>
  <c r="K124" i="5"/>
  <c r="I124" i="5"/>
  <c r="G124" i="5"/>
  <c r="E124" i="5"/>
  <c r="M123" i="5"/>
  <c r="K123" i="5"/>
  <c r="I123" i="5"/>
  <c r="G123" i="5"/>
  <c r="E123" i="5"/>
  <c r="M122" i="5"/>
  <c r="K122" i="5"/>
  <c r="I122" i="5"/>
  <c r="G122" i="5"/>
  <c r="E122" i="5"/>
  <c r="M121" i="5"/>
  <c r="K121" i="5"/>
  <c r="I121" i="5"/>
  <c r="G121" i="5"/>
  <c r="E121" i="5"/>
  <c r="M120" i="5"/>
  <c r="K120" i="5"/>
  <c r="I120" i="5"/>
  <c r="G120" i="5"/>
  <c r="E120" i="5"/>
  <c r="M119" i="5"/>
  <c r="K119" i="5"/>
  <c r="I119" i="5"/>
  <c r="G119" i="5"/>
  <c r="E119" i="5"/>
  <c r="M118" i="5"/>
  <c r="K118" i="5"/>
  <c r="I118" i="5"/>
  <c r="G118" i="5"/>
  <c r="E118" i="5"/>
  <c r="M117" i="5"/>
  <c r="K117" i="5"/>
  <c r="I117" i="5"/>
  <c r="G117" i="5"/>
  <c r="E117" i="5"/>
  <c r="M116" i="5"/>
  <c r="K116" i="5"/>
  <c r="I116" i="5"/>
  <c r="G116" i="5"/>
  <c r="E116" i="5"/>
  <c r="M115" i="5"/>
  <c r="K115" i="5"/>
  <c r="I115" i="5"/>
  <c r="G115" i="5"/>
  <c r="E115" i="5"/>
  <c r="M114" i="5"/>
  <c r="K114" i="5"/>
  <c r="I114" i="5"/>
  <c r="G114" i="5"/>
  <c r="E114" i="5"/>
  <c r="M113" i="5"/>
  <c r="K113" i="5"/>
  <c r="I113" i="5"/>
  <c r="G113" i="5"/>
  <c r="E113" i="5"/>
  <c r="M112" i="5"/>
  <c r="K112" i="5"/>
  <c r="I112" i="5"/>
  <c r="G112" i="5"/>
  <c r="E112" i="5"/>
  <c r="M111" i="5"/>
  <c r="K111" i="5"/>
  <c r="I111" i="5"/>
  <c r="G111" i="5"/>
  <c r="E111" i="5"/>
  <c r="M110" i="5"/>
  <c r="K110" i="5"/>
  <c r="I110" i="5"/>
  <c r="G110" i="5"/>
  <c r="E110" i="5"/>
  <c r="M109" i="5"/>
  <c r="K109" i="5"/>
  <c r="I109" i="5"/>
  <c r="G109" i="5"/>
  <c r="E109" i="5"/>
  <c r="M108" i="5"/>
  <c r="K108" i="5"/>
  <c r="I108" i="5"/>
  <c r="G108" i="5"/>
  <c r="E108" i="5"/>
  <c r="M107" i="5"/>
  <c r="K107" i="5"/>
  <c r="I107" i="5"/>
  <c r="G107" i="5"/>
  <c r="E107" i="5"/>
  <c r="M106" i="5"/>
  <c r="K106" i="5"/>
  <c r="I106" i="5"/>
  <c r="G106" i="5"/>
  <c r="E106" i="5"/>
  <c r="M105" i="5"/>
  <c r="K105" i="5"/>
  <c r="I105" i="5"/>
  <c r="G105" i="5"/>
  <c r="E105" i="5"/>
  <c r="M104" i="5"/>
  <c r="K104" i="5"/>
  <c r="I104" i="5"/>
  <c r="G104" i="5"/>
  <c r="E104" i="5"/>
  <c r="M103" i="5"/>
  <c r="K103" i="5"/>
  <c r="I103" i="5"/>
  <c r="G103" i="5"/>
  <c r="E103" i="5"/>
  <c r="M102" i="5"/>
  <c r="K102" i="5"/>
  <c r="I102" i="5"/>
  <c r="G102" i="5"/>
  <c r="E102" i="5"/>
  <c r="M101" i="5"/>
  <c r="K101" i="5"/>
  <c r="I101" i="5"/>
  <c r="G101" i="5"/>
  <c r="E101" i="5"/>
  <c r="M100" i="5"/>
  <c r="K100" i="5"/>
  <c r="I100" i="5"/>
  <c r="G100" i="5"/>
  <c r="E100" i="5"/>
  <c r="M99" i="5"/>
  <c r="K99" i="5"/>
  <c r="I99" i="5"/>
  <c r="G99" i="5"/>
  <c r="E99" i="5"/>
  <c r="M98" i="5"/>
  <c r="K98" i="5"/>
  <c r="I98" i="5"/>
  <c r="G98" i="5"/>
  <c r="E98" i="5"/>
  <c r="M97" i="5"/>
  <c r="K97" i="5"/>
  <c r="I97" i="5"/>
  <c r="G97" i="5"/>
  <c r="E97" i="5"/>
  <c r="M96" i="5"/>
  <c r="K96" i="5"/>
  <c r="I96" i="5"/>
  <c r="G96" i="5"/>
  <c r="E96" i="5"/>
  <c r="M95" i="5"/>
  <c r="K95" i="5"/>
  <c r="I95" i="5"/>
  <c r="G95" i="5"/>
  <c r="E95" i="5"/>
  <c r="M94" i="5"/>
  <c r="K94" i="5"/>
  <c r="I94" i="5"/>
  <c r="G94" i="5"/>
  <c r="E94" i="5"/>
  <c r="M93" i="5"/>
  <c r="K93" i="5"/>
  <c r="I93" i="5"/>
  <c r="G93" i="5"/>
  <c r="E93" i="5"/>
  <c r="M92" i="5"/>
  <c r="K92" i="5"/>
  <c r="I92" i="5"/>
  <c r="G92" i="5"/>
  <c r="E92" i="5"/>
  <c r="M91" i="5"/>
  <c r="K91" i="5"/>
  <c r="I91" i="5"/>
  <c r="G91" i="5"/>
  <c r="E91" i="5"/>
  <c r="M90" i="5"/>
  <c r="K90" i="5"/>
  <c r="I90" i="5"/>
  <c r="G90" i="5"/>
  <c r="E90" i="5"/>
  <c r="M89" i="5"/>
  <c r="K89" i="5"/>
  <c r="I89" i="5"/>
  <c r="G89" i="5"/>
  <c r="E89" i="5"/>
  <c r="M88" i="5"/>
  <c r="K88" i="5"/>
  <c r="I88" i="5"/>
  <c r="G88" i="5"/>
  <c r="E88" i="5"/>
  <c r="M87" i="5"/>
  <c r="K87" i="5"/>
  <c r="I87" i="5"/>
  <c r="G87" i="5"/>
  <c r="E87" i="5"/>
  <c r="M86" i="5"/>
  <c r="K86" i="5"/>
  <c r="I86" i="5"/>
  <c r="G86" i="5"/>
  <c r="E86" i="5"/>
  <c r="M85" i="5"/>
  <c r="K85" i="5"/>
  <c r="I85" i="5"/>
  <c r="G85" i="5"/>
  <c r="E85" i="5"/>
  <c r="M84" i="5"/>
  <c r="K84" i="5"/>
  <c r="I84" i="5"/>
  <c r="G84" i="5"/>
  <c r="E84" i="5"/>
  <c r="M83" i="5"/>
  <c r="K83" i="5"/>
  <c r="I83" i="5"/>
  <c r="G83" i="5"/>
  <c r="E83" i="5"/>
  <c r="M82" i="5"/>
  <c r="K82" i="5"/>
  <c r="I82" i="5"/>
  <c r="G82" i="5"/>
  <c r="E82" i="5"/>
  <c r="M81" i="5"/>
  <c r="K81" i="5"/>
  <c r="I81" i="5"/>
  <c r="G81" i="5"/>
  <c r="E81" i="5"/>
  <c r="M80" i="5"/>
  <c r="K80" i="5"/>
  <c r="I80" i="5"/>
  <c r="G80" i="5"/>
  <c r="E80" i="5"/>
  <c r="M79" i="5"/>
  <c r="K79" i="5"/>
  <c r="I79" i="5"/>
  <c r="G79" i="5"/>
  <c r="E79" i="5"/>
  <c r="M78" i="5"/>
  <c r="K78" i="5"/>
  <c r="I78" i="5"/>
  <c r="G78" i="5"/>
  <c r="E78" i="5"/>
  <c r="M77" i="5"/>
  <c r="K77" i="5"/>
  <c r="I77" i="5"/>
  <c r="G77" i="5"/>
  <c r="E77" i="5"/>
  <c r="M76" i="5"/>
  <c r="K76" i="5"/>
  <c r="I76" i="5"/>
  <c r="G76" i="5"/>
  <c r="E76" i="5"/>
  <c r="M75" i="5"/>
  <c r="K75" i="5"/>
  <c r="I75" i="5"/>
  <c r="G75" i="5"/>
  <c r="E75" i="5"/>
  <c r="M74" i="5"/>
  <c r="K74" i="5"/>
  <c r="I74" i="5"/>
  <c r="G74" i="5"/>
  <c r="E74" i="5"/>
  <c r="M73" i="5"/>
  <c r="K73" i="5"/>
  <c r="I73" i="5"/>
  <c r="G73" i="5"/>
  <c r="E73" i="5"/>
  <c r="M72" i="5"/>
  <c r="K72" i="5"/>
  <c r="I72" i="5"/>
  <c r="G72" i="5"/>
  <c r="E72" i="5"/>
  <c r="M71" i="5"/>
  <c r="K71" i="5"/>
  <c r="I71" i="5"/>
  <c r="G71" i="5"/>
  <c r="E71" i="5"/>
  <c r="M70" i="5"/>
  <c r="K70" i="5"/>
  <c r="I70" i="5"/>
  <c r="G70" i="5"/>
  <c r="E70" i="5"/>
  <c r="M69" i="5"/>
  <c r="K69" i="5"/>
  <c r="I69" i="5"/>
  <c r="G69" i="5"/>
  <c r="E69" i="5"/>
  <c r="M68" i="5"/>
  <c r="K68" i="5"/>
  <c r="I68" i="5"/>
  <c r="G68" i="5"/>
  <c r="E68" i="5"/>
  <c r="M67" i="5"/>
  <c r="K67" i="5"/>
  <c r="I67" i="5"/>
  <c r="G67" i="5"/>
  <c r="E67" i="5"/>
  <c r="M66" i="5"/>
  <c r="K66" i="5"/>
  <c r="I66" i="5"/>
  <c r="G66" i="5"/>
  <c r="E66" i="5"/>
  <c r="M65" i="5"/>
  <c r="K65" i="5"/>
  <c r="I65" i="5"/>
  <c r="G65" i="5"/>
  <c r="E65" i="5"/>
  <c r="M64" i="5"/>
  <c r="K64" i="5"/>
  <c r="I64" i="5"/>
  <c r="G64" i="5"/>
  <c r="E64" i="5"/>
  <c r="M63" i="5"/>
  <c r="K63" i="5"/>
  <c r="I63" i="5"/>
  <c r="G63" i="5"/>
  <c r="E63" i="5"/>
  <c r="M62" i="5"/>
  <c r="K62" i="5"/>
  <c r="I62" i="5"/>
  <c r="G62" i="5"/>
  <c r="E62" i="5"/>
  <c r="M61" i="5"/>
  <c r="K61" i="5"/>
  <c r="I61" i="5"/>
  <c r="G61" i="5"/>
  <c r="E61" i="5"/>
  <c r="M60" i="5"/>
  <c r="K60" i="5"/>
  <c r="I60" i="5"/>
  <c r="G60" i="5"/>
  <c r="E60" i="5"/>
  <c r="M59" i="5"/>
  <c r="K59" i="5"/>
  <c r="I59" i="5"/>
  <c r="G59" i="5"/>
  <c r="E59" i="5"/>
  <c r="M58" i="5"/>
  <c r="K58" i="5"/>
  <c r="I58" i="5"/>
  <c r="G58" i="5"/>
  <c r="E58" i="5"/>
  <c r="M57" i="5"/>
  <c r="K57" i="5"/>
  <c r="I57" i="5"/>
  <c r="G57" i="5"/>
  <c r="E57" i="5"/>
  <c r="M56" i="5"/>
  <c r="K56" i="5"/>
  <c r="I56" i="5"/>
  <c r="G56" i="5"/>
  <c r="E56" i="5"/>
  <c r="M55" i="5"/>
  <c r="K55" i="5"/>
  <c r="I55" i="5"/>
  <c r="G55" i="5"/>
  <c r="E55" i="5"/>
  <c r="M54" i="5"/>
  <c r="K54" i="5"/>
  <c r="I54" i="5"/>
  <c r="G54" i="5"/>
  <c r="E54" i="5"/>
  <c r="M53" i="5"/>
  <c r="K53" i="5"/>
  <c r="I53" i="5"/>
  <c r="G53" i="5"/>
  <c r="E53" i="5"/>
  <c r="M52" i="5"/>
  <c r="K52" i="5"/>
  <c r="I52" i="5"/>
  <c r="G52" i="5"/>
  <c r="E52" i="5"/>
  <c r="M51" i="5"/>
  <c r="K51" i="5"/>
  <c r="I51" i="5"/>
  <c r="G51" i="5"/>
  <c r="E51" i="5"/>
  <c r="M50" i="5"/>
  <c r="K50" i="5"/>
  <c r="I50" i="5"/>
  <c r="G50" i="5"/>
  <c r="E50" i="5"/>
  <c r="M49" i="5"/>
  <c r="K49" i="5"/>
  <c r="I49" i="5"/>
  <c r="G49" i="5"/>
  <c r="E49" i="5"/>
  <c r="M48" i="5"/>
  <c r="K48" i="5"/>
  <c r="I48" i="5"/>
  <c r="G48" i="5"/>
  <c r="E48" i="5"/>
  <c r="M47" i="5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D42" i="5"/>
  <c r="E42" i="5" s="1"/>
  <c r="M41" i="5"/>
  <c r="K41" i="5"/>
  <c r="I41" i="5"/>
  <c r="G41" i="5"/>
  <c r="D41" i="5"/>
  <c r="E41" i="5" s="1"/>
  <c r="M40" i="5"/>
  <c r="K40" i="5"/>
  <c r="I40" i="5"/>
  <c r="G40" i="5"/>
  <c r="D40" i="5"/>
  <c r="E40" i="5" s="1"/>
  <c r="M39" i="5"/>
  <c r="K39" i="5"/>
  <c r="I39" i="5"/>
  <c r="G39" i="5"/>
  <c r="D39" i="5"/>
  <c r="E39" i="5" s="1"/>
  <c r="M38" i="5"/>
  <c r="K38" i="5"/>
  <c r="I38" i="5"/>
  <c r="G38" i="5"/>
  <c r="D38" i="5"/>
  <c r="E38" i="5" s="1"/>
  <c r="M37" i="5"/>
  <c r="K37" i="5"/>
  <c r="I37" i="5"/>
  <c r="G37" i="5"/>
  <c r="D37" i="5"/>
  <c r="E37" i="5" s="1"/>
  <c r="M36" i="5"/>
  <c r="K36" i="5"/>
  <c r="I36" i="5"/>
  <c r="G36" i="5"/>
  <c r="D36" i="5"/>
  <c r="E36" i="5" s="1"/>
  <c r="M35" i="5"/>
  <c r="K35" i="5"/>
  <c r="I35" i="5"/>
  <c r="G35" i="5"/>
  <c r="D35" i="5"/>
  <c r="E35" i="5" s="1"/>
  <c r="M34" i="5"/>
  <c r="K34" i="5"/>
  <c r="I34" i="5"/>
  <c r="G34" i="5"/>
  <c r="D34" i="5"/>
  <c r="E34" i="5" s="1"/>
  <c r="M33" i="5"/>
  <c r="K33" i="5"/>
  <c r="I33" i="5"/>
  <c r="G33" i="5"/>
  <c r="D33" i="5"/>
  <c r="E33" i="5" s="1"/>
  <c r="M32" i="5"/>
  <c r="K32" i="5"/>
  <c r="I32" i="5"/>
  <c r="G32" i="5"/>
  <c r="D32" i="5"/>
  <c r="E32" i="5" s="1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K17" i="5"/>
  <c r="I17" i="5"/>
  <c r="G17" i="5"/>
  <c r="E17" i="5"/>
  <c r="M16" i="5"/>
  <c r="K16" i="5"/>
  <c r="I16" i="5"/>
  <c r="G16" i="5"/>
  <c r="E16" i="5"/>
  <c r="M15" i="5"/>
  <c r="K15" i="5"/>
  <c r="I15" i="5"/>
  <c r="G15" i="5"/>
  <c r="E15" i="5"/>
  <c r="M14" i="5"/>
  <c r="K14" i="5"/>
  <c r="I14" i="5"/>
  <c r="G14" i="5"/>
  <c r="E14" i="5"/>
  <c r="M13" i="5"/>
  <c r="K13" i="5"/>
  <c r="I13" i="5"/>
  <c r="G13" i="5"/>
  <c r="E13" i="5"/>
  <c r="M12" i="5"/>
  <c r="K12" i="5"/>
  <c r="I12" i="5"/>
  <c r="G12" i="5"/>
  <c r="E12" i="5"/>
  <c r="M11" i="5"/>
  <c r="K11" i="5"/>
  <c r="I11" i="5"/>
  <c r="G11" i="5"/>
  <c r="E11" i="5"/>
  <c r="M10" i="5"/>
  <c r="K10" i="5"/>
  <c r="I10" i="5"/>
  <c r="G10" i="5"/>
  <c r="E10" i="5"/>
  <c r="M9" i="5"/>
  <c r="K9" i="5"/>
  <c r="I9" i="5"/>
  <c r="G9" i="5"/>
  <c r="E9" i="5"/>
  <c r="M8" i="5"/>
  <c r="K8" i="5"/>
  <c r="I8" i="5"/>
  <c r="G8" i="5"/>
  <c r="E8" i="5"/>
  <c r="M7" i="5"/>
  <c r="K7" i="5"/>
  <c r="I7" i="5"/>
  <c r="G7" i="5"/>
  <c r="E7" i="5"/>
  <c r="M6" i="5"/>
  <c r="K6" i="5"/>
  <c r="I6" i="5"/>
  <c r="G6" i="5"/>
  <c r="E6" i="5"/>
  <c r="M5" i="5"/>
  <c r="R26" i="5" s="1"/>
  <c r="K5" i="5"/>
  <c r="I5" i="5"/>
  <c r="G5" i="5"/>
  <c r="E5" i="5"/>
  <c r="M4" i="5"/>
  <c r="K4" i="5"/>
  <c r="I4" i="5"/>
  <c r="G4" i="5"/>
  <c r="E4" i="5"/>
  <c r="M3" i="5"/>
  <c r="K3" i="5"/>
  <c r="I3" i="5"/>
  <c r="G3" i="5"/>
  <c r="E3" i="5"/>
  <c r="M2" i="5"/>
  <c r="K2" i="5"/>
  <c r="I2" i="5"/>
  <c r="G2" i="5"/>
  <c r="D2" i="5"/>
  <c r="E2" i="5" s="1"/>
  <c r="R2" i="5" l="1"/>
  <c r="R10" i="5"/>
  <c r="R18" i="5"/>
  <c r="R9" i="5"/>
  <c r="R8" i="5"/>
  <c r="R16" i="5"/>
  <c r="R24" i="5"/>
  <c r="R41" i="5"/>
  <c r="R6" i="5"/>
  <c r="R14" i="5"/>
  <c r="R22" i="5"/>
  <c r="R30" i="5"/>
  <c r="R38" i="5"/>
  <c r="R4" i="5"/>
  <c r="R12" i="5"/>
  <c r="R20" i="5"/>
  <c r="R28" i="5"/>
  <c r="R40" i="5"/>
  <c r="R3" i="5"/>
  <c r="R7" i="5"/>
  <c r="R11" i="5"/>
  <c r="R13" i="5"/>
  <c r="R15" i="5"/>
  <c r="R17" i="5"/>
  <c r="R19" i="5"/>
  <c r="R21" i="5"/>
  <c r="R23" i="5"/>
  <c r="R25" i="5"/>
  <c r="R27" i="5"/>
  <c r="R29" i="5"/>
  <c r="R31" i="5"/>
  <c r="R35" i="5"/>
  <c r="R39" i="5"/>
  <c r="R33" i="5"/>
  <c r="R37" i="5"/>
  <c r="R32" i="5"/>
  <c r="R36" i="5"/>
  <c r="R5" i="5"/>
  <c r="R34" i="5"/>
  <c r="K77" i="1"/>
  <c r="K78" i="1"/>
  <c r="K79" i="1"/>
  <c r="K80" i="1"/>
  <c r="K81" i="1"/>
  <c r="K82" i="1"/>
  <c r="K83" i="1"/>
  <c r="K84" i="1"/>
  <c r="K85" i="1"/>
  <c r="K9" i="1" l="1"/>
  <c r="K45" i="1"/>
  <c r="K11" i="1"/>
  <c r="K62" i="1"/>
  <c r="K5" i="1"/>
  <c r="K63" i="1"/>
  <c r="K46" i="1"/>
  <c r="K6" i="1"/>
  <c r="K47" i="1"/>
  <c r="K8" i="1"/>
  <c r="K3" i="1"/>
  <c r="K10" i="1"/>
  <c r="K38" i="1"/>
  <c r="K15" i="1"/>
  <c r="K48" i="1"/>
  <c r="K32" i="1"/>
  <c r="K39" i="1"/>
  <c r="K25" i="1"/>
  <c r="K64" i="1"/>
  <c r="K33" i="1"/>
  <c r="K65" i="1"/>
  <c r="K26" i="1"/>
  <c r="K18" i="1"/>
  <c r="K49" i="1"/>
  <c r="K13" i="1"/>
  <c r="K4" i="1"/>
  <c r="K50" i="1"/>
  <c r="K27" i="1"/>
  <c r="K51" i="1"/>
  <c r="K16" i="1"/>
  <c r="K34" i="1"/>
  <c r="K35" i="1"/>
  <c r="K40" i="1"/>
  <c r="K2" i="1"/>
  <c r="K41" i="1"/>
  <c r="K7" i="1"/>
  <c r="K14" i="1"/>
  <c r="K52" i="1"/>
  <c r="K36" i="1"/>
  <c r="K66" i="1"/>
  <c r="K37" i="1"/>
  <c r="K67" i="1"/>
  <c r="K53" i="1"/>
  <c r="K68" i="1"/>
  <c r="K69" i="1"/>
  <c r="K70" i="1"/>
  <c r="K19" i="1"/>
  <c r="K28" i="1"/>
  <c r="K71" i="1"/>
  <c r="K30" i="1"/>
  <c r="K54" i="1"/>
  <c r="K17" i="1"/>
  <c r="K55" i="1"/>
  <c r="K43" i="1"/>
  <c r="K20" i="1"/>
  <c r="K72" i="1"/>
  <c r="K12" i="1"/>
  <c r="K73" i="1"/>
  <c r="K56" i="1"/>
  <c r="K74" i="1"/>
  <c r="K21" i="1"/>
  <c r="K29" i="1"/>
  <c r="K24" i="1"/>
  <c r="K44" i="1"/>
  <c r="K22" i="1"/>
  <c r="K75" i="1"/>
  <c r="K57" i="1"/>
  <c r="K58" i="1"/>
  <c r="K76" i="1"/>
  <c r="K23" i="1"/>
  <c r="K59" i="1"/>
  <c r="K60" i="1"/>
  <c r="K61" i="1"/>
  <c r="K31" i="1"/>
  <c r="K42" i="1"/>
  <c r="AD45" i="1"/>
  <c r="AE45" i="1" s="1"/>
  <c r="Y45" i="1"/>
  <c r="Z45" i="1" s="1"/>
  <c r="AD43" i="1"/>
  <c r="AE43" i="1" s="1"/>
  <c r="Y43" i="1"/>
  <c r="Z43" i="1" s="1"/>
  <c r="AD42" i="1"/>
  <c r="AE42" i="1" s="1"/>
  <c r="Y42" i="1"/>
  <c r="Z42" i="1" s="1"/>
  <c r="AD41" i="1"/>
  <c r="AE41" i="1" s="1"/>
  <c r="Y41" i="1"/>
  <c r="Z41" i="1" s="1"/>
  <c r="AD40" i="1"/>
  <c r="AE40" i="1" s="1"/>
  <c r="Y40" i="1"/>
  <c r="Z40" i="1" s="1"/>
  <c r="AD39" i="1"/>
  <c r="AE39" i="1" s="1"/>
  <c r="Y39" i="1"/>
  <c r="Z39" i="1" s="1"/>
  <c r="AD38" i="1"/>
  <c r="AE38" i="1" s="1"/>
  <c r="Y38" i="1"/>
  <c r="Z38" i="1" s="1"/>
  <c r="AD37" i="1"/>
  <c r="AE37" i="1" s="1"/>
  <c r="Y37" i="1"/>
  <c r="Z37" i="1" s="1"/>
  <c r="AD36" i="1"/>
  <c r="Y36" i="1"/>
  <c r="AD44" i="1" l="1"/>
  <c r="AD46" i="1" s="1"/>
  <c r="Y44" i="1"/>
  <c r="Y46" i="1" s="1"/>
  <c r="AE36" i="1"/>
  <c r="Z36" i="1"/>
  <c r="AE44" i="1" l="1"/>
  <c r="AE46" i="1" s="1"/>
  <c r="Z44" i="1"/>
  <c r="Z46" i="1" s="1"/>
</calcChain>
</file>

<file path=xl/sharedStrings.xml><?xml version="1.0" encoding="utf-8"?>
<sst xmlns="http://schemas.openxmlformats.org/spreadsheetml/2006/main" count="4935" uniqueCount="1503">
  <si>
    <t>Offspring ID</t>
  </si>
  <si>
    <t>Offspring GAV</t>
  </si>
  <si>
    <t>FatherID</t>
  </si>
  <si>
    <t>MotherID</t>
  </si>
  <si>
    <t>Final Family ID</t>
  </si>
  <si>
    <t>Offspring Count</t>
  </si>
  <si>
    <t>201604_244_001_A11_G</t>
  </si>
  <si>
    <t>201604_BR_277</t>
  </si>
  <si>
    <t>201604_BR_003</t>
  </si>
  <si>
    <t>B1_001</t>
  </si>
  <si>
    <t>201604_244_001_C8_G</t>
  </si>
  <si>
    <t>B1_002</t>
  </si>
  <si>
    <t>201604_244_001_H10_G</t>
  </si>
  <si>
    <t>B1_003</t>
  </si>
  <si>
    <t>201604_243_001_G2_G</t>
  </si>
  <si>
    <t>201604_BR_174</t>
  </si>
  <si>
    <t>201604_BR_011</t>
  </si>
  <si>
    <t>B1_004</t>
  </si>
  <si>
    <t>201604_244_001_D7_G</t>
  </si>
  <si>
    <t>201604_BR_160</t>
  </si>
  <si>
    <t>201604_BR_014</t>
  </si>
  <si>
    <t>B1_006</t>
  </si>
  <si>
    <t>201604_243_001_A5_G</t>
  </si>
  <si>
    <t>201604_BR_199</t>
  </si>
  <si>
    <t>201604_BR_020</t>
  </si>
  <si>
    <t>B1_007</t>
  </si>
  <si>
    <t>201604_243_001_D1_G</t>
  </si>
  <si>
    <t>B1_008</t>
  </si>
  <si>
    <t>201604_243_001_E10_G</t>
  </si>
  <si>
    <t>B1_010</t>
  </si>
  <si>
    <t>201604_243_001_G3_G</t>
  </si>
  <si>
    <t>B1_011</t>
  </si>
  <si>
    <t>201604_243_001_H3_G</t>
  </si>
  <si>
    <t>B1_012</t>
  </si>
  <si>
    <t>201604_244_001_B9_G</t>
  </si>
  <si>
    <t>B1_013</t>
  </si>
  <si>
    <t>201604_244_001_E10_G</t>
  </si>
  <si>
    <t>ND</t>
  </si>
  <si>
    <t>B1_015</t>
  </si>
  <si>
    <t>201604_244_001_E7_G</t>
  </si>
  <si>
    <t>B1_016</t>
  </si>
  <si>
    <t>201604_244_001_G7_G</t>
  </si>
  <si>
    <t>B1_017</t>
  </si>
  <si>
    <t>201604_243_001_A9_G</t>
  </si>
  <si>
    <t>201604_BR_158</t>
  </si>
  <si>
    <t>201604_BR_021</t>
  </si>
  <si>
    <t>B1_019</t>
  </si>
  <si>
    <t>201604_243_001_D10_G</t>
  </si>
  <si>
    <t>B1_020</t>
  </si>
  <si>
    <t>201604_243_001_E4_G</t>
  </si>
  <si>
    <t>B1_021</t>
  </si>
  <si>
    <t>201604_243_001_F10_G</t>
  </si>
  <si>
    <t>B1_022</t>
  </si>
  <si>
    <t>201604_243_001_F6_G</t>
  </si>
  <si>
    <t>B1_023</t>
  </si>
  <si>
    <t>201604_244_001_B8_G</t>
  </si>
  <si>
    <t>B1_024</t>
  </si>
  <si>
    <t>201604_243_001_F5_G</t>
  </si>
  <si>
    <t>201604_BR_260</t>
  </si>
  <si>
    <t>201604_BR_027</t>
  </si>
  <si>
    <t>B1_025</t>
  </si>
  <si>
    <t>201604_243_001_E8_G</t>
  </si>
  <si>
    <t>201604_BR_047</t>
  </si>
  <si>
    <t>B1_026</t>
  </si>
  <si>
    <t>201604_244_001_A10_G</t>
  </si>
  <si>
    <t>B1_027</t>
  </si>
  <si>
    <t>201604_244_001_B11_G</t>
  </si>
  <si>
    <t>B1_028</t>
  </si>
  <si>
    <t>201604_244_001_G11_G</t>
  </si>
  <si>
    <t>B1_030</t>
  </si>
  <si>
    <t>201604_244_001_H7_G</t>
  </si>
  <si>
    <t>B1_032</t>
  </si>
  <si>
    <t>201604_243_001_D2_G</t>
  </si>
  <si>
    <t>201604_BR_054</t>
  </si>
  <si>
    <t>B1_033</t>
  </si>
  <si>
    <t>201604_243_001_F4_G</t>
  </si>
  <si>
    <t>B1_034</t>
  </si>
  <si>
    <t>201604_243_001_A1_G</t>
  </si>
  <si>
    <t>201604_BR_192</t>
  </si>
  <si>
    <t>201604_BR_059</t>
  </si>
  <si>
    <t>B1_035</t>
  </si>
  <si>
    <t>201604_243_001_B1_G</t>
  </si>
  <si>
    <t>B1_036</t>
  </si>
  <si>
    <t>201604_243_001_B10_G</t>
  </si>
  <si>
    <t>B1_037</t>
  </si>
  <si>
    <t>201604_243_001_C3_G</t>
  </si>
  <si>
    <t>B1_040</t>
  </si>
  <si>
    <t>201604_243_001_D3_G</t>
  </si>
  <si>
    <t>B1_047</t>
  </si>
  <si>
    <t>201604_243_01</t>
  </si>
  <si>
    <t xml:space="preserve">Broodstock </t>
  </si>
  <si>
    <t>201604_243_001_D4_G</t>
  </si>
  <si>
    <t>Infection category</t>
  </si>
  <si>
    <t>GAV copies/ug TNA</t>
  </si>
  <si>
    <t>No. prawns</t>
  </si>
  <si>
    <t>% prawns</t>
  </si>
  <si>
    <t>copies</t>
  </si>
  <si>
    <t>log</t>
  </si>
  <si>
    <t>201604_243_001_D7_G</t>
  </si>
  <si>
    <t>Very high</t>
  </si>
  <si>
    <t>100,000,001-1,000,000,000</t>
  </si>
  <si>
    <t>201604_243_001_E2_G</t>
  </si>
  <si>
    <t>High</t>
  </si>
  <si>
    <t>10,000,001-100,000,000</t>
  </si>
  <si>
    <t>201604_244_001_H11_G</t>
  </si>
  <si>
    <t>Moderate high</t>
  </si>
  <si>
    <t>1,000,001-10,000,000</t>
  </si>
  <si>
    <t>201604_244_001_H8_G</t>
  </si>
  <si>
    <t>Moderate</t>
  </si>
  <si>
    <t>100,001-1,000,000</t>
  </si>
  <si>
    <t>201604_243_001_B8_G</t>
  </si>
  <si>
    <t>201604_BR_060</t>
  </si>
  <si>
    <t>Moderate low</t>
  </si>
  <si>
    <t>10,001-100,000</t>
  </si>
  <si>
    <t>201604_243_001_E5_G</t>
  </si>
  <si>
    <t>Low</t>
  </si>
  <si>
    <t>1,001-10,000</t>
  </si>
  <si>
    <t>201604_243_001_A11_G</t>
  </si>
  <si>
    <t>201604_BR_256</t>
  </si>
  <si>
    <t>201604_BR_061</t>
  </si>
  <si>
    <t xml:space="preserve">Very low </t>
  </si>
  <si>
    <t>101-1,000</t>
  </si>
  <si>
    <t>201604_243_001_F8_G</t>
  </si>
  <si>
    <t>Really low</t>
  </si>
  <si>
    <t>1-100</t>
  </si>
  <si>
    <t>201604_243_001_H10_G</t>
  </si>
  <si>
    <t>Positive</t>
  </si>
  <si>
    <t>201604_243_001_B2_G</t>
  </si>
  <si>
    <t>201604_BR_195</t>
  </si>
  <si>
    <t>201604_BR_072</t>
  </si>
  <si>
    <t>Not detected</t>
  </si>
  <si>
    <t>201604_243_001_G10_G</t>
  </si>
  <si>
    <t>Total</t>
  </si>
  <si>
    <t>201604_243_001_G7_G</t>
  </si>
  <si>
    <t>201604_243_001_H1_G</t>
  </si>
  <si>
    <t>Broodstock ID</t>
  </si>
  <si>
    <t>GAV Copies/ug TNA</t>
  </si>
  <si>
    <t>201604_243_001_H2_G</t>
  </si>
  <si>
    <t>201604_BR_116</t>
  </si>
  <si>
    <t>201604_244_001_B10_G</t>
  </si>
  <si>
    <t>201604_BR_456</t>
  </si>
  <si>
    <t>201604_244_001_C10_G</t>
  </si>
  <si>
    <t>201604_BR_080</t>
  </si>
  <si>
    <t>201604_244_001_G9_G</t>
  </si>
  <si>
    <t>201604_244_001_H9_G</t>
  </si>
  <si>
    <t>201604_BR_412</t>
  </si>
  <si>
    <t>201604_243_001_H8_G</t>
  </si>
  <si>
    <t>201604_BR_157</t>
  </si>
  <si>
    <t>201604_BR_074</t>
  </si>
  <si>
    <t>201604_243_001_A2_G</t>
  </si>
  <si>
    <t>201604_BR_198</t>
  </si>
  <si>
    <t>201604_243_001_B3_G</t>
  </si>
  <si>
    <t>201604_243_001_B7_G</t>
  </si>
  <si>
    <t>201604_BR_146</t>
  </si>
  <si>
    <t>201604_243_001_B9_G</t>
  </si>
  <si>
    <t>201604_BR_347</t>
  </si>
  <si>
    <t>201604_243_001_C9_G</t>
  </si>
  <si>
    <t>NA</t>
  </si>
  <si>
    <t>201604_243_001_E11_G</t>
  </si>
  <si>
    <t>201604_243_001_E7_G</t>
  </si>
  <si>
    <t>201604_BR_289</t>
  </si>
  <si>
    <t>201604_243_001_F2_G</t>
  </si>
  <si>
    <t>201604_243_001_F7_G</t>
  </si>
  <si>
    <t>201604_243_001_G6_G</t>
  </si>
  <si>
    <t>201604_244_001_D8_G</t>
  </si>
  <si>
    <t>201604_244_001_F7_G</t>
  </si>
  <si>
    <t>201604_244_001_A12_G</t>
  </si>
  <si>
    <t>201604_BR_145</t>
  </si>
  <si>
    <t>201604_BR_084</t>
  </si>
  <si>
    <t>201604_244_001_C9_G</t>
  </si>
  <si>
    <t>*2</t>
  </si>
  <si>
    <t>201604_BR_090</t>
  </si>
  <si>
    <t>201604_244_001_D10_G</t>
  </si>
  <si>
    <t>201604_243_001_D5_G</t>
  </si>
  <si>
    <t>201604_BR_239</t>
  </si>
  <si>
    <t>201604_BR_103</t>
  </si>
  <si>
    <t>201604_243_001_A7_G</t>
  </si>
  <si>
    <t>*3</t>
  </si>
  <si>
    <t>201604_BR_114</t>
  </si>
  <si>
    <t>201604_243_001_B11_G</t>
  </si>
  <si>
    <t>201604_243_001_B6_G</t>
  </si>
  <si>
    <t>201604_243_001_C2_G</t>
  </si>
  <si>
    <t>201604_244_001_A9_G</t>
  </si>
  <si>
    <t>201604_244_001_C7_G</t>
  </si>
  <si>
    <t>201604_244_001_D9_G</t>
  </si>
  <si>
    <t>201604_244_001_F12_G</t>
  </si>
  <si>
    <t>201604_244_001_G10_G</t>
  </si>
  <si>
    <t>201604_243_001_A4_G</t>
  </si>
  <si>
    <t>201604_243_001_D8_G</t>
  </si>
  <si>
    <t>201604_243_001_F1_G</t>
  </si>
  <si>
    <t>201604_243_001_G4_G</t>
  </si>
  <si>
    <t>201604_243_001_H5_G</t>
  </si>
  <si>
    <t>201604_244_001_E12_G</t>
  </si>
  <si>
    <t>201604_243_001_A10_G</t>
  </si>
  <si>
    <t>*4</t>
  </si>
  <si>
    <t>#1</t>
  </si>
  <si>
    <t>201604_243_001_A3_G</t>
  </si>
  <si>
    <t>201604_243_001_C4_G</t>
  </si>
  <si>
    <t>201604_243_001_F3_G</t>
  </si>
  <si>
    <t>201604_243_001_H9_G</t>
  </si>
  <si>
    <t>201604_244_001_A8_G</t>
  </si>
  <si>
    <t>201604_244_001_E8_G</t>
  </si>
  <si>
    <t>201604_244_001_F8_G</t>
  </si>
  <si>
    <t>201604_243_001_C10_G</t>
  </si>
  <si>
    <t>201604_BR_282</t>
  </si>
  <si>
    <t>201604_BR_399</t>
  </si>
  <si>
    <t>201604_244_001_A7_G</t>
  </si>
  <si>
    <t>201604_244_001_B12_G</t>
  </si>
  <si>
    <t>201604_243_001_A12_G</t>
  </si>
  <si>
    <t>201604_243_001_A6_G</t>
  </si>
  <si>
    <t>201604_243_001_A8_G</t>
  </si>
  <si>
    <t>201604_243_001_C7_G</t>
  </si>
  <si>
    <t>201604_243_001_E9_G</t>
  </si>
  <si>
    <t>201604_243_001_F11_G</t>
  </si>
  <si>
    <t>201604_243_001_G1_G</t>
  </si>
  <si>
    <t>201604_243_001_G8_G</t>
  </si>
  <si>
    <t>201604_244_001_D11_G</t>
  </si>
  <si>
    <t>201604_243_001_D11_G</t>
  </si>
  <si>
    <t>201604_BR_204</t>
  </si>
  <si>
    <t>201604_BR_414</t>
  </si>
  <si>
    <t>201604_243_001_G11_G</t>
  </si>
  <si>
    <t>201604_BR_300</t>
  </si>
  <si>
    <t>201604_BR_427</t>
  </si>
  <si>
    <t>201604_244_001_C11_G</t>
  </si>
  <si>
    <t>201604_243_001_D9_G</t>
  </si>
  <si>
    <t>201604_BR_431</t>
  </si>
  <si>
    <t>201604_243_001_G9_G</t>
  </si>
  <si>
    <t>201604_243_001_B4_G</t>
  </si>
  <si>
    <t>*5</t>
  </si>
  <si>
    <t>201604_BR_445</t>
  </si>
  <si>
    <t>201604_243_001_C8_G</t>
  </si>
  <si>
    <t>201604_243_001_D6_G</t>
  </si>
  <si>
    <t>201604_243_001_E6_G</t>
  </si>
  <si>
    <t>201604_243_001_F9_G</t>
  </si>
  <si>
    <t>201604_243_001_H6_G</t>
  </si>
  <si>
    <t>201604_243_001_H7_G</t>
  </si>
  <si>
    <t>201604_244_001_D12_G</t>
  </si>
  <si>
    <t>201604_244_001_E9_G</t>
  </si>
  <si>
    <t>201604_244_001_G8_G</t>
  </si>
  <si>
    <t>201604_243_001_B5_G</t>
  </si>
  <si>
    <t>201604_BR_458</t>
  </si>
  <si>
    <t>201604_244_001_C12_G</t>
  </si>
  <si>
    <t>201604_243_001_E1_G</t>
  </si>
  <si>
    <t>201604_BR_331</t>
  </si>
  <si>
    <t>201604_BR_476</t>
  </si>
  <si>
    <t>201604_243_001_E3_G</t>
  </si>
  <si>
    <t>201604_BR_479</t>
  </si>
  <si>
    <t>201604_243_001_H4_G</t>
  </si>
  <si>
    <t>201604_243_001_C11_G</t>
  </si>
  <si>
    <t>201604_BR_385</t>
  </si>
  <si>
    <t>201604_BR_515</t>
  </si>
  <si>
    <t>201604_244_001_B7_G</t>
  </si>
  <si>
    <t>201604_243_001_C5_G</t>
  </si>
  <si>
    <t>201604_BR_169</t>
  </si>
  <si>
    <t>#2</t>
  </si>
  <si>
    <t>201604_243_001_C6_G</t>
  </si>
  <si>
    <t>201604_243_001_G5_G</t>
  </si>
  <si>
    <t>201604_243_001_H11_G</t>
  </si>
  <si>
    <t>201604_244_001_F10_G</t>
  </si>
  <si>
    <t>201604_243_001_C1_G</t>
  </si>
  <si>
    <t>201604_BR_316</t>
  </si>
  <si>
    <t>201604_BR_460</t>
  </si>
  <si>
    <t>201604_135_001_B12_G</t>
  </si>
  <si>
    <t>201604BR129</t>
  </si>
  <si>
    <t>B2_001</t>
  </si>
  <si>
    <t>201604_135_001_C11_G</t>
  </si>
  <si>
    <t>B2_002</t>
  </si>
  <si>
    <t>201604_135_001_C3_G</t>
  </si>
  <si>
    <t>B2_003</t>
  </si>
  <si>
    <t>201604_135_001_C8_G</t>
  </si>
  <si>
    <t>B2_004</t>
  </si>
  <si>
    <t>201604_135_001_F10_G</t>
  </si>
  <si>
    <t>B2_005</t>
  </si>
  <si>
    <t>201604_135_001_H3_G</t>
  </si>
  <si>
    <t>B2_007</t>
  </si>
  <si>
    <t>201604_135_001_D10_G</t>
  </si>
  <si>
    <t>B2_008</t>
  </si>
  <si>
    <t>201604_135_001_G8_G</t>
  </si>
  <si>
    <t>B2_009</t>
  </si>
  <si>
    <t>201604_135_001_A11_G</t>
  </si>
  <si>
    <t>B2_010</t>
  </si>
  <si>
    <t>201604_135_001_A5_G</t>
  </si>
  <si>
    <t>B2_011</t>
  </si>
  <si>
    <t>201604_135_001_B8_G</t>
  </si>
  <si>
    <t>B2_012</t>
  </si>
  <si>
    <t>201604_135_001_C7_G</t>
  </si>
  <si>
    <t>B2_013</t>
  </si>
  <si>
    <t>201604_135_001_D11_G</t>
  </si>
  <si>
    <t>B2_014</t>
  </si>
  <si>
    <t>201604_135_001_E8_G</t>
  </si>
  <si>
    <t>B2_015</t>
  </si>
  <si>
    <t>201604_135_001_F4_G</t>
  </si>
  <si>
    <t>201604BR133</t>
  </si>
  <si>
    <t>201604BR062</t>
  </si>
  <si>
    <t>B2_016</t>
  </si>
  <si>
    <t>201604_135_001_E11_G</t>
  </si>
  <si>
    <t>B2_017</t>
  </si>
  <si>
    <t>201604_135_001_A10_G</t>
  </si>
  <si>
    <t>B2_018</t>
  </si>
  <si>
    <t>201604_135_001_A8_G</t>
  </si>
  <si>
    <t>201604BR142</t>
  </si>
  <si>
    <t>201604BR049</t>
  </si>
  <si>
    <t>B2_019</t>
  </si>
  <si>
    <t>201604_135_001_B4_G</t>
  </si>
  <si>
    <t>B2_020</t>
  </si>
  <si>
    <t>201604_135_001_D1_G</t>
  </si>
  <si>
    <t>B2_021</t>
  </si>
  <si>
    <t>201604_135_001_E10_G</t>
  </si>
  <si>
    <t>B2_022</t>
  </si>
  <si>
    <t>201604_135_001_E2_G</t>
  </si>
  <si>
    <t>B2_023</t>
  </si>
  <si>
    <t>201604_135_001_E3_G</t>
  </si>
  <si>
    <t>B2_024</t>
  </si>
  <si>
    <t>201604_135_001_F9_G</t>
  </si>
  <si>
    <t>B2_027</t>
  </si>
  <si>
    <t>201604_135_001_G1_G</t>
  </si>
  <si>
    <t>201604_135_001_H10_G</t>
  </si>
  <si>
    <t>201604_135_001_H11_G</t>
  </si>
  <si>
    <t>201604_135_001_C12_G</t>
  </si>
  <si>
    <t>201604_135_001_E1_G</t>
  </si>
  <si>
    <t>201604_135_001_A7_G</t>
  </si>
  <si>
    <t>201604_135_001_D4_G</t>
  </si>
  <si>
    <t>201604BR170</t>
  </si>
  <si>
    <t>201604BR021</t>
  </si>
  <si>
    <t>201604_135_001_A3_G</t>
  </si>
  <si>
    <t>201604BR189</t>
  </si>
  <si>
    <t>201604BR085</t>
  </si>
  <si>
    <t>201604_135_001_B7_G</t>
  </si>
  <si>
    <t>201604_135_001_C1_G</t>
  </si>
  <si>
    <t>201604BR223</t>
  </si>
  <si>
    <t>201604BR102</t>
  </si>
  <si>
    <t>201604_135_001_C9_G</t>
  </si>
  <si>
    <t>201604_135_001_D7_G</t>
  </si>
  <si>
    <t>201604_135_001_D8_G</t>
  </si>
  <si>
    <t>201604_135_001_E5_G</t>
  </si>
  <si>
    <t>201604_135_001_E7_G</t>
  </si>
  <si>
    <t>201604_135_001_F1_G</t>
  </si>
  <si>
    <t>201604_135_001_G4_G</t>
  </si>
  <si>
    <t>201604_135_001_G5_G</t>
  </si>
  <si>
    <t>201604_135_001_H1_G</t>
  </si>
  <si>
    <t>201604_135_001_H9_G</t>
  </si>
  <si>
    <t>201604_135_001_C2_G</t>
  </si>
  <si>
    <t>201604_135_001_D12_G</t>
  </si>
  <si>
    <t>201604_135_001_G10_G</t>
  </si>
  <si>
    <t>201604_135_001_B6_G</t>
  </si>
  <si>
    <t>201604_135_001_D5_G</t>
  </si>
  <si>
    <t>201604_135_001_D6_G</t>
  </si>
  <si>
    <t>201604_135_001_E12_G</t>
  </si>
  <si>
    <t>201604_135_001_F12_G</t>
  </si>
  <si>
    <t>201604_135_001_H2_G</t>
  </si>
  <si>
    <t>201604_135_001_H5_G</t>
  </si>
  <si>
    <t>201604_135_001_A1_G</t>
  </si>
  <si>
    <t>201604_135_001_A2_G</t>
  </si>
  <si>
    <t>201604_135_001_B10_G</t>
  </si>
  <si>
    <t>201604BR119</t>
  </si>
  <si>
    <t>201604_135_001_B11_G</t>
  </si>
  <si>
    <t>201604_135_001_B5_G</t>
  </si>
  <si>
    <t>201604BR231</t>
  </si>
  <si>
    <t>201604BR074</t>
  </si>
  <si>
    <t>201604_135_001_C10_G</t>
  </si>
  <si>
    <t>201604_135_001_C4_G</t>
  </si>
  <si>
    <t>201604_135_001_E4_G</t>
  </si>
  <si>
    <t>201604BR094</t>
  </si>
  <si>
    <t>201604_135_001_E6_G</t>
  </si>
  <si>
    <t>201604_135_001_E9_G</t>
  </si>
  <si>
    <t>201604_135_001_F3_G</t>
  </si>
  <si>
    <t>201604_135_001_G7_G</t>
  </si>
  <si>
    <t>201604_135_001_G9_G</t>
  </si>
  <si>
    <t>201604_135_001_F11_G</t>
  </si>
  <si>
    <t>201604_135_001_F6_G</t>
  </si>
  <si>
    <t>201604_135_001_H4_G</t>
  </si>
  <si>
    <t>201604_135_001_A6_G</t>
  </si>
  <si>
    <t>201604_135_001_C5_G</t>
  </si>
  <si>
    <t>201604_135_001_A4_G</t>
  </si>
  <si>
    <t>201604_135_001_B3_G</t>
  </si>
  <si>
    <t>201604_135_001_C6_G</t>
  </si>
  <si>
    <t>201604_135_001_F2_G</t>
  </si>
  <si>
    <t>201604_135_001_F7_G</t>
  </si>
  <si>
    <t>201604_135_001_G2_G</t>
  </si>
  <si>
    <t>201604_135_001_F5_G</t>
  </si>
  <si>
    <t>201604_135_001_D9_G</t>
  </si>
  <si>
    <t>201604_135_001_G6_G</t>
  </si>
  <si>
    <t>201604_135_001_B9_G</t>
  </si>
  <si>
    <t>201604_135_001_A12_G</t>
  </si>
  <si>
    <t>201604BR277</t>
  </si>
  <si>
    <t>201604BR003</t>
  </si>
  <si>
    <t>201604_135_001_A9_G</t>
  </si>
  <si>
    <t>201604_135_001_B1_G</t>
  </si>
  <si>
    <t>201604_135_001_B2_G</t>
  </si>
  <si>
    <t>201604BR322</t>
  </si>
  <si>
    <t>201604BR427</t>
  </si>
  <si>
    <t>201604_135_001_D3_G</t>
  </si>
  <si>
    <t>201604BR323</t>
  </si>
  <si>
    <t>201604BR429</t>
  </si>
  <si>
    <t>201604_135_001_H7_G</t>
  </si>
  <si>
    <t>201604_135_001_G3_G</t>
  </si>
  <si>
    <t>201604_135_001_H8_G</t>
  </si>
  <si>
    <t>201604_135_001_D2_G</t>
  </si>
  <si>
    <t>201604_135_001_F8_G</t>
  </si>
  <si>
    <t>201604_135_001_H6_G</t>
  </si>
  <si>
    <t>201604_135_001_G11_G</t>
  </si>
  <si>
    <t>201604_136_001_A10_G</t>
  </si>
  <si>
    <t>201604_136_001_A9_G</t>
  </si>
  <si>
    <t>201604_136_001_C2_G</t>
  </si>
  <si>
    <t>201604_136_001_C8_G</t>
  </si>
  <si>
    <t>201604_136_001_D11_G</t>
  </si>
  <si>
    <t>201604_136_001_D3_G</t>
  </si>
  <si>
    <t>201604_136_001_E10_G</t>
  </si>
  <si>
    <t>201604_136_001_F6_G</t>
  </si>
  <si>
    <t>201604_136_001_D8_G</t>
  </si>
  <si>
    <t>201604BR326</t>
  </si>
  <si>
    <t>201604BR520</t>
  </si>
  <si>
    <t>201604_136_001_C9_G</t>
  </si>
  <si>
    <t>201604_136_001_D1_G</t>
  </si>
  <si>
    <t>201604_136_001_D12_G</t>
  </si>
  <si>
    <t>201604_136_001_D6_G</t>
  </si>
  <si>
    <t>201604_136_001_D9_G</t>
  </si>
  <si>
    <t>201604_136_001_E5_G</t>
  </si>
  <si>
    <t>201604_136_001_F10_G</t>
  </si>
  <si>
    <t>201604_136_001_E6_G</t>
  </si>
  <si>
    <t>201604_136_001_A1_G</t>
  </si>
  <si>
    <t>201604_136_001_A6_G</t>
  </si>
  <si>
    <t>201604_136_001_B2_G</t>
  </si>
  <si>
    <t>201604_136_001_B8_G</t>
  </si>
  <si>
    <t>201604_136_001_B9_G</t>
  </si>
  <si>
    <t>201604_136_001_E2_G</t>
  </si>
  <si>
    <t>201604_136_001_F1_G</t>
  </si>
  <si>
    <t>201604_136_001_F3_G</t>
  </si>
  <si>
    <t>201604_136_001_F7_G</t>
  </si>
  <si>
    <t>201604_136_001_G5_G</t>
  </si>
  <si>
    <t>201604_136_001_G6_G</t>
  </si>
  <si>
    <t>201604_136_001_H10_G</t>
  </si>
  <si>
    <t>201604_136_001_B6_G</t>
  </si>
  <si>
    <t>201604_136_001_A8_G</t>
  </si>
  <si>
    <t>201604_136_001_B1_G</t>
  </si>
  <si>
    <t>201604_136_001_B7_G</t>
  </si>
  <si>
    <t>201604_136_001_C7_G</t>
  </si>
  <si>
    <t>201604_136_001_D2_G</t>
  </si>
  <si>
    <t>201604BR336</t>
  </si>
  <si>
    <t>201604BR099</t>
  </si>
  <si>
    <t>201604_136_001_F5_G</t>
  </si>
  <si>
    <t>201604_136_001_G10_G</t>
  </si>
  <si>
    <t>201604_136_001_H4_G</t>
  </si>
  <si>
    <t>201604_136_001_A7_G</t>
  </si>
  <si>
    <t>201604_136_001_A5_G</t>
  </si>
  <si>
    <t>201604_136_001_B10_G</t>
  </si>
  <si>
    <t>201604_136_001_B4_G</t>
  </si>
  <si>
    <t>201604_136_001_C11_G</t>
  </si>
  <si>
    <t>201604_136_001_D4_G</t>
  </si>
  <si>
    <t>201604_136_001_D5_G</t>
  </si>
  <si>
    <t>201604_136_001_D7_G</t>
  </si>
  <si>
    <t>201604_136_001_E1_G</t>
  </si>
  <si>
    <t>201604_136_001_H8_G</t>
  </si>
  <si>
    <t>201604_136_001_A2_G</t>
  </si>
  <si>
    <t>201604BR359</t>
  </si>
  <si>
    <t>201604BR071</t>
  </si>
  <si>
    <t>201604_136_001_B11_G</t>
  </si>
  <si>
    <t>201604_136_001_C10_G</t>
  </si>
  <si>
    <t>201604_136_001_D10_G</t>
  </si>
  <si>
    <t>201604_136_001_E3_G</t>
  </si>
  <si>
    <t>201604BR365</t>
  </si>
  <si>
    <t>201604BR537</t>
  </si>
  <si>
    <t>201604_136_001_E9_G</t>
  </si>
  <si>
    <t>201604_136_001_F11_G</t>
  </si>
  <si>
    <t>201604_136_001_G1_G</t>
  </si>
  <si>
    <t>201604_136_001_G2_G</t>
  </si>
  <si>
    <t>201604_136_001_G4_G</t>
  </si>
  <si>
    <t>201604_136_001_G7_G</t>
  </si>
  <si>
    <t>201604_136_001_G9_G</t>
  </si>
  <si>
    <t>201604_136_001_H2_G</t>
  </si>
  <si>
    <t>201604_136_001_B3_G</t>
  </si>
  <si>
    <t>201604_136_001_B5_G</t>
  </si>
  <si>
    <t>201604_136_001_C3_G</t>
  </si>
  <si>
    <t>201604BR376</t>
  </si>
  <si>
    <t>201604BR457</t>
  </si>
  <si>
    <t>201604_136_001_C4_G</t>
  </si>
  <si>
    <t>201604BR247</t>
  </si>
  <si>
    <t>201604BR474</t>
  </si>
  <si>
    <t>201604_136_001_E11_G</t>
  </si>
  <si>
    <t>201604_136_001_E8_G</t>
  </si>
  <si>
    <t>201604_136_001_F8_G</t>
  </si>
  <si>
    <t>201604BR261</t>
  </si>
  <si>
    <t>201604BR103</t>
  </si>
  <si>
    <t>201604_136_001_G8_G</t>
  </si>
  <si>
    <t>201604_136_001_H6_G</t>
  </si>
  <si>
    <t>201604_136_001_H7_G</t>
  </si>
  <si>
    <t>201604_136_001_H9_G</t>
  </si>
  <si>
    <t>201604_136_001_A12_G</t>
  </si>
  <si>
    <t>201604_136_001_F12_G</t>
  </si>
  <si>
    <t>201604_136_001_A11_G</t>
  </si>
  <si>
    <t>201604_136_001_A4_G</t>
  </si>
  <si>
    <t>201604_136_001_C6_G</t>
  </si>
  <si>
    <t>*1</t>
  </si>
  <si>
    <t>201604BR064</t>
  </si>
  <si>
    <t>201604_136_001_G3_G</t>
  </si>
  <si>
    <t>201604_136_001_H3_G</t>
  </si>
  <si>
    <t>201604_136_001_G11_G</t>
  </si>
  <si>
    <t>201604_136_001_A3_G</t>
  </si>
  <si>
    <t>201604_136_001_B12_G</t>
  </si>
  <si>
    <t>201604_136_001_H11_G</t>
  </si>
  <si>
    <t>201604_136_001_H5_G</t>
  </si>
  <si>
    <t>201604_136_001_E12_G</t>
  </si>
  <si>
    <t>201604BR445</t>
  </si>
  <si>
    <t>201604_136_001_E4_G</t>
  </si>
  <si>
    <t>201604_136_001_E7_G</t>
  </si>
  <si>
    <t>201604BR531</t>
  </si>
  <si>
    <t>201604_136_001_C1_G</t>
  </si>
  <si>
    <t>201604_136_001_C5_G</t>
  </si>
  <si>
    <t>201604_136_001_H1_G</t>
  </si>
  <si>
    <t>201604_136_001_C12_G</t>
  </si>
  <si>
    <t>201604_136_001_F9_G</t>
  </si>
  <si>
    <t>201604BR114</t>
  </si>
  <si>
    <t>201604_136_001_F2_G</t>
  </si>
  <si>
    <t>201602_141_001_A1_G</t>
  </si>
  <si>
    <t>*7</t>
  </si>
  <si>
    <t>201602BR027</t>
  </si>
  <si>
    <t>B3_022</t>
  </si>
  <si>
    <t>201602_141_001_A10_G</t>
  </si>
  <si>
    <t>201602BR121</t>
  </si>
  <si>
    <t>201602BR063</t>
  </si>
  <si>
    <t>B3_013</t>
  </si>
  <si>
    <t>201602_141_001_A11_G</t>
  </si>
  <si>
    <t>201602BR102</t>
  </si>
  <si>
    <t>201602BR075</t>
  </si>
  <si>
    <t>B3_017</t>
  </si>
  <si>
    <t>201602_141_001_A12_G</t>
  </si>
  <si>
    <t>201602BR113</t>
  </si>
  <si>
    <t>201602BR026</t>
  </si>
  <si>
    <t>B3_001</t>
  </si>
  <si>
    <t>201602_141_001_A2_G</t>
  </si>
  <si>
    <t>201602BR087</t>
  </si>
  <si>
    <t>201602BR056</t>
  </si>
  <si>
    <t>B3_011</t>
  </si>
  <si>
    <t>201602_141_001_A3_G</t>
  </si>
  <si>
    <t>201602_141_001_A4_G</t>
  </si>
  <si>
    <t>201602BR126</t>
  </si>
  <si>
    <t>201602BR031</t>
  </si>
  <si>
    <t>B3_023</t>
  </si>
  <si>
    <t>201602_141_001_A5_G</t>
  </si>
  <si>
    <t>201602BR110</t>
  </si>
  <si>
    <t>201602BR054</t>
  </si>
  <si>
    <t>B3_009</t>
  </si>
  <si>
    <t>201602_141_001_A6_G</t>
  </si>
  <si>
    <t>201602_141_001_A7_G</t>
  </si>
  <si>
    <t>201602BR105</t>
  </si>
  <si>
    <t>201602BR066</t>
  </si>
  <si>
    <t>B3_014</t>
  </si>
  <si>
    <t>201602_141_001_A8_G</t>
  </si>
  <si>
    <t>201602_141_001_A9_G</t>
  </si>
  <si>
    <t>201602BR096</t>
  </si>
  <si>
    <t>B3_016</t>
  </si>
  <si>
    <t>201602_141_001_B1_G</t>
  </si>
  <si>
    <t>201602_141_001_B10_G</t>
  </si>
  <si>
    <t>201602_141_001_B11_G</t>
  </si>
  <si>
    <t>201602BR100</t>
  </si>
  <si>
    <t>#6</t>
  </si>
  <si>
    <t>B3_030</t>
  </si>
  <si>
    <t>201602_141_001_B12_G</t>
  </si>
  <si>
    <t>201602BR040</t>
  </si>
  <si>
    <t>B3_007</t>
  </si>
  <si>
    <t>201602_141_001_B2_G</t>
  </si>
  <si>
    <t>201602BR104</t>
  </si>
  <si>
    <t>201602BR069</t>
  </si>
  <si>
    <t>B3_015</t>
  </si>
  <si>
    <t>201602_141_001_B3_G</t>
  </si>
  <si>
    <t>201602_141_001_B4_G</t>
  </si>
  <si>
    <t>201602_141_001_B5_G</t>
  </si>
  <si>
    <t>201602_141_001_B6_G</t>
  </si>
  <si>
    <t>201602BR070</t>
  </si>
  <si>
    <t>B3_027</t>
  </si>
  <si>
    <t>201602_141_001_B7_G</t>
  </si>
  <si>
    <t>201602BR097</t>
  </si>
  <si>
    <t>B3_026</t>
  </si>
  <si>
    <t>201602_141_001_B8_G</t>
  </si>
  <si>
    <t>201602_141_001_B9_G</t>
  </si>
  <si>
    <t>201602_141_001_C1_G</t>
  </si>
  <si>
    <t>201602_141_001_C10_G</t>
  </si>
  <si>
    <t>201602_141_001_C11_G</t>
  </si>
  <si>
    <t>201602_141_001_C12_G</t>
  </si>
  <si>
    <t>201602_141_001_C2_G</t>
  </si>
  <si>
    <t>201602_141_001_C3_G</t>
  </si>
  <si>
    <t>201602_141_001_C4_G</t>
  </si>
  <si>
    <t>201602BR118</t>
  </si>
  <si>
    <t>201602BR123</t>
  </si>
  <si>
    <t>B3_020</t>
  </si>
  <si>
    <t>201602_141_001_C5_G</t>
  </si>
  <si>
    <t>201602_141_001_C6_G</t>
  </si>
  <si>
    <t>201602_141_001_C7_G</t>
  </si>
  <si>
    <t>201602BR125</t>
  </si>
  <si>
    <t>201602BR036</t>
  </si>
  <si>
    <t>B3_005</t>
  </si>
  <si>
    <t>201602_141_001_C8_G</t>
  </si>
  <si>
    <t>201602_141_001_C9_G</t>
  </si>
  <si>
    <t>201602_141_001_D1_G</t>
  </si>
  <si>
    <t>201602_141_001_D10_G</t>
  </si>
  <si>
    <t>201602BR020</t>
  </si>
  <si>
    <t>201602BR085</t>
  </si>
  <si>
    <t>B3_019</t>
  </si>
  <si>
    <t>201602_141_001_D11_G</t>
  </si>
  <si>
    <t>201602_141_001_D12_G</t>
  </si>
  <si>
    <t>201602_141_001_D2_G</t>
  </si>
  <si>
    <t>201602_141_001_D3_G</t>
  </si>
  <si>
    <t>201602_141_001_D4_G</t>
  </si>
  <si>
    <t>*14</t>
  </si>
  <si>
    <t>201602BR081</t>
  </si>
  <si>
    <t>B3_028</t>
  </si>
  <si>
    <t>201602_141_001_D5_G</t>
  </si>
  <si>
    <t>201602_141_001_D6_G</t>
  </si>
  <si>
    <t>201602_141_001_D7_G</t>
  </si>
  <si>
    <t>201602_141_001_D8_G</t>
  </si>
  <si>
    <t>201602_141_001_D9_G</t>
  </si>
  <si>
    <t>201602BR088</t>
  </si>
  <si>
    <t>201602BR060</t>
  </si>
  <si>
    <t>B3_012</t>
  </si>
  <si>
    <t>201602_141_001_E1_G</t>
  </si>
  <si>
    <t>201602_141_001_E10_G</t>
  </si>
  <si>
    <t>201602BR093</t>
  </si>
  <si>
    <t>B3_004</t>
  </si>
  <si>
    <t>201602_141_001_E11_G</t>
  </si>
  <si>
    <t>201602_141_001_E12_G</t>
  </si>
  <si>
    <t>201602_141_001_E2_G</t>
  </si>
  <si>
    <t>201602_141_001_E3_G</t>
  </si>
  <si>
    <t>201602_141_001_E4_G</t>
  </si>
  <si>
    <t>201602_141_001_E5_G</t>
  </si>
  <si>
    <t>201602_141_001_E6_G</t>
  </si>
  <si>
    <t>201602_141_001_E7_G</t>
  </si>
  <si>
    <t>201602_141_001_E8_G</t>
  </si>
  <si>
    <t>201602_141_001_E9_G</t>
  </si>
  <si>
    <t>201602_141_001_F1_G</t>
  </si>
  <si>
    <t>201602_141_001_F10_G</t>
  </si>
  <si>
    <t>201602_141_001_F11_G</t>
  </si>
  <si>
    <t>201602_141_001_F12_G</t>
  </si>
  <si>
    <t>201602_141_001_F2_G</t>
  </si>
  <si>
    <t>201602_141_001_F3_G</t>
  </si>
  <si>
    <t>201602_141_001_F4_G</t>
  </si>
  <si>
    <t>201602_141_001_F5_G</t>
  </si>
  <si>
    <t>201602BR114</t>
  </si>
  <si>
    <t>201602BR079</t>
  </si>
  <si>
    <t>B3_018</t>
  </si>
  <si>
    <t>201602_141_001_F6_G</t>
  </si>
  <si>
    <t>201602_141_001_F7_G</t>
  </si>
  <si>
    <t>201602_141_001_F8_G</t>
  </si>
  <si>
    <t>201602BR127</t>
  </si>
  <si>
    <t>201602BR018</t>
  </si>
  <si>
    <t>B3_029</t>
  </si>
  <si>
    <t>201602_141_001_F9_G</t>
  </si>
  <si>
    <t>201602_141_001_G1_G</t>
  </si>
  <si>
    <t>B3_033</t>
  </si>
  <si>
    <t>201602_141_001_G10_G</t>
  </si>
  <si>
    <t>201602_141_001_G11_G</t>
  </si>
  <si>
    <t>201602_141_001_G2_G</t>
  </si>
  <si>
    <t>201602_141_001_G3_G</t>
  </si>
  <si>
    <t>201602_141_001_G4_G</t>
  </si>
  <si>
    <t>201602_141_001_G5_G</t>
  </si>
  <si>
    <t>201602_141_001_G6_G</t>
  </si>
  <si>
    <t>201602_141_001_G7_G</t>
  </si>
  <si>
    <t>*8</t>
  </si>
  <si>
    <t>201602BR014</t>
  </si>
  <si>
    <t>B3_021</t>
  </si>
  <si>
    <t>201602_141_001_G8_G</t>
  </si>
  <si>
    <t>201602_141_001_G9_G</t>
  </si>
  <si>
    <t>201602_141_001_H10_G</t>
  </si>
  <si>
    <t>201602_141_001_H11_G</t>
  </si>
  <si>
    <t>201602_141_001_H5_G</t>
  </si>
  <si>
    <t>201602_141_001_H6_G</t>
  </si>
  <si>
    <t>201602_141_001_H7_G</t>
  </si>
  <si>
    <t>201602_141_001_H8_G</t>
  </si>
  <si>
    <t>201602_141_001_H9_G</t>
  </si>
  <si>
    <t>201602_142_001_A1_G</t>
  </si>
  <si>
    <t>201602_142_001_A10_G</t>
  </si>
  <si>
    <t>201602_142_001_A12_G</t>
  </si>
  <si>
    <t>201602_142_001_A2_G</t>
  </si>
  <si>
    <t>201602_142_001_A3_G</t>
  </si>
  <si>
    <t>201602_142_001_A4_G</t>
  </si>
  <si>
    <t>201602_142_001_A5_G</t>
  </si>
  <si>
    <t>*6</t>
  </si>
  <si>
    <t>B3_024</t>
  </si>
  <si>
    <t>201602_142_001_A6_G</t>
  </si>
  <si>
    <t>201602_142_001_A7_G</t>
  </si>
  <si>
    <t>201602_142_001_A8_G</t>
  </si>
  <si>
    <t>201602_142_001_A9_G</t>
  </si>
  <si>
    <t>201602_142_001_B1_G</t>
  </si>
  <si>
    <t>201602_142_001_B10_G</t>
  </si>
  <si>
    <t>201602_142_001_B12_G</t>
  </si>
  <si>
    <t>201602_142_001_B2_G</t>
  </si>
  <si>
    <t>201602_142_001_B3_G</t>
  </si>
  <si>
    <t>201602_142_001_B4_G</t>
  </si>
  <si>
    <t>201602_142_001_B5_G</t>
  </si>
  <si>
    <t>201602_142_001_B6_G</t>
  </si>
  <si>
    <t>201602_142_001_B7_G</t>
  </si>
  <si>
    <t>201602_142_001_B8_G</t>
  </si>
  <si>
    <t>201602_142_001_B9_G</t>
  </si>
  <si>
    <t>201602_142_001_C1_G</t>
  </si>
  <si>
    <t>201602_142_001_C10_G</t>
  </si>
  <si>
    <t>201602_142_001_C12_G</t>
  </si>
  <si>
    <t>201602_142_001_C2_G</t>
  </si>
  <si>
    <t>201602_142_001_C3_G</t>
  </si>
  <si>
    <t>201602_142_001_C4_G</t>
  </si>
  <si>
    <t>201602_142_001_C5_G</t>
  </si>
  <si>
    <t>201602_142_001_C6_G</t>
  </si>
  <si>
    <t>201602BR044</t>
  </si>
  <si>
    <t>B3_025</t>
  </si>
  <si>
    <t>201602_142_001_C7_G</t>
  </si>
  <si>
    <t>201602_142_001_C8_G</t>
  </si>
  <si>
    <t>201602_142_001_C9_G</t>
  </si>
  <si>
    <t>201602_142_001_D1_G</t>
  </si>
  <si>
    <t>201602_142_001_D10_G</t>
  </si>
  <si>
    <t>201602_142_001_D12_G</t>
  </si>
  <si>
    <t>201602_142_001_D2_G</t>
  </si>
  <si>
    <t>201602_142_001_D3_G</t>
  </si>
  <si>
    <t>201602_142_001_D4_G</t>
  </si>
  <si>
    <t>201602_142_001_D5_G</t>
  </si>
  <si>
    <t>201602_142_001_D6_G</t>
  </si>
  <si>
    <t>201602_142_001_D7_G</t>
  </si>
  <si>
    <t>201602_142_001_D8_G</t>
  </si>
  <si>
    <t>201602_142_001_D9_G</t>
  </si>
  <si>
    <t>201602_142_001_E1_G</t>
  </si>
  <si>
    <t>201602_142_001_E10_G</t>
  </si>
  <si>
    <t>201602_142_001_E12_G</t>
  </si>
  <si>
    <t>201602_142_001_E2_G</t>
  </si>
  <si>
    <t>201602_142_001_E3_G</t>
  </si>
  <si>
    <t>201602_142_001_E4_G</t>
  </si>
  <si>
    <t>201602_142_001_E5_G</t>
  </si>
  <si>
    <t>201602_142_001_E6_G</t>
  </si>
  <si>
    <t>201602_142_001_E7_G</t>
  </si>
  <si>
    <t>201602_142_001_E8_G</t>
  </si>
  <si>
    <t>201602_142_001_E9_G</t>
  </si>
  <si>
    <t>201602_142_001_F1_G</t>
  </si>
  <si>
    <t>201602_142_001_F10_G</t>
  </si>
  <si>
    <t>201602_142_001_F12_G</t>
  </si>
  <si>
    <t>201602_142_001_F2_G</t>
  </si>
  <si>
    <t>201602_142_001_F3_G</t>
  </si>
  <si>
    <t>201602_142_001_F4_G</t>
  </si>
  <si>
    <t>201602_142_001_F5_G</t>
  </si>
  <si>
    <t>201602_142_001_F6_G</t>
  </si>
  <si>
    <t>201602_142_001_F7_G</t>
  </si>
  <si>
    <t>201602_142_001_F8_G</t>
  </si>
  <si>
    <t>201602_142_001_F9_G</t>
  </si>
  <si>
    <t>201602_142_001_G1_G</t>
  </si>
  <si>
    <t>201602BR035</t>
  </si>
  <si>
    <t>B3_003</t>
  </si>
  <si>
    <t>201602_142_001_G10_G</t>
  </si>
  <si>
    <t>201602_142_001_G2_G</t>
  </si>
  <si>
    <t>201602_142_001_G3_G</t>
  </si>
  <si>
    <t>201602_142_001_G4_G</t>
  </si>
  <si>
    <t>201602_142_001_G5_G</t>
  </si>
  <si>
    <t>201602_142_001_G6_G</t>
  </si>
  <si>
    <t>201602_142_001_G7_G</t>
  </si>
  <si>
    <t>201602_142_001_G8_G</t>
  </si>
  <si>
    <t>201602_142_001_G9_G</t>
  </si>
  <si>
    <t>201602_142_001_H1_G</t>
  </si>
  <si>
    <t>201602_142_001_H10_G</t>
  </si>
  <si>
    <t>201602_142_001_H2_G</t>
  </si>
  <si>
    <t>201602_142_001_H3_G</t>
  </si>
  <si>
    <t>201602_142_001_H4_G</t>
  </si>
  <si>
    <t>201602_142_001_H5_G</t>
  </si>
  <si>
    <t>201602_142_001_H6_G</t>
  </si>
  <si>
    <t>201602_142_001_H7_G</t>
  </si>
  <si>
    <t>201602_142_001_H8_G</t>
  </si>
  <si>
    <t>201602_142_001_H9_G</t>
  </si>
  <si>
    <t>logGAV</t>
  </si>
  <si>
    <t>Notes</t>
  </si>
  <si>
    <t>one colony assigned parent</t>
  </si>
  <si>
    <t>Family ID</t>
  </si>
  <si>
    <t>0</t>
  </si>
  <si>
    <t>Offspring</t>
  </si>
  <si>
    <t>Mother</t>
  </si>
  <si>
    <t>Father</t>
  </si>
  <si>
    <t>GOOD</t>
  </si>
  <si>
    <t>tbd</t>
  </si>
  <si>
    <t>Class</t>
  </si>
  <si>
    <t>B3_11</t>
  </si>
  <si>
    <t>TBD</t>
  </si>
  <si>
    <t>br118 needs GAV value</t>
  </si>
  <si>
    <t>BR198 needs GAV value</t>
  </si>
  <si>
    <t>BR113 needs GAV value</t>
  </si>
  <si>
    <t>BR125 needs GAV value</t>
  </si>
  <si>
    <t>Parents in same range</t>
  </si>
  <si>
    <t>BR121</t>
  </si>
  <si>
    <t>GOOD but &lt;10 offspring</t>
  </si>
  <si>
    <t>BR223 needs GAV Value - NA (not enough stock)</t>
  </si>
  <si>
    <t>Pond</t>
  </si>
  <si>
    <t xml:space="preserve"> </t>
  </si>
  <si>
    <t>Family</t>
  </si>
  <si>
    <t>Majority of the offspring have ND loads, demonstrates that horizontal transmission within the pond is not a significant contributing factor to viral loads in progeny. OR this is a family specific "gene"</t>
  </si>
  <si>
    <t>OffspringID</t>
  </si>
  <si>
    <r>
      <t>Offspring Log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GAV </t>
    </r>
  </si>
  <si>
    <t>GAV present</t>
  </si>
  <si>
    <t>Mother ID</t>
  </si>
  <si>
    <t xml:space="preserve">Mother GAV </t>
  </si>
  <si>
    <r>
      <t>Mother 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GAV </t>
    </r>
  </si>
  <si>
    <t>Father ID</t>
  </si>
  <si>
    <t xml:space="preserve">Father GAV </t>
  </si>
  <si>
    <r>
      <t>Father 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GAV </t>
    </r>
  </si>
  <si>
    <t>Family #</t>
  </si>
  <si>
    <t>Offspring count</t>
  </si>
  <si>
    <t>G1T1701_149_001_A7_G</t>
  </si>
  <si>
    <t>G1T1701_BR_131_M</t>
  </si>
  <si>
    <t>G1T1701_BR_262_MP</t>
  </si>
  <si>
    <t>G1T1701_BR_131_M__G1T1701_BR_262_MP</t>
  </si>
  <si>
    <t>G1T1701_149_001_B11_G</t>
  </si>
  <si>
    <t>G1T1701_BR_182_MP__G1T1701_BR_023_P</t>
  </si>
  <si>
    <t>G1T1701_149_001_B6_G</t>
  </si>
  <si>
    <t>G1T1701_BR_166_MP__G1T1701_BR_263_MP</t>
  </si>
  <si>
    <t>G1T1701_149_001_C3_G</t>
  </si>
  <si>
    <t>G1T1701_BR_360_MP__G1T1701_BR_318_MP</t>
  </si>
  <si>
    <t>G1T1701_149_001_C4_G</t>
  </si>
  <si>
    <t>G1T1701_BR_139_MP__G1T1701_BR_042_P</t>
  </si>
  <si>
    <t>G1T1701_149_001_C7_G</t>
  </si>
  <si>
    <t>G1T1701_BR_053_GP__G1T1701_BR_006_P</t>
  </si>
  <si>
    <t>G1T1701_149_001_C9_G</t>
  </si>
  <si>
    <t>G1T1701_BR_048_P__G1T1701_BR_001_P</t>
  </si>
  <si>
    <t>G1T1701_149_001_D7_G</t>
  </si>
  <si>
    <t>G1T1701_BR_067_GP__G1T1701_BR_037_P</t>
  </si>
  <si>
    <t>G1T1701_149_001_F6_G</t>
  </si>
  <si>
    <t>G1T1701_BR_049_GP__G1T1701_BR_003_P</t>
  </si>
  <si>
    <t>G1T1701_149_001_G1_G</t>
  </si>
  <si>
    <t>G1T1701_BR_048_P__G1T1701_BR_002_P</t>
  </si>
  <si>
    <t>G1T1701_149_002_A2_G</t>
  </si>
  <si>
    <t>G1T1701_BR_053_GP__G1T1701_BR_005_P</t>
  </si>
  <si>
    <t>G1T1701_149_002_A4_G</t>
  </si>
  <si>
    <t>G1T1701_BR_401_MP__G1T1701_BR_025_P</t>
  </si>
  <si>
    <t>G1T1701_149_002_A6_G</t>
  </si>
  <si>
    <t>G1T1701_BR_119_MP__G1T1701_BR_324_MP</t>
  </si>
  <si>
    <t>G1T1701_149_002_A7_G</t>
  </si>
  <si>
    <t>G1T1701_BR_182_MP__G1T1701_BR_024_P</t>
  </si>
  <si>
    <t>G1T1701_149_002_B2_G</t>
  </si>
  <si>
    <t>G1T1701_BR_067_GP__G1T1701_BR_038_P</t>
  </si>
  <si>
    <t>G1T1701_149_002_B4_G</t>
  </si>
  <si>
    <t>G1T1701_BR_134_MP__G1T1701_BR_444_MP</t>
  </si>
  <si>
    <t>G1T1701_149_002_B5_G</t>
  </si>
  <si>
    <t>G1T1701_BR_068_P__G1T1701_BR_017_P</t>
  </si>
  <si>
    <t>G1T1701_149_002_D12_G</t>
  </si>
  <si>
    <t>G1T1701_BR_119_MP__G1T1701_BR_015_P</t>
  </si>
  <si>
    <t>G1T1701_149_002_D4_G</t>
  </si>
  <si>
    <t>G1T1701_BR_064_P__G1T1701_BR_031_P</t>
  </si>
  <si>
    <t>G1T1701_149_002_D8_G</t>
  </si>
  <si>
    <t>G1T1701_BR_064_P__G1T1701_BR_033_P</t>
  </si>
  <si>
    <t>G1T1701_149_002_E12_G</t>
  </si>
  <si>
    <t>G1T1701_BR_103_MP__G1T1701_BR_012_P</t>
  </si>
  <si>
    <t>G1T1701_149_002_E6_G</t>
  </si>
  <si>
    <t>G1T1701_BR_103_MP__G1T1701_BR_014_P</t>
  </si>
  <si>
    <t>G1T1701_149_002_F8_G</t>
  </si>
  <si>
    <t>G1T1701_BR_211_MP__G1T1701_BR_428_MP</t>
  </si>
  <si>
    <t>G1T1701_149_002_G3_G</t>
  </si>
  <si>
    <t>G1T1701_BR_113_MP__G1T1701_BR_262_MP</t>
  </si>
  <si>
    <t>G1T1701_149_002_G8_G</t>
  </si>
  <si>
    <t>G1T1701_BR_461_P__G1T1701_BR_041_P</t>
  </si>
  <si>
    <t>G1T1701_149_002_H10_G</t>
  </si>
  <si>
    <t>G1T1701_BR_123_MP__G1T1701_BR_251_MP</t>
  </si>
  <si>
    <t>G1T1701_149_002_H5_G</t>
  </si>
  <si>
    <t>G1T1701_BR_090_M__G1T1701_BR_022_P</t>
  </si>
  <si>
    <t>G1T1701_149_002_H7_G</t>
  </si>
  <si>
    <t>G1T1701_BR_401_MP__G1T1701_BR_450_MP</t>
  </si>
  <si>
    <t>G1T1701_149_003_A11_G</t>
  </si>
  <si>
    <t>G1T1701_BR_211_MP__G1T1701_BR_372_MP</t>
  </si>
  <si>
    <t>G1T1701_149_003_A9_G</t>
  </si>
  <si>
    <t>G1T1701_BR_170_MP__G1T1701_BR_041_P</t>
  </si>
  <si>
    <t>G1T1701_149_003_B11_G</t>
  </si>
  <si>
    <t>G1T1701_BR_052_P__G1T1701_BR_007_P</t>
  </si>
  <si>
    <t>G1T1701_149_003_B6_G</t>
  </si>
  <si>
    <t>G1T1701_BR_171_M__G1T1701_BR_372_MP</t>
  </si>
  <si>
    <t>G1T1701_149_003_C10_G</t>
  </si>
  <si>
    <t>G1T1701_BR_102_MP__G1T1701_BR_325_MP</t>
  </si>
  <si>
    <t>G1T1701_149_003_C5_G</t>
  </si>
  <si>
    <t>G1T1701_BR_123_MP__G1T1701_BR_441_MP</t>
  </si>
  <si>
    <t>G1T1701_149_003_C9_G</t>
  </si>
  <si>
    <t>G1T1701_BR_159_MP__G1T1701_BR_010_P</t>
  </si>
  <si>
    <t>G1T1701_149_003_D10_G</t>
  </si>
  <si>
    <t>G1T1701_BR_163_MP__G1T1701_BR_278_MP</t>
  </si>
  <si>
    <t>G1T1701_149_003_D2_G</t>
  </si>
  <si>
    <t>G1T1701_BR_098_MP__G1T1701_BR_372_MP</t>
  </si>
  <si>
    <t>G1T1701_149_003_E10_G</t>
  </si>
  <si>
    <t>G1T1701_BR_052_P__G1T1701_BR_004_P</t>
  </si>
  <si>
    <t>G1T1701_149_003_E4_G</t>
  </si>
  <si>
    <t>G1T1701_BR_183_MP__G1T1701_BR_008_P</t>
  </si>
  <si>
    <t>G1T1701_149_003_E8_G</t>
  </si>
  <si>
    <t>G1T1701_BR_117_MP__G1T1701_BR_460</t>
  </si>
  <si>
    <t>G1T1701_149_003_F1_G</t>
  </si>
  <si>
    <t>G1T1701_149_003_F4_G</t>
  </si>
  <si>
    <t>G1T1701_149_003_F7_G</t>
  </si>
  <si>
    <t>G1T1701_149_003_F9_G</t>
  </si>
  <si>
    <t>G1T1701_149_003_G1_G</t>
  </si>
  <si>
    <t>G1T1701_149_003_G10_G</t>
  </si>
  <si>
    <t>G1T1701_149_003_G11_G</t>
  </si>
  <si>
    <t>G1T1701_149_003_G4_G</t>
  </si>
  <si>
    <t>G1T1701_149_003_G7_G</t>
  </si>
  <si>
    <t>G1T1701_149_003_G9_G</t>
  </si>
  <si>
    <t>G1T1701_149_003_H5_G</t>
  </si>
  <si>
    <t>G1T1701_149_003_H6_G</t>
  </si>
  <si>
    <t>G1T1701_149_004_B4_G</t>
  </si>
  <si>
    <t>G1T1701_149_004_E4_G</t>
  </si>
  <si>
    <t>G1T1701_149_004_F3_G</t>
  </si>
  <si>
    <t>G1T1701_149_004_G11_G</t>
  </si>
  <si>
    <t>G1T1701_149_004_G6_G</t>
  </si>
  <si>
    <t>G1T1701_149_004_H5_G</t>
  </si>
  <si>
    <t>G1T1701_149_004_H9_G</t>
  </si>
  <si>
    <t>G1T1701_149_005_B11_G</t>
  </si>
  <si>
    <t>G1T1701_149_005_B9_G</t>
  </si>
  <si>
    <t>G1T1701_149_005_C9_G</t>
  </si>
  <si>
    <t>G1T1701_149_005_F1_G</t>
  </si>
  <si>
    <t>G1T1701_149_005_F10_G</t>
  </si>
  <si>
    <t>G1T1701_149_005_F11_G</t>
  </si>
  <si>
    <t>G1T1701_149_005_G1_G</t>
  </si>
  <si>
    <t>G1T1701_149_005_G2_G</t>
  </si>
  <si>
    <t>G1T1701_149_005_H3_G</t>
  </si>
  <si>
    <t>G1T1701_150_001_A8_G</t>
  </si>
  <si>
    <t>G1T1701_150_001_C3_G</t>
  </si>
  <si>
    <t>G1T1701_150_001_C6_G</t>
  </si>
  <si>
    <t>G1T1701_150_001_D10_G</t>
  </si>
  <si>
    <t>G1T1701_150_001_D2_G</t>
  </si>
  <si>
    <t>G1T1701_150_001_D8_G</t>
  </si>
  <si>
    <t>G1T1701_150_001_E3_G</t>
  </si>
  <si>
    <t>G1T1701_150_001_G11_G</t>
  </si>
  <si>
    <t>G1T1701_150_001_G2_G</t>
  </si>
  <si>
    <t>G1T1701_150_001_H6_G</t>
  </si>
  <si>
    <t>G1T1701_150_002_A10_G</t>
  </si>
  <si>
    <t>G1T1701_150_002_A11_G</t>
  </si>
  <si>
    <t>G1T1701_150_002_A7_G</t>
  </si>
  <si>
    <t>G1T1701_150_002_A9_G</t>
  </si>
  <si>
    <t>G1T1701_150_002_B12_G</t>
  </si>
  <si>
    <t>G1T1701_150_002_C10_G</t>
  </si>
  <si>
    <t>G1T1701_150_002_C12_G</t>
  </si>
  <si>
    <t>G1T1701_150_002_C5_G</t>
  </si>
  <si>
    <t>G1T1701_150_002_D8_G</t>
  </si>
  <si>
    <t>G1T1701_150_002_F6_G</t>
  </si>
  <si>
    <t>G1T1701_150_002_F7_G</t>
  </si>
  <si>
    <t>G1T1701_150_002_G7_G</t>
  </si>
  <si>
    <t>G1T1701_150_003_A7_G</t>
  </si>
  <si>
    <t>G1T1701_150_003_B8_G</t>
  </si>
  <si>
    <t>G1T1701_150_003_B9_G</t>
  </si>
  <si>
    <t>G1T1701_150_003_C12_G</t>
  </si>
  <si>
    <t>G1T1701_150_003_D11_G</t>
  </si>
  <si>
    <t>G1T1701_150_003_D12_G</t>
  </si>
  <si>
    <t>G1T1701_150_003_D3_G</t>
  </si>
  <si>
    <t>G1T1701_150_003_D7_G</t>
  </si>
  <si>
    <t>G1T1701_150_003_E10_G</t>
  </si>
  <si>
    <t>G1T1701_150_003_E5_G</t>
  </si>
  <si>
    <t>G1T1701_150_003_F6_G</t>
  </si>
  <si>
    <t>G1T1701_150_003_F7_G</t>
  </si>
  <si>
    <t>G1T1701_150_003_G11_G</t>
  </si>
  <si>
    <t>G1T1701_150_003_G8_G</t>
  </si>
  <si>
    <t>G1T1701_150_003_G9_G</t>
  </si>
  <si>
    <t>G1T1701_150_003_H1_G</t>
  </si>
  <si>
    <t>G1T1701_150_003_H6_G</t>
  </si>
  <si>
    <t>G1T1701_150_004_B4_G</t>
  </si>
  <si>
    <t>G1T1701_150_004_B5_G</t>
  </si>
  <si>
    <t>G1T1701_150_004_D12_G</t>
  </si>
  <si>
    <t>G1T1701_150_004_D7_G</t>
  </si>
  <si>
    <t>G1T1701_150_004_D8_G</t>
  </si>
  <si>
    <t>G1T1701_150_004_E9_G</t>
  </si>
  <si>
    <t>G1T1701_150_004_F7_G</t>
  </si>
  <si>
    <t>G1T1701_150_004_G11_G</t>
  </si>
  <si>
    <t>G1T1701_150_004_G7_G</t>
  </si>
  <si>
    <t>G1T1701_150_005_B9_G</t>
  </si>
  <si>
    <t>G1T1701_150_005_C12_G</t>
  </si>
  <si>
    <t>G1T1701_150_005_C2_G</t>
  </si>
  <si>
    <t>G1T1701_150_005_D5_G</t>
  </si>
  <si>
    <t>G1T1701_150_005_D6_G</t>
  </si>
  <si>
    <t>G1T1701_150_005_E1_G</t>
  </si>
  <si>
    <t>G1T1701_150_005_E2_G</t>
  </si>
  <si>
    <t>G1T1701_150_005_G1_G</t>
  </si>
  <si>
    <t>G1T1701_150_005_G6_G</t>
  </si>
  <si>
    <t>G1T1701_149_001_A10_G</t>
  </si>
  <si>
    <t>G1T1701_BR_182_MP</t>
  </si>
  <si>
    <t>G1T1701_BR_023_P</t>
  </si>
  <si>
    <t>G1T1701_149_001_A5_G</t>
  </si>
  <si>
    <t>G1T1701_149_001_A8_G</t>
  </si>
  <si>
    <t>G1T1701_149_001_A9_G</t>
  </si>
  <si>
    <t>G1T1701_149_001_E12_G</t>
  </si>
  <si>
    <t>G1T1701_149_001_F3_G</t>
  </si>
  <si>
    <t>G1T1701_149_001_H6_G</t>
  </si>
  <si>
    <t>G1T1701_149_002_B11_G</t>
  </si>
  <si>
    <t>G1T1701_149_002_C6_G</t>
  </si>
  <si>
    <t>G1T1701_BR_171_M</t>
  </si>
  <si>
    <t>G1T1701_BR_372_MP</t>
  </si>
  <si>
    <t>G1T1701_149_002_F3_G</t>
  </si>
  <si>
    <t>G1T1701_149_003_A3_G</t>
  </si>
  <si>
    <t>G1T1701_149_003_A7_G</t>
  </si>
  <si>
    <t>G1T1701_149_003_B1_G</t>
  </si>
  <si>
    <t>G1T1701_149_003_B12_G</t>
  </si>
  <si>
    <t>G1T1701_149_003_B7_G</t>
  </si>
  <si>
    <t>G1T1701_149_003_C8_G</t>
  </si>
  <si>
    <t>G1T1701_149_003_D8_G</t>
  </si>
  <si>
    <t>G1T1701_149_003_E2_G</t>
  </si>
  <si>
    <t>G1T1701_149_003_E7_G</t>
  </si>
  <si>
    <t>G1T1701_149_003_F11_G</t>
  </si>
  <si>
    <t>G1T1701_149_004_A8_G</t>
  </si>
  <si>
    <t>G1T1701_149_004_B11_G</t>
  </si>
  <si>
    <t>G1T1701_149_004_B8_G</t>
  </si>
  <si>
    <t>G1T1701_149_004_C7_G</t>
  </si>
  <si>
    <t>G1T1701_149_004_C9_G</t>
  </si>
  <si>
    <t>G1T1701_149_004_D5_G</t>
  </si>
  <si>
    <t>G1T1701_149_004_F8_G</t>
  </si>
  <si>
    <t>G1T1701_149_005_A9_G</t>
  </si>
  <si>
    <t>G1T1701_149_005_B10_G</t>
  </si>
  <si>
    <t>G1T1701_149_005_B6_G</t>
  </si>
  <si>
    <t>G1T1701_149_005_B8_G</t>
  </si>
  <si>
    <t>G1T1701_149_005_D10_G</t>
  </si>
  <si>
    <t>G1T1701_150_001_B11_G</t>
  </si>
  <si>
    <t>G1T1701_150_001_B12_G</t>
  </si>
  <si>
    <t>G1T1701_150_001_C1_G</t>
  </si>
  <si>
    <t>G1T1701_150_001_E2_G</t>
  </si>
  <si>
    <t>G1T1701_150_002_A3_G</t>
  </si>
  <si>
    <t>G1T1701_150_002_A6_G</t>
  </si>
  <si>
    <t>G1T1701_150_002_H1_G</t>
  </si>
  <si>
    <t>G1T1701_150_003_B11_G</t>
  </si>
  <si>
    <t>G1T1701_150_003_B4_G</t>
  </si>
  <si>
    <t>G1T1701_150_003_D1_G</t>
  </si>
  <si>
    <t>G1T1701_150_003_F11_G</t>
  </si>
  <si>
    <t>G1T1701_150_003_F5_G</t>
  </si>
  <si>
    <t>G1T1701_150_003_H3_G</t>
  </si>
  <si>
    <t>G1T1701_150_005_B3_G</t>
  </si>
  <si>
    <t>G1T1701_150_005_B5_G</t>
  </si>
  <si>
    <t>G1T1701_150_005_C3_G</t>
  </si>
  <si>
    <t>G1T1701_150_005_D3_G</t>
  </si>
  <si>
    <t>G1T1701_150_005_G8_G</t>
  </si>
  <si>
    <t>G1T1701_150_005_H1_G</t>
  </si>
  <si>
    <t>G1T1701_150_005_H7_G</t>
  </si>
  <si>
    <t>G1T1701_149_001_E2_G</t>
  </si>
  <si>
    <t>G1T1701_BR_166_MP</t>
  </si>
  <si>
    <t>G1T1701_BR_263_MP</t>
  </si>
  <si>
    <t>G1T1701_149_001_F11_G</t>
  </si>
  <si>
    <t>G1T1701_149_001_H11_G</t>
  </si>
  <si>
    <t>G1T1701_149_002_C2_G</t>
  </si>
  <si>
    <t>G1T1701_149_002_F12_G</t>
  </si>
  <si>
    <t>G1T1701_149_003_C12_G</t>
  </si>
  <si>
    <t>G1T1701_149_003_D6_G</t>
  </si>
  <si>
    <t>G1T1701_149_003_G5_G</t>
  </si>
  <si>
    <t>G1T1701_149_005_A3_G</t>
  </si>
  <si>
    <t>G1T1701_149_005_F5_G</t>
  </si>
  <si>
    <t>G1T1701_149_005_G8_G</t>
  </si>
  <si>
    <t>G1T1701_149_005_G9_G</t>
  </si>
  <si>
    <t>G1T1701_150_001_G10_G</t>
  </si>
  <si>
    <t>G1T1701_150_001_G3_G</t>
  </si>
  <si>
    <t>G1T1701_150_002_C7_G</t>
  </si>
  <si>
    <t>G1T1701_150_002_D4_G</t>
  </si>
  <si>
    <t>G1T1701_150_002_D9_G</t>
  </si>
  <si>
    <t>G1T1701_150_002_F12_G</t>
  </si>
  <si>
    <t>G1T1701_150_002_G1_G</t>
  </si>
  <si>
    <t>G1T1701_150_002_H10_G</t>
  </si>
  <si>
    <t>G1T1701_150_002_H5_G</t>
  </si>
  <si>
    <t>G1T1701_150_002_H6_G</t>
  </si>
  <si>
    <t>G1T1701_150_002_H7_G</t>
  </si>
  <si>
    <t>G1T1701_150_003_C9_G</t>
  </si>
  <si>
    <t>G1T1701_150_003_H10_G</t>
  </si>
  <si>
    <t>G1T1701_150_004_A2_G</t>
  </si>
  <si>
    <t>G1T1701_150_004_A4_G</t>
  </si>
  <si>
    <t>G1T1701_150_004_D5_G</t>
  </si>
  <si>
    <t>G1T1701_150_004_F5_G</t>
  </si>
  <si>
    <t>G1T1701_150_004_G4_G</t>
  </si>
  <si>
    <t>G1T1701_150_004_G9_G</t>
  </si>
  <si>
    <t>G1T1701_150_005_A7_G</t>
  </si>
  <si>
    <t>G1T1701_149_001_B10_G</t>
  </si>
  <si>
    <t>G1T1701_BR_360_MP</t>
  </si>
  <si>
    <t>G1T1701_BR_318_MP</t>
  </si>
  <si>
    <t>G1T1701_149_001_C10_G</t>
  </si>
  <si>
    <t>G1T1701_149_001_D5_G</t>
  </si>
  <si>
    <t>G1T1701_149_002_F10_G</t>
  </si>
  <si>
    <t>G1T1701_149_002_H1_G</t>
  </si>
  <si>
    <t>G1T1701_149_003_F6_G</t>
  </si>
  <si>
    <t>G1T1701_149_003_G3_G</t>
  </si>
  <si>
    <t>G1T1701_149_003_H11_G</t>
  </si>
  <si>
    <t>G1T1701_149_004_C11_G</t>
  </si>
  <si>
    <t>G1T1701_149_004_D12_G</t>
  </si>
  <si>
    <t>G1T1701_149_004_D6_G</t>
  </si>
  <si>
    <t>G1T1701_149_004_E2_G</t>
  </si>
  <si>
    <t>G1T1701_149_004_F12_G</t>
  </si>
  <si>
    <t>G1T1701_149_004_G3_G</t>
  </si>
  <si>
    <t>G1T1701_149_005_D3_G</t>
  </si>
  <si>
    <t>G1T1701_149_005_E1_G</t>
  </si>
  <si>
    <t>G1T1701_149_005_F8_G</t>
  </si>
  <si>
    <t>G1T1701_149_005_G3_G</t>
  </si>
  <si>
    <t>G1T1701_150_001_E4_G</t>
  </si>
  <si>
    <t>G1T1701_150_001_E7_G</t>
  </si>
  <si>
    <t>G1T1701_150_001_G8_G</t>
  </si>
  <si>
    <t>G1T1701_150_001_H7_G</t>
  </si>
  <si>
    <t>G1T1701_150_002_A12_G</t>
  </si>
  <si>
    <t>G1T1701_150_002_A2_G</t>
  </si>
  <si>
    <t>G1T1701_150_002_E12_G</t>
  </si>
  <si>
    <t>G1T1701_150_002_F4_G</t>
  </si>
  <si>
    <t>G1T1701_150_002_G2_G</t>
  </si>
  <si>
    <t>G1T1701_150_002_G8_G</t>
  </si>
  <si>
    <t>G1T1701_150_003_A5_G</t>
  </si>
  <si>
    <t>G1T1701_150_003_D4_G</t>
  </si>
  <si>
    <t>G1T1701_150_003_D9_G</t>
  </si>
  <si>
    <t>G1T1701_150_003_E12_G</t>
  </si>
  <si>
    <t>G1T1701_150_003_E7_G</t>
  </si>
  <si>
    <t>G1T1701_150_003_G10_G</t>
  </si>
  <si>
    <t>G1T1701_150_004_A1_G</t>
  </si>
  <si>
    <t>G1T1701_150_004_E12_G</t>
  </si>
  <si>
    <t>G1T1701_150_005_A4_G</t>
  </si>
  <si>
    <t>G1T1701_150_005_D4_G</t>
  </si>
  <si>
    <t>G1T1701_150_005_E10_G</t>
  </si>
  <si>
    <t>G1T1701_149_002_F5_G</t>
  </si>
  <si>
    <t>G1T1701_BR_139_MP</t>
  </si>
  <si>
    <t>G1T1701_BR_042_P</t>
  </si>
  <si>
    <t>G1T1701_149_002_G10_G</t>
  </si>
  <si>
    <t>G1T1701_149_003_C1_G</t>
  </si>
  <si>
    <t>G1T1701_149_003_D5_G</t>
  </si>
  <si>
    <t>G1T1701_149_004_B5_G</t>
  </si>
  <si>
    <t>G1T1701_149_004_C4_G</t>
  </si>
  <si>
    <t>G1T1701_149_004_D8_G</t>
  </si>
  <si>
    <t>G1T1701_149_004_E8_G</t>
  </si>
  <si>
    <t>G1T1701_149_004_F10_G</t>
  </si>
  <si>
    <t>G1T1701_149_004_F11_G</t>
  </si>
  <si>
    <t>G1T1701_149_004_G4_G</t>
  </si>
  <si>
    <t>G1T1701_149_005_C12_G</t>
  </si>
  <si>
    <t>G1T1701_149_005_C8_G</t>
  </si>
  <si>
    <t>G1T1701_149_005_D12_G</t>
  </si>
  <si>
    <t>G1T1701_149_005_D7_G</t>
  </si>
  <si>
    <t>G1T1701_149_005_E4_G</t>
  </si>
  <si>
    <t>G1T1701_149_005_F3_G</t>
  </si>
  <si>
    <t>G1T1701_149_005_H8_G</t>
  </si>
  <si>
    <t>G1T1701_149_005_H9_G</t>
  </si>
  <si>
    <t>G1T1701_150_001_D7_G</t>
  </si>
  <si>
    <t>G1T1701_150_001_E1_G</t>
  </si>
  <si>
    <t>G1T1701_150_002_B4_G</t>
  </si>
  <si>
    <t>G1T1701_150_002_C11_G</t>
  </si>
  <si>
    <t>G1T1701_150_003_A10_G</t>
  </si>
  <si>
    <t>G1T1701_150_003_G4_G</t>
  </si>
  <si>
    <t>G1T1701_150_005_C4_G</t>
  </si>
  <si>
    <t>G1T1701_150_005_C6_G</t>
  </si>
  <si>
    <t>G1T1701_150_005_E7_G</t>
  </si>
  <si>
    <t>G1T1701_150_005_F12_G</t>
  </si>
  <si>
    <t>G1T1701_150_005_G11_G</t>
  </si>
  <si>
    <t>G1T1701_149_001_A3_G</t>
  </si>
  <si>
    <t>G1T1701_BR_053_GP</t>
  </si>
  <si>
    <t>G1T1701_BR_006_P</t>
  </si>
  <si>
    <t>G1T1701_149_001_B2_G</t>
  </si>
  <si>
    <t>G1T1701_149_001_D9_G</t>
  </si>
  <si>
    <t>G1T1701_149_001_F1_G</t>
  </si>
  <si>
    <t>G1T1701_149_002_A5_G</t>
  </si>
  <si>
    <t>G1T1701_149_002_B8_G</t>
  </si>
  <si>
    <t>G1T1701_149_002_D1_G</t>
  </si>
  <si>
    <t>G1T1701_149_002_E11_G</t>
  </si>
  <si>
    <t>G1T1701_149_002_F9_G</t>
  </si>
  <si>
    <t>G1T1701_149_002_G5_G</t>
  </si>
  <si>
    <t>G1T1701_149_003_D11_G</t>
  </si>
  <si>
    <t>G1T1701_149_003_F10_G</t>
  </si>
  <si>
    <t>G1T1701_149_004_B2_G</t>
  </si>
  <si>
    <t>G1T1701_149_004_D9_G</t>
  </si>
  <si>
    <t>G1T1701_149_005_A1_G</t>
  </si>
  <si>
    <t>G1T1701_149_005_E12_G</t>
  </si>
  <si>
    <t>G1T1701_150_002_B5_G</t>
  </si>
  <si>
    <t>G1T1701_150_002_E8_G</t>
  </si>
  <si>
    <t>G1T1701_150_003_C3_G</t>
  </si>
  <si>
    <t>G1T1701_150_003_E3_G</t>
  </si>
  <si>
    <t>G1T1701_150_004_A5_G</t>
  </si>
  <si>
    <t>G1T1701_150_004_B3_G</t>
  </si>
  <si>
    <t>G1T1701_150_004_C1_G</t>
  </si>
  <si>
    <t>G1T1701_150_004_D2_G</t>
  </si>
  <si>
    <t>G1T1701_150_004_G8_G</t>
  </si>
  <si>
    <t>G1T1701_150_004_H2_G</t>
  </si>
  <si>
    <t>G1T1701_150_005_A11_G</t>
  </si>
  <si>
    <t>G1T1701_150_005_A3_G</t>
  </si>
  <si>
    <t>G1T1701_150_005_C7_G</t>
  </si>
  <si>
    <t>G1T1701_150_005_E3_G</t>
  </si>
  <si>
    <t>G1T1701_149_001_C11_G</t>
  </si>
  <si>
    <t>G1T1701_BR_048_P</t>
  </si>
  <si>
    <t>G1T1701_BR_001_P</t>
  </si>
  <si>
    <t>G1T1701_149_001_G10_G</t>
  </si>
  <si>
    <t>G1T1701_149_001_G9_G</t>
  </si>
  <si>
    <t>G1T1701_149_002_A3_G</t>
  </si>
  <si>
    <t>G1T1701_149_002_E5_G</t>
  </si>
  <si>
    <t>G1T1701_149_002_H11_G</t>
  </si>
  <si>
    <t>G1T1701_149_003_B5_G</t>
  </si>
  <si>
    <t>G1T1701_149_003_E6_G</t>
  </si>
  <si>
    <t>G1T1701_149_003_F12_G</t>
  </si>
  <si>
    <t>G1T1701_149_004_A7_G</t>
  </si>
  <si>
    <t>G1T1701_149_005_F2_G</t>
  </si>
  <si>
    <t>G1T1701_150_001_A4_G</t>
  </si>
  <si>
    <t>G1T1701_150_001_A7_G</t>
  </si>
  <si>
    <t>G1T1701_150_001_E5_G</t>
  </si>
  <si>
    <t>G1T1701_150_001_E9_G</t>
  </si>
  <si>
    <t>G1T1701_150_001_F11_G</t>
  </si>
  <si>
    <t>G1T1701_150_001_F4_G</t>
  </si>
  <si>
    <t>G1T1701_150_001_G6_G</t>
  </si>
  <si>
    <t>G1T1701_150_002_D10_G</t>
  </si>
  <si>
    <t>G1T1701_150_002_E2_G</t>
  </si>
  <si>
    <t>G1T1701_150_002_F5_G</t>
  </si>
  <si>
    <t>G1T1701_150_003_A1_G</t>
  </si>
  <si>
    <t>G1T1701_150_003_B2_G</t>
  </si>
  <si>
    <t>G1T1701_150_003_C7_G</t>
  </si>
  <si>
    <t>G1T1701_150_003_E6_G</t>
  </si>
  <si>
    <t>G1T1701_150_003_F8_G</t>
  </si>
  <si>
    <t>G1T1701_150_004_B2_G</t>
  </si>
  <si>
    <t>G1T1701_150_004_C5_G</t>
  </si>
  <si>
    <t>G1T1701_150_004_F12_G</t>
  </si>
  <si>
    <t>G1T1701_150_004_F3_G</t>
  </si>
  <si>
    <t>G1T1701_150_005_B2_G</t>
  </si>
  <si>
    <t>G1T1701_150_005_F6_G</t>
  </si>
  <si>
    <t>G1T1701_150_005_H5_G</t>
  </si>
  <si>
    <t>G1T1701_149_001_D11_G</t>
  </si>
  <si>
    <t>G1T1701_BR_067_GP</t>
  </si>
  <si>
    <t>G1T1701_BR_037_P</t>
  </si>
  <si>
    <t>G1T1701_149_001_G11_G</t>
  </si>
  <si>
    <t>G1T1701_149_002_C5_G</t>
  </si>
  <si>
    <t>G1T1701_149_003_A8_G</t>
  </si>
  <si>
    <t>G1T1701_149_003_E9_G</t>
  </si>
  <si>
    <t>G1T1701_149_004_A1_G</t>
  </si>
  <si>
    <t>G1T1701_149_004_A9_G</t>
  </si>
  <si>
    <t>G1T1701_149_004_B9_G</t>
  </si>
  <si>
    <t>G1T1701_149_004_H11_G</t>
  </si>
  <si>
    <t>G1T1701_149_005_C4_G</t>
  </si>
  <si>
    <t>G1T1701_149_005_D5_G</t>
  </si>
  <si>
    <t>G1T1701_149_005_H10_G</t>
  </si>
  <si>
    <t>G1T1701_149_005_H11_G</t>
  </si>
  <si>
    <t>G1T1701_150_001_A12_G</t>
  </si>
  <si>
    <t>G1T1701_150_001_B5_G</t>
  </si>
  <si>
    <t>G1T1701_150_001_C8_G</t>
  </si>
  <si>
    <t>G1T1701_150_001_D3_G</t>
  </si>
  <si>
    <t>G1T1701_150_001_E8_G</t>
  </si>
  <si>
    <t>G1T1701_150_001_G7_G</t>
  </si>
  <si>
    <t>G1T1701_150_002_A5_G</t>
  </si>
  <si>
    <t>G1T1701_150_002_B6_G</t>
  </si>
  <si>
    <t>G1T1701_150_002_C1_G</t>
  </si>
  <si>
    <t>G1T1701_150_002_F11_G</t>
  </si>
  <si>
    <t>G1T1701_150_002_F9_G</t>
  </si>
  <si>
    <t>G1T1701_150_003_E11_G</t>
  </si>
  <si>
    <t>G1T1701_150_003_H5_G</t>
  </si>
  <si>
    <t>G1T1701_150_004_A12_G</t>
  </si>
  <si>
    <t>G1T1701_150_004_C9_G</t>
  </si>
  <si>
    <t>G1T1701_150_005_A12_G</t>
  </si>
  <si>
    <t>G1T1701_150_005_F11_G</t>
  </si>
  <si>
    <t>G1T1701_150_005_F2_G</t>
  </si>
  <si>
    <t>G1T1701_150_005_G5_G</t>
  </si>
  <si>
    <t>G1T1701_149_001_A12_G</t>
  </si>
  <si>
    <t>G1T1701_BR_049_GP</t>
  </si>
  <si>
    <t>G1T1701_BR_003_P</t>
  </si>
  <si>
    <t>G1T1701_149_001_C6_G</t>
  </si>
  <si>
    <t>G1T1701_149_001_D10_G</t>
  </si>
  <si>
    <t>G1T1701_149_001_H8_G</t>
  </si>
  <si>
    <t>G1T1701_149_002_B12_G</t>
  </si>
  <si>
    <t>G1T1701_149_002_D5_G</t>
  </si>
  <si>
    <t>G1T1701_149_002_E9_G</t>
  </si>
  <si>
    <t>G1T1701_149_003_D9_G</t>
  </si>
  <si>
    <t>G1T1701_149_004_A12_G</t>
  </si>
  <si>
    <t>G1T1701_149_004_C2_G</t>
  </si>
  <si>
    <t>G1T1701_149_004_D7_G</t>
  </si>
  <si>
    <t>G1T1701_149_005_F12_G</t>
  </si>
  <si>
    <t>G1T1701_149_005_H6_G</t>
  </si>
  <si>
    <t>G1T1701_150_001_B8_G</t>
  </si>
  <si>
    <t>G1T1701_150_001_C9_G</t>
  </si>
  <si>
    <t>G1T1701_150_002_F10_G</t>
  </si>
  <si>
    <t>G1T1701_150_003_B7_G</t>
  </si>
  <si>
    <t>G1T1701_150_003_D10_G</t>
  </si>
  <si>
    <t>G1T1701_150_003_E2_G</t>
  </si>
  <si>
    <t>G1T1701_150_003_G3_G</t>
  </si>
  <si>
    <t>G1T1701_150_004_B9_G</t>
  </si>
  <si>
    <t>G1T1701_150_004_E1_G</t>
  </si>
  <si>
    <t>G1T1701_150_004_E11_G</t>
  </si>
  <si>
    <t>G1T1701_150_004_H1_G</t>
  </si>
  <si>
    <t>G1T1701_150_005_A6_G</t>
  </si>
  <si>
    <t>G1T1701_150_005_C1_G</t>
  </si>
  <si>
    <t>G1T1701_149_001_A11_G</t>
  </si>
  <si>
    <t>G1T1701_BR_002_P</t>
  </si>
  <si>
    <t>G1T1701_149_001_A6_G</t>
  </si>
  <si>
    <t>G1T1701_149_001_F2_G</t>
  </si>
  <si>
    <t>G1T1701_149_001_G4_G</t>
  </si>
  <si>
    <t>G1T1701_149_001_H10_G</t>
  </si>
  <si>
    <t>G1T1701_149_002_A8_G</t>
  </si>
  <si>
    <t>G1T1701_149_002_A9_G</t>
  </si>
  <si>
    <t>G1T1701_149_002_B1_G</t>
  </si>
  <si>
    <t>G1T1701_149_002_E10_G</t>
  </si>
  <si>
    <t>G1T1701_149_002_E3_G</t>
  </si>
  <si>
    <t>G1T1701_149_003_A2_G</t>
  </si>
  <si>
    <t>G1T1701_149_003_B10_G</t>
  </si>
  <si>
    <t>G1T1701_149_003_D3_G</t>
  </si>
  <si>
    <t>G1T1701_149_003_E12_G</t>
  </si>
  <si>
    <t>G1T1701_149_004_C3_G</t>
  </si>
  <si>
    <t>G1T1701_149_004_F9_G</t>
  </si>
  <si>
    <t>G1T1701_149_005_D2_G</t>
  </si>
  <si>
    <t>G1T1701_149_005_E11_G</t>
  </si>
  <si>
    <t>G1T1701_149_005_G6_G</t>
  </si>
  <si>
    <t>G1T1701_150_001_A3_G</t>
  </si>
  <si>
    <t>G1T1701_150_001_B10_G</t>
  </si>
  <si>
    <t>G1T1701_150_001_F7_G</t>
  </si>
  <si>
    <t>G1T1701_150_001_H3_G</t>
  </si>
  <si>
    <t>G1T1701_150_002_E1_G</t>
  </si>
  <si>
    <t>G1T1701_150_002_H8_G</t>
  </si>
  <si>
    <t>G1T1701_150_003_C6_G</t>
  </si>
  <si>
    <t>G1T1701_150_004_D9_G</t>
  </si>
  <si>
    <t>G1T1701_150_005_D2_G</t>
  </si>
  <si>
    <t>G1T1701_150_005_F3_G</t>
  </si>
  <si>
    <t>G1T1701_149_001_C1_G</t>
  </si>
  <si>
    <t>G1T1701_BR_005_P</t>
  </si>
  <si>
    <t>G1T1701_149_001_E3_G</t>
  </si>
  <si>
    <t>G1T1701_149_002_F11_G</t>
  </si>
  <si>
    <t>G1T1701_149_003_A12_G</t>
  </si>
  <si>
    <t>G1T1701_149_003_A5_G</t>
  </si>
  <si>
    <t>G1T1701_149_004_G2_G</t>
  </si>
  <si>
    <t>G1T1701_149_004_G8_G</t>
  </si>
  <si>
    <t>G1T1701_149_005_C1_G</t>
  </si>
  <si>
    <t>G1T1701_149_005_C3_G</t>
  </si>
  <si>
    <t>G1T1701_149_005_E9_G</t>
  </si>
  <si>
    <t>G1T1701_149_005_G4_G</t>
  </si>
  <si>
    <t>G1T1701_150_002_C4_G</t>
  </si>
  <si>
    <t>G1T1701_150_002_D12_G</t>
  </si>
  <si>
    <t>G1T1701_150_002_E5_G</t>
  </si>
  <si>
    <t>G1T1701_150_002_G4_G</t>
  </si>
  <si>
    <t>G1T1701_150_003_H8_G</t>
  </si>
  <si>
    <t>G1T1701_150_005_H8_G</t>
  </si>
  <si>
    <t>G1T1701_149_001_E8_G</t>
  </si>
  <si>
    <t>G1T1701_BR_401_MP</t>
  </si>
  <si>
    <t>G1T1701_BR_025_P</t>
  </si>
  <si>
    <t>G1T1701_149_003_H9_G</t>
  </si>
  <si>
    <t>G1T1701_149_005_A11_G</t>
  </si>
  <si>
    <t>G1T1701_150_001_F8_G</t>
  </si>
  <si>
    <t>G1T1701_150_002_D3_G</t>
  </si>
  <si>
    <t>G1T1701_150_004_A3_G</t>
  </si>
  <si>
    <t>G1T1701_149_001_A2_G</t>
  </si>
  <si>
    <t>G1T1701_BR_119_MP</t>
  </si>
  <si>
    <t>G1T1701_BR_324_MP</t>
  </si>
  <si>
    <t>G1T1701_149_001_D1_G</t>
  </si>
  <si>
    <t>G1T1701_149_002_B10_G</t>
  </si>
  <si>
    <t>G1T1701_149_002_B7_G</t>
  </si>
  <si>
    <t>G1T1701_149_002_D7_G</t>
  </si>
  <si>
    <t>G1T1701_149_003_H1_G</t>
  </si>
  <si>
    <t>G1T1701_149_004_C8_G</t>
  </si>
  <si>
    <t>G1T1701_149_004_D11_G</t>
  </si>
  <si>
    <t>G1T1701_149_004_D2_G</t>
  </si>
  <si>
    <t>G1T1701_149_004_E10_G</t>
  </si>
  <si>
    <t>G1T1701_149_005_B1_G</t>
  </si>
  <si>
    <t>G1T1701_149_005_C7_G</t>
  </si>
  <si>
    <t>G1T1701_150_001_A1_G</t>
  </si>
  <si>
    <t>G1T1701_150_001_C10_G</t>
  </si>
  <si>
    <t>G1T1701_150_002_A4_G</t>
  </si>
  <si>
    <t>G1T1701_150_002_E11_G</t>
  </si>
  <si>
    <t>G1T1701_150_002_F8_G</t>
  </si>
  <si>
    <t>G1T1701_150_002_H4_G</t>
  </si>
  <si>
    <t>G1T1701_150_003_H2_G</t>
  </si>
  <si>
    <t>G1T1701_150_004_B11_G</t>
  </si>
  <si>
    <t>G1T1701_150_004_C4_G</t>
  </si>
  <si>
    <t>G1T1701_150_004_E4_G</t>
  </si>
  <si>
    <t>G1T1701_150_004_E5_G</t>
  </si>
  <si>
    <t>G1T1701_150_004_H7_G</t>
  </si>
  <si>
    <t>G1T1701_150_005_A5_G</t>
  </si>
  <si>
    <t>G1T1701_150_005_D12_G</t>
  </si>
  <si>
    <t>G1T1701_150_005_F1_G</t>
  </si>
  <si>
    <t>G1T1701_150_005_F5_G</t>
  </si>
  <si>
    <t>G1T1701_149_001_D12_G</t>
  </si>
  <si>
    <t>G1T1701_BR_024_P</t>
  </si>
  <si>
    <t>G1T1701_149_001_H4_G</t>
  </si>
  <si>
    <t>G1T1701_149_002_A10_G</t>
  </si>
  <si>
    <t>G1T1701_149_002_F4_G</t>
  </si>
  <si>
    <t>G1T1701_149_002_G1_G</t>
  </si>
  <si>
    <t>G1T1701_149_003_B3_G</t>
  </si>
  <si>
    <t>G1T1701_149_003_E11_G</t>
  </si>
  <si>
    <t>G1T1701_149_003_E3_G</t>
  </si>
  <si>
    <t>G1T1701_149_003_H7_G</t>
  </si>
  <si>
    <t>G1T1701_149_004_A3_G</t>
  </si>
  <si>
    <t>G1T1701_149_004_E6_G</t>
  </si>
  <si>
    <t>G1T1701_149_004_G1_G</t>
  </si>
  <si>
    <t>G1T1701_149_005_D4_G</t>
  </si>
  <si>
    <t>G1T1701_150_001_D9_G</t>
  </si>
  <si>
    <t>G1T1701_150_002_G9_G</t>
  </si>
  <si>
    <t>G1T1701_150_003_C1_G</t>
  </si>
  <si>
    <t>G1T1701_150_004_A8_G</t>
  </si>
  <si>
    <t>G1T1701_150_004_B7_G</t>
  </si>
  <si>
    <t>G1T1701_150_004_G3_G</t>
  </si>
  <si>
    <t>G1T1701_150_005_B6_G</t>
  </si>
  <si>
    <t>G1T1701_150_005_D7_G</t>
  </si>
  <si>
    <t>G1T1701_150_005_G4_G</t>
  </si>
  <si>
    <t>G1T1701_149_001_B7_G</t>
  </si>
  <si>
    <t>G1T1701_BR_038_P</t>
  </si>
  <si>
    <t>G1T1701_149_001_C5_G</t>
  </si>
  <si>
    <t>G1T1701_149_003_H8_G</t>
  </si>
  <si>
    <t>G1T1701_149_004_B12_G</t>
  </si>
  <si>
    <t>G1T1701_149_004_D10_G</t>
  </si>
  <si>
    <t>G1T1701_149_004_E9_G</t>
  </si>
  <si>
    <t>G1T1701_149_005_H1_G</t>
  </si>
  <si>
    <t>G1T1701_150_001_A10_G</t>
  </si>
  <si>
    <t>G1T1701_150_003_A3_G</t>
  </si>
  <si>
    <t>G1T1701_150_003_C11_G</t>
  </si>
  <si>
    <t>G1T1701_150_004_C6_G</t>
  </si>
  <si>
    <t>G1T1701_150_004_E2_G</t>
  </si>
  <si>
    <t>G1T1701_150_004_E3_G</t>
  </si>
  <si>
    <t>G1T1701_150_005_A1_G</t>
  </si>
  <si>
    <t>G1T1701_150_005_D10_G</t>
  </si>
  <si>
    <t>G1T1701_150_005_G7_G</t>
  </si>
  <si>
    <t>G1T1701_149_001_H3_G</t>
  </si>
  <si>
    <t>G1T1701_BR_134_MP</t>
  </si>
  <si>
    <t>G1T1701_BR_444_MP</t>
  </si>
  <si>
    <t>G1T1701_149_002_G4_G</t>
  </si>
  <si>
    <t>G1T1701_149_004_A4_G</t>
  </si>
  <si>
    <t>G1T1701_149_004_B6_G</t>
  </si>
  <si>
    <t>G1T1701_149_004_H3_G</t>
  </si>
  <si>
    <t>G1T1701_149_005_A4_G</t>
  </si>
  <si>
    <t>G1T1701_150_001_D11_G</t>
  </si>
  <si>
    <t>G1T1701_150_001_F12_G</t>
  </si>
  <si>
    <t>G1T1701_150_002_B9_G</t>
  </si>
  <si>
    <t>G1T1701_150_002_H9_G</t>
  </si>
  <si>
    <t>G1T1701_150_004_E8_G</t>
  </si>
  <si>
    <t>G1T1701_150_005_A8_G</t>
  </si>
  <si>
    <t>G1T1701_150_005_A9_G</t>
  </si>
  <si>
    <t>G1T1701_149_001_B4_G</t>
  </si>
  <si>
    <t>G1T1701_BR_068_P</t>
  </si>
  <si>
    <t>G1T1701_BR_017_P</t>
  </si>
  <si>
    <t>G1T1701_149_001_G2_G</t>
  </si>
  <si>
    <t>G1T1701_149_002_A11_G</t>
  </si>
  <si>
    <t>G1T1701_149_002_E8_G</t>
  </si>
  <si>
    <t>G1T1701_149_002_F1_G</t>
  </si>
  <si>
    <t>G1T1701_149_003_F2_G</t>
  </si>
  <si>
    <t>G1T1701_149_003_F5_G</t>
  </si>
  <si>
    <t>G1T1701_149_005_G10_G</t>
  </si>
  <si>
    <t>G1T1701_149_005_G11_G</t>
  </si>
  <si>
    <t>G1T1701_150_003_G5_G</t>
  </si>
  <si>
    <t>G1T1701_150_005_B10_G</t>
  </si>
  <si>
    <t>G1T1701_149_001_F12_G</t>
  </si>
  <si>
    <t>G1T1701_BR_015_P</t>
  </si>
  <si>
    <t>G1T1701_149_003_C3_G</t>
  </si>
  <si>
    <t>G1T1701_149_004_H6_G</t>
  </si>
  <si>
    <t>G1T1701_149_005_A2_G</t>
  </si>
  <si>
    <t>G1T1701_149_005_D11_G</t>
  </si>
  <si>
    <t>G1T1701_149_005_E7_G</t>
  </si>
  <si>
    <t>G1T1701_149_005_F7_G</t>
  </si>
  <si>
    <t>G1T1701_150_001_C4_G</t>
  </si>
  <si>
    <t>G1T1701_150_004_B1_G</t>
  </si>
  <si>
    <t>G1T1701_150_005_H2_G</t>
  </si>
  <si>
    <t>G1T1701_150_001_C7_G</t>
  </si>
  <si>
    <t>G1T1701_BR_103_MP</t>
  </si>
  <si>
    <t>G1T1701_BR_012_P</t>
  </si>
  <si>
    <t>G1T1701_150_001_H8_G</t>
  </si>
  <si>
    <t>G1T1701_150_004_A7_G</t>
  </si>
  <si>
    <t>G1T1701_150_004_G5_G</t>
  </si>
  <si>
    <t>G1T1701_150_004_G6_G</t>
  </si>
  <si>
    <t>G1T1701_150_004_H6_G</t>
  </si>
  <si>
    <t>G1T1701_149_001_B12_G</t>
  </si>
  <si>
    <t>G1T1701_BR_014_P</t>
  </si>
  <si>
    <t>G1T1701_149_001_C8_G</t>
  </si>
  <si>
    <t>G1T1701_149_003_C7_G</t>
  </si>
  <si>
    <t>G1T1701_149_003_D1_G</t>
  </si>
  <si>
    <t>G1T1701_150_001_A9_G</t>
  </si>
  <si>
    <t>G1T1701_150_002_E4_G</t>
  </si>
  <si>
    <t>G1T1701_149_005_F9_G</t>
  </si>
  <si>
    <t>G1T1701_BR_211_MP</t>
  </si>
  <si>
    <t>G1T1701_BR_428_MP</t>
  </si>
  <si>
    <t>G1T1701_150_001_A11_G</t>
  </si>
  <si>
    <t>G1T1701_150_001_B7_G</t>
  </si>
  <si>
    <t>G1T1701_150_001_H9_G</t>
  </si>
  <si>
    <t>G1T1701_150_003_A12_G</t>
  </si>
  <si>
    <t>G1T1701_150_003_A4_G</t>
  </si>
  <si>
    <t>G1T1701_149_001_E6_G</t>
  </si>
  <si>
    <t>G1T1701_BR_113_MP</t>
  </si>
  <si>
    <t>G1T1701_149_001_F8_G</t>
  </si>
  <si>
    <t>G1T1701_149_001_F9_G</t>
  </si>
  <si>
    <t>G1T1701_149_002_C1_G</t>
  </si>
  <si>
    <t>G1T1701_149_002_C3_G</t>
  </si>
  <si>
    <t>G1T1701_149_002_C7_G</t>
  </si>
  <si>
    <t>G1T1701_149_002_C8_G</t>
  </si>
  <si>
    <t>G1T1701_149_002_D3_G</t>
  </si>
  <si>
    <t>G1T1701_149_002_D9_G</t>
  </si>
  <si>
    <t>G1T1701_149_002_G11_G</t>
  </si>
  <si>
    <t>G1T1701_149_004_D1_G</t>
  </si>
  <si>
    <t>G1T1701_149_004_D4_G</t>
  </si>
  <si>
    <t>G1T1701_149_004_E11_G</t>
  </si>
  <si>
    <t>G1T1701_149_005_F4_G</t>
  </si>
  <si>
    <t>G1T1701_149_004_H8_G</t>
  </si>
  <si>
    <t>G1T1701_BR_461_P</t>
  </si>
  <si>
    <t>G1T1701_BR_041_P</t>
  </si>
  <si>
    <t>G1T1701_149_005_C10_G</t>
  </si>
  <si>
    <t>G1T1701_150_004_G2_G</t>
  </si>
  <si>
    <t>G1T1701_149_001_H5_G</t>
  </si>
  <si>
    <t>G1T1701_BR_123_MP</t>
  </si>
  <si>
    <t>G1T1701_BR_251_MP</t>
  </si>
  <si>
    <t>G1T1701_149_003_C2_G</t>
  </si>
  <si>
    <t>G1T1701_150_004_A6_G</t>
  </si>
  <si>
    <t>G1T1701_150_005_H4_G</t>
  </si>
  <si>
    <t>G1T1701_149_004_E3_G</t>
  </si>
  <si>
    <t>G1T1701_BR_090_M</t>
  </si>
  <si>
    <t>G1T1701_BR_022_P</t>
  </si>
  <si>
    <t>G1T1701_149_005_C5_G</t>
  </si>
  <si>
    <t>G1T1701_150_003_B1_G</t>
  </si>
  <si>
    <t>G1T1701_150_004_C7_G</t>
  </si>
  <si>
    <t>G1T1701_150_005_F10_G</t>
  </si>
  <si>
    <t>G1T1701_149_004_F4_G</t>
  </si>
  <si>
    <t>G1T1701_BR_450_MP</t>
  </si>
  <si>
    <t>G1T1701_150_001_B4_G</t>
  </si>
  <si>
    <t>G1T1701_149_004_H10_G</t>
  </si>
  <si>
    <t>G1T1701_149_005_H4_G</t>
  </si>
  <si>
    <t>G1T1701_150_002_F3_G</t>
  </si>
  <si>
    <t>G1T1701_150_003_B6_G</t>
  </si>
  <si>
    <t>Log10GAV</t>
  </si>
  <si>
    <t xml:space="preserve">Cohort 1 </t>
  </si>
  <si>
    <t>Cohort 2</t>
  </si>
  <si>
    <t>Cohort 3</t>
  </si>
  <si>
    <t>AnimalID</t>
  </si>
  <si>
    <t>IDNumber</t>
  </si>
  <si>
    <t>FamilyID</t>
  </si>
  <si>
    <t>FamilyNumber</t>
  </si>
  <si>
    <t># If both parents have very low to low loads (log3-4 GAV copies/ug TNA), offspring have range ND to very high (logGAV8) , family 3,4</t>
  </si>
  <si>
    <t># When one parent is ND, offspring show a range of ND to log5 GAV copies/ug TNA ( moderate low), family 2</t>
  </si>
  <si>
    <t># When parents are in very low to  moderate GAV range (log 3-6 GAV copies/ug TNA), offspring show a wide range from ND to high loads (0-8 GAV copies/ug TNA) , family 5</t>
  </si>
  <si>
    <t># when both parents have  low infection loads (log1-4 GAV copies/ug TNA), majority of the offspring are in the low to moderate low range ( log3-5 GAV copies/ug TNA)</t>
  </si>
  <si>
    <t>201602_142_001_A11_G</t>
  </si>
  <si>
    <t>201602_142_001_B11_G</t>
  </si>
  <si>
    <t>201602_142_001_C11_G</t>
  </si>
  <si>
    <t>201602_142_001_D11_G</t>
  </si>
  <si>
    <t>201602_142_001_E11_G</t>
  </si>
  <si>
    <t>201602_142_001_F11_G</t>
  </si>
  <si>
    <t>201602_142_001_G11_G</t>
  </si>
  <si>
    <t>201602_142_001_H11_G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</si>
</sst>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vertAlign val="sub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Border="1"/>
    <xf numFmtId="11" fontId="3" fillId="0" borderId="0" xfId="0" applyNumberFormat="1" applyFont="1" applyBorder="1" applyAlignment="1">
      <alignment horizontal="left" vertical="top"/>
    </xf>
    <xf numFmtId="2" fontId="3" fillId="0" borderId="0" xfId="0" applyNumberFormat="1" applyFont="1" applyBorder="1" applyAlignment="1">
      <alignment horizontal="left" vertical="top"/>
    </xf>
    <xf numFmtId="0" fontId="3" fillId="0" borderId="0" xfId="0" applyFont="1" applyFill="1" applyBorder="1"/>
    <xf numFmtId="0" fontId="3" fillId="2" borderId="0" xfId="0" applyFont="1" applyFill="1" applyBorder="1"/>
    <xf numFmtId="1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Border="1"/>
    <xf numFmtId="11" fontId="0" fillId="0" borderId="0" xfId="0" applyNumberFormat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0" fontId="0" fillId="2" borderId="0" xfId="0" applyFill="1"/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1" fontId="0" fillId="0" borderId="0" xfId="0" applyNumberFormat="1" applyBorder="1" applyAlignment="1">
      <alignment horizontal="left"/>
    </xf>
    <xf numFmtId="11" fontId="0" fillId="0" borderId="0" xfId="0" applyNumberFormat="1"/>
    <xf numFmtId="2" fontId="0" fillId="0" borderId="0" xfId="0" applyNumberFormat="1" applyBorder="1" applyAlignment="1">
      <alignment horizontal="left"/>
    </xf>
    <xf numFmtId="2" fontId="0" fillId="0" borderId="0" xfId="0" applyNumberFormat="1"/>
    <xf numFmtId="0" fontId="0" fillId="0" borderId="0" xfId="0" applyBorder="1" applyAlignment="1">
      <alignment horizontal="left"/>
    </xf>
    <xf numFmtId="11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4" fillId="0" borderId="0" xfId="0" applyFont="1" applyFill="1" applyBorder="1"/>
    <xf numFmtId="0" fontId="0" fillId="0" borderId="0" xfId="0" applyFill="1" applyBorder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0" xfId="0" applyFont="1" applyFill="1" applyBorder="1"/>
    <xf numFmtId="0" fontId="6" fillId="4" borderId="0" xfId="0" applyFont="1" applyFill="1" applyBorder="1" applyAlignment="1">
      <alignment horizontal="right" vertical="center"/>
    </xf>
    <xf numFmtId="9" fontId="0" fillId="0" borderId="0" xfId="1" applyFont="1" applyBorder="1"/>
    <xf numFmtId="0" fontId="6" fillId="5" borderId="0" xfId="0" applyFont="1" applyFill="1" applyBorder="1" applyAlignment="1">
      <alignment horizontal="right" vertical="center"/>
    </xf>
    <xf numFmtId="0" fontId="6" fillId="6" borderId="0" xfId="0" applyFont="1" applyFill="1" applyBorder="1" applyAlignment="1">
      <alignment horizontal="right" vertical="center"/>
    </xf>
    <xf numFmtId="0" fontId="6" fillId="7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horizontal="right" vertical="center"/>
    </xf>
    <xf numFmtId="0" fontId="0" fillId="9" borderId="0" xfId="0" applyFill="1"/>
    <xf numFmtId="0" fontId="6" fillId="10" borderId="0" xfId="0" applyFont="1" applyFill="1" applyBorder="1" applyAlignment="1">
      <alignment horizontal="right" vertical="center"/>
    </xf>
    <xf numFmtId="0" fontId="6" fillId="11" borderId="0" xfId="0" applyFont="1" applyFill="1" applyBorder="1" applyAlignment="1">
      <alignment horizontal="right" vertical="center"/>
    </xf>
    <xf numFmtId="0" fontId="6" fillId="12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right"/>
    </xf>
    <xf numFmtId="0" fontId="5" fillId="0" borderId="0" xfId="0" applyFont="1" applyBorder="1"/>
    <xf numFmtId="0" fontId="0" fillId="0" borderId="1" xfId="0" applyBorder="1"/>
    <xf numFmtId="9" fontId="0" fillId="0" borderId="1" xfId="1" applyFont="1" applyBorder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2" xfId="0" applyBorder="1"/>
    <xf numFmtId="11" fontId="0" fillId="0" borderId="2" xfId="0" applyNumberFormat="1" applyBorder="1" applyAlignment="1">
      <alignment horizontal="left" vertical="top"/>
    </xf>
    <xf numFmtId="2" fontId="0" fillId="0" borderId="2" xfId="0" applyNumberFormat="1" applyBorder="1" applyAlignment="1">
      <alignment horizontal="left" vertical="top"/>
    </xf>
    <xf numFmtId="0" fontId="0" fillId="2" borderId="0" xfId="0" applyFill="1" applyBorder="1"/>
    <xf numFmtId="0" fontId="0" fillId="0" borderId="3" xfId="0" applyBorder="1"/>
    <xf numFmtId="11" fontId="0" fillId="0" borderId="3" xfId="0" applyNumberFormat="1" applyBorder="1" applyAlignment="1">
      <alignment horizontal="left" vertical="top"/>
    </xf>
    <xf numFmtId="2" fontId="0" fillId="0" borderId="3" xfId="0" applyNumberFormat="1" applyBorder="1" applyAlignment="1">
      <alignment horizontal="left" vertical="top"/>
    </xf>
    <xf numFmtId="0" fontId="0" fillId="0" borderId="4" xfId="0" applyBorder="1"/>
    <xf numFmtId="1" fontId="0" fillId="0" borderId="5" xfId="0" applyNumberFormat="1" applyBorder="1" applyAlignment="1">
      <alignment horizontal="left"/>
    </xf>
    <xf numFmtId="0" fontId="0" fillId="0" borderId="6" xfId="0" applyBorder="1"/>
    <xf numFmtId="1" fontId="0" fillId="0" borderId="7" xfId="0" applyNumberFormat="1" applyBorder="1" applyAlignment="1">
      <alignment horizontal="left"/>
    </xf>
    <xf numFmtId="0" fontId="0" fillId="0" borderId="8" xfId="0" applyBorder="1"/>
    <xf numFmtId="1" fontId="0" fillId="0" borderId="9" xfId="0" applyNumberFormat="1" applyBorder="1" applyAlignment="1">
      <alignment horizontal="left"/>
    </xf>
    <xf numFmtId="0" fontId="0" fillId="13" borderId="0" xfId="0" applyFill="1"/>
    <xf numFmtId="0" fontId="0" fillId="13" borderId="0" xfId="0" applyFill="1" applyBorder="1"/>
    <xf numFmtId="2" fontId="0" fillId="0" borderId="0" xfId="0" applyNumberFormat="1" applyFill="1" applyAlignment="1">
      <alignment horizontal="left" vertical="top"/>
    </xf>
    <xf numFmtId="0" fontId="0" fillId="0" borderId="2" xfId="0" applyFill="1" applyBorder="1"/>
    <xf numFmtId="0" fontId="0" fillId="0" borderId="3" xfId="0" applyFill="1" applyBorder="1"/>
    <xf numFmtId="2" fontId="4" fillId="0" borderId="0" xfId="0" applyNumberFormat="1" applyFont="1" applyBorder="1" applyAlignment="1">
      <alignment horizontal="left"/>
    </xf>
    <xf numFmtId="0" fontId="4" fillId="0" borderId="6" xfId="0" applyFont="1" applyFill="1" applyBorder="1"/>
    <xf numFmtId="1" fontId="0" fillId="0" borderId="0" xfId="0" applyNumberFormat="1" applyBorder="1" applyAlignment="1">
      <alignment horizontal="left"/>
    </xf>
    <xf numFmtId="0" fontId="0" fillId="14" borderId="0" xfId="0" applyFill="1"/>
    <xf numFmtId="2" fontId="0" fillId="14" borderId="0" xfId="0" applyNumberFormat="1" applyFill="1" applyAlignment="1">
      <alignment horizontal="left" vertical="top"/>
    </xf>
    <xf numFmtId="2" fontId="5" fillId="14" borderId="0" xfId="0" applyNumberFormat="1" applyFont="1" applyFill="1" applyAlignment="1">
      <alignment horizontal="left" vertical="top"/>
    </xf>
    <xf numFmtId="2" fontId="0" fillId="14" borderId="0" xfId="0" applyNumberFormat="1" applyFill="1"/>
    <xf numFmtId="2" fontId="0" fillId="0" borderId="0" xfId="0" applyNumberFormat="1" applyFill="1"/>
    <xf numFmtId="2" fontId="0" fillId="0" borderId="0" xfId="0" applyNumberFormat="1" applyFill="1" applyBorder="1"/>
    <xf numFmtId="0" fontId="0" fillId="15" borderId="0" xfId="0" applyFill="1"/>
    <xf numFmtId="0" fontId="4" fillId="15" borderId="0" xfId="0" applyFont="1" applyFill="1"/>
    <xf numFmtId="0" fontId="4" fillId="15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left" vertical="top"/>
    </xf>
    <xf numFmtId="0" fontId="0" fillId="15" borderId="0" xfId="0" applyFill="1" applyBorder="1"/>
    <xf numFmtId="0" fontId="0" fillId="13" borderId="2" xfId="0" applyFill="1" applyBorder="1"/>
    <xf numFmtId="0" fontId="0" fillId="15" borderId="2" xfId="0" applyFill="1" applyBorder="1"/>
    <xf numFmtId="2" fontId="0" fillId="0" borderId="2" xfId="0" applyNumberFormat="1" applyFill="1" applyBorder="1" applyAlignment="1">
      <alignment horizontal="left" vertical="top"/>
    </xf>
    <xf numFmtId="2" fontId="0" fillId="0" borderId="2" xfId="0" applyNumberFormat="1" applyFill="1" applyBorder="1"/>
    <xf numFmtId="2" fontId="0" fillId="0" borderId="2" xfId="0" applyNumberFormat="1" applyBorder="1"/>
    <xf numFmtId="0" fontId="0" fillId="0" borderId="0" xfId="0" applyBorder="1" applyAlignment="1">
      <alignment horizontal="left" vertical="top"/>
    </xf>
    <xf numFmtId="0" fontId="0" fillId="13" borderId="6" xfId="0" applyFill="1" applyBorder="1"/>
    <xf numFmtId="1" fontId="0" fillId="13" borderId="7" xfId="0" applyNumberFormat="1" applyFill="1" applyBorder="1" applyAlignment="1">
      <alignment horizontal="left"/>
    </xf>
    <xf numFmtId="1" fontId="0" fillId="13" borderId="0" xfId="0" applyNumberFormat="1" applyFill="1" applyAlignment="1">
      <alignment horizontal="left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Family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'Family Graphs B1-B3'!$B$26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'Family Graphs B1-B3'!$E$26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'Family Graphs B1-B3'!$F$26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3-4DE0-8624-9CF4F1568CAD}"/>
            </c:ext>
          </c:extLst>
        </c:ser>
        <c:ser>
          <c:idx val="2"/>
          <c:order val="1"/>
          <c:tx>
            <c:strRef>
              <c:f>'Family Graphs B1-B3'!$B$27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'Family Graphs B1-B3'!$E$27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'Family Graphs B1-B3'!$F$27</c:f>
              <c:numCache>
                <c:formatCode>0.00</c:formatCode>
                <c:ptCount val="1"/>
                <c:pt idx="0">
                  <c:v>1.8238320288683263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3-4DE0-8624-9CF4F1568CAD}"/>
            </c:ext>
          </c:extLst>
        </c:ser>
        <c:ser>
          <c:idx val="0"/>
          <c:order val="2"/>
          <c:tx>
            <c:strRef>
              <c:f>'Family Graphs B1-B3'!$B$2</c:f>
              <c:strCache>
                <c:ptCount val="1"/>
                <c:pt idx="0">
                  <c:v>Offspring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'Family Graphs B1-B3'!$E$2:$E$25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xVal>
          <c:yVal>
            <c:numRef>
              <c:f>'Family Graphs B1-B3'!$F$2:$F$25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3.0778805009523933</c:v>
                </c:pt>
                <c:pt idx="21">
                  <c:v>3.103829262114048</c:v>
                </c:pt>
                <c:pt idx="22">
                  <c:v>3.1058569531882974</c:v>
                </c:pt>
                <c:pt idx="23">
                  <c:v>3.1648759223219614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53-4DE0-8624-9CF4F156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35856"/>
        <c:axId val="709536248"/>
      </c:scatterChart>
      <c:valAx>
        <c:axId val="709535856"/>
        <c:scaling>
          <c:orientation val="minMax"/>
          <c:max val="2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36248"/>
        <c:crosses val="autoZero"/>
        <c:crossBetween val="midCat"/>
        <c:majorUnit val="1"/>
      </c:valAx>
      <c:valAx>
        <c:axId val="709536248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</a:t>
                </a:r>
                <a:r>
                  <a:rPr lang="en-AU" baseline="-25000"/>
                  <a:t>10</a:t>
                </a:r>
                <a:r>
                  <a:rPr lang="en-AU"/>
                  <a:t>GAV RNA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35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 </a:t>
            </a:r>
            <a:r>
              <a:rPr lang="en-AU">
                <a:solidFill>
                  <a:srgbClr val="0070C0"/>
                </a:solidFill>
              </a:rPr>
              <a:t> </a:t>
            </a:r>
            <a:r>
              <a:rPr lang="en-AU"/>
              <a:t>Family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'Family Graphs B1-B3'!$B$49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'Family Graphs B1-B3'!$E$49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'Family Graphs B1-B3'!$F$49</c:f>
              <c:numCache>
                <c:formatCode>General</c:formatCode>
                <c:ptCount val="1"/>
                <c:pt idx="0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1-4CEB-BC92-B6A26469F6B8}"/>
            </c:ext>
          </c:extLst>
        </c:ser>
        <c:ser>
          <c:idx val="2"/>
          <c:order val="1"/>
          <c:tx>
            <c:strRef>
              <c:f>'Family Graphs B1-B3'!$B$50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'Family Graphs B1-B3'!$E$50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'Family Graphs B1-B3'!$F$50</c:f>
              <c:numCache>
                <c:formatCode>0.00</c:formatCode>
                <c:ptCount val="1"/>
                <c:pt idx="0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1-4CEB-BC92-B6A26469F6B8}"/>
            </c:ext>
          </c:extLst>
        </c:ser>
        <c:ser>
          <c:idx val="0"/>
          <c:order val="2"/>
          <c:tx>
            <c:strRef>
              <c:f>'Family Graphs B1-B3'!$B$28</c:f>
              <c:strCache>
                <c:ptCount val="1"/>
                <c:pt idx="0">
                  <c:v>Offspring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'Family Graphs B1-B3'!$E$28:$E$48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'Family Graphs B1-B3'!$F$28:$F$48</c:f>
              <c:numCache>
                <c:formatCode>0.00</c:formatCode>
                <c:ptCount val="21"/>
                <c:pt idx="0">
                  <c:v>4.6139248828237784</c:v>
                </c:pt>
                <c:pt idx="1">
                  <c:v>3.3835859411651419</c:v>
                </c:pt>
                <c:pt idx="2">
                  <c:v>5.2338757922067192</c:v>
                </c:pt>
                <c:pt idx="3">
                  <c:v>2.9842911562406229</c:v>
                </c:pt>
                <c:pt idx="4">
                  <c:v>0</c:v>
                </c:pt>
                <c:pt idx="5">
                  <c:v>6.3841514720153416</c:v>
                </c:pt>
                <c:pt idx="6">
                  <c:v>3.3832575619300167</c:v>
                </c:pt>
                <c:pt idx="7">
                  <c:v>3.8174485122222026</c:v>
                </c:pt>
                <c:pt idx="8">
                  <c:v>0</c:v>
                </c:pt>
                <c:pt idx="9">
                  <c:v>4.0534045241897161</c:v>
                </c:pt>
                <c:pt idx="10">
                  <c:v>0</c:v>
                </c:pt>
                <c:pt idx="11">
                  <c:v>4.5976840473904241</c:v>
                </c:pt>
                <c:pt idx="12">
                  <c:v>3.1367270971734835</c:v>
                </c:pt>
                <c:pt idx="13">
                  <c:v>3.9280725813115258</c:v>
                </c:pt>
                <c:pt idx="14">
                  <c:v>4.2470879815925109</c:v>
                </c:pt>
                <c:pt idx="15">
                  <c:v>5.7374352309840804</c:v>
                </c:pt>
                <c:pt idx="16">
                  <c:v>3.7394618594579825</c:v>
                </c:pt>
                <c:pt idx="17">
                  <c:v>0</c:v>
                </c:pt>
                <c:pt idx="18">
                  <c:v>0</c:v>
                </c:pt>
                <c:pt idx="19">
                  <c:v>8.0258153531871379</c:v>
                </c:pt>
                <c:pt idx="20">
                  <c:v>3.6477648883567815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1-4CEB-BC92-B6A26469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37816"/>
        <c:axId val="709536640"/>
      </c:scatterChart>
      <c:valAx>
        <c:axId val="709537816"/>
        <c:scaling>
          <c:orientation val="minMax"/>
          <c:max val="2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36640"/>
        <c:crosses val="autoZero"/>
        <c:crossBetween val="midCat"/>
        <c:majorUnit val="1"/>
      </c:valAx>
      <c:valAx>
        <c:axId val="709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</a:t>
                </a:r>
                <a:r>
                  <a:rPr lang="en-AU" baseline="-25000"/>
                  <a:t>10</a:t>
                </a:r>
                <a:r>
                  <a:rPr lang="en-AU"/>
                  <a:t>GAV RNA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3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AU">
                <a:solidFill>
                  <a:sysClr val="windowText" lastClr="000000"/>
                </a:solidFill>
              </a:rPr>
              <a:t>Family</a:t>
            </a:r>
            <a:r>
              <a:rPr lang="en-AU" baseline="0">
                <a:solidFill>
                  <a:sysClr val="windowText" lastClr="000000"/>
                </a:solidFill>
              </a:rPr>
              <a:t> 6</a:t>
            </a:r>
            <a:endParaRPr lang="en-A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'Family Graphs B1-B3'!$B$67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'Family Graphs B1-B3'!$E$67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'Family Graphs B1-B3'!$F$67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2-4F4B-8DA2-600ED6B66DBD}"/>
            </c:ext>
          </c:extLst>
        </c:ser>
        <c:ser>
          <c:idx val="2"/>
          <c:order val="1"/>
          <c:tx>
            <c:strRef>
              <c:f>'Family Graphs B1-B3'!$B$68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'Family Graphs B1-B3'!$E$68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'Family Graphs B1-B3'!$F$68</c:f>
              <c:numCache>
                <c:formatCode>0.00</c:formatCode>
                <c:ptCount val="1"/>
                <c:pt idx="0">
                  <c:v>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2-4F4B-8DA2-600ED6B66DBD}"/>
            </c:ext>
          </c:extLst>
        </c:ser>
        <c:ser>
          <c:idx val="0"/>
          <c:order val="2"/>
          <c:tx>
            <c:strRef>
              <c:f>'Family Graphs B1-B3'!$C$51</c:f>
              <c:strCache>
                <c:ptCount val="1"/>
                <c:pt idx="0">
                  <c:v>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'Family Graphs B1-B3'!$E$51:$E$58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'Family Graphs B1-B3'!$F$51:$F$58</c:f>
              <c:numCache>
                <c:formatCode>0.00</c:formatCode>
                <c:ptCount val="8"/>
                <c:pt idx="0">
                  <c:v>3.722367362744329</c:v>
                </c:pt>
                <c:pt idx="1">
                  <c:v>0</c:v>
                </c:pt>
                <c:pt idx="2">
                  <c:v>0</c:v>
                </c:pt>
                <c:pt idx="3">
                  <c:v>5.5973263056869378</c:v>
                </c:pt>
                <c:pt idx="4">
                  <c:v>6.4016019423028085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92-4F4B-8DA2-600ED6B66DBD}"/>
            </c:ext>
          </c:extLst>
        </c:ser>
        <c:ser>
          <c:idx val="3"/>
          <c:order val="3"/>
          <c:tx>
            <c:strRef>
              <c:f>'Family Graphs B1-B3'!$C$59</c:f>
              <c:strCache>
                <c:ptCount val="1"/>
                <c:pt idx="0">
                  <c:v>136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'Family Graphs B1-B3'!$E$59:$E$66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'Family Graphs B1-B3'!$F$59:$F$66</c:f>
              <c:numCache>
                <c:formatCode>0.00</c:formatCode>
                <c:ptCount val="8"/>
                <c:pt idx="0">
                  <c:v>0</c:v>
                </c:pt>
                <c:pt idx="1">
                  <c:v>3.6454642470987886</c:v>
                </c:pt>
                <c:pt idx="2">
                  <c:v>3.5829363907875837</c:v>
                </c:pt>
                <c:pt idx="3">
                  <c:v>3.1916917814345784</c:v>
                </c:pt>
                <c:pt idx="4">
                  <c:v>4.0007890657068828</c:v>
                </c:pt>
                <c:pt idx="5">
                  <c:v>4.1594541740155417</c:v>
                </c:pt>
                <c:pt idx="6">
                  <c:v>5.3715702659814903</c:v>
                </c:pt>
                <c:pt idx="7">
                  <c:v>3.4766029943078172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92-4F4B-8DA2-600ED6B6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37424"/>
        <c:axId val="708755632"/>
      </c:scatterChart>
      <c:valAx>
        <c:axId val="709537424"/>
        <c:scaling>
          <c:orientation val="minMax"/>
          <c:max val="2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55632"/>
        <c:crosses val="autoZero"/>
        <c:crossBetween val="midCat"/>
        <c:majorUnit val="1"/>
      </c:valAx>
      <c:valAx>
        <c:axId val="70875563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lgGAV 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3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AU">
                <a:solidFill>
                  <a:sysClr val="windowText" lastClr="000000"/>
                </a:solidFill>
              </a:rPr>
              <a:t>Family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'Family Graphs B1-B3'!$B$83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'Family Graphs B1-B3'!$E$83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'Family Graphs B1-B3'!$F$83</c:f>
              <c:numCache>
                <c:formatCode>0.00</c:formatCode>
                <c:ptCount val="1"/>
                <c:pt idx="0">
                  <c:v>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0-494D-A2E6-D506CD81E793}"/>
            </c:ext>
          </c:extLst>
        </c:ser>
        <c:ser>
          <c:idx val="2"/>
          <c:order val="1"/>
          <c:tx>
            <c:strRef>
              <c:f>'Family Graphs B1-B3'!$B$84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'Family Graphs B1-B3'!$E$84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'Family Graphs B1-B3'!$F$84</c:f>
              <c:numCache>
                <c:formatCode>0.00</c:formatCode>
                <c:ptCount val="1"/>
                <c:pt idx="0">
                  <c:v>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0-494D-A2E6-D506CD81E793}"/>
            </c:ext>
          </c:extLst>
        </c:ser>
        <c:ser>
          <c:idx val="0"/>
          <c:order val="2"/>
          <c:tx>
            <c:strRef>
              <c:f>'Family Graphs B1-B3'!$B$69</c:f>
              <c:strCache>
                <c:ptCount val="1"/>
                <c:pt idx="0">
                  <c:v>Offspring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'Family Graphs B1-B3'!$E$69:$E$82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'Family Graphs B1-B3'!$F$69:$F$82</c:f>
              <c:numCache>
                <c:formatCode>0.00</c:formatCode>
                <c:ptCount val="14"/>
                <c:pt idx="0">
                  <c:v>3.0692308744812391</c:v>
                </c:pt>
                <c:pt idx="1">
                  <c:v>3.9284769293093085</c:v>
                </c:pt>
                <c:pt idx="2">
                  <c:v>0</c:v>
                </c:pt>
                <c:pt idx="3">
                  <c:v>5.7399843978574516</c:v>
                </c:pt>
                <c:pt idx="4">
                  <c:v>7.4305179169401754</c:v>
                </c:pt>
                <c:pt idx="5">
                  <c:v>4.9032667807439712</c:v>
                </c:pt>
                <c:pt idx="6">
                  <c:v>0</c:v>
                </c:pt>
                <c:pt idx="7">
                  <c:v>3.1781800781128817</c:v>
                </c:pt>
                <c:pt idx="8">
                  <c:v>5.2438123990963224</c:v>
                </c:pt>
                <c:pt idx="9">
                  <c:v>3.1932791538877026</c:v>
                </c:pt>
                <c:pt idx="10">
                  <c:v>6.9842991925833138</c:v>
                </c:pt>
                <c:pt idx="11">
                  <c:v>4.8311122642493922</c:v>
                </c:pt>
                <c:pt idx="12">
                  <c:v>0</c:v>
                </c:pt>
                <c:pt idx="13">
                  <c:v>3.2474862787229797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0-494D-A2E6-D506CD81E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56808"/>
        <c:axId val="708754848"/>
      </c:scatterChart>
      <c:valAx>
        <c:axId val="708756808"/>
        <c:scaling>
          <c:orientation val="minMax"/>
          <c:max val="2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54848"/>
        <c:crosses val="autoZero"/>
        <c:crossBetween val="midCat"/>
        <c:majorUnit val="1"/>
      </c:valAx>
      <c:valAx>
        <c:axId val="708754848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 RNA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5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Family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'Family Graphs B1-B3'!$B$126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'Family Graphs B1-B3'!$E$126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'Family Graphs B1-B3'!$F$126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0-4AFD-A40F-3B27A27DEB39}"/>
            </c:ext>
          </c:extLst>
        </c:ser>
        <c:ser>
          <c:idx val="2"/>
          <c:order val="1"/>
          <c:tx>
            <c:strRef>
              <c:f>'Family Graphs B1-B3'!$B$127</c:f>
              <c:strCache>
                <c:ptCount val="1"/>
                <c:pt idx="0">
                  <c:v>Father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'Family Graphs B1-B3'!$E$127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'Family Graphs B1-B3'!$F$127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0-4AFD-A40F-3B27A27DEB39}"/>
            </c:ext>
          </c:extLst>
        </c:ser>
        <c:ser>
          <c:idx val="0"/>
          <c:order val="2"/>
          <c:tx>
            <c:strRef>
              <c:f>'Family Graphs B1-B3'!$B$113</c:f>
              <c:strCache>
                <c:ptCount val="1"/>
                <c:pt idx="0">
                  <c:v>Offspring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'Family Graphs B1-B3'!$E$113:$E$125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'Family Graphs B1-B3'!$F$113:$F$125</c:f>
              <c:numCache>
                <c:formatCode>0.00</c:formatCode>
                <c:ptCount val="13"/>
                <c:pt idx="0">
                  <c:v>2.8074852519023503</c:v>
                </c:pt>
                <c:pt idx="1">
                  <c:v>0</c:v>
                </c:pt>
                <c:pt idx="2">
                  <c:v>2.5823006228170748</c:v>
                </c:pt>
                <c:pt idx="3">
                  <c:v>0</c:v>
                </c:pt>
                <c:pt idx="4">
                  <c:v>4.3144906448390472</c:v>
                </c:pt>
                <c:pt idx="5">
                  <c:v>3.832216923174502</c:v>
                </c:pt>
                <c:pt idx="6">
                  <c:v>3.6429511292171894</c:v>
                </c:pt>
                <c:pt idx="7">
                  <c:v>3.3451110021374744</c:v>
                </c:pt>
                <c:pt idx="8">
                  <c:v>0</c:v>
                </c:pt>
                <c:pt idx="9">
                  <c:v>3.8058342898298281</c:v>
                </c:pt>
                <c:pt idx="10">
                  <c:v>3.8318643088375421</c:v>
                </c:pt>
                <c:pt idx="11">
                  <c:v>5.1727671058419862</c:v>
                </c:pt>
                <c:pt idx="12">
                  <c:v>3.0693238406447225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0-4AFD-A40F-3B27A27D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27776"/>
        <c:axId val="620928560"/>
      </c:scatterChart>
      <c:valAx>
        <c:axId val="620927776"/>
        <c:scaling>
          <c:orientation val="minMax"/>
          <c:max val="2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28560"/>
        <c:crosses val="autoZero"/>
        <c:crossBetween val="midCat"/>
        <c:majorUnit val="1"/>
      </c:valAx>
      <c:valAx>
        <c:axId val="620928560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</a:t>
                </a:r>
                <a:r>
                  <a:rPr lang="en-AU" baseline="-25000"/>
                  <a:t>10</a:t>
                </a:r>
                <a:r>
                  <a:rPr lang="en-AU"/>
                  <a:t>GAV RNA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AU">
                <a:solidFill>
                  <a:sysClr val="windowText" lastClr="000000"/>
                </a:solidFill>
              </a:rPr>
              <a:t>Family 7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endParaRPr lang="en-A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'Family Graphs B1-B3'!$B$128</c:f>
              <c:strCache>
                <c:ptCount val="1"/>
                <c:pt idx="0">
                  <c:v>Offspring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'Family Graphs B1-B3'!$E$128:$E$138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'Family Graphs B1-B3'!$F$128:$F$138</c:f>
              <c:numCache>
                <c:formatCode>0.00</c:formatCode>
                <c:ptCount val="11"/>
                <c:pt idx="0">
                  <c:v>4.3321093496804792</c:v>
                </c:pt>
                <c:pt idx="1">
                  <c:v>0</c:v>
                </c:pt>
                <c:pt idx="2">
                  <c:v>3.804945926024681</c:v>
                </c:pt>
                <c:pt idx="3">
                  <c:v>7.2104325974546128</c:v>
                </c:pt>
                <c:pt idx="4">
                  <c:v>6.2349618139111174</c:v>
                </c:pt>
                <c:pt idx="5">
                  <c:v>5.1235615829152419</c:v>
                </c:pt>
                <c:pt idx="6">
                  <c:v>6.9781437533353641</c:v>
                </c:pt>
                <c:pt idx="7">
                  <c:v>3.6915045379373441</c:v>
                </c:pt>
                <c:pt idx="8">
                  <c:v>4.7042311416298705</c:v>
                </c:pt>
                <c:pt idx="9">
                  <c:v>5.3570487395123587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6-410B-920C-046CAABE082B}"/>
            </c:ext>
          </c:extLst>
        </c:ser>
        <c:ser>
          <c:idx val="1"/>
          <c:order val="1"/>
          <c:tx>
            <c:strRef>
              <c:f>'Family Graphs B1-B3'!$B$139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'Family Graphs B1-B3'!$E$139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'Family Graphs B1-B3'!$F$139</c:f>
              <c:numCache>
                <c:formatCode>0.00</c:formatCode>
                <c:ptCount val="1"/>
                <c:pt idx="0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6-410B-920C-046CAABE082B}"/>
            </c:ext>
          </c:extLst>
        </c:ser>
        <c:ser>
          <c:idx val="2"/>
          <c:order val="2"/>
          <c:tx>
            <c:strRef>
              <c:f>'Family Graphs B1-B3'!$B$140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'Family Graphs B1-B3'!$E$140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'Family Graphs B1-B3'!$F$140</c:f>
              <c:numCache>
                <c:formatCode>0.00</c:formatCode>
                <c:ptCount val="1"/>
                <c:pt idx="0">
                  <c:v>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6-410B-920C-046CAABE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26208"/>
        <c:axId val="620926600"/>
      </c:scatterChart>
      <c:valAx>
        <c:axId val="620926208"/>
        <c:scaling>
          <c:orientation val="minMax"/>
          <c:max val="28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26600"/>
        <c:crosses val="autoZero"/>
        <c:crossBetween val="midCat"/>
        <c:majorUnit val="1"/>
      </c:valAx>
      <c:valAx>
        <c:axId val="620926600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2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Family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'Family Graphs B1-B3'!$B$141</c:f>
              <c:strCache>
                <c:ptCount val="1"/>
                <c:pt idx="0">
                  <c:v>Offspring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'Family Graphs B1-B3'!$E$141:$E$151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'Family Graphs B1-B3'!$F$141:$F$151</c:f>
              <c:numCache>
                <c:formatCode>0.00</c:formatCode>
                <c:ptCount val="11"/>
                <c:pt idx="0">
                  <c:v>3.1449895264412815</c:v>
                </c:pt>
                <c:pt idx="1">
                  <c:v>2.9939910813125441</c:v>
                </c:pt>
                <c:pt idx="2">
                  <c:v>0</c:v>
                </c:pt>
                <c:pt idx="3">
                  <c:v>3.1296743179383011</c:v>
                </c:pt>
                <c:pt idx="4">
                  <c:v>3.0286276947844128</c:v>
                </c:pt>
                <c:pt idx="5">
                  <c:v>0</c:v>
                </c:pt>
                <c:pt idx="6">
                  <c:v>3.1514026697114979</c:v>
                </c:pt>
                <c:pt idx="7">
                  <c:v>3.112639893139904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7-4615-B3B1-AFE15A685AFB}"/>
            </c:ext>
          </c:extLst>
        </c:ser>
        <c:ser>
          <c:idx val="1"/>
          <c:order val="1"/>
          <c:tx>
            <c:strRef>
              <c:f>'Family Graphs B1-B3'!$B$152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'Family Graphs B1-B3'!$E$152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'Family Graphs B1-B3'!$F$152</c:f>
              <c:numCache>
                <c:formatCode>0.00</c:formatCode>
                <c:ptCount val="1"/>
                <c:pt idx="0">
                  <c:v>2.4252639761933157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7-4615-B3B1-AFE15A685AFB}"/>
            </c:ext>
          </c:extLst>
        </c:ser>
        <c:ser>
          <c:idx val="2"/>
          <c:order val="2"/>
          <c:tx>
            <c:strRef>
              <c:f>'Family Graphs B1-B3'!$B$153</c:f>
              <c:strCache>
                <c:ptCount val="1"/>
                <c:pt idx="0">
                  <c:v>Father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'Family Graphs B1-B3'!$E$153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'Family Graphs B1-B3'!$F$153</c:f>
              <c:numCache>
                <c:formatCode>0.00</c:formatCode>
                <c:ptCount val="1"/>
                <c:pt idx="0">
                  <c:v>1.7011385058059916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7-4615-B3B1-AFE15A68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91464"/>
        <c:axId val="616792640"/>
      </c:scatterChart>
      <c:valAx>
        <c:axId val="616791464"/>
        <c:scaling>
          <c:orientation val="minMax"/>
          <c:max val="28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92640"/>
        <c:crosses val="autoZero"/>
        <c:crossBetween val="midCat"/>
        <c:majorUnit val="1"/>
      </c:valAx>
      <c:valAx>
        <c:axId val="616792640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 RNA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9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Family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'Family Graphs B1-B3'!$B$111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'Family Graphs B1-B3'!$E$111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'Family Graphs B1-B3'!$F$111</c:f>
              <c:numCache>
                <c:formatCode>0.00</c:formatCode>
                <c:ptCount val="1"/>
                <c:pt idx="0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0-4BCC-AE45-5074ACCA96CC}"/>
            </c:ext>
          </c:extLst>
        </c:ser>
        <c:ser>
          <c:idx val="2"/>
          <c:order val="1"/>
          <c:tx>
            <c:strRef>
              <c:f>'Family Graphs B1-B3'!$B$112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'Family Graphs B1-B3'!$E$112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'Family Graphs B1-B3'!$F$112</c:f>
              <c:numCache>
                <c:formatCode>0.00</c:formatCode>
                <c:ptCount val="1"/>
                <c:pt idx="0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0-4BCC-AE45-5074ACCA96CC}"/>
            </c:ext>
          </c:extLst>
        </c:ser>
        <c:ser>
          <c:idx val="0"/>
          <c:order val="2"/>
          <c:tx>
            <c:strRef>
              <c:f>'Family Graphs B1-B3'!$B$85</c:f>
              <c:strCache>
                <c:ptCount val="1"/>
                <c:pt idx="0">
                  <c:v>Offspring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ysClr val="window" lastClr="FFFFFF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'Family Graphs B1-B3'!$E$85:$E$110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'Family Graphs B1-B3'!$F$85:$F$110</c:f>
              <c:numCache>
                <c:formatCode>0.00</c:formatCode>
                <c:ptCount val="26"/>
                <c:pt idx="0">
                  <c:v>3.6602092757804883</c:v>
                </c:pt>
                <c:pt idx="1">
                  <c:v>3.4738523043052485</c:v>
                </c:pt>
                <c:pt idx="2">
                  <c:v>0</c:v>
                </c:pt>
                <c:pt idx="3">
                  <c:v>3.4781762412956825</c:v>
                </c:pt>
                <c:pt idx="4">
                  <c:v>0</c:v>
                </c:pt>
                <c:pt idx="5">
                  <c:v>2.8359004986529528</c:v>
                </c:pt>
                <c:pt idx="6">
                  <c:v>0</c:v>
                </c:pt>
                <c:pt idx="7">
                  <c:v>0</c:v>
                </c:pt>
                <c:pt idx="8">
                  <c:v>5.8719600307846749</c:v>
                </c:pt>
                <c:pt idx="9">
                  <c:v>0</c:v>
                </c:pt>
                <c:pt idx="10">
                  <c:v>2.7496527118738832</c:v>
                </c:pt>
                <c:pt idx="11">
                  <c:v>4.8490339693778779</c:v>
                </c:pt>
                <c:pt idx="12">
                  <c:v>0</c:v>
                </c:pt>
                <c:pt idx="13">
                  <c:v>0</c:v>
                </c:pt>
                <c:pt idx="14">
                  <c:v>4.1839415126505566</c:v>
                </c:pt>
                <c:pt idx="15">
                  <c:v>3.0966273804802218</c:v>
                </c:pt>
                <c:pt idx="16">
                  <c:v>3.5795115459125566</c:v>
                </c:pt>
                <c:pt idx="17">
                  <c:v>0</c:v>
                </c:pt>
                <c:pt idx="18">
                  <c:v>4.1915727873740458</c:v>
                </c:pt>
                <c:pt idx="19">
                  <c:v>3.3854625326218453</c:v>
                </c:pt>
                <c:pt idx="20">
                  <c:v>3.3254376880226815</c:v>
                </c:pt>
                <c:pt idx="21">
                  <c:v>2.9983132544052871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0-4BCC-AE45-5074ACCA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93032"/>
        <c:axId val="616790680"/>
      </c:scatterChart>
      <c:valAx>
        <c:axId val="616793032"/>
        <c:scaling>
          <c:orientation val="minMax"/>
          <c:max val="2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90680"/>
        <c:crosses val="autoZero"/>
        <c:crossBetween val="midCat"/>
        <c:majorUnit val="1"/>
      </c:valAx>
      <c:valAx>
        <c:axId val="616790680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</a:t>
                </a:r>
                <a:r>
                  <a:rPr lang="en-AU" baseline="-25000"/>
                  <a:t>10</a:t>
                </a:r>
                <a:r>
                  <a:rPr lang="en-AU"/>
                  <a:t>GAV RNA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9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</xdr:colOff>
      <xdr:row>0</xdr:row>
      <xdr:rowOff>19050</xdr:rowOff>
    </xdr:from>
    <xdr:to>
      <xdr:col>14</xdr:col>
      <xdr:colOff>600075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15</xdr:row>
      <xdr:rowOff>76200</xdr:rowOff>
    </xdr:from>
    <xdr:to>
      <xdr:col>21</xdr:col>
      <xdr:colOff>314325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</xdr:colOff>
      <xdr:row>29</xdr:row>
      <xdr:rowOff>161925</xdr:rowOff>
    </xdr:from>
    <xdr:to>
      <xdr:col>21</xdr:col>
      <xdr:colOff>333375</xdr:colOff>
      <xdr:row>44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</xdr:colOff>
      <xdr:row>29</xdr:row>
      <xdr:rowOff>184785</xdr:rowOff>
    </xdr:from>
    <xdr:to>
      <xdr:col>14</xdr:col>
      <xdr:colOff>600075</xdr:colOff>
      <xdr:row>44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600075</xdr:colOff>
      <xdr:row>0</xdr:row>
      <xdr:rowOff>0</xdr:rowOff>
    </xdr:from>
    <xdr:to>
      <xdr:col>21</xdr:col>
      <xdr:colOff>323850</xdr:colOff>
      <xdr:row>15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72390</xdr:colOff>
      <xdr:row>44</xdr:row>
      <xdr:rowOff>104774</xdr:rowOff>
    </xdr:from>
    <xdr:to>
      <xdr:col>14</xdr:col>
      <xdr:colOff>590550</xdr:colOff>
      <xdr:row>58</xdr:row>
      <xdr:rowOff>91439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605790</xdr:colOff>
      <xdr:row>44</xdr:row>
      <xdr:rowOff>123825</xdr:rowOff>
    </xdr:from>
    <xdr:to>
      <xdr:col>21</xdr:col>
      <xdr:colOff>314325</xdr:colOff>
      <xdr:row>58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57150</xdr:colOff>
      <xdr:row>15</xdr:row>
      <xdr:rowOff>57149</xdr:rowOff>
    </xdr:from>
    <xdr:to>
      <xdr:col>14</xdr:col>
      <xdr:colOff>600075</xdr:colOff>
      <xdr:row>29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24</xdr:col>
      <xdr:colOff>133350</xdr:colOff>
      <xdr:row>3</xdr:row>
      <xdr:rowOff>161925</xdr:rowOff>
    </xdr:from>
    <xdr:to>
      <xdr:col>31</xdr:col>
      <xdr:colOff>301487</xdr:colOff>
      <xdr:row>14</xdr:row>
      <xdr:rowOff>96569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2632"/>
        <a:stretch/>
      </xdr:blipFill>
      <xdr:spPr>
        <a:xfrm>
          <a:off x="15611475" y="733425"/>
          <a:ext cx="5006837" cy="203014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0.03977</cdr:x>
      <cdr:y>0.93252</cdr:y>
    </cdr:from>
    <cdr:to>
      <cdr:x>0.33333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" y="2362200"/>
          <a:ext cx="1181100" cy="16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4"/>
  <sheetViews>
    <sheetView tabSelected="1" workbookViewId="0">
      <pane ySplit="1" topLeftCell="A483" activePane="bottomLeft" state="frozen"/>
      <selection pane="bottomLeft" activeCell="A497" sqref="A497:A504"/>
    </sheetView>
  </sheetViews>
  <sheetFormatPr defaultRowHeight="15" x14ac:dyDescent="0.25"/>
  <cols>
    <col min="1" max="1" width="21.7109375" style="10" bestFit="1" customWidth="1"/>
    <col min="2" max="2" width="21.7109375" style="11" customWidth="1"/>
    <col min="3" max="3" width="21.7109375" style="12" customWidth="1"/>
    <col min="4" max="4" width="14.28515625" bestFit="1" customWidth="1"/>
    <col min="5" max="5" width="14.28515625" style="26" customWidth="1"/>
    <col min="6" max="6" width="14.28515625" bestFit="1" customWidth="1"/>
    <col min="7" max="7" width="14.28515625" customWidth="1"/>
    <col min="8" max="8" width="21.7109375" style="10" bestFit="1" customWidth="1"/>
    <col min="9" max="9" width="5.140625" style="13" customWidth="1"/>
    <col min="10" max="10" width="21.7109375" style="10" bestFit="1" customWidth="1"/>
    <col min="11" max="12" width="14.28515625" style="14" customWidth="1"/>
    <col min="13" max="13" width="40.7109375" style="15" bestFit="1" customWidth="1"/>
    <col min="14" max="14" width="14.28515625" bestFit="1" customWidth="1"/>
    <col min="15" max="16" width="14.28515625" customWidth="1"/>
    <col min="17" max="17" width="21.7109375" style="10" bestFit="1" customWidth="1"/>
    <col min="18" max="18" width="14.42578125" bestFit="1" customWidth="1"/>
    <col min="19" max="19" width="16.7109375" style="28" bestFit="1" customWidth="1"/>
    <col min="21" max="21" width="11" bestFit="1" customWidth="1"/>
    <col min="23" max="23" width="15.7109375" bestFit="1" customWidth="1"/>
    <col min="24" max="24" width="23.140625" bestFit="1" customWidth="1"/>
    <col min="28" max="28" width="15.7109375" bestFit="1" customWidth="1"/>
    <col min="29" max="29" width="23.140625" bestFit="1" customWidth="1"/>
  </cols>
  <sheetData>
    <row r="1" spans="1:23" ht="15.75" thickBot="1" x14ac:dyDescent="0.3">
      <c r="A1" s="1" t="s">
        <v>0</v>
      </c>
      <c r="B1" s="2" t="s">
        <v>1</v>
      </c>
      <c r="C1" s="3" t="s">
        <v>1483</v>
      </c>
      <c r="D1" s="4" t="s">
        <v>2</v>
      </c>
      <c r="E1" s="4" t="s">
        <v>760</v>
      </c>
      <c r="F1" s="4" t="s">
        <v>3</v>
      </c>
      <c r="G1" s="4" t="s">
        <v>760</v>
      </c>
      <c r="H1" s="4" t="s">
        <v>4</v>
      </c>
      <c r="I1" s="5"/>
      <c r="J1" s="4" t="s">
        <v>4</v>
      </c>
      <c r="K1" s="6" t="s">
        <v>5</v>
      </c>
      <c r="L1" s="6"/>
      <c r="M1" s="7" t="s">
        <v>761</v>
      </c>
      <c r="N1" s="4"/>
      <c r="O1" s="4"/>
      <c r="P1" s="4"/>
      <c r="Q1" s="4"/>
      <c r="R1" s="8"/>
      <c r="S1" s="9"/>
      <c r="T1" s="8"/>
      <c r="U1" s="8"/>
    </row>
    <row r="2" spans="1:23" x14ac:dyDescent="0.25">
      <c r="A2" s="10" t="s">
        <v>6</v>
      </c>
      <c r="B2" s="11">
        <v>6825.341796875</v>
      </c>
      <c r="C2" s="12">
        <v>3.834124404691535</v>
      </c>
      <c r="D2" t="s">
        <v>7</v>
      </c>
      <c r="E2" s="64">
        <v>3.3819366610309465</v>
      </c>
      <c r="F2" t="s">
        <v>8</v>
      </c>
      <c r="G2">
        <v>3.03</v>
      </c>
      <c r="H2" t="s">
        <v>9</v>
      </c>
      <c r="J2" s="56" t="s">
        <v>569</v>
      </c>
      <c r="K2" s="57">
        <f t="shared" ref="K2:K33" si="0">COUNTIF(H$2:H$504,J2)</f>
        <v>28</v>
      </c>
      <c r="L2" s="69"/>
      <c r="M2" s="15" t="s">
        <v>762</v>
      </c>
      <c r="Q2"/>
      <c r="R2" s="10"/>
      <c r="S2" s="16"/>
      <c r="W2" s="17"/>
    </row>
    <row r="3" spans="1:23" x14ac:dyDescent="0.25">
      <c r="A3" s="10" t="s">
        <v>10</v>
      </c>
      <c r="B3" s="11">
        <v>48020.1220703125</v>
      </c>
      <c r="C3" s="12">
        <v>4.681423259727584</v>
      </c>
      <c r="D3" t="s">
        <v>7</v>
      </c>
      <c r="E3" s="64">
        <v>3.3819366610309465</v>
      </c>
      <c r="F3" t="s">
        <v>8</v>
      </c>
      <c r="H3" t="s">
        <v>9</v>
      </c>
      <c r="J3" s="87" t="s">
        <v>288</v>
      </c>
      <c r="K3" s="88">
        <f t="shared" si="0"/>
        <v>26</v>
      </c>
      <c r="L3" s="69"/>
      <c r="M3" s="18" t="s">
        <v>768</v>
      </c>
      <c r="N3">
        <v>1</v>
      </c>
      <c r="O3" s="10"/>
      <c r="P3" s="10"/>
      <c r="R3" s="10"/>
      <c r="S3" s="16"/>
      <c r="T3" s="19"/>
      <c r="U3" s="19"/>
    </row>
    <row r="4" spans="1:23" x14ac:dyDescent="0.25">
      <c r="A4" s="10" t="s">
        <v>12</v>
      </c>
      <c r="B4" s="11">
        <v>12354.171867075569</v>
      </c>
      <c r="C4" s="12">
        <v>4.0918136388021731</v>
      </c>
      <c r="D4" t="s">
        <v>7</v>
      </c>
      <c r="E4" s="64">
        <v>3.3819366610309465</v>
      </c>
      <c r="F4" t="s">
        <v>8</v>
      </c>
      <c r="H4" t="s">
        <v>9</v>
      </c>
      <c r="J4" s="87" t="s">
        <v>532</v>
      </c>
      <c r="K4" s="88">
        <f t="shared" si="0"/>
        <v>24</v>
      </c>
      <c r="L4" s="69"/>
      <c r="M4" s="15" t="s">
        <v>768</v>
      </c>
      <c r="N4">
        <v>2</v>
      </c>
      <c r="Q4"/>
      <c r="R4" s="10"/>
      <c r="S4" s="20"/>
    </row>
    <row r="5" spans="1:23" x14ac:dyDescent="0.25">
      <c r="A5" s="10" t="s">
        <v>14</v>
      </c>
      <c r="B5" s="11">
        <v>29445.270758368766</v>
      </c>
      <c r="C5" s="12">
        <v>4.4690155521460886</v>
      </c>
      <c r="D5" t="s">
        <v>15</v>
      </c>
      <c r="E5" s="22">
        <v>3.1125945907764105</v>
      </c>
      <c r="F5" t="s">
        <v>16</v>
      </c>
      <c r="H5" t="s">
        <v>11</v>
      </c>
      <c r="J5" s="58" t="s">
        <v>274</v>
      </c>
      <c r="K5" s="59">
        <f t="shared" si="0"/>
        <v>23</v>
      </c>
      <c r="L5" s="69"/>
      <c r="M5" s="15" t="s">
        <v>780</v>
      </c>
      <c r="O5" s="21"/>
      <c r="P5" s="22"/>
      <c r="Q5"/>
      <c r="R5" s="10"/>
      <c r="S5" s="16"/>
      <c r="T5" s="19"/>
      <c r="U5" s="19"/>
    </row>
    <row r="6" spans="1:23" x14ac:dyDescent="0.25">
      <c r="A6" s="10" t="s">
        <v>18</v>
      </c>
      <c r="B6" s="11">
        <v>460785.15625</v>
      </c>
      <c r="C6" s="12">
        <v>5.6634984802620538</v>
      </c>
      <c r="D6" t="s">
        <v>19</v>
      </c>
      <c r="E6" s="64">
        <v>3.52</v>
      </c>
      <c r="F6" t="s">
        <v>20</v>
      </c>
      <c r="H6" t="s">
        <v>13</v>
      </c>
      <c r="J6" s="87" t="s">
        <v>280</v>
      </c>
      <c r="K6" s="88">
        <f t="shared" si="0"/>
        <v>21</v>
      </c>
      <c r="L6" s="69"/>
      <c r="M6" s="15" t="s">
        <v>768</v>
      </c>
      <c r="N6">
        <v>3</v>
      </c>
      <c r="Q6"/>
      <c r="R6" s="10"/>
      <c r="S6" s="20"/>
    </row>
    <row r="7" spans="1:23" x14ac:dyDescent="0.25">
      <c r="A7" s="10" t="s">
        <v>22</v>
      </c>
      <c r="B7" s="21">
        <v>0</v>
      </c>
      <c r="C7" s="12">
        <v>0</v>
      </c>
      <c r="D7" t="s">
        <v>23</v>
      </c>
      <c r="E7" s="64">
        <v>3.82</v>
      </c>
      <c r="F7" t="s">
        <v>24</v>
      </c>
      <c r="H7" t="s">
        <v>17</v>
      </c>
      <c r="J7" s="58" t="s">
        <v>584</v>
      </c>
      <c r="K7" s="59">
        <f t="shared" si="0"/>
        <v>18</v>
      </c>
      <c r="L7" s="69"/>
      <c r="M7" s="15" t="s">
        <v>773</v>
      </c>
      <c r="O7" s="11"/>
      <c r="P7" s="22"/>
      <c r="R7" s="10"/>
      <c r="S7" s="16"/>
      <c r="T7" s="19"/>
      <c r="U7" s="19"/>
    </row>
    <row r="8" spans="1:23" x14ac:dyDescent="0.25">
      <c r="A8" s="10" t="s">
        <v>26</v>
      </c>
      <c r="B8" s="21">
        <v>5830.44677734375</v>
      </c>
      <c r="C8" s="12">
        <v>3.7657018352908547</v>
      </c>
      <c r="D8" t="s">
        <v>23</v>
      </c>
      <c r="E8" s="64">
        <v>3.82</v>
      </c>
      <c r="F8" t="s">
        <v>24</v>
      </c>
      <c r="H8" t="s">
        <v>17</v>
      </c>
      <c r="J8" s="58" t="s">
        <v>286</v>
      </c>
      <c r="K8" s="59">
        <f t="shared" si="0"/>
        <v>16</v>
      </c>
      <c r="L8" s="69"/>
      <c r="M8" s="15" t="s">
        <v>768</v>
      </c>
      <c r="N8">
        <v>4</v>
      </c>
      <c r="Q8"/>
      <c r="R8" s="10"/>
      <c r="S8" s="20"/>
    </row>
    <row r="9" spans="1:23" x14ac:dyDescent="0.25">
      <c r="A9" s="10" t="s">
        <v>28</v>
      </c>
      <c r="B9" s="21">
        <v>4503.3224487304688</v>
      </c>
      <c r="C9" s="12">
        <v>3.6535330446068817</v>
      </c>
      <c r="D9" t="s">
        <v>23</v>
      </c>
      <c r="E9" s="64">
        <v>3.82</v>
      </c>
      <c r="F9" t="s">
        <v>24</v>
      </c>
      <c r="H9" t="s">
        <v>17</v>
      </c>
      <c r="J9" s="58" t="s">
        <v>264</v>
      </c>
      <c r="K9" s="59">
        <f t="shared" si="0"/>
        <v>14</v>
      </c>
      <c r="L9" s="69"/>
      <c r="M9" s="18" t="s">
        <v>762</v>
      </c>
      <c r="N9" s="10"/>
      <c r="O9" s="10"/>
      <c r="P9" s="10"/>
      <c r="R9" s="10"/>
      <c r="S9" s="20"/>
    </row>
    <row r="10" spans="1:23" x14ac:dyDescent="0.25">
      <c r="A10" s="10" t="s">
        <v>30</v>
      </c>
      <c r="B10" s="11">
        <v>232667.51953125</v>
      </c>
      <c r="C10" s="12">
        <v>5.3667357598535137</v>
      </c>
      <c r="D10" t="s">
        <v>23</v>
      </c>
      <c r="E10" s="64">
        <v>3.82</v>
      </c>
      <c r="F10" t="s">
        <v>24</v>
      </c>
      <c r="H10" t="s">
        <v>17</v>
      </c>
      <c r="J10" s="87" t="s">
        <v>290</v>
      </c>
      <c r="K10" s="88">
        <f t="shared" si="0"/>
        <v>14</v>
      </c>
      <c r="L10" s="69"/>
      <c r="M10" s="67" t="s">
        <v>768</v>
      </c>
      <c r="N10" s="24">
        <v>5</v>
      </c>
      <c r="O10" s="10"/>
      <c r="P10" s="10"/>
      <c r="R10" s="10"/>
      <c r="S10" s="16"/>
    </row>
    <row r="11" spans="1:23" x14ac:dyDescent="0.25">
      <c r="A11" s="10" t="s">
        <v>32</v>
      </c>
      <c r="B11" s="21">
        <v>3307677.5</v>
      </c>
      <c r="C11" s="12">
        <v>6.5195231590431009</v>
      </c>
      <c r="D11" t="s">
        <v>23</v>
      </c>
      <c r="E11" s="64">
        <v>3.82</v>
      </c>
      <c r="F11" t="s">
        <v>24</v>
      </c>
      <c r="H11" t="s">
        <v>17</v>
      </c>
      <c r="J11" s="87" t="s">
        <v>268</v>
      </c>
      <c r="K11" s="88">
        <f t="shared" si="0"/>
        <v>13</v>
      </c>
      <c r="L11" s="69"/>
      <c r="M11" s="18" t="s">
        <v>768</v>
      </c>
      <c r="N11" s="24">
        <v>6</v>
      </c>
      <c r="O11" s="10"/>
      <c r="P11" s="10"/>
      <c r="R11" s="10"/>
      <c r="S11" s="11"/>
    </row>
    <row r="12" spans="1:23" x14ac:dyDescent="0.25">
      <c r="A12" s="10" t="s">
        <v>34</v>
      </c>
      <c r="B12" s="11">
        <v>8545.1873779296875</v>
      </c>
      <c r="C12" s="12">
        <v>3.9317215903228377</v>
      </c>
      <c r="D12" t="s">
        <v>23</v>
      </c>
      <c r="E12" s="64">
        <v>3.82</v>
      </c>
      <c r="F12" t="s">
        <v>24</v>
      </c>
      <c r="H12" t="s">
        <v>17</v>
      </c>
      <c r="J12" s="58" t="s">
        <v>42</v>
      </c>
      <c r="K12" s="59">
        <f t="shared" si="0"/>
        <v>12</v>
      </c>
      <c r="L12" s="69"/>
      <c r="M12" s="15" t="s">
        <v>774</v>
      </c>
      <c r="O12" s="21"/>
      <c r="P12" s="22"/>
      <c r="Q12" s="23"/>
      <c r="R12" s="10"/>
      <c r="S12" s="16"/>
      <c r="T12" s="19"/>
      <c r="U12" s="19"/>
    </row>
    <row r="13" spans="1:23" x14ac:dyDescent="0.25">
      <c r="A13" s="10" t="s">
        <v>36</v>
      </c>
      <c r="B13" s="11" t="s">
        <v>37</v>
      </c>
      <c r="C13" s="12">
        <v>0</v>
      </c>
      <c r="D13" t="s">
        <v>23</v>
      </c>
      <c r="E13" s="64">
        <v>3.82</v>
      </c>
      <c r="F13" t="s">
        <v>24</v>
      </c>
      <c r="H13" t="s">
        <v>17</v>
      </c>
      <c r="J13" s="58" t="s">
        <v>528</v>
      </c>
      <c r="K13" s="59">
        <f t="shared" si="0"/>
        <v>12</v>
      </c>
      <c r="L13" s="69"/>
      <c r="M13" s="15" t="s">
        <v>775</v>
      </c>
      <c r="O13" s="21"/>
      <c r="P13" s="22"/>
      <c r="Q13"/>
      <c r="R13" s="10"/>
      <c r="S13" s="16"/>
      <c r="T13" s="19"/>
      <c r="U13" s="19"/>
    </row>
    <row r="14" spans="1:23" x14ac:dyDescent="0.25">
      <c r="A14" s="10" t="s">
        <v>39</v>
      </c>
      <c r="B14" s="11">
        <v>5102.589111328125</v>
      </c>
      <c r="C14" s="12">
        <v>3.7077905979486463</v>
      </c>
      <c r="D14" t="s">
        <v>23</v>
      </c>
      <c r="E14" s="64">
        <v>3.82</v>
      </c>
      <c r="F14" t="s">
        <v>24</v>
      </c>
      <c r="H14" t="s">
        <v>17</v>
      </c>
      <c r="J14" s="58" t="s">
        <v>590</v>
      </c>
      <c r="K14" s="59">
        <f t="shared" si="0"/>
        <v>12</v>
      </c>
      <c r="L14" s="69"/>
      <c r="M14" s="15" t="s">
        <v>776</v>
      </c>
      <c r="O14" s="21"/>
      <c r="P14" s="22"/>
      <c r="Q14"/>
      <c r="R14" s="10"/>
      <c r="S14" s="16"/>
      <c r="T14" s="19"/>
      <c r="U14" s="19"/>
    </row>
    <row r="15" spans="1:23" x14ac:dyDescent="0.25">
      <c r="A15" s="10" t="s">
        <v>41</v>
      </c>
      <c r="B15" s="11">
        <v>5290.2679443359375</v>
      </c>
      <c r="C15" s="12">
        <v>3.7234776689727287</v>
      </c>
      <c r="D15" t="s">
        <v>23</v>
      </c>
      <c r="E15" s="64">
        <v>3.82</v>
      </c>
      <c r="F15" t="s">
        <v>24</v>
      </c>
      <c r="H15" t="s">
        <v>17</v>
      </c>
      <c r="J15" s="87" t="s">
        <v>296</v>
      </c>
      <c r="K15" s="88">
        <f t="shared" si="0"/>
        <v>11</v>
      </c>
      <c r="L15" s="69"/>
      <c r="M15" s="15" t="s">
        <v>768</v>
      </c>
      <c r="N15">
        <v>7</v>
      </c>
      <c r="O15" s="21"/>
      <c r="P15" s="22"/>
      <c r="Q15"/>
      <c r="R15" s="10"/>
      <c r="S15" s="16"/>
      <c r="T15" s="19"/>
      <c r="U15" s="19"/>
    </row>
    <row r="16" spans="1:23" x14ac:dyDescent="0.25">
      <c r="A16" s="10" t="s">
        <v>43</v>
      </c>
      <c r="B16" s="21">
        <v>0</v>
      </c>
      <c r="C16" s="12">
        <v>0</v>
      </c>
      <c r="D16" t="s">
        <v>44</v>
      </c>
      <c r="E16" s="74">
        <v>4.5649613425252697</v>
      </c>
      <c r="F16" t="s">
        <v>45</v>
      </c>
      <c r="H16" t="s">
        <v>21</v>
      </c>
      <c r="J16" s="58" t="s">
        <v>550</v>
      </c>
      <c r="K16" s="59">
        <f t="shared" si="0"/>
        <v>11</v>
      </c>
      <c r="L16" s="69"/>
      <c r="M16" s="15" t="s">
        <v>777</v>
      </c>
      <c r="Q16"/>
      <c r="R16" s="10"/>
      <c r="S16" s="20"/>
    </row>
    <row r="17" spans="1:21" x14ac:dyDescent="0.25">
      <c r="A17" s="10" t="s">
        <v>47</v>
      </c>
      <c r="B17" s="11">
        <v>20982.314453125</v>
      </c>
      <c r="C17" s="12">
        <v>4.3218533913304675</v>
      </c>
      <c r="D17" t="s">
        <v>44</v>
      </c>
      <c r="E17" s="74">
        <v>4.5649613425252697</v>
      </c>
      <c r="F17" t="s">
        <v>45</v>
      </c>
      <c r="H17" t="s">
        <v>21</v>
      </c>
      <c r="J17" s="68" t="s">
        <v>31</v>
      </c>
      <c r="K17" s="59">
        <f t="shared" si="0"/>
        <v>10</v>
      </c>
      <c r="L17" s="69"/>
      <c r="M17" s="15" t="s">
        <v>777</v>
      </c>
      <c r="Q17"/>
      <c r="R17" s="10"/>
      <c r="S17" s="20"/>
    </row>
    <row r="18" spans="1:21" ht="15.75" thickBot="1" x14ac:dyDescent="0.3">
      <c r="A18" s="10" t="s">
        <v>49</v>
      </c>
      <c r="B18" s="11">
        <v>6826706.25</v>
      </c>
      <c r="C18" s="12">
        <v>6.8342112157638288</v>
      </c>
      <c r="D18" t="s">
        <v>44</v>
      </c>
      <c r="E18" s="74">
        <v>4.5649613425252697</v>
      </c>
      <c r="F18" t="s">
        <v>45</v>
      </c>
      <c r="H18" t="s">
        <v>21</v>
      </c>
      <c r="J18" s="60" t="s">
        <v>520</v>
      </c>
      <c r="K18" s="61">
        <f t="shared" si="0"/>
        <v>10</v>
      </c>
      <c r="L18" s="69"/>
      <c r="M18" s="15" t="s">
        <v>778</v>
      </c>
      <c r="N18">
        <v>9</v>
      </c>
      <c r="Q18"/>
      <c r="R18" s="10"/>
      <c r="S18" s="20"/>
    </row>
    <row r="19" spans="1:21" x14ac:dyDescent="0.25">
      <c r="A19" s="10" t="s">
        <v>51</v>
      </c>
      <c r="B19" s="11">
        <v>6348.5939913208431</v>
      </c>
      <c r="C19" s="12">
        <v>3.8026775537293949</v>
      </c>
      <c r="D19" t="s">
        <v>44</v>
      </c>
      <c r="E19" s="74">
        <v>4.5649613425252697</v>
      </c>
      <c r="F19" t="s">
        <v>45</v>
      </c>
      <c r="H19" t="s">
        <v>21</v>
      </c>
      <c r="J19" t="s">
        <v>17</v>
      </c>
      <c r="K19" s="14">
        <f t="shared" si="0"/>
        <v>9</v>
      </c>
      <c r="Q19"/>
      <c r="R19" s="10"/>
      <c r="S19" s="16"/>
    </row>
    <row r="20" spans="1:21" x14ac:dyDescent="0.25">
      <c r="A20" s="10" t="s">
        <v>53</v>
      </c>
      <c r="B20" s="11">
        <v>4026.6168212890625</v>
      </c>
      <c r="C20" s="12">
        <v>3.6049403034794172</v>
      </c>
      <c r="D20" t="s">
        <v>44</v>
      </c>
      <c r="E20" s="74">
        <v>4.5649613425252697</v>
      </c>
      <c r="F20" t="s">
        <v>45</v>
      </c>
      <c r="H20" t="s">
        <v>21</v>
      </c>
      <c r="J20" t="s">
        <v>38</v>
      </c>
      <c r="K20" s="14">
        <f t="shared" si="0"/>
        <v>9</v>
      </c>
      <c r="Q20"/>
      <c r="R20" s="10"/>
      <c r="S20" s="16"/>
    </row>
    <row r="21" spans="1:21" x14ac:dyDescent="0.25">
      <c r="A21" s="10" t="s">
        <v>55</v>
      </c>
      <c r="B21" s="11">
        <v>4678.515625</v>
      </c>
      <c r="C21" s="12">
        <v>3.6701080842435077</v>
      </c>
      <c r="D21" t="s">
        <v>44</v>
      </c>
      <c r="E21" s="74">
        <v>4.5649613425252697</v>
      </c>
      <c r="F21" t="s">
        <v>45</v>
      </c>
      <c r="H21" t="s">
        <v>21</v>
      </c>
      <c r="J21" t="s">
        <v>52</v>
      </c>
      <c r="K21" s="14">
        <f t="shared" si="0"/>
        <v>9</v>
      </c>
      <c r="M21" s="18"/>
      <c r="O21" s="10"/>
      <c r="P21" s="10"/>
      <c r="R21" s="10"/>
      <c r="S21" s="20"/>
    </row>
    <row r="22" spans="1:21" x14ac:dyDescent="0.25">
      <c r="A22" s="10" t="s">
        <v>57</v>
      </c>
      <c r="B22" s="11">
        <v>18469.66552734375</v>
      </c>
      <c r="C22" s="12">
        <v>4.2664590307437482</v>
      </c>
      <c r="D22" t="s">
        <v>58</v>
      </c>
      <c r="E22" s="26" t="s">
        <v>157</v>
      </c>
      <c r="F22" t="s">
        <v>59</v>
      </c>
      <c r="H22" t="s">
        <v>25</v>
      </c>
      <c r="J22" s="25" t="s">
        <v>63</v>
      </c>
      <c r="K22" s="14">
        <f t="shared" si="0"/>
        <v>9</v>
      </c>
      <c r="Q22"/>
      <c r="R22" s="10"/>
      <c r="S22" s="20"/>
    </row>
    <row r="23" spans="1:21" x14ac:dyDescent="0.25">
      <c r="A23" s="10" t="s">
        <v>61</v>
      </c>
      <c r="B23" s="11">
        <v>7066.343994140625</v>
      </c>
      <c r="C23" s="12">
        <v>3.8491947753463083</v>
      </c>
      <c r="D23" t="s">
        <v>23</v>
      </c>
      <c r="F23" t="s">
        <v>62</v>
      </c>
      <c r="H23" t="s">
        <v>27</v>
      </c>
      <c r="J23" s="25" t="s">
        <v>74</v>
      </c>
      <c r="K23" s="14">
        <f t="shared" si="0"/>
        <v>9</v>
      </c>
      <c r="M23" s="15" t="s">
        <v>779</v>
      </c>
      <c r="O23" s="21"/>
      <c r="P23" s="22"/>
      <c r="Q23"/>
      <c r="R23" s="10"/>
      <c r="S23" s="16"/>
      <c r="T23" s="19"/>
      <c r="U23" s="19"/>
    </row>
    <row r="24" spans="1:21" x14ac:dyDescent="0.25">
      <c r="A24" s="10" t="s">
        <v>64</v>
      </c>
      <c r="B24" s="11" t="s">
        <v>37</v>
      </c>
      <c r="C24" s="12">
        <v>0</v>
      </c>
      <c r="D24" t="s">
        <v>23</v>
      </c>
      <c r="F24" t="s">
        <v>62</v>
      </c>
      <c r="H24" t="s">
        <v>27</v>
      </c>
      <c r="J24" t="s">
        <v>56</v>
      </c>
      <c r="K24" s="14">
        <f t="shared" si="0"/>
        <v>8</v>
      </c>
      <c r="Q24"/>
      <c r="R24" s="10"/>
      <c r="S24" s="20"/>
    </row>
    <row r="25" spans="1:21" x14ac:dyDescent="0.25">
      <c r="A25" s="10" t="s">
        <v>66</v>
      </c>
      <c r="B25" s="11">
        <v>2106.8463134765625</v>
      </c>
      <c r="C25" s="12">
        <v>3.3236328566126474</v>
      </c>
      <c r="D25" t="s">
        <v>23</v>
      </c>
      <c r="F25" t="s">
        <v>62</v>
      </c>
      <c r="H25" t="s">
        <v>27</v>
      </c>
      <c r="J25" s="10" t="s">
        <v>308</v>
      </c>
      <c r="K25" s="14">
        <f t="shared" si="0"/>
        <v>8</v>
      </c>
      <c r="Q25"/>
      <c r="R25" s="10"/>
      <c r="S25" s="20"/>
    </row>
    <row r="26" spans="1:21" x14ac:dyDescent="0.25">
      <c r="A26" s="10" t="s">
        <v>68</v>
      </c>
      <c r="B26" s="11">
        <v>2022.9266357421873</v>
      </c>
      <c r="C26" s="12">
        <v>3.3059801327608769</v>
      </c>
      <c r="D26" t="s">
        <v>23</v>
      </c>
      <c r="F26" t="s">
        <v>62</v>
      </c>
      <c r="H26" t="s">
        <v>27</v>
      </c>
      <c r="J26" s="10" t="s">
        <v>516</v>
      </c>
      <c r="K26" s="14">
        <f t="shared" si="0"/>
        <v>8</v>
      </c>
      <c r="Q26"/>
      <c r="R26" s="10"/>
      <c r="S26" s="20"/>
    </row>
    <row r="27" spans="1:21" x14ac:dyDescent="0.25">
      <c r="A27" s="10" t="s">
        <v>70</v>
      </c>
      <c r="B27" s="11">
        <v>79871275</v>
      </c>
      <c r="C27" s="12">
        <v>7.9023906172112968</v>
      </c>
      <c r="D27" t="s">
        <v>23</v>
      </c>
      <c r="F27" t="s">
        <v>62</v>
      </c>
      <c r="H27" t="s">
        <v>27</v>
      </c>
      <c r="J27" s="10" t="s">
        <v>541</v>
      </c>
      <c r="K27" s="14">
        <f t="shared" si="0"/>
        <v>8</v>
      </c>
      <c r="Q27"/>
      <c r="R27" s="10"/>
      <c r="S27" s="20"/>
    </row>
    <row r="28" spans="1:21" x14ac:dyDescent="0.25">
      <c r="A28" s="10" t="s">
        <v>72</v>
      </c>
      <c r="B28" s="11">
        <v>10493476.25</v>
      </c>
      <c r="C28" s="12">
        <v>7.0209193839130792</v>
      </c>
      <c r="D28" t="s">
        <v>19</v>
      </c>
      <c r="F28" t="s">
        <v>73</v>
      </c>
      <c r="H28" t="s">
        <v>29</v>
      </c>
      <c r="J28" t="s">
        <v>21</v>
      </c>
      <c r="K28" s="14">
        <f t="shared" si="0"/>
        <v>6</v>
      </c>
      <c r="O28" s="21"/>
      <c r="P28" s="22"/>
      <c r="Q28"/>
      <c r="R28" s="10"/>
      <c r="S28" s="16"/>
      <c r="T28" s="19"/>
      <c r="U28" s="19"/>
    </row>
    <row r="29" spans="1:21" x14ac:dyDescent="0.25">
      <c r="A29" s="10" t="s">
        <v>75</v>
      </c>
      <c r="B29" s="11">
        <v>72001.81640625</v>
      </c>
      <c r="C29" s="12">
        <v>4.8573434526154475</v>
      </c>
      <c r="D29" t="s">
        <v>19</v>
      </c>
      <c r="F29" t="s">
        <v>73</v>
      </c>
      <c r="H29" t="s">
        <v>29</v>
      </c>
      <c r="J29" s="25" t="s">
        <v>54</v>
      </c>
      <c r="K29" s="14">
        <f t="shared" si="0"/>
        <v>6</v>
      </c>
      <c r="M29" s="15" t="s">
        <v>779</v>
      </c>
      <c r="Q29"/>
      <c r="R29" s="10"/>
      <c r="S29" s="20"/>
    </row>
    <row r="30" spans="1:21" x14ac:dyDescent="0.25">
      <c r="A30" s="10" t="s">
        <v>77</v>
      </c>
      <c r="B30" s="21">
        <v>51073.73046875</v>
      </c>
      <c r="C30" s="12">
        <v>4.7081975802527216</v>
      </c>
      <c r="D30" s="24" t="s">
        <v>78</v>
      </c>
      <c r="E30" s="64">
        <v>3.182521826303168</v>
      </c>
      <c r="F30" s="24" t="s">
        <v>79</v>
      </c>
      <c r="G30" s="22">
        <v>3.5131262787463187</v>
      </c>
      <c r="H30" s="23" t="s">
        <v>31</v>
      </c>
      <c r="J30" t="s">
        <v>27</v>
      </c>
      <c r="K30" s="14">
        <f t="shared" si="0"/>
        <v>5</v>
      </c>
      <c r="Q30"/>
      <c r="R30" s="10"/>
      <c r="S30" s="20"/>
    </row>
    <row r="31" spans="1:21" x14ac:dyDescent="0.25">
      <c r="A31" s="10" t="s">
        <v>81</v>
      </c>
      <c r="B31" s="21">
        <v>10769.700927734375</v>
      </c>
      <c r="C31" s="12">
        <v>4.0322036432015951</v>
      </c>
      <c r="D31" s="26" t="s">
        <v>78</v>
      </c>
      <c r="E31" s="64">
        <v>3.182521826303168</v>
      </c>
      <c r="F31" s="26" t="s">
        <v>79</v>
      </c>
      <c r="G31" s="22">
        <v>3.5131262787463187</v>
      </c>
      <c r="H31" s="27" t="s">
        <v>31</v>
      </c>
      <c r="J31" t="s">
        <v>86</v>
      </c>
      <c r="K31" s="14">
        <f t="shared" si="0"/>
        <v>5</v>
      </c>
      <c r="M31" s="18"/>
      <c r="Q31"/>
      <c r="R31" s="10"/>
      <c r="S31" s="20"/>
    </row>
    <row r="32" spans="1:21" x14ac:dyDescent="0.25">
      <c r="A32" s="10" t="s">
        <v>83</v>
      </c>
      <c r="B32" s="21">
        <v>9955.37841796875</v>
      </c>
      <c r="C32" s="12">
        <v>3.9980577728227105</v>
      </c>
      <c r="D32" t="s">
        <v>78</v>
      </c>
      <c r="E32" s="64">
        <v>3.1825218263031698</v>
      </c>
      <c r="F32" t="s">
        <v>79</v>
      </c>
      <c r="G32" s="22">
        <v>3.51312627874632</v>
      </c>
      <c r="H32" t="s">
        <v>31</v>
      </c>
      <c r="J32" s="10" t="s">
        <v>304</v>
      </c>
      <c r="K32" s="14">
        <f t="shared" si="0"/>
        <v>5</v>
      </c>
      <c r="Q32"/>
    </row>
    <row r="33" spans="1:33" x14ac:dyDescent="0.25">
      <c r="A33" s="10" t="s">
        <v>85</v>
      </c>
      <c r="B33" s="21">
        <v>2327969.53125</v>
      </c>
      <c r="C33" s="12">
        <v>6.3669772919157426</v>
      </c>
      <c r="D33" t="s">
        <v>78</v>
      </c>
      <c r="E33" s="64">
        <v>3.1825218263031698</v>
      </c>
      <c r="F33" t="s">
        <v>79</v>
      </c>
      <c r="G33" s="22">
        <v>3.51312627874632</v>
      </c>
      <c r="H33" t="s">
        <v>31</v>
      </c>
      <c r="J33" s="10" t="s">
        <v>312</v>
      </c>
      <c r="K33" s="14">
        <f t="shared" si="0"/>
        <v>5</v>
      </c>
      <c r="Q33"/>
    </row>
    <row r="34" spans="1:33" x14ac:dyDescent="0.25">
      <c r="A34" s="10" t="s">
        <v>87</v>
      </c>
      <c r="B34" s="11">
        <v>6914.971923828125</v>
      </c>
      <c r="C34" s="12">
        <v>3.8397904211262732</v>
      </c>
      <c r="D34" t="s">
        <v>78</v>
      </c>
      <c r="E34" s="64">
        <v>3.1825218263031698</v>
      </c>
      <c r="F34" t="s">
        <v>79</v>
      </c>
      <c r="G34" s="22">
        <v>3.51312627874632</v>
      </c>
      <c r="H34" t="s">
        <v>31</v>
      </c>
      <c r="J34" s="10" t="s">
        <v>556</v>
      </c>
      <c r="K34" s="14">
        <f t="shared" ref="K34:K65" si="1">COUNTIF(H$2:H$504,J34)</f>
        <v>5</v>
      </c>
      <c r="Q34"/>
      <c r="W34" t="s">
        <v>89</v>
      </c>
      <c r="AB34" t="s">
        <v>90</v>
      </c>
    </row>
    <row r="35" spans="1:33" x14ac:dyDescent="0.25">
      <c r="A35" s="10" t="s">
        <v>91</v>
      </c>
      <c r="B35" s="11">
        <v>30303.28857421875</v>
      </c>
      <c r="C35" s="12">
        <v>4.481489761576154</v>
      </c>
      <c r="D35" t="s">
        <v>78</v>
      </c>
      <c r="E35" s="64">
        <v>3.1825218263031698</v>
      </c>
      <c r="F35" t="s">
        <v>79</v>
      </c>
      <c r="G35" s="22">
        <v>3.51312627874632</v>
      </c>
      <c r="H35" t="s">
        <v>31</v>
      </c>
      <c r="J35" s="10" t="s">
        <v>559</v>
      </c>
      <c r="K35" s="14">
        <f t="shared" si="1"/>
        <v>5</v>
      </c>
      <c r="Q35"/>
      <c r="W35" s="29" t="s">
        <v>92</v>
      </c>
      <c r="X35" s="29" t="s">
        <v>93</v>
      </c>
      <c r="Y35" s="29" t="s">
        <v>94</v>
      </c>
      <c r="Z35" s="29" t="s">
        <v>95</v>
      </c>
      <c r="AA35" s="30"/>
      <c r="AB35" s="29" t="s">
        <v>92</v>
      </c>
      <c r="AC35" s="29" t="s">
        <v>93</v>
      </c>
      <c r="AD35" s="29" t="s">
        <v>94</v>
      </c>
      <c r="AE35" s="29" t="s">
        <v>95</v>
      </c>
      <c r="AF35" s="30" t="s">
        <v>96</v>
      </c>
      <c r="AG35" s="30" t="s">
        <v>97</v>
      </c>
    </row>
    <row r="36" spans="1:33" x14ac:dyDescent="0.25">
      <c r="A36" s="10" t="s">
        <v>98</v>
      </c>
      <c r="B36" s="11">
        <v>0</v>
      </c>
      <c r="C36" s="12">
        <v>0</v>
      </c>
      <c r="D36" t="s">
        <v>78</v>
      </c>
      <c r="E36" s="64">
        <v>3.1825218263031698</v>
      </c>
      <c r="F36" t="s">
        <v>79</v>
      </c>
      <c r="G36" s="22">
        <v>3.51312627874632</v>
      </c>
      <c r="H36" t="s">
        <v>31</v>
      </c>
      <c r="J36" s="10" t="s">
        <v>613</v>
      </c>
      <c r="K36" s="14">
        <f t="shared" si="1"/>
        <v>5</v>
      </c>
      <c r="Q36"/>
      <c r="W36" s="31" t="s">
        <v>99</v>
      </c>
      <c r="X36" s="31" t="s">
        <v>100</v>
      </c>
      <c r="Y36" s="10">
        <f>COUNTIFS($B$2:$B$90, "&gt;=100000001",$B$2:$B$90, "&lt;=1000000000")</f>
        <v>1</v>
      </c>
      <c r="Z36" s="32">
        <f>Y36/89</f>
        <v>1.1235955056179775E-2</v>
      </c>
      <c r="AB36" s="31" t="s">
        <v>99</v>
      </c>
      <c r="AC36" s="31" t="s">
        <v>100</v>
      </c>
      <c r="AD36" s="10">
        <f>COUNTIFS(AC49:AC64, "&gt;=100000001",AC49:AC64, "&lt;=1000000000")</f>
        <v>0</v>
      </c>
      <c r="AE36" s="32">
        <f>AD36/15</f>
        <v>0</v>
      </c>
    </row>
    <row r="37" spans="1:33" x14ac:dyDescent="0.25">
      <c r="A37" s="10" t="s">
        <v>101</v>
      </c>
      <c r="B37" s="11">
        <v>5860.118408203125</v>
      </c>
      <c r="C37" s="12">
        <v>3.7679063913610418</v>
      </c>
      <c r="D37" t="s">
        <v>78</v>
      </c>
      <c r="E37" s="64">
        <v>3.1825218263031698</v>
      </c>
      <c r="F37" t="s">
        <v>79</v>
      </c>
      <c r="G37" s="22">
        <v>3.51312627874632</v>
      </c>
      <c r="H37" t="s">
        <v>31</v>
      </c>
      <c r="J37" s="10" t="s">
        <v>658</v>
      </c>
      <c r="K37" s="14">
        <f t="shared" si="1"/>
        <v>5</v>
      </c>
      <c r="Q37"/>
      <c r="W37" s="33" t="s">
        <v>102</v>
      </c>
      <c r="X37" s="33" t="s">
        <v>103</v>
      </c>
      <c r="Y37" s="10">
        <f>COUNTIFS($B$2:$B$90, "&gt;=10000001",$B$2:$B$90, "&lt;=100000000")</f>
        <v>4</v>
      </c>
      <c r="Z37" s="32">
        <f t="shared" ref="Z37:Z45" si="2">Y37/89</f>
        <v>4.49438202247191E-2</v>
      </c>
      <c r="AB37" s="33" t="s">
        <v>102</v>
      </c>
      <c r="AC37" s="33" t="s">
        <v>103</v>
      </c>
      <c r="AD37" s="10">
        <f>COUNTIFS(AC49:AC64, "&gt;=10000001",AC49:AC64, "&lt;=100000000")</f>
        <v>0</v>
      </c>
      <c r="AE37" s="32">
        <f t="shared" ref="AE37:AE45" si="3">AD37/15</f>
        <v>0</v>
      </c>
    </row>
    <row r="38" spans="1:33" x14ac:dyDescent="0.25">
      <c r="A38" s="10" t="s">
        <v>104</v>
      </c>
      <c r="B38" s="11">
        <v>8288.5015869140625</v>
      </c>
      <c r="C38" s="12">
        <v>3.9184760249587769</v>
      </c>
      <c r="D38" t="s">
        <v>78</v>
      </c>
      <c r="E38" s="64">
        <v>3.1825218263031698</v>
      </c>
      <c r="F38" t="s">
        <v>79</v>
      </c>
      <c r="G38" s="22">
        <v>3.51312627874632</v>
      </c>
      <c r="H38" t="s">
        <v>31</v>
      </c>
      <c r="J38" s="10" t="s">
        <v>294</v>
      </c>
      <c r="K38" s="14">
        <f t="shared" si="1"/>
        <v>4</v>
      </c>
      <c r="Q38"/>
      <c r="W38" s="34" t="s">
        <v>105</v>
      </c>
      <c r="X38" s="34" t="s">
        <v>106</v>
      </c>
      <c r="Y38" s="10">
        <f>COUNTIFS($B$2:$B$90, "&gt;=1000001",$B$2:$B$90, "&lt;=10000000")</f>
        <v>5</v>
      </c>
      <c r="Z38" s="32">
        <f t="shared" si="2"/>
        <v>5.6179775280898875E-2</v>
      </c>
      <c r="AB38" s="34" t="s">
        <v>105</v>
      </c>
      <c r="AC38" s="34" t="s">
        <v>106</v>
      </c>
      <c r="AD38" s="10">
        <f>COUNTIFS(AC49:AC64, "&gt;=1000001",AC49:AC64, "&lt;=10000000")</f>
        <v>0</v>
      </c>
      <c r="AE38" s="32">
        <f t="shared" si="3"/>
        <v>0</v>
      </c>
    </row>
    <row r="39" spans="1:33" x14ac:dyDescent="0.25">
      <c r="A39" s="10" t="s">
        <v>107</v>
      </c>
      <c r="B39" s="11">
        <v>100023.65234375</v>
      </c>
      <c r="C39" s="12">
        <v>5.000102708677721</v>
      </c>
      <c r="D39" t="s">
        <v>78</v>
      </c>
      <c r="E39" s="64">
        <v>3.1825218263031698</v>
      </c>
      <c r="F39" t="s">
        <v>79</v>
      </c>
      <c r="G39" s="22">
        <v>3.51312627874632</v>
      </c>
      <c r="H39" t="s">
        <v>31</v>
      </c>
      <c r="J39" s="10" t="s">
        <v>306</v>
      </c>
      <c r="K39" s="14">
        <f t="shared" si="1"/>
        <v>4</v>
      </c>
      <c r="Q39"/>
      <c r="W39" s="35" t="s">
        <v>108</v>
      </c>
      <c r="X39" s="35" t="s">
        <v>109</v>
      </c>
      <c r="Y39" s="10">
        <f>COUNTIFS($B$2:$B$90, "&gt;=100001",$B$2:$B$90, "&lt;=1000000")</f>
        <v>6</v>
      </c>
      <c r="Z39" s="32">
        <f t="shared" si="2"/>
        <v>6.741573033707865E-2</v>
      </c>
      <c r="AB39" s="35" t="s">
        <v>108</v>
      </c>
      <c r="AC39" s="35" t="s">
        <v>109</v>
      </c>
      <c r="AD39" s="10">
        <f>COUNTIFS(AC49:AC64, "&gt;=100001",AC49:AC64, "&lt;=1000000")</f>
        <v>5</v>
      </c>
      <c r="AE39" s="32">
        <f t="shared" si="3"/>
        <v>0.33333333333333331</v>
      </c>
    </row>
    <row r="40" spans="1:33" x14ac:dyDescent="0.25">
      <c r="A40" s="10" t="s">
        <v>110</v>
      </c>
      <c r="B40" s="21">
        <v>0</v>
      </c>
      <c r="C40" s="12">
        <v>0</v>
      </c>
      <c r="D40" t="s">
        <v>44</v>
      </c>
      <c r="F40" t="s">
        <v>111</v>
      </c>
      <c r="H40" t="s">
        <v>33</v>
      </c>
      <c r="J40" s="10" t="s">
        <v>563</v>
      </c>
      <c r="K40" s="14">
        <f t="shared" si="1"/>
        <v>4</v>
      </c>
      <c r="Q40"/>
      <c r="W40" s="36" t="s">
        <v>112</v>
      </c>
      <c r="X40" s="36" t="s">
        <v>113</v>
      </c>
      <c r="Y40" s="10">
        <f>COUNTIFS($B$2:$B$90, "&gt;=10001",$B$2:$B$90, "&lt;=100000")</f>
        <v>21</v>
      </c>
      <c r="Z40" s="32">
        <f t="shared" si="2"/>
        <v>0.23595505617977527</v>
      </c>
      <c r="AB40" s="36" t="s">
        <v>112</v>
      </c>
      <c r="AC40" s="36" t="s">
        <v>113</v>
      </c>
      <c r="AD40" s="10">
        <f>COUNTIFS(AC49:AC64, "&gt;=10001",AC49:AC64, "&lt;=100000")</f>
        <v>1</v>
      </c>
      <c r="AE40" s="32">
        <f t="shared" si="3"/>
        <v>6.6666666666666666E-2</v>
      </c>
    </row>
    <row r="41" spans="1:33" x14ac:dyDescent="0.25">
      <c r="A41" s="10" t="s">
        <v>114</v>
      </c>
      <c r="B41" s="11">
        <v>6380.23681640625</v>
      </c>
      <c r="C41" s="12">
        <v>3.8048367988073255</v>
      </c>
      <c r="D41" s="37" t="s">
        <v>44</v>
      </c>
      <c r="F41" s="37" t="s">
        <v>111</v>
      </c>
      <c r="G41" s="37"/>
      <c r="H41" s="37" t="s">
        <v>33</v>
      </c>
      <c r="J41" s="63" t="s">
        <v>572</v>
      </c>
      <c r="K41" s="89">
        <f t="shared" si="1"/>
        <v>4</v>
      </c>
      <c r="Q41"/>
      <c r="W41" s="38" t="s">
        <v>115</v>
      </c>
      <c r="X41" s="38" t="s">
        <v>116</v>
      </c>
      <c r="Y41" s="10">
        <f>COUNTIFS($B$2:$B$90, "&gt;=1001",$B$2:$B$90, "&lt;=10000")</f>
        <v>35</v>
      </c>
      <c r="Z41" s="32">
        <f t="shared" si="2"/>
        <v>0.39325842696629215</v>
      </c>
      <c r="AB41" s="38" t="s">
        <v>115</v>
      </c>
      <c r="AC41" s="38" t="s">
        <v>116</v>
      </c>
      <c r="AD41" s="10">
        <f>COUNTIFS(AC49:AC64, "&gt;=1001",AC49:AC64, "&lt;=10000")</f>
        <v>9</v>
      </c>
      <c r="AE41" s="32">
        <f t="shared" si="3"/>
        <v>0.6</v>
      </c>
    </row>
    <row r="42" spans="1:33" x14ac:dyDescent="0.25">
      <c r="A42" s="10" t="s">
        <v>117</v>
      </c>
      <c r="B42" s="21">
        <v>46683.4912109375</v>
      </c>
      <c r="C42" s="12">
        <v>4.669163327170871</v>
      </c>
      <c r="D42" t="s">
        <v>118</v>
      </c>
      <c r="F42" t="s">
        <v>119</v>
      </c>
      <c r="H42" t="s">
        <v>35</v>
      </c>
      <c r="J42" t="s">
        <v>9</v>
      </c>
      <c r="K42" s="14">
        <f t="shared" si="1"/>
        <v>3</v>
      </c>
      <c r="Q42"/>
      <c r="W42" s="39" t="s">
        <v>120</v>
      </c>
      <c r="X42" s="39" t="s">
        <v>121</v>
      </c>
      <c r="Y42" s="10">
        <f>COUNTIFS($B$2:$B$90, "&gt;=101",$B$2:$B$90, "&lt;=1000")</f>
        <v>0</v>
      </c>
      <c r="Z42" s="32">
        <f t="shared" si="2"/>
        <v>0</v>
      </c>
      <c r="AB42" s="39" t="s">
        <v>120</v>
      </c>
      <c r="AC42" s="39" t="s">
        <v>121</v>
      </c>
      <c r="AD42" s="10">
        <f>COUNTIFS(AC49:AC64, "&gt;=101",AC49:AC64, "&lt;=1000")</f>
        <v>0</v>
      </c>
      <c r="AE42" s="32">
        <f t="shared" si="3"/>
        <v>0</v>
      </c>
    </row>
    <row r="43" spans="1:33" x14ac:dyDescent="0.25">
      <c r="A43" s="10" t="s">
        <v>122</v>
      </c>
      <c r="B43" s="11">
        <v>1853.453369140625</v>
      </c>
      <c r="C43" s="12">
        <v>3.2679816641289148</v>
      </c>
      <c r="D43" t="s">
        <v>118</v>
      </c>
      <c r="F43" t="s">
        <v>119</v>
      </c>
      <c r="H43" t="s">
        <v>35</v>
      </c>
      <c r="J43" t="s">
        <v>35</v>
      </c>
      <c r="K43" s="14">
        <f t="shared" si="1"/>
        <v>3</v>
      </c>
      <c r="Q43"/>
      <c r="W43" s="40" t="s">
        <v>123</v>
      </c>
      <c r="X43" s="40" t="s">
        <v>124</v>
      </c>
      <c r="Y43" s="10">
        <f>COUNTIFS($B$2:$B$90, "&gt;=1",$B$2:$B$90, "&lt;=100")</f>
        <v>0</v>
      </c>
      <c r="Z43" s="32">
        <f t="shared" si="2"/>
        <v>0</v>
      </c>
      <c r="AB43" s="40" t="s">
        <v>123</v>
      </c>
      <c r="AC43" s="40" t="s">
        <v>124</v>
      </c>
      <c r="AD43" s="10">
        <f>COUNTIFS(AC49:AC64, "&gt;=1",AC49:AC64, "&lt;=100")</f>
        <v>0</v>
      </c>
      <c r="AE43" s="32">
        <f t="shared" si="3"/>
        <v>0</v>
      </c>
    </row>
    <row r="44" spans="1:33" x14ac:dyDescent="0.25">
      <c r="A44" s="10" t="s">
        <v>125</v>
      </c>
      <c r="B44" s="21">
        <v>14495.557861328125</v>
      </c>
      <c r="C44" s="12">
        <v>4.1612349338292995</v>
      </c>
      <c r="D44" t="s">
        <v>118</v>
      </c>
      <c r="F44" t="s">
        <v>119</v>
      </c>
      <c r="H44" t="s">
        <v>35</v>
      </c>
      <c r="J44" t="s">
        <v>60</v>
      </c>
      <c r="K44" s="14">
        <f t="shared" si="1"/>
        <v>3</v>
      </c>
      <c r="Q44"/>
      <c r="W44" s="41" t="s">
        <v>126</v>
      </c>
      <c r="X44" s="42"/>
      <c r="Y44" s="10">
        <f>SUM(Y36:Y43)</f>
        <v>72</v>
      </c>
      <c r="Z44" s="32">
        <f t="shared" si="2"/>
        <v>0.8089887640449438</v>
      </c>
      <c r="AB44" s="41" t="s">
        <v>126</v>
      </c>
      <c r="AC44" s="42"/>
      <c r="AD44" s="10">
        <f>SUM(AD36:AD43)</f>
        <v>15</v>
      </c>
      <c r="AE44" s="32">
        <f t="shared" si="3"/>
        <v>1</v>
      </c>
    </row>
    <row r="45" spans="1:33" x14ac:dyDescent="0.25">
      <c r="A45" s="10" t="s">
        <v>127</v>
      </c>
      <c r="B45" s="21">
        <v>0</v>
      </c>
      <c r="C45" s="12">
        <v>0</v>
      </c>
      <c r="D45" t="s">
        <v>128</v>
      </c>
      <c r="F45" t="s">
        <v>129</v>
      </c>
      <c r="H45" t="s">
        <v>38</v>
      </c>
      <c r="J45" s="10" t="s">
        <v>266</v>
      </c>
      <c r="K45" s="14">
        <f t="shared" si="1"/>
        <v>3</v>
      </c>
      <c r="Q45"/>
      <c r="W45" s="43" t="s">
        <v>130</v>
      </c>
      <c r="X45" s="42">
        <v>0</v>
      </c>
      <c r="Y45" s="44">
        <f>COUNTIF(B2:B90,"0")</f>
        <v>10</v>
      </c>
      <c r="Z45" s="32">
        <f t="shared" si="2"/>
        <v>0.11235955056179775</v>
      </c>
      <c r="AB45" s="43" t="s">
        <v>130</v>
      </c>
      <c r="AC45" s="42">
        <v>0</v>
      </c>
      <c r="AD45" s="44">
        <f>COUNTIF(AC49:AC64,"0")</f>
        <v>0</v>
      </c>
      <c r="AE45" s="32">
        <f t="shared" si="3"/>
        <v>0</v>
      </c>
    </row>
    <row r="46" spans="1:33" x14ac:dyDescent="0.25">
      <c r="A46" s="10" t="s">
        <v>131</v>
      </c>
      <c r="B46" s="11">
        <v>2129.9404907226563</v>
      </c>
      <c r="C46" s="12">
        <v>3.3283674696773247</v>
      </c>
      <c r="D46" t="s">
        <v>128</v>
      </c>
      <c r="F46" t="s">
        <v>129</v>
      </c>
      <c r="H46" t="s">
        <v>38</v>
      </c>
      <c r="J46" s="10" t="s">
        <v>278</v>
      </c>
      <c r="K46" s="14">
        <f t="shared" si="1"/>
        <v>3</v>
      </c>
      <c r="Q46"/>
      <c r="W46" s="29" t="s">
        <v>132</v>
      </c>
      <c r="X46" s="29"/>
      <c r="Y46" s="45">
        <f>SUM(Y44:Y45)</f>
        <v>82</v>
      </c>
      <c r="Z46" s="46">
        <f>SUM(Z44:Z45)</f>
        <v>0.9213483146067416</v>
      </c>
      <c r="AB46" s="29" t="s">
        <v>132</v>
      </c>
      <c r="AC46" s="29"/>
      <c r="AD46" s="45">
        <f>SUM(AD44:AD45)</f>
        <v>15</v>
      </c>
      <c r="AE46" s="46">
        <f>SUM(AE44:AE45)</f>
        <v>1</v>
      </c>
    </row>
    <row r="47" spans="1:33" x14ac:dyDescent="0.25">
      <c r="A47" s="10" t="s">
        <v>133</v>
      </c>
      <c r="B47" s="11">
        <v>0</v>
      </c>
      <c r="C47" s="12">
        <v>0</v>
      </c>
      <c r="D47" t="s">
        <v>128</v>
      </c>
      <c r="F47" t="s">
        <v>129</v>
      </c>
      <c r="H47" t="s">
        <v>38</v>
      </c>
      <c r="J47" s="10" t="s">
        <v>282</v>
      </c>
      <c r="K47" s="14">
        <f t="shared" si="1"/>
        <v>3</v>
      </c>
      <c r="Q47"/>
    </row>
    <row r="48" spans="1:33" x14ac:dyDescent="0.25">
      <c r="A48" s="10" t="s">
        <v>134</v>
      </c>
      <c r="B48" s="11">
        <v>32882.367967260689</v>
      </c>
      <c r="C48" s="12">
        <v>4.5169630849654796</v>
      </c>
      <c r="D48" t="s">
        <v>128</v>
      </c>
      <c r="F48" t="s">
        <v>129</v>
      </c>
      <c r="H48" t="s">
        <v>38</v>
      </c>
      <c r="J48" s="10" t="s">
        <v>302</v>
      </c>
      <c r="K48" s="14">
        <f t="shared" si="1"/>
        <v>3</v>
      </c>
      <c r="Q48"/>
      <c r="AA48" s="8"/>
      <c r="AB48" s="8" t="s">
        <v>135</v>
      </c>
      <c r="AC48" s="8" t="s">
        <v>136</v>
      </c>
    </row>
    <row r="49" spans="1:29" x14ac:dyDescent="0.25">
      <c r="A49" s="10" t="s">
        <v>137</v>
      </c>
      <c r="B49" s="21">
        <v>312291521.37414443</v>
      </c>
      <c r="C49" s="12">
        <v>8.4945601934187724</v>
      </c>
      <c r="D49" t="s">
        <v>128</v>
      </c>
      <c r="F49" t="s">
        <v>129</v>
      </c>
      <c r="H49" t="s">
        <v>38</v>
      </c>
      <c r="J49" s="10" t="s">
        <v>524</v>
      </c>
      <c r="K49" s="14">
        <f t="shared" si="1"/>
        <v>3</v>
      </c>
      <c r="Q49"/>
      <c r="AB49" t="s">
        <v>138</v>
      </c>
      <c r="AC49" s="15">
        <v>586974.3359375</v>
      </c>
    </row>
    <row r="50" spans="1:29" x14ac:dyDescent="0.25">
      <c r="A50" s="10" t="s">
        <v>139</v>
      </c>
      <c r="B50" s="11" t="s">
        <v>37</v>
      </c>
      <c r="C50" s="12">
        <v>0</v>
      </c>
      <c r="D50" t="s">
        <v>128</v>
      </c>
      <c r="F50" t="s">
        <v>129</v>
      </c>
      <c r="H50" t="s">
        <v>38</v>
      </c>
      <c r="J50" s="10" t="s">
        <v>537</v>
      </c>
      <c r="K50" s="14">
        <f t="shared" si="1"/>
        <v>3</v>
      </c>
      <c r="Q50"/>
      <c r="AB50" t="s">
        <v>140</v>
      </c>
      <c r="AC50" s="15">
        <v>139151.6015625</v>
      </c>
    </row>
    <row r="51" spans="1:29" x14ac:dyDescent="0.25">
      <c r="A51" s="10" t="s">
        <v>141</v>
      </c>
      <c r="B51" s="11">
        <v>2178.4820556640625</v>
      </c>
      <c r="C51" s="12">
        <v>3.3381539869671251</v>
      </c>
      <c r="D51" t="s">
        <v>128</v>
      </c>
      <c r="F51" t="s">
        <v>129</v>
      </c>
      <c r="H51" t="s">
        <v>38</v>
      </c>
      <c r="J51" s="10" t="s">
        <v>546</v>
      </c>
      <c r="K51" s="14">
        <f t="shared" si="1"/>
        <v>3</v>
      </c>
      <c r="Q51"/>
      <c r="AB51" t="s">
        <v>142</v>
      </c>
      <c r="AC51" s="15">
        <v>8100.09765625</v>
      </c>
    </row>
    <row r="52" spans="1:29" x14ac:dyDescent="0.25">
      <c r="A52" s="10" t="s">
        <v>143</v>
      </c>
      <c r="B52" s="11" t="s">
        <v>37</v>
      </c>
      <c r="C52" s="12">
        <v>0</v>
      </c>
      <c r="D52" t="s">
        <v>128</v>
      </c>
      <c r="F52" t="s">
        <v>129</v>
      </c>
      <c r="H52" t="s">
        <v>38</v>
      </c>
      <c r="J52" s="10" t="s">
        <v>597</v>
      </c>
      <c r="K52" s="14">
        <f t="shared" si="1"/>
        <v>3</v>
      </c>
      <c r="Q52"/>
      <c r="AB52" t="s">
        <v>24</v>
      </c>
      <c r="AC52" s="15">
        <v>6641.8927001953125</v>
      </c>
    </row>
    <row r="53" spans="1:29" x14ac:dyDescent="0.25">
      <c r="A53" s="10" t="s">
        <v>144</v>
      </c>
      <c r="B53" s="11">
        <v>132246.6015625</v>
      </c>
      <c r="C53" s="12">
        <v>5.121384520468153</v>
      </c>
      <c r="D53" t="s">
        <v>128</v>
      </c>
      <c r="F53" t="s">
        <v>129</v>
      </c>
      <c r="H53" t="s">
        <v>38</v>
      </c>
      <c r="J53" s="10" t="s">
        <v>701</v>
      </c>
      <c r="K53" s="14">
        <f t="shared" si="1"/>
        <v>3</v>
      </c>
      <c r="Q53"/>
      <c r="AB53" t="s">
        <v>145</v>
      </c>
      <c r="AC53" s="15">
        <v>5595.3338623046875</v>
      </c>
    </row>
    <row r="54" spans="1:29" x14ac:dyDescent="0.25">
      <c r="A54" s="10" t="s">
        <v>146</v>
      </c>
      <c r="B54" s="21">
        <v>0</v>
      </c>
      <c r="C54" s="12">
        <v>0</v>
      </c>
      <c r="D54" t="s">
        <v>147</v>
      </c>
      <c r="F54" t="s">
        <v>148</v>
      </c>
      <c r="H54" t="s">
        <v>40</v>
      </c>
      <c r="J54" t="s">
        <v>29</v>
      </c>
      <c r="K54" s="14">
        <f t="shared" si="1"/>
        <v>2</v>
      </c>
      <c r="Q54"/>
      <c r="AB54" t="s">
        <v>129</v>
      </c>
      <c r="AC54" s="15">
        <v>4893.51318359375</v>
      </c>
    </row>
    <row r="55" spans="1:29" x14ac:dyDescent="0.25">
      <c r="A55" s="10" t="s">
        <v>149</v>
      </c>
      <c r="B55" s="21">
        <v>0</v>
      </c>
      <c r="C55" s="12">
        <v>0</v>
      </c>
      <c r="D55" t="s">
        <v>150</v>
      </c>
      <c r="E55" s="26" t="s">
        <v>772</v>
      </c>
      <c r="F55" t="s">
        <v>142</v>
      </c>
      <c r="G55" s="22">
        <v>3.9084902548434446</v>
      </c>
      <c r="H55" t="s">
        <v>42</v>
      </c>
      <c r="J55" t="s">
        <v>33</v>
      </c>
      <c r="K55" s="14">
        <f t="shared" si="1"/>
        <v>2</v>
      </c>
      <c r="Q55"/>
      <c r="AB55" t="s">
        <v>79</v>
      </c>
      <c r="AC55" s="15">
        <v>3259.3145751953125</v>
      </c>
    </row>
    <row r="56" spans="1:29" x14ac:dyDescent="0.25">
      <c r="A56" s="10" t="s">
        <v>151</v>
      </c>
      <c r="B56" s="11">
        <v>8258.3905029296875</v>
      </c>
      <c r="C56" s="12">
        <v>3.9168954148983115</v>
      </c>
      <c r="D56" t="s">
        <v>150</v>
      </c>
      <c r="F56" t="s">
        <v>142</v>
      </c>
      <c r="H56" t="s">
        <v>42</v>
      </c>
      <c r="J56" t="s">
        <v>48</v>
      </c>
      <c r="K56" s="14">
        <f t="shared" si="1"/>
        <v>2</v>
      </c>
      <c r="Q56"/>
      <c r="AB56" t="s">
        <v>45</v>
      </c>
      <c r="AC56" s="15">
        <v>1028.4767150878906</v>
      </c>
    </row>
    <row r="57" spans="1:29" x14ac:dyDescent="0.25">
      <c r="A57" s="10" t="s">
        <v>152</v>
      </c>
      <c r="B57" s="21">
        <v>2050.0265502929688</v>
      </c>
      <c r="C57" s="12">
        <v>3.3117594857245645</v>
      </c>
      <c r="D57" t="s">
        <v>150</v>
      </c>
      <c r="F57" t="s">
        <v>142</v>
      </c>
      <c r="H57" t="s">
        <v>42</v>
      </c>
      <c r="J57" t="s">
        <v>67</v>
      </c>
      <c r="K57" s="14">
        <f t="shared" si="1"/>
        <v>2</v>
      </c>
      <c r="Q57"/>
      <c r="AB57" t="s">
        <v>153</v>
      </c>
      <c r="AC57" s="15">
        <v>586974.3359375</v>
      </c>
    </row>
    <row r="58" spans="1:29" x14ac:dyDescent="0.25">
      <c r="A58" s="10" t="s">
        <v>154</v>
      </c>
      <c r="B58" s="21">
        <v>3133.89404296875</v>
      </c>
      <c r="C58" s="12">
        <v>3.49608430887415</v>
      </c>
      <c r="D58" t="s">
        <v>150</v>
      </c>
      <c r="F58" t="s">
        <v>142</v>
      </c>
      <c r="H58" t="s">
        <v>42</v>
      </c>
      <c r="J58" t="s">
        <v>69</v>
      </c>
      <c r="K58" s="14">
        <f t="shared" si="1"/>
        <v>2</v>
      </c>
      <c r="Q58"/>
      <c r="AB58" t="s">
        <v>155</v>
      </c>
      <c r="AC58" s="15">
        <v>139151.6015625</v>
      </c>
    </row>
    <row r="59" spans="1:29" x14ac:dyDescent="0.25">
      <c r="A59" s="10" t="s">
        <v>156</v>
      </c>
      <c r="B59" s="21">
        <v>5863.3544921875</v>
      </c>
      <c r="C59" s="12">
        <v>3.7681461519618513</v>
      </c>
      <c r="D59" t="s">
        <v>150</v>
      </c>
      <c r="F59" t="s">
        <v>142</v>
      </c>
      <c r="H59" t="s">
        <v>42</v>
      </c>
      <c r="J59" t="s">
        <v>76</v>
      </c>
      <c r="K59" s="14">
        <f t="shared" si="1"/>
        <v>2</v>
      </c>
      <c r="Q59"/>
      <c r="AB59" s="47" t="s">
        <v>150</v>
      </c>
      <c r="AC59" s="48" t="s">
        <v>157</v>
      </c>
    </row>
    <row r="60" spans="1:29" x14ac:dyDescent="0.25">
      <c r="A60" s="10" t="s">
        <v>158</v>
      </c>
      <c r="B60" s="21">
        <v>33661.48681640625</v>
      </c>
      <c r="C60" s="12">
        <v>4.5271332947027902</v>
      </c>
      <c r="D60" t="s">
        <v>150</v>
      </c>
      <c r="F60" t="s">
        <v>142</v>
      </c>
      <c r="H60" t="s">
        <v>42</v>
      </c>
      <c r="J60" s="25" t="s">
        <v>82</v>
      </c>
      <c r="K60" s="14">
        <f t="shared" si="1"/>
        <v>2</v>
      </c>
      <c r="Q60"/>
      <c r="AB60" t="s">
        <v>23</v>
      </c>
      <c r="AC60" s="15">
        <v>6641.8927001953125</v>
      </c>
    </row>
    <row r="61" spans="1:29" x14ac:dyDescent="0.25">
      <c r="A61" s="10" t="s">
        <v>159</v>
      </c>
      <c r="B61" s="11">
        <v>42661450</v>
      </c>
      <c r="C61" s="12">
        <v>7.6300356123955684</v>
      </c>
      <c r="D61" t="s">
        <v>150</v>
      </c>
      <c r="F61" t="s">
        <v>142</v>
      </c>
      <c r="H61" t="s">
        <v>42</v>
      </c>
      <c r="J61" t="s">
        <v>84</v>
      </c>
      <c r="K61" s="14">
        <f t="shared" si="1"/>
        <v>2</v>
      </c>
      <c r="Q61"/>
      <c r="AB61" t="s">
        <v>160</v>
      </c>
      <c r="AC61" s="15">
        <v>318350.64453125</v>
      </c>
    </row>
    <row r="62" spans="1:29" x14ac:dyDescent="0.25">
      <c r="A62" s="10" t="s">
        <v>161</v>
      </c>
      <c r="B62" s="11">
        <v>275408.53515625</v>
      </c>
      <c r="C62" s="12">
        <v>5.4399773953029777</v>
      </c>
      <c r="D62" t="s">
        <v>150</v>
      </c>
      <c r="F62" t="s">
        <v>142</v>
      </c>
      <c r="H62" t="s">
        <v>42</v>
      </c>
      <c r="J62" s="10" t="s">
        <v>272</v>
      </c>
      <c r="K62" s="14">
        <f t="shared" si="1"/>
        <v>2</v>
      </c>
      <c r="Q62"/>
      <c r="AB62" t="s">
        <v>128</v>
      </c>
      <c r="AC62" s="15">
        <v>4893.51318359375</v>
      </c>
    </row>
    <row r="63" spans="1:29" x14ac:dyDescent="0.25">
      <c r="A63" s="10" t="s">
        <v>162</v>
      </c>
      <c r="B63" s="11">
        <v>0</v>
      </c>
      <c r="C63" s="12">
        <v>0</v>
      </c>
      <c r="D63" t="s">
        <v>150</v>
      </c>
      <c r="F63" t="s">
        <v>142</v>
      </c>
      <c r="H63" t="s">
        <v>42</v>
      </c>
      <c r="J63" s="10" t="s">
        <v>276</v>
      </c>
      <c r="K63" s="14">
        <f t="shared" si="1"/>
        <v>2</v>
      </c>
      <c r="Q63"/>
      <c r="AB63" t="s">
        <v>78</v>
      </c>
      <c r="AC63" s="15">
        <v>1522.3756408691406</v>
      </c>
    </row>
    <row r="64" spans="1:29" x14ac:dyDescent="0.25">
      <c r="A64" s="10" t="s">
        <v>163</v>
      </c>
      <c r="B64" s="11">
        <v>11207.1875</v>
      </c>
      <c r="C64" s="12">
        <v>4.0494966378864587</v>
      </c>
      <c r="D64" t="s">
        <v>150</v>
      </c>
      <c r="F64" t="s">
        <v>142</v>
      </c>
      <c r="H64" t="s">
        <v>42</v>
      </c>
      <c r="J64" s="10" t="s">
        <v>310</v>
      </c>
      <c r="K64" s="14">
        <f t="shared" si="1"/>
        <v>2</v>
      </c>
      <c r="Q64"/>
      <c r="AB64" t="s">
        <v>44</v>
      </c>
      <c r="AC64" s="15">
        <v>36724.9609375</v>
      </c>
    </row>
    <row r="65" spans="1:17" x14ac:dyDescent="0.25">
      <c r="A65" s="10" t="s">
        <v>164</v>
      </c>
      <c r="B65" s="11">
        <v>4224.3374633789063</v>
      </c>
      <c r="C65" s="12">
        <v>3.6257586047504713</v>
      </c>
      <c r="D65" t="s">
        <v>150</v>
      </c>
      <c r="F65" t="s">
        <v>142</v>
      </c>
      <c r="H65" t="s">
        <v>42</v>
      </c>
      <c r="J65" s="10" t="s">
        <v>314</v>
      </c>
      <c r="K65" s="14">
        <f t="shared" si="1"/>
        <v>2</v>
      </c>
      <c r="Q65"/>
    </row>
    <row r="66" spans="1:17" x14ac:dyDescent="0.25">
      <c r="A66" s="10" t="s">
        <v>165</v>
      </c>
      <c r="B66" s="21">
        <v>5808.6798095703125</v>
      </c>
      <c r="C66" s="12">
        <v>3.7640774376280102</v>
      </c>
      <c r="D66" t="s">
        <v>150</v>
      </c>
      <c r="F66" t="s">
        <v>142</v>
      </c>
      <c r="H66" t="s">
        <v>42</v>
      </c>
      <c r="J66" s="10" t="s">
        <v>638</v>
      </c>
      <c r="K66" s="14">
        <f t="shared" ref="K66:K85" si="4">COUNTIF(H$2:H$504,J66)</f>
        <v>2</v>
      </c>
      <c r="Q66"/>
    </row>
    <row r="67" spans="1:17" x14ac:dyDescent="0.25">
      <c r="A67" s="10" t="s">
        <v>166</v>
      </c>
      <c r="B67" s="11">
        <v>58621.494140625</v>
      </c>
      <c r="C67" s="12">
        <v>4.7680568835114761</v>
      </c>
      <c r="D67" t="s">
        <v>167</v>
      </c>
      <c r="F67" t="s">
        <v>168</v>
      </c>
      <c r="H67" t="s">
        <v>46</v>
      </c>
      <c r="J67" s="10" t="s">
        <v>676</v>
      </c>
      <c r="K67" s="14">
        <f t="shared" si="4"/>
        <v>2</v>
      </c>
      <c r="Q67"/>
    </row>
    <row r="68" spans="1:17" x14ac:dyDescent="0.25">
      <c r="A68" s="10" t="s">
        <v>169</v>
      </c>
      <c r="B68" s="11">
        <v>3416.717529296875</v>
      </c>
      <c r="C68" s="12">
        <v>3.5336090758024183</v>
      </c>
      <c r="D68" t="s">
        <v>170</v>
      </c>
      <c r="F68" t="s">
        <v>171</v>
      </c>
      <c r="H68" t="s">
        <v>48</v>
      </c>
      <c r="J68" s="10" t="s">
        <v>740</v>
      </c>
      <c r="K68" s="14">
        <f t="shared" si="4"/>
        <v>2</v>
      </c>
      <c r="Q68"/>
    </row>
    <row r="69" spans="1:17" x14ac:dyDescent="0.25">
      <c r="A69" s="10" t="s">
        <v>172</v>
      </c>
      <c r="B69" s="11" t="s">
        <v>37</v>
      </c>
      <c r="C69" s="12">
        <v>0</v>
      </c>
      <c r="D69" t="s">
        <v>170</v>
      </c>
      <c r="F69" t="s">
        <v>171</v>
      </c>
      <c r="H69" t="s">
        <v>48</v>
      </c>
      <c r="J69" t="s">
        <v>11</v>
      </c>
      <c r="K69" s="14">
        <f t="shared" si="4"/>
        <v>1</v>
      </c>
      <c r="Q69"/>
    </row>
    <row r="70" spans="1:17" x14ac:dyDescent="0.25">
      <c r="A70" s="10" t="s">
        <v>173</v>
      </c>
      <c r="B70" s="11">
        <v>0</v>
      </c>
      <c r="C70" s="12">
        <v>0</v>
      </c>
      <c r="D70" t="s">
        <v>174</v>
      </c>
      <c r="F70" t="s">
        <v>175</v>
      </c>
      <c r="H70" t="s">
        <v>50</v>
      </c>
      <c r="J70" t="s">
        <v>13</v>
      </c>
      <c r="K70" s="14">
        <f t="shared" si="4"/>
        <v>1</v>
      </c>
      <c r="Q70"/>
    </row>
    <row r="71" spans="1:17" x14ac:dyDescent="0.25">
      <c r="A71" s="10" t="s">
        <v>176</v>
      </c>
      <c r="B71" s="21">
        <v>4672186.875</v>
      </c>
      <c r="C71" s="12">
        <v>6.6695202050714268</v>
      </c>
      <c r="D71" t="s">
        <v>177</v>
      </c>
      <c r="F71" t="s">
        <v>178</v>
      </c>
      <c r="H71" t="s">
        <v>52</v>
      </c>
      <c r="J71" t="s">
        <v>25</v>
      </c>
      <c r="K71" s="14">
        <f t="shared" si="4"/>
        <v>1</v>
      </c>
      <c r="Q71"/>
    </row>
    <row r="72" spans="1:17" x14ac:dyDescent="0.25">
      <c r="A72" s="10" t="s">
        <v>179</v>
      </c>
      <c r="B72" s="21">
        <v>24645.43212890625</v>
      </c>
      <c r="C72" s="12">
        <v>4.3917364374046866</v>
      </c>
      <c r="D72" t="s">
        <v>177</v>
      </c>
      <c r="F72" t="s">
        <v>178</v>
      </c>
      <c r="H72" t="s">
        <v>52</v>
      </c>
      <c r="J72" t="s">
        <v>40</v>
      </c>
      <c r="K72" s="14">
        <f t="shared" si="4"/>
        <v>1</v>
      </c>
      <c r="Q72"/>
    </row>
    <row r="73" spans="1:17" x14ac:dyDescent="0.25">
      <c r="A73" s="10" t="s">
        <v>180</v>
      </c>
      <c r="B73" s="21">
        <v>8315.1239013671875</v>
      </c>
      <c r="C73" s="12">
        <v>3.9198687249060091</v>
      </c>
      <c r="D73" t="s">
        <v>177</v>
      </c>
      <c r="F73" t="s">
        <v>178</v>
      </c>
      <c r="H73" t="s">
        <v>52</v>
      </c>
      <c r="J73" t="s">
        <v>46</v>
      </c>
      <c r="K73" s="14">
        <f t="shared" si="4"/>
        <v>1</v>
      </c>
      <c r="Q73"/>
    </row>
    <row r="74" spans="1:17" x14ac:dyDescent="0.25">
      <c r="A74" s="10" t="s">
        <v>181</v>
      </c>
      <c r="B74" s="21">
        <v>36673.7890625</v>
      </c>
      <c r="C74" s="12">
        <v>4.564355782715551</v>
      </c>
      <c r="D74" t="s">
        <v>177</v>
      </c>
      <c r="F74" t="s">
        <v>178</v>
      </c>
      <c r="H74" t="s">
        <v>52</v>
      </c>
      <c r="J74" t="s">
        <v>50</v>
      </c>
      <c r="K74" s="14">
        <f t="shared" si="4"/>
        <v>1</v>
      </c>
      <c r="Q74"/>
    </row>
    <row r="75" spans="1:17" x14ac:dyDescent="0.25">
      <c r="A75" s="10" t="s">
        <v>182</v>
      </c>
      <c r="B75" s="11">
        <v>4623.1072998046875</v>
      </c>
      <c r="C75" s="12">
        <v>3.6649339732936528</v>
      </c>
      <c r="D75" t="s">
        <v>177</v>
      </c>
      <c r="F75" t="s">
        <v>178</v>
      </c>
      <c r="H75" t="s">
        <v>52</v>
      </c>
      <c r="J75" t="s">
        <v>65</v>
      </c>
      <c r="K75" s="14">
        <f t="shared" si="4"/>
        <v>1</v>
      </c>
      <c r="Q75"/>
    </row>
    <row r="76" spans="1:17" x14ac:dyDescent="0.25">
      <c r="A76" s="10" t="s">
        <v>183</v>
      </c>
      <c r="B76" s="11">
        <v>13862.6416015625</v>
      </c>
      <c r="C76" s="12">
        <v>4.1418459953312929</v>
      </c>
      <c r="D76" t="s">
        <v>177</v>
      </c>
      <c r="F76" t="s">
        <v>178</v>
      </c>
      <c r="H76" t="s">
        <v>52</v>
      </c>
      <c r="J76" t="s">
        <v>71</v>
      </c>
      <c r="K76" s="14">
        <f t="shared" si="4"/>
        <v>1</v>
      </c>
      <c r="Q76"/>
    </row>
    <row r="77" spans="1:17" x14ac:dyDescent="0.25">
      <c r="A77" s="10" t="s">
        <v>184</v>
      </c>
      <c r="B77" s="11">
        <v>4340.59326171875</v>
      </c>
      <c r="C77" s="12">
        <v>3.637549091881743</v>
      </c>
      <c r="D77" t="s">
        <v>177</v>
      </c>
      <c r="F77" t="s">
        <v>178</v>
      </c>
      <c r="H77" t="s">
        <v>52</v>
      </c>
      <c r="J77" t="s">
        <v>80</v>
      </c>
      <c r="K77" s="14">
        <f t="shared" si="4"/>
        <v>1</v>
      </c>
      <c r="Q77"/>
    </row>
    <row r="78" spans="1:17" x14ac:dyDescent="0.25">
      <c r="A78" s="10" t="s">
        <v>185</v>
      </c>
      <c r="B78" s="21" t="s">
        <v>37</v>
      </c>
      <c r="C78" s="12">
        <v>0</v>
      </c>
      <c r="D78" t="s">
        <v>177</v>
      </c>
      <c r="F78" t="s">
        <v>178</v>
      </c>
      <c r="H78" t="s">
        <v>52</v>
      </c>
      <c r="J78" s="10" t="s">
        <v>88</v>
      </c>
      <c r="K78" s="14">
        <f t="shared" si="4"/>
        <v>1</v>
      </c>
      <c r="Q78"/>
    </row>
    <row r="79" spans="1:17" x14ac:dyDescent="0.25">
      <c r="A79" s="10" t="s">
        <v>186</v>
      </c>
      <c r="B79" s="11">
        <v>4321.4297485351563</v>
      </c>
      <c r="C79" s="12">
        <v>3.6356274572709508</v>
      </c>
      <c r="D79" t="s">
        <v>177</v>
      </c>
      <c r="F79" t="s">
        <v>178</v>
      </c>
      <c r="H79" t="s">
        <v>52</v>
      </c>
      <c r="J79" s="10" t="s">
        <v>270</v>
      </c>
      <c r="K79" s="14">
        <f t="shared" si="4"/>
        <v>1</v>
      </c>
      <c r="Q79"/>
    </row>
    <row r="80" spans="1:17" x14ac:dyDescent="0.25">
      <c r="A80" s="10" t="s">
        <v>187</v>
      </c>
      <c r="B80" s="21">
        <v>14538.060302734375</v>
      </c>
      <c r="C80" s="12">
        <v>4.1625064659443485</v>
      </c>
      <c r="D80" t="s">
        <v>153</v>
      </c>
      <c r="E80" s="64">
        <v>5.7686191131651876</v>
      </c>
      <c r="F80" t="s">
        <v>138</v>
      </c>
      <c r="G80">
        <v>0</v>
      </c>
      <c r="H80" s="25" t="s">
        <v>54</v>
      </c>
      <c r="J80" s="10" t="s">
        <v>284</v>
      </c>
      <c r="K80" s="14">
        <f t="shared" si="4"/>
        <v>1</v>
      </c>
      <c r="Q80"/>
    </row>
    <row r="81" spans="1:17" x14ac:dyDescent="0.25">
      <c r="A81" s="10" t="s">
        <v>188</v>
      </c>
      <c r="B81" s="11">
        <v>5360.8251953125</v>
      </c>
      <c r="C81" s="12">
        <v>3.7292316460708732</v>
      </c>
      <c r="D81" t="s">
        <v>153</v>
      </c>
      <c r="E81" s="64">
        <v>5.7686191131651876</v>
      </c>
      <c r="F81" t="s">
        <v>138</v>
      </c>
      <c r="G81">
        <v>0</v>
      </c>
      <c r="H81" s="25" t="s">
        <v>54</v>
      </c>
      <c r="J81" s="10" t="s">
        <v>298</v>
      </c>
      <c r="K81" s="14">
        <f t="shared" si="4"/>
        <v>1</v>
      </c>
      <c r="Q81"/>
    </row>
    <row r="82" spans="1:17" x14ac:dyDescent="0.25">
      <c r="A82" s="10" t="s">
        <v>189</v>
      </c>
      <c r="B82" s="11">
        <v>146353.65379788389</v>
      </c>
      <c r="C82" s="12">
        <v>5.1654035693010769</v>
      </c>
      <c r="D82" t="s">
        <v>153</v>
      </c>
      <c r="E82" s="64">
        <v>5.7686191131651903</v>
      </c>
      <c r="F82" t="s">
        <v>138</v>
      </c>
      <c r="G82">
        <v>0</v>
      </c>
      <c r="H82" s="25" t="s">
        <v>54</v>
      </c>
      <c r="J82" s="10" t="s">
        <v>605</v>
      </c>
      <c r="K82" s="14">
        <f t="shared" si="4"/>
        <v>1</v>
      </c>
      <c r="Q82"/>
    </row>
    <row r="83" spans="1:17" x14ac:dyDescent="0.25">
      <c r="A83" s="10" t="s">
        <v>190</v>
      </c>
      <c r="B83" s="11">
        <v>23224497.5</v>
      </c>
      <c r="C83" s="12">
        <v>7.3659463260956874</v>
      </c>
      <c r="D83" t="s">
        <v>153</v>
      </c>
      <c r="E83" s="64">
        <v>5.7686191131651903</v>
      </c>
      <c r="F83" t="s">
        <v>138</v>
      </c>
      <c r="G83">
        <v>0</v>
      </c>
      <c r="H83" s="25" t="s">
        <v>54</v>
      </c>
      <c r="J83" s="10" t="s">
        <v>617</v>
      </c>
      <c r="K83" s="14">
        <f t="shared" si="4"/>
        <v>1</v>
      </c>
      <c r="Q83"/>
    </row>
    <row r="84" spans="1:17" x14ac:dyDescent="0.25">
      <c r="A84" s="10" t="s">
        <v>191</v>
      </c>
      <c r="B84" s="21">
        <v>16350.859374999998</v>
      </c>
      <c r="C84" s="12">
        <v>4.2135405834190722</v>
      </c>
      <c r="D84" t="s">
        <v>153</v>
      </c>
      <c r="E84" s="64">
        <v>5.7686191131651903</v>
      </c>
      <c r="F84" t="s">
        <v>138</v>
      </c>
      <c r="G84">
        <v>0</v>
      </c>
      <c r="H84" s="25" t="s">
        <v>54</v>
      </c>
      <c r="J84" s="10" t="s">
        <v>644</v>
      </c>
      <c r="K84" s="14">
        <f t="shared" si="4"/>
        <v>1</v>
      </c>
      <c r="Q84"/>
    </row>
    <row r="85" spans="1:17" x14ac:dyDescent="0.25">
      <c r="A85" s="10" t="s">
        <v>192</v>
      </c>
      <c r="B85" s="11" t="s">
        <v>37</v>
      </c>
      <c r="C85" s="12">
        <v>0</v>
      </c>
      <c r="D85" t="s">
        <v>153</v>
      </c>
      <c r="E85" s="64">
        <v>5.7686191131651903</v>
      </c>
      <c r="F85" t="s">
        <v>138</v>
      </c>
      <c r="G85">
        <v>0</v>
      </c>
      <c r="H85" s="25" t="s">
        <v>54</v>
      </c>
      <c r="J85" s="10" t="s">
        <v>647</v>
      </c>
      <c r="K85" s="14">
        <f t="shared" si="4"/>
        <v>1</v>
      </c>
      <c r="Q85"/>
    </row>
    <row r="86" spans="1:17" x14ac:dyDescent="0.25">
      <c r="A86" s="10" t="s">
        <v>193</v>
      </c>
      <c r="B86" s="21">
        <v>6437.828369140625</v>
      </c>
      <c r="C86" s="12">
        <v>3.8087393943240078</v>
      </c>
      <c r="D86" t="s">
        <v>194</v>
      </c>
      <c r="F86" t="s">
        <v>195</v>
      </c>
      <c r="H86" t="s">
        <v>56</v>
      </c>
      <c r="J86"/>
      <c r="Q86"/>
    </row>
    <row r="87" spans="1:17" x14ac:dyDescent="0.25">
      <c r="A87" s="10" t="s">
        <v>196</v>
      </c>
      <c r="B87" s="21">
        <v>1520951.25</v>
      </c>
      <c r="C87" s="12">
        <v>6.1821152941349888</v>
      </c>
      <c r="D87" t="s">
        <v>194</v>
      </c>
      <c r="F87" t="s">
        <v>195</v>
      </c>
      <c r="H87" t="s">
        <v>56</v>
      </c>
      <c r="J87"/>
      <c r="Q87"/>
    </row>
    <row r="88" spans="1:17" x14ac:dyDescent="0.25">
      <c r="A88" s="10" t="s">
        <v>197</v>
      </c>
      <c r="B88" s="21">
        <v>17168.907470703125</v>
      </c>
      <c r="C88" s="12">
        <v>4.2347426600682443</v>
      </c>
      <c r="D88" t="s">
        <v>194</v>
      </c>
      <c r="F88" t="s">
        <v>195</v>
      </c>
      <c r="H88" t="s">
        <v>56</v>
      </c>
      <c r="J88"/>
      <c r="Q88"/>
    </row>
    <row r="89" spans="1:17" x14ac:dyDescent="0.25">
      <c r="A89" s="10" t="s">
        <v>198</v>
      </c>
      <c r="B89" s="11">
        <v>4452.4365234375</v>
      </c>
      <c r="C89" s="12">
        <v>3.6485977366210012</v>
      </c>
      <c r="D89" t="s">
        <v>194</v>
      </c>
      <c r="F89" t="s">
        <v>195</v>
      </c>
      <c r="H89" t="s">
        <v>56</v>
      </c>
      <c r="J89"/>
      <c r="Q89"/>
    </row>
    <row r="90" spans="1:17" ht="15.75" thickBot="1" x14ac:dyDescent="0.3">
      <c r="A90" s="49" t="s">
        <v>199</v>
      </c>
      <c r="B90" s="50">
        <v>5030.7760620117188</v>
      </c>
      <c r="C90" s="51">
        <v>3.7016349857421358</v>
      </c>
      <c r="D90" s="49" t="s">
        <v>194</v>
      </c>
      <c r="E90" s="65"/>
      <c r="F90" s="49" t="s">
        <v>195</v>
      </c>
      <c r="G90" s="49"/>
      <c r="H90" s="49" t="s">
        <v>56</v>
      </c>
      <c r="J90"/>
      <c r="Q90"/>
    </row>
    <row r="91" spans="1:17" x14ac:dyDescent="0.25">
      <c r="A91" s="10" t="s">
        <v>200</v>
      </c>
      <c r="B91" s="11">
        <v>6910.169677734375</v>
      </c>
      <c r="C91" s="12">
        <v>3.8394887115129843</v>
      </c>
      <c r="D91" t="s">
        <v>194</v>
      </c>
      <c r="F91" t="s">
        <v>195</v>
      </c>
      <c r="H91" t="s">
        <v>56</v>
      </c>
      <c r="I91" s="52"/>
      <c r="J91"/>
    </row>
    <row r="92" spans="1:17" x14ac:dyDescent="0.25">
      <c r="A92" s="10" t="s">
        <v>201</v>
      </c>
      <c r="B92" s="11">
        <v>5347.0440673828125</v>
      </c>
      <c r="C92" s="12">
        <v>3.7281137633302497</v>
      </c>
      <c r="D92" t="s">
        <v>194</v>
      </c>
      <c r="F92" t="s">
        <v>195</v>
      </c>
      <c r="H92" t="s">
        <v>56</v>
      </c>
      <c r="I92" s="52"/>
      <c r="J92"/>
    </row>
    <row r="93" spans="1:17" x14ac:dyDescent="0.25">
      <c r="A93" s="10" t="s">
        <v>202</v>
      </c>
      <c r="B93" s="21" t="s">
        <v>37</v>
      </c>
      <c r="C93" s="12">
        <v>0</v>
      </c>
      <c r="D93" t="s">
        <v>194</v>
      </c>
      <c r="F93" t="s">
        <v>195</v>
      </c>
      <c r="H93" t="s">
        <v>56</v>
      </c>
      <c r="I93" s="52"/>
      <c r="J93"/>
    </row>
    <row r="94" spans="1:17" x14ac:dyDescent="0.25">
      <c r="A94" s="10" t="s">
        <v>203</v>
      </c>
      <c r="B94" s="21">
        <v>4402.2796630859375</v>
      </c>
      <c r="C94" s="12">
        <v>3.6436776284665497</v>
      </c>
      <c r="D94" t="s">
        <v>204</v>
      </c>
      <c r="F94" t="s">
        <v>205</v>
      </c>
      <c r="H94" t="s">
        <v>60</v>
      </c>
      <c r="I94" s="52"/>
      <c r="J94"/>
    </row>
    <row r="95" spans="1:17" x14ac:dyDescent="0.25">
      <c r="A95" s="10" t="s">
        <v>206</v>
      </c>
      <c r="B95" s="11">
        <v>41260.1123046875</v>
      </c>
      <c r="C95" s="12">
        <v>4.6155304057321329</v>
      </c>
      <c r="D95" t="s">
        <v>204</v>
      </c>
      <c r="F95" t="s">
        <v>205</v>
      </c>
      <c r="H95" t="s">
        <v>60</v>
      </c>
      <c r="I95" s="52"/>
      <c r="J95"/>
    </row>
    <row r="96" spans="1:17" x14ac:dyDescent="0.25">
      <c r="A96" s="10" t="s">
        <v>207</v>
      </c>
      <c r="B96" s="11" t="s">
        <v>37</v>
      </c>
      <c r="C96" s="12">
        <v>0</v>
      </c>
      <c r="D96" t="s">
        <v>204</v>
      </c>
      <c r="F96" t="s">
        <v>205</v>
      </c>
      <c r="H96" t="s">
        <v>60</v>
      </c>
      <c r="J96"/>
    </row>
    <row r="97" spans="1:10" x14ac:dyDescent="0.25">
      <c r="A97" s="10" t="s">
        <v>208</v>
      </c>
      <c r="B97" s="21">
        <v>55292.2265625</v>
      </c>
      <c r="C97" s="12">
        <v>4.7426640788940153</v>
      </c>
      <c r="D97" t="s">
        <v>160</v>
      </c>
      <c r="F97" t="s">
        <v>145</v>
      </c>
      <c r="H97" s="25" t="s">
        <v>63</v>
      </c>
      <c r="J97"/>
    </row>
    <row r="98" spans="1:10" x14ac:dyDescent="0.25">
      <c r="A98" s="10" t="s">
        <v>209</v>
      </c>
      <c r="B98" s="21">
        <v>1053354.0625</v>
      </c>
      <c r="C98" s="12">
        <v>6.0225743745513824</v>
      </c>
      <c r="D98" t="s">
        <v>160</v>
      </c>
      <c r="F98" t="s">
        <v>145</v>
      </c>
      <c r="H98" s="25" t="s">
        <v>63</v>
      </c>
      <c r="J98"/>
    </row>
    <row r="99" spans="1:10" x14ac:dyDescent="0.25">
      <c r="A99" s="10" t="s">
        <v>210</v>
      </c>
      <c r="B99" s="21">
        <v>2463959.0625</v>
      </c>
      <c r="C99" s="12">
        <v>6.3916334879574661</v>
      </c>
      <c r="D99" t="s">
        <v>160</v>
      </c>
      <c r="F99" t="s">
        <v>145</v>
      </c>
      <c r="H99" s="25" t="s">
        <v>63</v>
      </c>
      <c r="J99"/>
    </row>
    <row r="100" spans="1:10" x14ac:dyDescent="0.25">
      <c r="A100" s="10" t="s">
        <v>211</v>
      </c>
      <c r="B100" s="21">
        <v>2585.4766845703125</v>
      </c>
      <c r="C100" s="12">
        <v>3.4125406257251405</v>
      </c>
      <c r="D100" t="s">
        <v>160</v>
      </c>
      <c r="F100" t="s">
        <v>145</v>
      </c>
      <c r="H100" s="25" t="s">
        <v>63</v>
      </c>
      <c r="J100"/>
    </row>
    <row r="101" spans="1:10" x14ac:dyDescent="0.25">
      <c r="A101" s="10" t="s">
        <v>212</v>
      </c>
      <c r="B101" s="11">
        <v>6414.25537109375</v>
      </c>
      <c r="C101" s="12">
        <v>3.8071462465261705</v>
      </c>
      <c r="D101" t="s">
        <v>160</v>
      </c>
      <c r="F101" t="s">
        <v>145</v>
      </c>
      <c r="H101" s="25" t="s">
        <v>63</v>
      </c>
      <c r="J101"/>
    </row>
    <row r="102" spans="1:10" x14ac:dyDescent="0.25">
      <c r="A102" s="10" t="s">
        <v>213</v>
      </c>
      <c r="B102" s="11">
        <v>7937.03125</v>
      </c>
      <c r="C102" s="12">
        <v>3.8996580902307763</v>
      </c>
      <c r="D102" t="s">
        <v>160</v>
      </c>
      <c r="F102" t="s">
        <v>145</v>
      </c>
      <c r="H102" s="25" t="s">
        <v>63</v>
      </c>
      <c r="J102"/>
    </row>
    <row r="103" spans="1:10" x14ac:dyDescent="0.25">
      <c r="A103" s="10" t="s">
        <v>214</v>
      </c>
      <c r="B103" s="21">
        <v>48468.63778341643</v>
      </c>
      <c r="C103" s="12">
        <v>4.6854608139984171</v>
      </c>
      <c r="D103" t="s">
        <v>160</v>
      </c>
      <c r="F103" t="s">
        <v>145</v>
      </c>
      <c r="H103" s="25" t="s">
        <v>63</v>
      </c>
      <c r="J103"/>
    </row>
    <row r="104" spans="1:10" x14ac:dyDescent="0.25">
      <c r="A104" s="10" t="s">
        <v>215</v>
      </c>
      <c r="B104" s="11">
        <v>20498.037109375</v>
      </c>
      <c r="C104" s="12">
        <v>4.3117122750371166</v>
      </c>
      <c r="D104" t="s">
        <v>160</v>
      </c>
      <c r="F104" t="s">
        <v>145</v>
      </c>
      <c r="H104" s="25" t="s">
        <v>63</v>
      </c>
      <c r="J104"/>
    </row>
    <row r="105" spans="1:10" x14ac:dyDescent="0.25">
      <c r="A105" s="10" t="s">
        <v>216</v>
      </c>
      <c r="B105" s="11">
        <v>11332.772216796875</v>
      </c>
      <c r="C105" s="12">
        <v>4.0543361597477459</v>
      </c>
      <c r="D105" t="s">
        <v>160</v>
      </c>
      <c r="F105" t="s">
        <v>145</v>
      </c>
      <c r="H105" s="25" t="s">
        <v>63</v>
      </c>
      <c r="J105"/>
    </row>
    <row r="106" spans="1:10" x14ac:dyDescent="0.25">
      <c r="A106" s="10" t="s">
        <v>217</v>
      </c>
      <c r="B106" s="11">
        <v>12969.942626953125</v>
      </c>
      <c r="C106" s="12">
        <v>4.1129380549697565</v>
      </c>
      <c r="D106" t="s">
        <v>218</v>
      </c>
      <c r="F106" t="s">
        <v>219</v>
      </c>
      <c r="H106" t="s">
        <v>65</v>
      </c>
      <c r="J106"/>
    </row>
    <row r="107" spans="1:10" x14ac:dyDescent="0.25">
      <c r="A107" s="10" t="s">
        <v>220</v>
      </c>
      <c r="B107" s="11">
        <v>16284.0576171875</v>
      </c>
      <c r="C107" s="12">
        <v>4.2117626303557483</v>
      </c>
      <c r="D107" t="s">
        <v>221</v>
      </c>
      <c r="F107" t="s">
        <v>222</v>
      </c>
      <c r="H107" t="s">
        <v>67</v>
      </c>
      <c r="J107"/>
    </row>
    <row r="108" spans="1:10" x14ac:dyDescent="0.25">
      <c r="A108" s="10" t="s">
        <v>223</v>
      </c>
      <c r="B108" s="11">
        <v>39001.162109375</v>
      </c>
      <c r="C108" s="12">
        <v>4.5910775478000803</v>
      </c>
      <c r="D108" t="s">
        <v>221</v>
      </c>
      <c r="F108" t="s">
        <v>222</v>
      </c>
      <c r="H108" t="s">
        <v>67</v>
      </c>
      <c r="J108"/>
    </row>
    <row r="109" spans="1:10" x14ac:dyDescent="0.25">
      <c r="A109" s="10" t="s">
        <v>224</v>
      </c>
      <c r="B109" s="11">
        <v>50438.5009765625</v>
      </c>
      <c r="C109" s="12">
        <v>4.7027621709367082</v>
      </c>
      <c r="D109" t="s">
        <v>160</v>
      </c>
      <c r="F109" t="s">
        <v>225</v>
      </c>
      <c r="H109" t="s">
        <v>69</v>
      </c>
      <c r="J109"/>
    </row>
    <row r="110" spans="1:10" x14ac:dyDescent="0.25">
      <c r="A110" s="10" t="s">
        <v>226</v>
      </c>
      <c r="B110" s="11">
        <v>16037826.25</v>
      </c>
      <c r="C110" s="12">
        <v>7.2051455041224122</v>
      </c>
      <c r="D110" t="s">
        <v>160</v>
      </c>
      <c r="F110" t="s">
        <v>225</v>
      </c>
      <c r="H110" t="s">
        <v>69</v>
      </c>
      <c r="J110"/>
    </row>
    <row r="111" spans="1:10" x14ac:dyDescent="0.25">
      <c r="A111" s="10" t="s">
        <v>227</v>
      </c>
      <c r="B111" s="11">
        <v>6428.9691162109375</v>
      </c>
      <c r="C111" s="12">
        <v>3.8081413394819164</v>
      </c>
      <c r="D111" t="s">
        <v>228</v>
      </c>
      <c r="F111" t="s">
        <v>229</v>
      </c>
      <c r="H111" t="s">
        <v>71</v>
      </c>
      <c r="J111"/>
    </row>
    <row r="112" spans="1:10" x14ac:dyDescent="0.25">
      <c r="A112" s="10" t="s">
        <v>230</v>
      </c>
      <c r="B112" s="21">
        <v>0</v>
      </c>
      <c r="C112" s="12">
        <v>0</v>
      </c>
      <c r="D112" t="s">
        <v>155</v>
      </c>
      <c r="E112" s="64">
        <v>5.14</v>
      </c>
      <c r="F112" t="s">
        <v>140</v>
      </c>
      <c r="G112">
        <v>0</v>
      </c>
      <c r="H112" s="25" t="s">
        <v>74</v>
      </c>
      <c r="J112"/>
    </row>
    <row r="113" spans="1:10" x14ac:dyDescent="0.25">
      <c r="A113" s="10" t="s">
        <v>231</v>
      </c>
      <c r="B113" s="11">
        <v>2045.8248901367188</v>
      </c>
      <c r="C113" s="12">
        <v>3.3108684580653263</v>
      </c>
      <c r="D113" t="s">
        <v>155</v>
      </c>
      <c r="E113" s="64">
        <v>5.14</v>
      </c>
      <c r="F113" t="s">
        <v>140</v>
      </c>
      <c r="G113">
        <v>0</v>
      </c>
      <c r="H113" s="25" t="s">
        <v>74</v>
      </c>
      <c r="J113"/>
    </row>
    <row r="114" spans="1:10" x14ac:dyDescent="0.25">
      <c r="A114" s="10" t="s">
        <v>232</v>
      </c>
      <c r="B114" s="11">
        <v>2997.2052001953125</v>
      </c>
      <c r="C114" s="12">
        <v>3.4767164774340609</v>
      </c>
      <c r="D114" t="s">
        <v>155</v>
      </c>
      <c r="E114" s="64">
        <v>5.14</v>
      </c>
      <c r="F114" t="s">
        <v>140</v>
      </c>
      <c r="G114">
        <v>0</v>
      </c>
      <c r="H114" s="25" t="s">
        <v>74</v>
      </c>
      <c r="J114"/>
    </row>
    <row r="115" spans="1:10" x14ac:dyDescent="0.25">
      <c r="A115" s="10" t="s">
        <v>233</v>
      </c>
      <c r="B115" s="11">
        <v>3351.0421752929688</v>
      </c>
      <c r="C115" s="12">
        <v>3.5251798937802863</v>
      </c>
      <c r="D115" t="s">
        <v>155</v>
      </c>
      <c r="E115" s="64">
        <v>5.14</v>
      </c>
      <c r="F115" t="s">
        <v>140</v>
      </c>
      <c r="G115">
        <v>0</v>
      </c>
      <c r="H115" s="25" t="s">
        <v>74</v>
      </c>
      <c r="J115"/>
    </row>
    <row r="116" spans="1:10" x14ac:dyDescent="0.25">
      <c r="A116" s="10" t="s">
        <v>234</v>
      </c>
      <c r="B116" s="21">
        <v>35029.7900390625</v>
      </c>
      <c r="C116" s="12">
        <v>4.5444375342588899</v>
      </c>
      <c r="D116" t="s">
        <v>155</v>
      </c>
      <c r="E116" s="64">
        <v>5.14</v>
      </c>
      <c r="F116" t="s">
        <v>140</v>
      </c>
      <c r="G116">
        <v>0</v>
      </c>
      <c r="H116" s="25" t="s">
        <v>74</v>
      </c>
      <c r="J116"/>
    </row>
    <row r="117" spans="1:10" x14ac:dyDescent="0.25">
      <c r="A117" s="10" t="s">
        <v>235</v>
      </c>
      <c r="B117" s="21">
        <v>62581.2451171875</v>
      </c>
      <c r="C117" s="12">
        <v>4.7964441996242435</v>
      </c>
      <c r="D117" t="s">
        <v>155</v>
      </c>
      <c r="E117" s="64">
        <v>5.14</v>
      </c>
      <c r="F117" t="s">
        <v>140</v>
      </c>
      <c r="G117">
        <v>0</v>
      </c>
      <c r="H117" s="25" t="s">
        <v>74</v>
      </c>
      <c r="J117"/>
    </row>
    <row r="118" spans="1:10" x14ac:dyDescent="0.25">
      <c r="A118" s="10" t="s">
        <v>236</v>
      </c>
      <c r="B118" s="11" t="s">
        <v>37</v>
      </c>
      <c r="C118" s="12">
        <v>0</v>
      </c>
      <c r="D118" t="s">
        <v>155</v>
      </c>
      <c r="E118" s="64">
        <v>5.14</v>
      </c>
      <c r="F118" t="s">
        <v>140</v>
      </c>
      <c r="G118">
        <v>0</v>
      </c>
      <c r="H118" s="25" t="s">
        <v>74</v>
      </c>
      <c r="J118"/>
    </row>
    <row r="119" spans="1:10" x14ac:dyDescent="0.25">
      <c r="A119" s="10" t="s">
        <v>237</v>
      </c>
      <c r="B119" s="11">
        <v>3145.3802490234375</v>
      </c>
      <c r="C119" s="12">
        <v>3.4976731553680063</v>
      </c>
      <c r="D119" t="s">
        <v>155</v>
      </c>
      <c r="E119" s="64">
        <v>5.14</v>
      </c>
      <c r="F119" t="s">
        <v>140</v>
      </c>
      <c r="G119">
        <v>0</v>
      </c>
      <c r="H119" s="25" t="s">
        <v>74</v>
      </c>
      <c r="J119"/>
    </row>
    <row r="120" spans="1:10" x14ac:dyDescent="0.25">
      <c r="A120" s="10" t="s">
        <v>238</v>
      </c>
      <c r="B120" s="11" t="s">
        <v>37</v>
      </c>
      <c r="C120" s="12">
        <v>0</v>
      </c>
      <c r="D120" t="s">
        <v>155</v>
      </c>
      <c r="E120" s="64">
        <v>5.14</v>
      </c>
      <c r="F120" t="s">
        <v>140</v>
      </c>
      <c r="G120">
        <v>0</v>
      </c>
      <c r="H120" s="25" t="s">
        <v>74</v>
      </c>
      <c r="J120"/>
    </row>
    <row r="121" spans="1:10" x14ac:dyDescent="0.25">
      <c r="A121" s="10" t="s">
        <v>239</v>
      </c>
      <c r="B121" s="11">
        <v>81782.2314453125</v>
      </c>
      <c r="C121" s="12">
        <v>4.9126589561958749</v>
      </c>
      <c r="D121" t="s">
        <v>204</v>
      </c>
      <c r="F121" t="s">
        <v>240</v>
      </c>
      <c r="H121" t="s">
        <v>76</v>
      </c>
      <c r="J121"/>
    </row>
    <row r="122" spans="1:10" x14ac:dyDescent="0.25">
      <c r="A122" s="10" t="s">
        <v>241</v>
      </c>
      <c r="B122" s="11">
        <v>10589990</v>
      </c>
      <c r="C122" s="12">
        <v>7.0248955500086305</v>
      </c>
      <c r="D122" t="s">
        <v>204</v>
      </c>
      <c r="F122" t="s">
        <v>240</v>
      </c>
      <c r="H122" t="s">
        <v>76</v>
      </c>
      <c r="J122"/>
    </row>
    <row r="123" spans="1:10" x14ac:dyDescent="0.25">
      <c r="A123" s="10" t="s">
        <v>242</v>
      </c>
      <c r="B123" s="21">
        <v>64794655</v>
      </c>
      <c r="C123" s="12">
        <v>7.8115391818004252</v>
      </c>
      <c r="D123" t="s">
        <v>243</v>
      </c>
      <c r="F123" t="s">
        <v>244</v>
      </c>
      <c r="H123" t="s">
        <v>80</v>
      </c>
      <c r="J123"/>
    </row>
    <row r="124" spans="1:10" x14ac:dyDescent="0.25">
      <c r="A124" s="10" t="s">
        <v>245</v>
      </c>
      <c r="B124" s="11">
        <v>45764.0283203125</v>
      </c>
      <c r="C124" s="12">
        <v>4.6605242456862577</v>
      </c>
      <c r="D124" t="s">
        <v>155</v>
      </c>
      <c r="F124" t="s">
        <v>246</v>
      </c>
      <c r="H124" s="25" t="s">
        <v>82</v>
      </c>
      <c r="J124"/>
    </row>
    <row r="125" spans="1:10" x14ac:dyDescent="0.25">
      <c r="A125" s="10" t="s">
        <v>247</v>
      </c>
      <c r="B125" s="21">
        <v>4760.7427978515625</v>
      </c>
      <c r="C125" s="12">
        <v>3.6776747190735199</v>
      </c>
      <c r="D125" t="s">
        <v>155</v>
      </c>
      <c r="F125" t="s">
        <v>246</v>
      </c>
      <c r="H125" s="25" t="s">
        <v>82</v>
      </c>
      <c r="J125"/>
    </row>
    <row r="126" spans="1:10" x14ac:dyDescent="0.25">
      <c r="A126" s="10" t="s">
        <v>248</v>
      </c>
      <c r="B126" s="21">
        <v>1905371.71875</v>
      </c>
      <c r="C126" s="12">
        <v>6.2799797147379968</v>
      </c>
      <c r="D126" t="s">
        <v>249</v>
      </c>
      <c r="F126" t="s">
        <v>250</v>
      </c>
      <c r="H126" t="s">
        <v>84</v>
      </c>
      <c r="J126"/>
    </row>
    <row r="127" spans="1:10" x14ac:dyDescent="0.25">
      <c r="A127" s="10" t="s">
        <v>251</v>
      </c>
      <c r="B127" s="11">
        <v>9631.1981201171875</v>
      </c>
      <c r="C127" s="12">
        <v>3.9836803166768995</v>
      </c>
      <c r="D127" t="s">
        <v>249</v>
      </c>
      <c r="F127" t="s">
        <v>250</v>
      </c>
      <c r="H127" t="s">
        <v>84</v>
      </c>
      <c r="J127"/>
    </row>
    <row r="128" spans="1:10" x14ac:dyDescent="0.25">
      <c r="A128" s="10" t="s">
        <v>252</v>
      </c>
      <c r="B128" s="21">
        <v>1596.0887145996094</v>
      </c>
      <c r="C128" s="12">
        <v>3.2030570268582608</v>
      </c>
      <c r="D128" t="s">
        <v>253</v>
      </c>
      <c r="F128" t="s">
        <v>254</v>
      </c>
      <c r="H128" t="s">
        <v>86</v>
      </c>
      <c r="J128"/>
    </row>
    <row r="129" spans="1:10" x14ac:dyDescent="0.25">
      <c r="A129" s="10" t="s">
        <v>255</v>
      </c>
      <c r="B129" s="21">
        <v>8272.596435546875</v>
      </c>
      <c r="C129" s="12">
        <v>3.9176418385314076</v>
      </c>
      <c r="D129" t="s">
        <v>253</v>
      </c>
      <c r="F129" t="s">
        <v>254</v>
      </c>
      <c r="H129" t="s">
        <v>86</v>
      </c>
      <c r="J129"/>
    </row>
    <row r="130" spans="1:10" x14ac:dyDescent="0.25">
      <c r="A130" s="10" t="s">
        <v>256</v>
      </c>
      <c r="B130" s="11">
        <v>625391.6015625</v>
      </c>
      <c r="C130" s="12">
        <v>5.7961520447681982</v>
      </c>
      <c r="D130" t="s">
        <v>253</v>
      </c>
      <c r="F130" t="s">
        <v>254</v>
      </c>
      <c r="H130" t="s">
        <v>86</v>
      </c>
      <c r="J130"/>
    </row>
    <row r="131" spans="1:10" x14ac:dyDescent="0.25">
      <c r="A131" s="10" t="s">
        <v>257</v>
      </c>
      <c r="B131" s="21">
        <v>245518.203125</v>
      </c>
      <c r="C131" s="12">
        <v>5.3900836969627335</v>
      </c>
      <c r="D131" t="s">
        <v>253</v>
      </c>
      <c r="F131" t="s">
        <v>254</v>
      </c>
      <c r="H131" t="s">
        <v>86</v>
      </c>
      <c r="J131"/>
    </row>
    <row r="132" spans="1:10" x14ac:dyDescent="0.25">
      <c r="A132" s="10" t="s">
        <v>258</v>
      </c>
      <c r="B132" s="11">
        <v>91114.21875</v>
      </c>
      <c r="C132" s="12">
        <v>4.9595861557085925</v>
      </c>
      <c r="D132" t="s">
        <v>253</v>
      </c>
      <c r="F132" t="s">
        <v>254</v>
      </c>
      <c r="H132" t="s">
        <v>86</v>
      </c>
      <c r="J132"/>
    </row>
    <row r="133" spans="1:10" x14ac:dyDescent="0.25">
      <c r="A133" s="53" t="s">
        <v>259</v>
      </c>
      <c r="B133" s="54">
        <v>7211.40380859375</v>
      </c>
      <c r="C133" s="55">
        <v>3.8580198149249334</v>
      </c>
      <c r="D133" s="53" t="s">
        <v>260</v>
      </c>
      <c r="E133" s="66"/>
      <c r="F133" s="53" t="s">
        <v>261</v>
      </c>
      <c r="G133" s="53"/>
      <c r="H133" s="53" t="s">
        <v>88</v>
      </c>
      <c r="J133"/>
    </row>
    <row r="134" spans="1:10" x14ac:dyDescent="0.25">
      <c r="A134" s="10" t="s">
        <v>262</v>
      </c>
      <c r="B134" s="11">
        <v>7534705</v>
      </c>
      <c r="C134" s="12">
        <v>6.8770662534150624</v>
      </c>
      <c r="D134" t="s">
        <v>263</v>
      </c>
      <c r="F134" t="s">
        <v>195</v>
      </c>
      <c r="H134" s="10" t="s">
        <v>264</v>
      </c>
      <c r="J134"/>
    </row>
    <row r="135" spans="1:10" x14ac:dyDescent="0.25">
      <c r="A135" s="10" t="s">
        <v>265</v>
      </c>
      <c r="B135" s="11">
        <v>6501.824951171875</v>
      </c>
      <c r="C135" s="12">
        <v>3.8130352727941452</v>
      </c>
      <c r="D135" t="s">
        <v>263</v>
      </c>
      <c r="F135" t="s">
        <v>195</v>
      </c>
      <c r="H135" s="10" t="s">
        <v>264</v>
      </c>
      <c r="J135"/>
    </row>
    <row r="136" spans="1:10" x14ac:dyDescent="0.25">
      <c r="A136" s="10" t="s">
        <v>267</v>
      </c>
      <c r="B136" s="11">
        <v>0</v>
      </c>
      <c r="C136" s="12">
        <v>0</v>
      </c>
      <c r="D136" t="s">
        <v>263</v>
      </c>
      <c r="F136" t="s">
        <v>195</v>
      </c>
      <c r="H136" s="10" t="s">
        <v>264</v>
      </c>
      <c r="J136"/>
    </row>
    <row r="137" spans="1:10" x14ac:dyDescent="0.25">
      <c r="A137" s="10" t="s">
        <v>269</v>
      </c>
      <c r="B137" s="11">
        <v>614.02118682861328</v>
      </c>
      <c r="C137" s="12">
        <v>2.7881833567503009</v>
      </c>
      <c r="D137" t="s">
        <v>263</v>
      </c>
      <c r="F137" t="s">
        <v>195</v>
      </c>
      <c r="H137" s="10" t="s">
        <v>264</v>
      </c>
      <c r="J137"/>
    </row>
    <row r="138" spans="1:10" x14ac:dyDescent="0.25">
      <c r="A138" s="10" t="s">
        <v>271</v>
      </c>
      <c r="B138" s="11">
        <v>10963.372802734375</v>
      </c>
      <c r="C138" s="12">
        <v>4.0399441822758124</v>
      </c>
      <c r="D138" t="s">
        <v>263</v>
      </c>
      <c r="F138" t="s">
        <v>195</v>
      </c>
      <c r="H138" s="10" t="s">
        <v>264</v>
      </c>
      <c r="J138"/>
    </row>
    <row r="139" spans="1:10" x14ac:dyDescent="0.25">
      <c r="A139" s="10" t="s">
        <v>273</v>
      </c>
      <c r="B139" s="11">
        <v>4035.652465820313</v>
      </c>
      <c r="C139" s="12">
        <v>3.6059137594788568</v>
      </c>
      <c r="D139" t="s">
        <v>263</v>
      </c>
      <c r="F139" t="s">
        <v>195</v>
      </c>
      <c r="H139" s="10" t="s">
        <v>264</v>
      </c>
      <c r="J139"/>
    </row>
    <row r="140" spans="1:10" x14ac:dyDescent="0.25">
      <c r="A140" s="10" t="s">
        <v>275</v>
      </c>
      <c r="B140" s="11">
        <v>41689062.5</v>
      </c>
      <c r="C140" s="12">
        <v>7.6200221288596932</v>
      </c>
      <c r="D140" t="s">
        <v>263</v>
      </c>
      <c r="F140" t="s">
        <v>195</v>
      </c>
      <c r="H140" s="10" t="s">
        <v>264</v>
      </c>
      <c r="J140"/>
    </row>
    <row r="141" spans="1:10" x14ac:dyDescent="0.25">
      <c r="A141" s="10" t="s">
        <v>277</v>
      </c>
      <c r="B141" s="11">
        <v>0</v>
      </c>
      <c r="C141" s="12">
        <v>0</v>
      </c>
      <c r="D141" t="s">
        <v>263</v>
      </c>
      <c r="F141" t="s">
        <v>195</v>
      </c>
      <c r="H141" s="10" t="s">
        <v>264</v>
      </c>
      <c r="J141"/>
    </row>
    <row r="142" spans="1:10" x14ac:dyDescent="0.25">
      <c r="A142" s="10" t="s">
        <v>279</v>
      </c>
      <c r="B142" s="11">
        <v>2656002.5</v>
      </c>
      <c r="C142" s="12">
        <v>6.424228479482009</v>
      </c>
      <c r="D142" t="s">
        <v>263</v>
      </c>
      <c r="F142" t="s">
        <v>195</v>
      </c>
      <c r="H142" s="10" t="s">
        <v>264</v>
      </c>
      <c r="J142"/>
    </row>
    <row r="143" spans="1:10" x14ac:dyDescent="0.25">
      <c r="A143" s="10" t="s">
        <v>281</v>
      </c>
      <c r="B143" s="11">
        <v>16247.008056640623</v>
      </c>
      <c r="C143" s="12">
        <v>4.2107733958301612</v>
      </c>
      <c r="D143" t="s">
        <v>263</v>
      </c>
      <c r="F143" t="s">
        <v>195</v>
      </c>
      <c r="H143" s="10" t="s">
        <v>264</v>
      </c>
      <c r="J143"/>
    </row>
    <row r="144" spans="1:10" x14ac:dyDescent="0.25">
      <c r="A144" s="10" t="s">
        <v>283</v>
      </c>
      <c r="B144" s="11">
        <v>4156.4645385742188</v>
      </c>
      <c r="C144" s="12">
        <v>3.618724079613028</v>
      </c>
      <c r="D144" t="s">
        <v>263</v>
      </c>
      <c r="F144" t="s">
        <v>195</v>
      </c>
      <c r="H144" s="10" t="s">
        <v>264</v>
      </c>
      <c r="J144"/>
    </row>
    <row r="145" spans="1:10" x14ac:dyDescent="0.25">
      <c r="A145" s="10" t="s">
        <v>285</v>
      </c>
      <c r="B145" s="11">
        <v>5273.7884521484375</v>
      </c>
      <c r="C145" s="12">
        <v>3.7221227049213437</v>
      </c>
      <c r="D145" t="s">
        <v>263</v>
      </c>
      <c r="F145" t="s">
        <v>195</v>
      </c>
      <c r="H145" s="10" t="s">
        <v>264</v>
      </c>
      <c r="J145"/>
    </row>
    <row r="146" spans="1:10" x14ac:dyDescent="0.25">
      <c r="A146" s="10" t="s">
        <v>287</v>
      </c>
      <c r="B146" s="11">
        <v>1139.2520904541016</v>
      </c>
      <c r="C146" s="12">
        <v>3.056619834157579</v>
      </c>
      <c r="D146" t="s">
        <v>263</v>
      </c>
      <c r="F146" t="s">
        <v>195</v>
      </c>
      <c r="H146" s="10" t="s">
        <v>264</v>
      </c>
      <c r="J146"/>
    </row>
    <row r="147" spans="1:10" x14ac:dyDescent="0.25">
      <c r="A147" s="10" t="s">
        <v>289</v>
      </c>
      <c r="B147" s="11">
        <v>99672.548828125</v>
      </c>
      <c r="C147" s="12">
        <v>4.9985755641888687</v>
      </c>
      <c r="D147" t="s">
        <v>263</v>
      </c>
      <c r="F147" t="s">
        <v>195</v>
      </c>
      <c r="H147" s="10" t="s">
        <v>264</v>
      </c>
      <c r="J147"/>
    </row>
    <row r="148" spans="1:10" x14ac:dyDescent="0.25">
      <c r="A148" s="10" t="s">
        <v>291</v>
      </c>
      <c r="B148" s="11">
        <v>1176.8546295166016</v>
      </c>
      <c r="C148" s="12">
        <v>3.0707228201094612</v>
      </c>
      <c r="D148" t="s">
        <v>292</v>
      </c>
      <c r="F148" t="s">
        <v>293</v>
      </c>
      <c r="H148" s="10" t="s">
        <v>266</v>
      </c>
      <c r="J148"/>
    </row>
    <row r="149" spans="1:10" x14ac:dyDescent="0.25">
      <c r="A149" s="10" t="s">
        <v>295</v>
      </c>
      <c r="B149" s="11">
        <v>1877.4751281738281</v>
      </c>
      <c r="C149" s="12">
        <v>3.2735741924040842</v>
      </c>
      <c r="D149" t="s">
        <v>292</v>
      </c>
      <c r="F149" t="s">
        <v>293</v>
      </c>
      <c r="H149" s="10" t="s">
        <v>266</v>
      </c>
      <c r="J149"/>
    </row>
    <row r="150" spans="1:10" x14ac:dyDescent="0.25">
      <c r="A150" s="10" t="s">
        <v>297</v>
      </c>
      <c r="B150" s="11">
        <v>9784.7674560546875</v>
      </c>
      <c r="C150" s="12">
        <v>3.9905505087112063</v>
      </c>
      <c r="D150" t="s">
        <v>292</v>
      </c>
      <c r="F150" t="s">
        <v>293</v>
      </c>
      <c r="H150" s="10" t="s">
        <v>266</v>
      </c>
      <c r="J150"/>
    </row>
    <row r="151" spans="1:10" x14ac:dyDescent="0.25">
      <c r="A151" s="10" t="s">
        <v>299</v>
      </c>
      <c r="B151" s="11">
        <v>641.92642211914063</v>
      </c>
      <c r="C151" s="12">
        <v>2.8074852519023503</v>
      </c>
      <c r="D151" t="s">
        <v>300</v>
      </c>
      <c r="E151" s="26">
        <v>0</v>
      </c>
      <c r="F151" t="s">
        <v>301</v>
      </c>
      <c r="G151">
        <v>0</v>
      </c>
      <c r="H151" s="10" t="s">
        <v>268</v>
      </c>
      <c r="J151"/>
    </row>
    <row r="152" spans="1:10" x14ac:dyDescent="0.25">
      <c r="A152" s="10" t="s">
        <v>303</v>
      </c>
      <c r="B152" s="11">
        <v>0</v>
      </c>
      <c r="C152" s="12">
        <v>0</v>
      </c>
      <c r="D152" t="s">
        <v>300</v>
      </c>
      <c r="E152" s="26">
        <v>0</v>
      </c>
      <c r="F152" t="s">
        <v>301</v>
      </c>
      <c r="G152">
        <v>0</v>
      </c>
      <c r="H152" s="10" t="s">
        <v>268</v>
      </c>
      <c r="J152"/>
    </row>
    <row r="153" spans="1:10" x14ac:dyDescent="0.25">
      <c r="A153" s="10" t="s">
        <v>305</v>
      </c>
      <c r="B153" s="11">
        <v>382.20874786376953</v>
      </c>
      <c r="C153" s="12">
        <v>2.5823006228170748</v>
      </c>
      <c r="D153" t="s">
        <v>300</v>
      </c>
      <c r="E153" s="26">
        <v>0</v>
      </c>
      <c r="F153" t="s">
        <v>301</v>
      </c>
      <c r="G153">
        <v>0</v>
      </c>
      <c r="H153" s="10" t="s">
        <v>268</v>
      </c>
      <c r="J153"/>
    </row>
    <row r="154" spans="1:10" x14ac:dyDescent="0.25">
      <c r="A154" s="10" t="s">
        <v>307</v>
      </c>
      <c r="B154" s="11">
        <v>0</v>
      </c>
      <c r="C154" s="12">
        <v>0</v>
      </c>
      <c r="D154" t="s">
        <v>300</v>
      </c>
      <c r="E154" s="26">
        <v>0</v>
      </c>
      <c r="F154" t="s">
        <v>301</v>
      </c>
      <c r="G154">
        <v>0</v>
      </c>
      <c r="H154" s="10" t="s">
        <v>268</v>
      </c>
      <c r="J154"/>
    </row>
    <row r="155" spans="1:10" x14ac:dyDescent="0.25">
      <c r="A155" s="10" t="s">
        <v>309</v>
      </c>
      <c r="B155" s="11">
        <v>20629.59228515625</v>
      </c>
      <c r="C155" s="12">
        <v>4.3144906448390472</v>
      </c>
      <c r="D155" t="s">
        <v>300</v>
      </c>
      <c r="E155" s="26">
        <v>0</v>
      </c>
      <c r="F155" t="s">
        <v>301</v>
      </c>
      <c r="G155">
        <v>0</v>
      </c>
      <c r="H155" s="10" t="s">
        <v>268</v>
      </c>
      <c r="J155"/>
    </row>
    <row r="156" spans="1:10" x14ac:dyDescent="0.25">
      <c r="A156" s="10" t="s">
        <v>311</v>
      </c>
      <c r="B156" s="11">
        <v>6795.4296875</v>
      </c>
      <c r="C156" s="12">
        <v>3.832216923174502</v>
      </c>
      <c r="D156" t="s">
        <v>300</v>
      </c>
      <c r="E156" s="26">
        <v>0</v>
      </c>
      <c r="F156" t="s">
        <v>301</v>
      </c>
      <c r="G156">
        <v>0</v>
      </c>
      <c r="H156" s="10" t="s">
        <v>268</v>
      </c>
      <c r="J156"/>
    </row>
    <row r="157" spans="1:10" x14ac:dyDescent="0.25">
      <c r="A157" s="10" t="s">
        <v>313</v>
      </c>
      <c r="B157" s="11">
        <v>4394.9215698242188</v>
      </c>
      <c r="C157" s="12">
        <v>3.6429511292171894</v>
      </c>
      <c r="D157" t="s">
        <v>300</v>
      </c>
      <c r="E157" s="26">
        <v>0</v>
      </c>
      <c r="F157" t="s">
        <v>301</v>
      </c>
      <c r="G157">
        <v>0</v>
      </c>
      <c r="H157" s="10" t="s">
        <v>268</v>
      </c>
      <c r="J157"/>
    </row>
    <row r="158" spans="1:10" x14ac:dyDescent="0.25">
      <c r="A158" s="10" t="s">
        <v>315</v>
      </c>
      <c r="B158" s="11">
        <v>2213.6604309082031</v>
      </c>
      <c r="C158" s="12">
        <v>3.3451110021374744</v>
      </c>
      <c r="D158" t="s">
        <v>300</v>
      </c>
      <c r="E158" s="26">
        <v>0</v>
      </c>
      <c r="F158" t="s">
        <v>301</v>
      </c>
      <c r="G158">
        <v>0</v>
      </c>
      <c r="H158" s="10" t="s">
        <v>268</v>
      </c>
      <c r="J158"/>
    </row>
    <row r="159" spans="1:10" x14ac:dyDescent="0.25">
      <c r="A159" s="10" t="s">
        <v>316</v>
      </c>
      <c r="B159" s="11">
        <v>0</v>
      </c>
      <c r="C159" s="12">
        <v>0</v>
      </c>
      <c r="D159" t="s">
        <v>300</v>
      </c>
      <c r="E159" s="26">
        <v>0</v>
      </c>
      <c r="F159" t="s">
        <v>301</v>
      </c>
      <c r="G159">
        <v>0</v>
      </c>
      <c r="H159" s="10" t="s">
        <v>268</v>
      </c>
      <c r="J159"/>
    </row>
    <row r="160" spans="1:10" x14ac:dyDescent="0.25">
      <c r="A160" s="10" t="s">
        <v>317</v>
      </c>
      <c r="B160" s="11">
        <v>6394.9078369140625</v>
      </c>
      <c r="C160" s="12">
        <v>3.8058342898298281</v>
      </c>
      <c r="D160" t="s">
        <v>300</v>
      </c>
      <c r="E160" s="26">
        <v>0</v>
      </c>
      <c r="F160" t="s">
        <v>301</v>
      </c>
      <c r="G160">
        <v>0</v>
      </c>
      <c r="H160" s="10" t="s">
        <v>268</v>
      </c>
      <c r="J160"/>
    </row>
    <row r="161" spans="1:10" x14ac:dyDescent="0.25">
      <c r="A161" s="10" t="s">
        <v>318</v>
      </c>
      <c r="B161" s="11">
        <v>6789.91455078125</v>
      </c>
      <c r="C161" s="12">
        <v>3.8318643088375421</v>
      </c>
      <c r="D161" t="s">
        <v>300</v>
      </c>
      <c r="E161" s="26">
        <v>0</v>
      </c>
      <c r="F161" t="s">
        <v>301</v>
      </c>
      <c r="G161">
        <v>0</v>
      </c>
      <c r="H161" s="10" t="s">
        <v>268</v>
      </c>
      <c r="J161"/>
    </row>
    <row r="162" spans="1:10" x14ac:dyDescent="0.25">
      <c r="A162" s="10" t="s">
        <v>319</v>
      </c>
      <c r="B162" s="11">
        <v>148856.26091118995</v>
      </c>
      <c r="C162" s="12">
        <v>5.1727671058419862</v>
      </c>
      <c r="D162" t="s">
        <v>300</v>
      </c>
      <c r="E162" s="26">
        <v>0</v>
      </c>
      <c r="F162" t="s">
        <v>301</v>
      </c>
      <c r="G162">
        <v>0</v>
      </c>
      <c r="H162" s="10" t="s">
        <v>268</v>
      </c>
      <c r="J162"/>
    </row>
    <row r="163" spans="1:10" x14ac:dyDescent="0.25">
      <c r="A163" s="10" t="s">
        <v>320</v>
      </c>
      <c r="B163" s="11">
        <v>1173.0697631835938</v>
      </c>
      <c r="C163" s="12">
        <v>3.0693238406447225</v>
      </c>
      <c r="D163" t="s">
        <v>300</v>
      </c>
      <c r="E163" s="26">
        <v>0</v>
      </c>
      <c r="F163" t="s">
        <v>301</v>
      </c>
      <c r="G163">
        <v>0</v>
      </c>
      <c r="H163" s="10" t="s">
        <v>268</v>
      </c>
      <c r="J163"/>
    </row>
    <row r="164" spans="1:10" x14ac:dyDescent="0.25">
      <c r="A164" s="10" t="s">
        <v>321</v>
      </c>
      <c r="B164" s="11">
        <v>0</v>
      </c>
      <c r="C164" s="12">
        <v>0</v>
      </c>
      <c r="D164" t="s">
        <v>322</v>
      </c>
      <c r="F164" t="s">
        <v>323</v>
      </c>
      <c r="H164" s="10" t="s">
        <v>270</v>
      </c>
      <c r="J164"/>
    </row>
    <row r="165" spans="1:10" x14ac:dyDescent="0.25">
      <c r="A165" s="10" t="s">
        <v>324</v>
      </c>
      <c r="B165" s="11">
        <v>3850.599365234375</v>
      </c>
      <c r="C165" s="12">
        <v>3.5855283348992275</v>
      </c>
      <c r="D165" t="s">
        <v>325</v>
      </c>
      <c r="F165" t="s">
        <v>326</v>
      </c>
      <c r="H165" s="10" t="s">
        <v>272</v>
      </c>
      <c r="J165"/>
    </row>
    <row r="166" spans="1:10" x14ac:dyDescent="0.25">
      <c r="A166" s="10" t="s">
        <v>327</v>
      </c>
      <c r="B166" s="11">
        <v>11573.590087890625</v>
      </c>
      <c r="C166" s="12">
        <v>4.0634680965069023</v>
      </c>
      <c r="D166" t="s">
        <v>325</v>
      </c>
      <c r="F166" t="s">
        <v>326</v>
      </c>
      <c r="H166" s="10" t="s">
        <v>272</v>
      </c>
      <c r="J166"/>
    </row>
    <row r="167" spans="1:10" x14ac:dyDescent="0.25">
      <c r="A167" s="10" t="s">
        <v>328</v>
      </c>
      <c r="B167" s="11">
        <v>0</v>
      </c>
      <c r="C167" s="12">
        <v>0</v>
      </c>
      <c r="D167" t="s">
        <v>329</v>
      </c>
      <c r="E167" s="26" t="s">
        <v>769</v>
      </c>
      <c r="F167" t="s">
        <v>330</v>
      </c>
      <c r="G167" s="22">
        <v>3.5651513588077104</v>
      </c>
      <c r="H167" s="10" t="s">
        <v>274</v>
      </c>
      <c r="J167"/>
    </row>
    <row r="168" spans="1:10" x14ac:dyDescent="0.25">
      <c r="A168" s="10" t="s">
        <v>331</v>
      </c>
      <c r="B168" s="11">
        <v>608.35559844970703</v>
      </c>
      <c r="C168" s="12">
        <v>2.7841575090430712</v>
      </c>
      <c r="D168" t="s">
        <v>329</v>
      </c>
      <c r="E168" s="26" t="s">
        <v>769</v>
      </c>
      <c r="F168" t="s">
        <v>330</v>
      </c>
      <c r="G168" s="22">
        <v>3.5651513588077104</v>
      </c>
      <c r="H168" s="10" t="s">
        <v>274</v>
      </c>
      <c r="J168"/>
    </row>
    <row r="169" spans="1:10" x14ac:dyDescent="0.25">
      <c r="A169" s="10" t="s">
        <v>332</v>
      </c>
      <c r="B169" s="11">
        <v>4461467.8125</v>
      </c>
      <c r="C169" s="12">
        <v>6.6494777640923699</v>
      </c>
      <c r="D169" t="s">
        <v>329</v>
      </c>
      <c r="E169" s="26" t="s">
        <v>769</v>
      </c>
      <c r="F169" t="s">
        <v>330</v>
      </c>
      <c r="G169" s="22">
        <v>3.5651513588077099</v>
      </c>
      <c r="H169" s="10" t="s">
        <v>274</v>
      </c>
      <c r="J169"/>
    </row>
    <row r="170" spans="1:10" x14ac:dyDescent="0.25">
      <c r="A170" s="10" t="s">
        <v>333</v>
      </c>
      <c r="B170" s="11">
        <v>52476.6357421875</v>
      </c>
      <c r="C170" s="12">
        <v>4.7199659848005826</v>
      </c>
      <c r="D170" t="s">
        <v>329</v>
      </c>
      <c r="E170" s="26" t="s">
        <v>769</v>
      </c>
      <c r="F170" t="s">
        <v>330</v>
      </c>
      <c r="G170" s="22">
        <v>3.5651513588077099</v>
      </c>
      <c r="H170" s="10" t="s">
        <v>274</v>
      </c>
      <c r="J170"/>
    </row>
    <row r="171" spans="1:10" x14ac:dyDescent="0.25">
      <c r="A171" s="10" t="s">
        <v>334</v>
      </c>
      <c r="B171" s="11">
        <v>1633.2316589355469</v>
      </c>
      <c r="C171" s="12">
        <v>3.2130477897959939</v>
      </c>
      <c r="D171" t="s">
        <v>329</v>
      </c>
      <c r="E171" s="26" t="s">
        <v>769</v>
      </c>
      <c r="F171" t="s">
        <v>330</v>
      </c>
      <c r="G171" s="22">
        <v>3.5651513588077099</v>
      </c>
      <c r="H171" s="10" t="s">
        <v>274</v>
      </c>
      <c r="J171"/>
    </row>
    <row r="172" spans="1:10" x14ac:dyDescent="0.25">
      <c r="A172" s="10" t="s">
        <v>335</v>
      </c>
      <c r="B172" s="11">
        <v>115075.634765625</v>
      </c>
      <c r="C172" s="12">
        <v>5.0609833791727716</v>
      </c>
      <c r="D172" t="s">
        <v>329</v>
      </c>
      <c r="E172" s="26" t="s">
        <v>769</v>
      </c>
      <c r="F172" t="s">
        <v>330</v>
      </c>
      <c r="G172" s="22">
        <v>3.5651513588077099</v>
      </c>
      <c r="H172" s="10" t="s">
        <v>274</v>
      </c>
      <c r="J172"/>
    </row>
    <row r="173" spans="1:10" x14ac:dyDescent="0.25">
      <c r="A173" s="10" t="s">
        <v>336</v>
      </c>
      <c r="B173" s="11">
        <v>3821.5057373046875</v>
      </c>
      <c r="C173" s="12">
        <v>3.5822345159366664</v>
      </c>
      <c r="D173" t="s">
        <v>329</v>
      </c>
      <c r="E173" s="26" t="s">
        <v>769</v>
      </c>
      <c r="F173" t="s">
        <v>330</v>
      </c>
      <c r="G173" s="22">
        <v>3.5651513588077099</v>
      </c>
      <c r="H173" s="10" t="s">
        <v>274</v>
      </c>
      <c r="J173"/>
    </row>
    <row r="174" spans="1:10" x14ac:dyDescent="0.25">
      <c r="A174" s="10" t="s">
        <v>337</v>
      </c>
      <c r="B174" s="11">
        <v>552.48306274414063</v>
      </c>
      <c r="C174" s="12">
        <v>2.7423189685661828</v>
      </c>
      <c r="D174" t="s">
        <v>329</v>
      </c>
      <c r="E174" s="26" t="s">
        <v>769</v>
      </c>
      <c r="F174" t="s">
        <v>330</v>
      </c>
      <c r="G174" s="22">
        <v>3.5651513588077099</v>
      </c>
      <c r="H174" s="10" t="s">
        <v>274</v>
      </c>
      <c r="J174"/>
    </row>
    <row r="175" spans="1:10" x14ac:dyDescent="0.25">
      <c r="A175" s="10" t="s">
        <v>338</v>
      </c>
      <c r="B175" s="11">
        <v>3920.8514404296875</v>
      </c>
      <c r="C175" s="12">
        <v>3.5933803873591463</v>
      </c>
      <c r="D175" t="s">
        <v>329</v>
      </c>
      <c r="E175" s="26" t="s">
        <v>769</v>
      </c>
      <c r="F175" t="s">
        <v>330</v>
      </c>
      <c r="G175" s="22">
        <v>3.5651513588077099</v>
      </c>
      <c r="H175" s="10" t="s">
        <v>274</v>
      </c>
      <c r="J175"/>
    </row>
    <row r="176" spans="1:10" x14ac:dyDescent="0.25">
      <c r="A176" s="10" t="s">
        <v>339</v>
      </c>
      <c r="B176" s="11">
        <v>3094.8184204101563</v>
      </c>
      <c r="C176" s="12">
        <v>3.4906351731211567</v>
      </c>
      <c r="D176" t="s">
        <v>329</v>
      </c>
      <c r="E176" s="26" t="s">
        <v>769</v>
      </c>
      <c r="F176" t="s">
        <v>330</v>
      </c>
      <c r="G176" s="22">
        <v>3.5651513588077099</v>
      </c>
      <c r="H176" s="10" t="s">
        <v>274</v>
      </c>
      <c r="J176"/>
    </row>
    <row r="177" spans="1:10" x14ac:dyDescent="0.25">
      <c r="A177" s="10" t="s">
        <v>340</v>
      </c>
      <c r="B177" s="11">
        <v>3673.6520385742188</v>
      </c>
      <c r="C177" s="12">
        <v>3.5650980183596372</v>
      </c>
      <c r="D177" t="s">
        <v>329</v>
      </c>
      <c r="E177" s="26" t="s">
        <v>769</v>
      </c>
      <c r="F177" t="s">
        <v>330</v>
      </c>
      <c r="G177" s="22">
        <v>3.5651513588077099</v>
      </c>
      <c r="H177" s="10" t="s">
        <v>274</v>
      </c>
      <c r="J177"/>
    </row>
    <row r="178" spans="1:10" x14ac:dyDescent="0.25">
      <c r="A178" s="10" t="s">
        <v>341</v>
      </c>
      <c r="B178" s="11">
        <v>2822658.125</v>
      </c>
      <c r="C178" s="12">
        <v>6.4506582804079509</v>
      </c>
      <c r="D178" t="s">
        <v>329</v>
      </c>
      <c r="E178" s="26" t="s">
        <v>769</v>
      </c>
      <c r="F178" t="s">
        <v>330</v>
      </c>
      <c r="G178" s="22">
        <v>3.5651513588077099</v>
      </c>
      <c r="H178" s="10" t="s">
        <v>274</v>
      </c>
      <c r="J178"/>
    </row>
    <row r="179" spans="1:10" x14ac:dyDescent="0.25">
      <c r="A179" s="10" t="s">
        <v>342</v>
      </c>
      <c r="B179" s="11">
        <v>896727.265625</v>
      </c>
      <c r="C179" s="12">
        <v>5.9526603749897449</v>
      </c>
      <c r="D179" t="s">
        <v>329</v>
      </c>
      <c r="E179" s="26" t="s">
        <v>769</v>
      </c>
      <c r="F179" t="s">
        <v>330</v>
      </c>
      <c r="G179" s="22">
        <v>3.5651513588077099</v>
      </c>
      <c r="H179" s="10" t="s">
        <v>274</v>
      </c>
      <c r="J179"/>
    </row>
    <row r="180" spans="1:10" x14ac:dyDescent="0.25">
      <c r="A180" s="10" t="s">
        <v>343</v>
      </c>
      <c r="B180" s="11">
        <v>1427.3757934570313</v>
      </c>
      <c r="C180" s="12">
        <v>3.1545383273815526</v>
      </c>
      <c r="D180" t="s">
        <v>329</v>
      </c>
      <c r="E180" s="26" t="s">
        <v>769</v>
      </c>
      <c r="F180" t="s">
        <v>330</v>
      </c>
      <c r="G180" s="22">
        <v>3.5651513588077099</v>
      </c>
      <c r="H180" s="10" t="s">
        <v>274</v>
      </c>
      <c r="J180"/>
    </row>
    <row r="181" spans="1:10" x14ac:dyDescent="0.25">
      <c r="A181" s="10" t="s">
        <v>344</v>
      </c>
      <c r="B181" s="11">
        <v>9126077.4239686839</v>
      </c>
      <c r="C181" s="12">
        <v>6.9602841489270793</v>
      </c>
      <c r="D181" t="s">
        <v>329</v>
      </c>
      <c r="E181" s="26" t="s">
        <v>769</v>
      </c>
      <c r="F181" t="s">
        <v>330</v>
      </c>
      <c r="G181" s="22">
        <v>3.5651513588077099</v>
      </c>
      <c r="H181" s="10" t="s">
        <v>274</v>
      </c>
      <c r="J181"/>
    </row>
    <row r="182" spans="1:10" x14ac:dyDescent="0.25">
      <c r="A182" s="10" t="s">
        <v>345</v>
      </c>
      <c r="B182" s="11">
        <v>2526580</v>
      </c>
      <c r="C182" s="12">
        <v>6.4025330540124035</v>
      </c>
      <c r="D182" t="s">
        <v>329</v>
      </c>
      <c r="E182" s="26" t="s">
        <v>769</v>
      </c>
      <c r="F182" t="s">
        <v>330</v>
      </c>
      <c r="G182" s="22">
        <v>3.5651513588077099</v>
      </c>
      <c r="H182" s="10" t="s">
        <v>274</v>
      </c>
      <c r="J182"/>
    </row>
    <row r="183" spans="1:10" x14ac:dyDescent="0.25">
      <c r="A183" s="10" t="s">
        <v>346</v>
      </c>
      <c r="B183" s="11">
        <v>0</v>
      </c>
      <c r="C183" s="12">
        <v>0</v>
      </c>
      <c r="D183" t="s">
        <v>329</v>
      </c>
      <c r="E183" s="26" t="s">
        <v>769</v>
      </c>
      <c r="F183" t="s">
        <v>330</v>
      </c>
      <c r="G183" s="22">
        <v>3.5651513588077099</v>
      </c>
      <c r="H183" s="10" t="s">
        <v>274</v>
      </c>
      <c r="J183"/>
    </row>
    <row r="184" spans="1:10" x14ac:dyDescent="0.25">
      <c r="A184" s="10" t="s">
        <v>347</v>
      </c>
      <c r="B184" s="11">
        <v>0</v>
      </c>
      <c r="C184" s="12">
        <v>0</v>
      </c>
      <c r="D184" t="s">
        <v>329</v>
      </c>
      <c r="E184" s="26" t="s">
        <v>769</v>
      </c>
      <c r="F184" t="s">
        <v>330</v>
      </c>
      <c r="G184" s="22">
        <v>3.5651513588077099</v>
      </c>
      <c r="H184" s="10" t="s">
        <v>274</v>
      </c>
      <c r="J184"/>
    </row>
    <row r="185" spans="1:10" x14ac:dyDescent="0.25">
      <c r="A185" s="10" t="s">
        <v>348</v>
      </c>
      <c r="B185" s="11">
        <v>1762.3725891113281</v>
      </c>
      <c r="C185" s="12">
        <v>3.2460977294387448</v>
      </c>
      <c r="D185" t="s">
        <v>329</v>
      </c>
      <c r="E185" s="26" t="s">
        <v>769</v>
      </c>
      <c r="F185" t="s">
        <v>330</v>
      </c>
      <c r="G185" s="22">
        <v>3.5651513588077099</v>
      </c>
      <c r="H185" s="10" t="s">
        <v>274</v>
      </c>
      <c r="J185"/>
    </row>
    <row r="186" spans="1:10" x14ac:dyDescent="0.25">
      <c r="A186" s="10" t="s">
        <v>349</v>
      </c>
      <c r="B186" s="11">
        <v>3360.9896850585938</v>
      </c>
      <c r="C186" s="12">
        <v>3.5264671796134799</v>
      </c>
      <c r="D186" t="s">
        <v>329</v>
      </c>
      <c r="E186" s="26" t="s">
        <v>769</v>
      </c>
      <c r="F186" t="s">
        <v>330</v>
      </c>
      <c r="G186" s="22">
        <v>3.5651513588077099</v>
      </c>
      <c r="H186" s="10" t="s">
        <v>274</v>
      </c>
      <c r="J186"/>
    </row>
    <row r="187" spans="1:10" x14ac:dyDescent="0.25">
      <c r="A187" s="10" t="s">
        <v>350</v>
      </c>
      <c r="B187" s="11">
        <v>2478.06640625</v>
      </c>
      <c r="C187" s="12">
        <v>3.3941129402488888</v>
      </c>
      <c r="D187" t="s">
        <v>329</v>
      </c>
      <c r="E187" s="26" t="s">
        <v>769</v>
      </c>
      <c r="F187" t="s">
        <v>330</v>
      </c>
      <c r="G187" s="22">
        <v>3.5651513588077099</v>
      </c>
      <c r="H187" s="10" t="s">
        <v>274</v>
      </c>
      <c r="J187"/>
    </row>
    <row r="188" spans="1:10" x14ac:dyDescent="0.25">
      <c r="A188" s="10" t="s">
        <v>351</v>
      </c>
      <c r="B188" s="11">
        <v>1297.9621887207031</v>
      </c>
      <c r="C188" s="12">
        <v>3.1132620411013798</v>
      </c>
      <c r="D188" t="s">
        <v>329</v>
      </c>
      <c r="E188" s="26" t="s">
        <v>769</v>
      </c>
      <c r="F188" t="s">
        <v>330</v>
      </c>
      <c r="G188" s="22">
        <v>3.5651513588077099</v>
      </c>
      <c r="H188" s="10" t="s">
        <v>274</v>
      </c>
      <c r="J188"/>
    </row>
    <row r="189" spans="1:10" x14ac:dyDescent="0.25">
      <c r="A189" s="10" t="s">
        <v>352</v>
      </c>
      <c r="B189" s="11">
        <v>0</v>
      </c>
      <c r="C189" s="12">
        <v>0</v>
      </c>
      <c r="D189" t="s">
        <v>329</v>
      </c>
      <c r="E189" s="26" t="s">
        <v>769</v>
      </c>
      <c r="F189" t="s">
        <v>330</v>
      </c>
      <c r="G189" s="22">
        <v>3.5651513588077099</v>
      </c>
      <c r="H189" s="10" t="s">
        <v>274</v>
      </c>
      <c r="J189"/>
    </row>
    <row r="190" spans="1:10" x14ac:dyDescent="0.25">
      <c r="A190" s="10" t="s">
        <v>353</v>
      </c>
      <c r="B190" s="11">
        <v>8216.3934326171875</v>
      </c>
      <c r="C190" s="12">
        <v>3.91468122678247</v>
      </c>
      <c r="D190" t="s">
        <v>329</v>
      </c>
      <c r="E190" s="26" t="s">
        <v>769</v>
      </c>
      <c r="F190" t="s">
        <v>354</v>
      </c>
      <c r="H190" s="10" t="s">
        <v>276</v>
      </c>
      <c r="J190"/>
    </row>
    <row r="191" spans="1:10" x14ac:dyDescent="0.25">
      <c r="A191" s="10" t="s">
        <v>355</v>
      </c>
      <c r="B191" s="11">
        <v>2854.329833984375</v>
      </c>
      <c r="C191" s="12">
        <v>3.4555041568664517</v>
      </c>
      <c r="D191" t="s">
        <v>329</v>
      </c>
      <c r="E191" s="26" t="s">
        <v>769</v>
      </c>
      <c r="F191" t="s">
        <v>354</v>
      </c>
      <c r="H191" s="10" t="s">
        <v>276</v>
      </c>
      <c r="J191"/>
    </row>
    <row r="192" spans="1:10" x14ac:dyDescent="0.25">
      <c r="A192" s="10" t="s">
        <v>356</v>
      </c>
      <c r="B192" s="11">
        <v>906.82159423828125</v>
      </c>
      <c r="C192" s="12">
        <v>2.9575218534779282</v>
      </c>
      <c r="D192" t="s">
        <v>357</v>
      </c>
      <c r="F192" t="s">
        <v>358</v>
      </c>
      <c r="H192" s="10" t="s">
        <v>278</v>
      </c>
      <c r="J192"/>
    </row>
    <row r="193" spans="1:10" x14ac:dyDescent="0.25">
      <c r="A193" s="10" t="s">
        <v>359</v>
      </c>
      <c r="B193" s="11">
        <v>0</v>
      </c>
      <c r="C193" s="12">
        <v>0</v>
      </c>
      <c r="D193" t="s">
        <v>357</v>
      </c>
      <c r="F193" t="s">
        <v>358</v>
      </c>
      <c r="H193" s="10" t="s">
        <v>278</v>
      </c>
      <c r="J193"/>
    </row>
    <row r="194" spans="1:10" x14ac:dyDescent="0.25">
      <c r="A194" s="10" t="s">
        <v>360</v>
      </c>
      <c r="B194" s="11">
        <v>19192222.5</v>
      </c>
      <c r="C194" s="12">
        <v>7.2831252698681785</v>
      </c>
      <c r="D194" t="s">
        <v>357</v>
      </c>
      <c r="F194" t="s">
        <v>358</v>
      </c>
      <c r="H194" s="10" t="s">
        <v>278</v>
      </c>
      <c r="J194"/>
    </row>
    <row r="195" spans="1:10" x14ac:dyDescent="0.25">
      <c r="A195" s="10" t="s">
        <v>361</v>
      </c>
      <c r="B195" s="11">
        <v>41107.861328125</v>
      </c>
      <c r="C195" s="12">
        <v>4.6139248828237784</v>
      </c>
      <c r="D195" t="s">
        <v>357</v>
      </c>
      <c r="E195" s="64">
        <v>3.15</v>
      </c>
      <c r="F195" t="s">
        <v>362</v>
      </c>
      <c r="G195" s="22">
        <v>3.71</v>
      </c>
      <c r="H195" s="10" t="s">
        <v>280</v>
      </c>
      <c r="J195"/>
    </row>
    <row r="196" spans="1:10" x14ac:dyDescent="0.25">
      <c r="A196" s="10" t="s">
        <v>363</v>
      </c>
      <c r="B196" s="11">
        <v>2418.721923828125</v>
      </c>
      <c r="C196" s="12">
        <v>3.3835859411651419</v>
      </c>
      <c r="D196" t="s">
        <v>357</v>
      </c>
      <c r="E196" s="64">
        <v>3.15</v>
      </c>
      <c r="F196" t="s">
        <v>362</v>
      </c>
      <c r="G196" s="22">
        <v>3.71</v>
      </c>
      <c r="H196" s="10" t="s">
        <v>280</v>
      </c>
      <c r="J196"/>
    </row>
    <row r="197" spans="1:10" x14ac:dyDescent="0.25">
      <c r="A197" s="10" t="s">
        <v>364</v>
      </c>
      <c r="B197" s="11">
        <v>171346.71875</v>
      </c>
      <c r="C197" s="12">
        <v>5.2338757922067192</v>
      </c>
      <c r="D197" t="s">
        <v>357</v>
      </c>
      <c r="E197" s="64">
        <v>3.15</v>
      </c>
      <c r="F197" t="s">
        <v>362</v>
      </c>
      <c r="G197" s="22">
        <v>3.71</v>
      </c>
      <c r="H197" s="10" t="s">
        <v>280</v>
      </c>
      <c r="J197"/>
    </row>
    <row r="198" spans="1:10" x14ac:dyDescent="0.25">
      <c r="A198" s="10" t="s">
        <v>365</v>
      </c>
      <c r="B198" s="11">
        <v>964.47540283203125</v>
      </c>
      <c r="C198" s="12">
        <v>2.9842911562406229</v>
      </c>
      <c r="D198" t="s">
        <v>357</v>
      </c>
      <c r="E198" s="64">
        <v>3.15</v>
      </c>
      <c r="F198" t="s">
        <v>362</v>
      </c>
      <c r="G198" s="22">
        <v>3.71</v>
      </c>
      <c r="H198" s="10" t="s">
        <v>280</v>
      </c>
      <c r="J198"/>
    </row>
    <row r="199" spans="1:10" x14ac:dyDescent="0.25">
      <c r="A199" s="10" t="s">
        <v>366</v>
      </c>
      <c r="B199" s="11">
        <v>0</v>
      </c>
      <c r="C199" s="12">
        <v>0</v>
      </c>
      <c r="D199" t="s">
        <v>357</v>
      </c>
      <c r="E199" s="64">
        <v>3.15</v>
      </c>
      <c r="F199" t="s">
        <v>362</v>
      </c>
      <c r="G199" s="22">
        <v>3.71</v>
      </c>
      <c r="H199" s="10" t="s">
        <v>280</v>
      </c>
      <c r="J199"/>
    </row>
    <row r="200" spans="1:10" x14ac:dyDescent="0.25">
      <c r="A200" s="10" t="s">
        <v>367</v>
      </c>
      <c r="B200" s="11">
        <v>2421873.59375</v>
      </c>
      <c r="C200" s="12">
        <v>6.3841514720153416</v>
      </c>
      <c r="D200" t="s">
        <v>357</v>
      </c>
      <c r="E200" s="64">
        <v>3.15</v>
      </c>
      <c r="F200" t="s">
        <v>362</v>
      </c>
      <c r="G200" s="22">
        <v>3.71</v>
      </c>
      <c r="H200" s="10" t="s">
        <v>280</v>
      </c>
      <c r="J200"/>
    </row>
    <row r="201" spans="1:10" x14ac:dyDescent="0.25">
      <c r="A201" s="10" t="s">
        <v>368</v>
      </c>
      <c r="B201" s="11">
        <v>2416.8937683105469</v>
      </c>
      <c r="C201" s="12">
        <v>3.3832575619300167</v>
      </c>
      <c r="D201" t="s">
        <v>357</v>
      </c>
      <c r="E201" s="64">
        <v>3.15</v>
      </c>
      <c r="F201" t="s">
        <v>362</v>
      </c>
      <c r="G201" s="22">
        <v>3.71</v>
      </c>
      <c r="H201" s="10" t="s">
        <v>280</v>
      </c>
      <c r="J201"/>
    </row>
    <row r="202" spans="1:10" x14ac:dyDescent="0.25">
      <c r="A202" s="10" t="s">
        <v>369</v>
      </c>
      <c r="B202" s="11">
        <v>6568.232421875</v>
      </c>
      <c r="C202" s="12">
        <v>3.8174485122222026</v>
      </c>
      <c r="D202" t="s">
        <v>357</v>
      </c>
      <c r="E202" s="64">
        <v>3.15</v>
      </c>
      <c r="F202" t="s">
        <v>362</v>
      </c>
      <c r="G202" s="22">
        <v>3.71</v>
      </c>
      <c r="H202" s="10" t="s">
        <v>280</v>
      </c>
      <c r="J202"/>
    </row>
    <row r="203" spans="1:10" x14ac:dyDescent="0.25">
      <c r="A203" s="10" t="s">
        <v>370</v>
      </c>
      <c r="B203" s="11">
        <v>0</v>
      </c>
      <c r="C203" s="12">
        <v>0</v>
      </c>
      <c r="D203" t="s">
        <v>357</v>
      </c>
      <c r="E203" s="64">
        <v>3.15</v>
      </c>
      <c r="F203" t="s">
        <v>362</v>
      </c>
      <c r="G203" s="22">
        <v>3.71</v>
      </c>
      <c r="H203" s="10" t="s">
        <v>280</v>
      </c>
      <c r="J203"/>
    </row>
    <row r="204" spans="1:10" x14ac:dyDescent="0.25">
      <c r="A204" s="10" t="s">
        <v>371</v>
      </c>
      <c r="B204" s="11">
        <v>11308.487548828125</v>
      </c>
      <c r="C204" s="12">
        <v>4.0534045241897161</v>
      </c>
      <c r="D204" t="s">
        <v>357</v>
      </c>
      <c r="E204" s="64">
        <v>3.15</v>
      </c>
      <c r="F204" t="s">
        <v>362</v>
      </c>
      <c r="G204" s="22">
        <v>3.71</v>
      </c>
      <c r="H204" s="10" t="s">
        <v>280</v>
      </c>
      <c r="J204"/>
    </row>
    <row r="205" spans="1:10" x14ac:dyDescent="0.25">
      <c r="A205" s="10" t="s">
        <v>372</v>
      </c>
      <c r="B205" s="11">
        <v>0</v>
      </c>
      <c r="C205" s="12">
        <v>0</v>
      </c>
      <c r="D205" t="s">
        <v>357</v>
      </c>
      <c r="E205" s="64">
        <v>3.15</v>
      </c>
      <c r="F205" t="s">
        <v>362</v>
      </c>
      <c r="G205" s="22">
        <v>3.71</v>
      </c>
      <c r="H205" s="10" t="s">
        <v>280</v>
      </c>
      <c r="J205"/>
    </row>
    <row r="206" spans="1:10" x14ac:dyDescent="0.25">
      <c r="A206" s="10" t="s">
        <v>373</v>
      </c>
      <c r="B206" s="11">
        <v>39598.984375</v>
      </c>
      <c r="C206" s="12">
        <v>4.5976840473904241</v>
      </c>
      <c r="D206" t="s">
        <v>357</v>
      </c>
      <c r="E206" s="64">
        <v>3.15</v>
      </c>
      <c r="F206" t="s">
        <v>362</v>
      </c>
      <c r="G206" s="22">
        <v>3.71</v>
      </c>
      <c r="H206" s="10" t="s">
        <v>280</v>
      </c>
      <c r="J206"/>
    </row>
    <row r="207" spans="1:10" x14ac:dyDescent="0.25">
      <c r="A207" s="10" t="s">
        <v>374</v>
      </c>
      <c r="B207" s="11">
        <v>1370.0205993652344</v>
      </c>
      <c r="C207" s="12">
        <v>3.1367270971734835</v>
      </c>
      <c r="D207" t="s">
        <v>357</v>
      </c>
      <c r="E207" s="64">
        <v>3.15</v>
      </c>
      <c r="F207" t="s">
        <v>362</v>
      </c>
      <c r="G207" s="22">
        <v>3.71</v>
      </c>
      <c r="H207" s="10" t="s">
        <v>280</v>
      </c>
      <c r="J207"/>
    </row>
    <row r="208" spans="1:10" x14ac:dyDescent="0.25">
      <c r="A208" s="10" t="s">
        <v>375</v>
      </c>
      <c r="B208" s="11">
        <v>8473.690185546875</v>
      </c>
      <c r="C208" s="12">
        <v>3.9280725813115258</v>
      </c>
      <c r="D208" t="s">
        <v>357</v>
      </c>
      <c r="E208" s="64">
        <v>3.15</v>
      </c>
      <c r="F208" t="s">
        <v>362</v>
      </c>
      <c r="G208" s="22">
        <v>3.71</v>
      </c>
      <c r="H208" s="10" t="s">
        <v>280</v>
      </c>
      <c r="J208"/>
    </row>
    <row r="209" spans="1:10" x14ac:dyDescent="0.25">
      <c r="A209" s="10" t="s">
        <v>376</v>
      </c>
      <c r="B209" s="11">
        <v>17663.956298828125</v>
      </c>
      <c r="C209" s="12">
        <v>4.2470879815925109</v>
      </c>
      <c r="D209" t="s">
        <v>357</v>
      </c>
      <c r="E209" s="64">
        <v>3.15</v>
      </c>
      <c r="F209" t="s">
        <v>362</v>
      </c>
      <c r="G209" s="22">
        <v>3.71</v>
      </c>
      <c r="H209" s="10" t="s">
        <v>280</v>
      </c>
      <c r="J209"/>
    </row>
    <row r="210" spans="1:10" x14ac:dyDescent="0.25">
      <c r="A210" s="10" t="s">
        <v>377</v>
      </c>
      <c r="B210" s="11">
        <v>546305.06996012107</v>
      </c>
      <c r="C210" s="12">
        <v>5.7374352309840804</v>
      </c>
      <c r="D210" t="s">
        <v>357</v>
      </c>
      <c r="E210" s="64">
        <v>3.15</v>
      </c>
      <c r="F210" t="s">
        <v>362</v>
      </c>
      <c r="G210" s="22">
        <v>3.71</v>
      </c>
      <c r="H210" s="10" t="s">
        <v>280</v>
      </c>
      <c r="J210"/>
    </row>
    <row r="211" spans="1:10" x14ac:dyDescent="0.25">
      <c r="A211" s="10" t="s">
        <v>378</v>
      </c>
      <c r="B211" s="11">
        <v>5488.603515625</v>
      </c>
      <c r="C211" s="12">
        <v>3.7394618594579825</v>
      </c>
      <c r="D211" t="s">
        <v>357</v>
      </c>
      <c r="E211" s="64">
        <v>3.15</v>
      </c>
      <c r="F211" t="s">
        <v>362</v>
      </c>
      <c r="G211" s="22">
        <v>3.71</v>
      </c>
      <c r="H211" s="10" t="s">
        <v>280</v>
      </c>
      <c r="J211"/>
    </row>
    <row r="212" spans="1:10" x14ac:dyDescent="0.25">
      <c r="A212" s="10" t="s">
        <v>379</v>
      </c>
      <c r="B212" s="11">
        <v>0</v>
      </c>
      <c r="C212" s="12">
        <v>0</v>
      </c>
      <c r="D212" t="s">
        <v>357</v>
      </c>
      <c r="E212" s="64">
        <v>3.15</v>
      </c>
      <c r="F212" t="s">
        <v>362</v>
      </c>
      <c r="G212" s="22">
        <v>3.71</v>
      </c>
      <c r="H212" s="10" t="s">
        <v>280</v>
      </c>
      <c r="J212"/>
    </row>
    <row r="213" spans="1:10" x14ac:dyDescent="0.25">
      <c r="A213" s="10" t="s">
        <v>380</v>
      </c>
      <c r="B213" s="11">
        <v>0</v>
      </c>
      <c r="C213" s="12">
        <v>0</v>
      </c>
      <c r="D213" t="s">
        <v>357</v>
      </c>
      <c r="E213" s="64">
        <v>3.15</v>
      </c>
      <c r="F213" t="s">
        <v>362</v>
      </c>
      <c r="G213" s="22">
        <v>3.71</v>
      </c>
      <c r="H213" s="10" t="s">
        <v>280</v>
      </c>
      <c r="J213"/>
    </row>
    <row r="214" spans="1:10" x14ac:dyDescent="0.25">
      <c r="A214" s="10" t="s">
        <v>381</v>
      </c>
      <c r="B214" s="11">
        <v>106124425.73537053</v>
      </c>
      <c r="C214" s="12">
        <v>8.0258153531871379</v>
      </c>
      <c r="D214" t="s">
        <v>357</v>
      </c>
      <c r="E214" s="64">
        <v>3.15</v>
      </c>
      <c r="F214" t="s">
        <v>362</v>
      </c>
      <c r="G214" s="22">
        <v>3.71</v>
      </c>
      <c r="H214" s="10" t="s">
        <v>280</v>
      </c>
      <c r="J214"/>
    </row>
    <row r="215" spans="1:10" x14ac:dyDescent="0.25">
      <c r="A215" s="10" t="s">
        <v>382</v>
      </c>
      <c r="B215" s="11">
        <v>4443.90625</v>
      </c>
      <c r="C215" s="12">
        <v>3.6477648883567815</v>
      </c>
      <c r="D215" t="s">
        <v>357</v>
      </c>
      <c r="E215" s="64">
        <v>3.15</v>
      </c>
      <c r="F215" t="s">
        <v>362</v>
      </c>
      <c r="G215" s="22">
        <v>3.71</v>
      </c>
      <c r="H215" s="10" t="s">
        <v>280</v>
      </c>
      <c r="J215"/>
    </row>
    <row r="216" spans="1:10" x14ac:dyDescent="0.25">
      <c r="A216" s="10" t="s">
        <v>383</v>
      </c>
      <c r="B216" s="11">
        <v>14810.00732421875</v>
      </c>
      <c r="C216" s="12">
        <v>4.1705552732995343</v>
      </c>
      <c r="D216" t="s">
        <v>384</v>
      </c>
      <c r="F216" t="s">
        <v>385</v>
      </c>
      <c r="G216" s="22"/>
      <c r="H216" s="10" t="s">
        <v>282</v>
      </c>
      <c r="J216"/>
    </row>
    <row r="217" spans="1:10" x14ac:dyDescent="0.25">
      <c r="A217" s="10" t="s">
        <v>386</v>
      </c>
      <c r="B217" s="11">
        <v>22593.93310546875</v>
      </c>
      <c r="C217" s="12">
        <v>4.3539918385927692</v>
      </c>
      <c r="D217" t="s">
        <v>384</v>
      </c>
      <c r="F217" t="s">
        <v>385</v>
      </c>
      <c r="H217" s="10" t="s">
        <v>282</v>
      </c>
      <c r="J217"/>
    </row>
    <row r="218" spans="1:10" x14ac:dyDescent="0.25">
      <c r="A218" s="10" t="s">
        <v>387</v>
      </c>
      <c r="B218" s="11">
        <v>0</v>
      </c>
      <c r="C218" s="12">
        <v>0</v>
      </c>
      <c r="D218" t="s">
        <v>384</v>
      </c>
      <c r="F218" t="s">
        <v>385</v>
      </c>
      <c r="H218" s="10" t="s">
        <v>282</v>
      </c>
      <c r="J218"/>
    </row>
    <row r="219" spans="1:10" x14ac:dyDescent="0.25">
      <c r="A219" s="10" t="s">
        <v>388</v>
      </c>
      <c r="B219" s="11">
        <v>9824.1278076171875</v>
      </c>
      <c r="C219" s="12">
        <v>3.9922940038156014</v>
      </c>
      <c r="D219" t="s">
        <v>389</v>
      </c>
      <c r="F219" t="s">
        <v>390</v>
      </c>
      <c r="H219" s="10" t="s">
        <v>284</v>
      </c>
      <c r="J219"/>
    </row>
    <row r="220" spans="1:10" x14ac:dyDescent="0.25">
      <c r="A220" s="10" t="s">
        <v>391</v>
      </c>
      <c r="B220" s="11">
        <v>5276.76025390625</v>
      </c>
      <c r="C220" s="12">
        <v>3.722367362744329</v>
      </c>
      <c r="D220" t="s">
        <v>392</v>
      </c>
      <c r="E220" s="64">
        <v>5.47</v>
      </c>
      <c r="F220" t="s">
        <v>393</v>
      </c>
      <c r="G220">
        <v>0</v>
      </c>
      <c r="H220" s="10" t="s">
        <v>286</v>
      </c>
      <c r="J220"/>
    </row>
    <row r="221" spans="1:10" x14ac:dyDescent="0.25">
      <c r="A221" s="10" t="s">
        <v>394</v>
      </c>
      <c r="B221" s="11">
        <v>0</v>
      </c>
      <c r="C221" s="12">
        <v>0</v>
      </c>
      <c r="D221" t="s">
        <v>392</v>
      </c>
      <c r="E221" s="64">
        <v>5.47</v>
      </c>
      <c r="F221" t="s">
        <v>393</v>
      </c>
      <c r="G221">
        <v>0</v>
      </c>
      <c r="H221" s="10" t="s">
        <v>286</v>
      </c>
      <c r="J221"/>
    </row>
    <row r="222" spans="1:10" x14ac:dyDescent="0.25">
      <c r="A222" s="10" t="s">
        <v>395</v>
      </c>
      <c r="B222" s="11">
        <v>0</v>
      </c>
      <c r="C222" s="12">
        <v>0</v>
      </c>
      <c r="D222" t="s">
        <v>392</v>
      </c>
      <c r="E222" s="64">
        <v>5.47</v>
      </c>
      <c r="F222" t="s">
        <v>393</v>
      </c>
      <c r="G222">
        <v>0</v>
      </c>
      <c r="H222" s="10" t="s">
        <v>286</v>
      </c>
      <c r="J222"/>
    </row>
    <row r="223" spans="1:10" x14ac:dyDescent="0.25">
      <c r="A223" s="10" t="s">
        <v>396</v>
      </c>
      <c r="B223" s="11">
        <v>395663.7890625</v>
      </c>
      <c r="C223" s="12">
        <v>5.5973263056869378</v>
      </c>
      <c r="D223" t="s">
        <v>392</v>
      </c>
      <c r="E223" s="64">
        <v>5.47</v>
      </c>
      <c r="F223" t="s">
        <v>393</v>
      </c>
      <c r="G223">
        <v>0</v>
      </c>
      <c r="H223" s="10" t="s">
        <v>286</v>
      </c>
      <c r="J223"/>
    </row>
    <row r="224" spans="1:10" x14ac:dyDescent="0.25">
      <c r="A224" s="10" t="s">
        <v>397</v>
      </c>
      <c r="B224" s="11">
        <v>2521168.90625</v>
      </c>
      <c r="C224" s="12">
        <v>6.4016019423028085</v>
      </c>
      <c r="D224" t="s">
        <v>392</v>
      </c>
      <c r="E224" s="64">
        <v>5.47</v>
      </c>
      <c r="F224" t="s">
        <v>393</v>
      </c>
      <c r="G224">
        <v>0</v>
      </c>
      <c r="H224" s="10" t="s">
        <v>286</v>
      </c>
      <c r="J224"/>
    </row>
    <row r="225" spans="1:10" x14ac:dyDescent="0.25">
      <c r="A225" s="10" t="s">
        <v>398</v>
      </c>
      <c r="B225" s="11">
        <v>0</v>
      </c>
      <c r="C225" s="12">
        <v>0</v>
      </c>
      <c r="D225" t="s">
        <v>392</v>
      </c>
      <c r="E225" s="64">
        <v>5.47</v>
      </c>
      <c r="F225" t="s">
        <v>393</v>
      </c>
      <c r="G225">
        <v>0</v>
      </c>
      <c r="H225" s="10" t="s">
        <v>286</v>
      </c>
      <c r="J225"/>
    </row>
    <row r="226" spans="1:10" x14ac:dyDescent="0.25">
      <c r="A226" s="10" t="s">
        <v>399</v>
      </c>
      <c r="B226" s="11">
        <v>0</v>
      </c>
      <c r="C226" s="12">
        <v>0</v>
      </c>
      <c r="D226" t="s">
        <v>392</v>
      </c>
      <c r="E226" s="64">
        <v>5.47</v>
      </c>
      <c r="F226" t="s">
        <v>393</v>
      </c>
      <c r="G226">
        <v>0</v>
      </c>
      <c r="H226" s="10" t="s">
        <v>286</v>
      </c>
      <c r="J226"/>
    </row>
    <row r="227" spans="1:10" x14ac:dyDescent="0.25">
      <c r="A227" s="10" t="s">
        <v>400</v>
      </c>
      <c r="B227" s="11">
        <v>0</v>
      </c>
      <c r="C227" s="12">
        <v>0</v>
      </c>
      <c r="D227" t="s">
        <v>392</v>
      </c>
      <c r="E227" s="64">
        <v>5.47</v>
      </c>
      <c r="F227" t="s">
        <v>393</v>
      </c>
      <c r="G227">
        <v>0</v>
      </c>
      <c r="H227" s="10" t="s">
        <v>286</v>
      </c>
      <c r="J227"/>
    </row>
    <row r="228" spans="1:10" x14ac:dyDescent="0.25">
      <c r="A228" s="10" t="s">
        <v>401</v>
      </c>
      <c r="B228" s="11">
        <v>0</v>
      </c>
      <c r="C228" s="12">
        <v>0</v>
      </c>
      <c r="D228" t="s">
        <v>392</v>
      </c>
      <c r="E228" s="64">
        <v>5.47</v>
      </c>
      <c r="F228" t="s">
        <v>393</v>
      </c>
      <c r="G228">
        <v>0</v>
      </c>
      <c r="H228" s="10" t="s">
        <v>286</v>
      </c>
      <c r="J228"/>
    </row>
    <row r="229" spans="1:10" x14ac:dyDescent="0.25">
      <c r="A229" s="10" t="s">
        <v>402</v>
      </c>
      <c r="B229" s="11">
        <v>4420.42724609375</v>
      </c>
      <c r="C229" s="12">
        <v>3.6454642470987886</v>
      </c>
      <c r="D229" t="s">
        <v>392</v>
      </c>
      <c r="E229" s="64">
        <v>5.47</v>
      </c>
      <c r="F229" t="s">
        <v>393</v>
      </c>
      <c r="G229">
        <v>0</v>
      </c>
      <c r="H229" s="10" t="s">
        <v>286</v>
      </c>
      <c r="J229"/>
    </row>
    <row r="230" spans="1:10" x14ac:dyDescent="0.25">
      <c r="A230" s="10" t="s">
        <v>403</v>
      </c>
      <c r="B230" s="11">
        <v>3827.686767578125</v>
      </c>
      <c r="C230" s="12">
        <v>3.5829363907875837</v>
      </c>
      <c r="D230" t="s">
        <v>392</v>
      </c>
      <c r="E230" s="64">
        <v>5.47</v>
      </c>
      <c r="F230" t="s">
        <v>393</v>
      </c>
      <c r="G230">
        <v>0</v>
      </c>
      <c r="H230" s="10" t="s">
        <v>286</v>
      </c>
      <c r="J230"/>
    </row>
    <row r="231" spans="1:10" x14ac:dyDescent="0.25">
      <c r="A231" s="10" t="s">
        <v>404</v>
      </c>
      <c r="B231" s="11">
        <v>1554.8617553710938</v>
      </c>
      <c r="C231" s="12">
        <v>3.1916917814345784</v>
      </c>
      <c r="D231" t="s">
        <v>392</v>
      </c>
      <c r="E231" s="64">
        <v>5.47</v>
      </c>
      <c r="F231" t="s">
        <v>393</v>
      </c>
      <c r="G231">
        <v>0</v>
      </c>
      <c r="H231" s="10" t="s">
        <v>286</v>
      </c>
      <c r="J231"/>
    </row>
    <row r="232" spans="1:10" x14ac:dyDescent="0.25">
      <c r="A232" s="10" t="s">
        <v>405</v>
      </c>
      <c r="B232" s="11">
        <v>10018.185424804688</v>
      </c>
      <c r="C232" s="12">
        <v>4.0007890657068828</v>
      </c>
      <c r="D232" t="s">
        <v>392</v>
      </c>
      <c r="E232" s="64">
        <v>5.47</v>
      </c>
      <c r="F232" t="s">
        <v>393</v>
      </c>
      <c r="G232">
        <v>0</v>
      </c>
      <c r="H232" s="10" t="s">
        <v>286</v>
      </c>
      <c r="J232"/>
    </row>
    <row r="233" spans="1:10" x14ac:dyDescent="0.25">
      <c r="A233" s="10" t="s">
        <v>406</v>
      </c>
      <c r="B233" s="11">
        <v>14436.24267578125</v>
      </c>
      <c r="C233" s="12">
        <v>4.1594541740155417</v>
      </c>
      <c r="D233" t="s">
        <v>392</v>
      </c>
      <c r="E233" s="64">
        <v>5.47</v>
      </c>
      <c r="F233" t="s">
        <v>393</v>
      </c>
      <c r="G233">
        <v>0</v>
      </c>
      <c r="H233" s="10" t="s">
        <v>286</v>
      </c>
      <c r="J233"/>
    </row>
    <row r="234" spans="1:10" x14ac:dyDescent="0.25">
      <c r="A234" s="10" t="s">
        <v>407</v>
      </c>
      <c r="B234" s="11">
        <v>235272.01171875</v>
      </c>
      <c r="C234" s="12">
        <v>5.3715702659814903</v>
      </c>
      <c r="D234" t="s">
        <v>392</v>
      </c>
      <c r="E234" s="64">
        <v>5.47</v>
      </c>
      <c r="F234" t="s">
        <v>393</v>
      </c>
      <c r="G234">
        <v>0</v>
      </c>
      <c r="H234" s="10" t="s">
        <v>286</v>
      </c>
      <c r="J234"/>
    </row>
    <row r="235" spans="1:10" x14ac:dyDescent="0.25">
      <c r="A235" s="10" t="s">
        <v>408</v>
      </c>
      <c r="B235" s="11">
        <v>2996.422119140625</v>
      </c>
      <c r="C235" s="12">
        <v>3.4766029943078172</v>
      </c>
      <c r="D235" t="s">
        <v>392</v>
      </c>
      <c r="E235" s="64">
        <v>5.47</v>
      </c>
      <c r="F235" t="s">
        <v>393</v>
      </c>
      <c r="G235">
        <v>0</v>
      </c>
      <c r="H235" s="10" t="s">
        <v>286</v>
      </c>
      <c r="J235"/>
    </row>
    <row r="236" spans="1:10" x14ac:dyDescent="0.25">
      <c r="A236" s="10" t="s">
        <v>409</v>
      </c>
      <c r="B236" s="11">
        <v>4573.0850219726563</v>
      </c>
      <c r="C236" s="12">
        <v>3.6602092757804883</v>
      </c>
      <c r="D236" t="s">
        <v>410</v>
      </c>
      <c r="E236" s="22">
        <v>4.07</v>
      </c>
      <c r="F236" t="s">
        <v>411</v>
      </c>
      <c r="G236" s="22">
        <v>4.1500000000000004</v>
      </c>
      <c r="H236" s="10" t="s">
        <v>288</v>
      </c>
      <c r="J236"/>
    </row>
    <row r="237" spans="1:10" x14ac:dyDescent="0.25">
      <c r="A237" s="10" t="s">
        <v>412</v>
      </c>
      <c r="B237" s="11">
        <v>2977.503662109375</v>
      </c>
      <c r="C237" s="12">
        <v>3.4738523043052485</v>
      </c>
      <c r="D237" t="s">
        <v>410</v>
      </c>
      <c r="E237" s="22">
        <v>4.07</v>
      </c>
      <c r="F237" t="s">
        <v>411</v>
      </c>
      <c r="G237" s="22">
        <v>4.1500000000000004</v>
      </c>
      <c r="H237" s="10" t="s">
        <v>288</v>
      </c>
      <c r="J237"/>
    </row>
    <row r="238" spans="1:10" x14ac:dyDescent="0.25">
      <c r="A238" s="10" t="s">
        <v>413</v>
      </c>
      <c r="B238" s="11">
        <v>0</v>
      </c>
      <c r="C238" s="12">
        <v>0</v>
      </c>
      <c r="D238" t="s">
        <v>410</v>
      </c>
      <c r="E238" s="22">
        <v>4.07</v>
      </c>
      <c r="F238" t="s">
        <v>411</v>
      </c>
      <c r="G238" s="22">
        <v>4.1500000000000004</v>
      </c>
      <c r="H238" s="10" t="s">
        <v>288</v>
      </c>
      <c r="J238"/>
    </row>
    <row r="239" spans="1:10" x14ac:dyDescent="0.25">
      <c r="A239" s="10" t="s">
        <v>414</v>
      </c>
      <c r="B239" s="11">
        <v>3007.2964477539063</v>
      </c>
      <c r="C239" s="12">
        <v>3.4781762412956825</v>
      </c>
      <c r="D239" t="s">
        <v>410</v>
      </c>
      <c r="E239" s="22">
        <v>4.07</v>
      </c>
      <c r="F239" t="s">
        <v>411</v>
      </c>
      <c r="G239" s="22">
        <v>4.1500000000000004</v>
      </c>
      <c r="H239" s="10" t="s">
        <v>288</v>
      </c>
      <c r="J239"/>
    </row>
    <row r="240" spans="1:10" x14ac:dyDescent="0.25">
      <c r="A240" s="10" t="s">
        <v>415</v>
      </c>
      <c r="B240" s="11">
        <v>0</v>
      </c>
      <c r="C240" s="12">
        <v>0</v>
      </c>
      <c r="D240" t="s">
        <v>410</v>
      </c>
      <c r="E240" s="22">
        <v>4.07</v>
      </c>
      <c r="F240" t="s">
        <v>411</v>
      </c>
      <c r="G240" s="22">
        <v>4.1500000000000004</v>
      </c>
      <c r="H240" s="10" t="s">
        <v>288</v>
      </c>
      <c r="J240"/>
    </row>
    <row r="241" spans="1:10" x14ac:dyDescent="0.25">
      <c r="A241" s="10" t="s">
        <v>416</v>
      </c>
      <c r="B241" s="11">
        <v>685.33119201660156</v>
      </c>
      <c r="C241" s="12">
        <v>2.8359004986529528</v>
      </c>
      <c r="D241" t="s">
        <v>410</v>
      </c>
      <c r="E241" s="22">
        <v>4.07</v>
      </c>
      <c r="F241" t="s">
        <v>411</v>
      </c>
      <c r="G241" s="22">
        <v>4.1500000000000004</v>
      </c>
      <c r="H241" s="10" t="s">
        <v>288</v>
      </c>
      <c r="J241"/>
    </row>
    <row r="242" spans="1:10" x14ac:dyDescent="0.25">
      <c r="A242" s="10" t="s">
        <v>417</v>
      </c>
      <c r="B242" s="11">
        <v>0</v>
      </c>
      <c r="C242" s="12">
        <v>0</v>
      </c>
      <c r="D242" t="s">
        <v>410</v>
      </c>
      <c r="E242" s="22">
        <v>4.07</v>
      </c>
      <c r="F242" t="s">
        <v>411</v>
      </c>
      <c r="G242" s="22">
        <v>4.1500000000000004</v>
      </c>
      <c r="H242" s="10" t="s">
        <v>288</v>
      </c>
      <c r="J242"/>
    </row>
    <row r="243" spans="1:10" x14ac:dyDescent="0.25">
      <c r="A243" s="10" t="s">
        <v>418</v>
      </c>
      <c r="B243" s="11">
        <v>0</v>
      </c>
      <c r="C243" s="12">
        <v>0</v>
      </c>
      <c r="D243" t="s">
        <v>410</v>
      </c>
      <c r="E243" s="22">
        <v>4.07</v>
      </c>
      <c r="F243" t="s">
        <v>411</v>
      </c>
      <c r="G243" s="22">
        <v>4.1500000000000004</v>
      </c>
      <c r="H243" s="10" t="s">
        <v>288</v>
      </c>
      <c r="J243"/>
    </row>
    <row r="244" spans="1:10" x14ac:dyDescent="0.25">
      <c r="A244" s="10" t="s">
        <v>419</v>
      </c>
      <c r="B244" s="11">
        <v>744663.4375</v>
      </c>
      <c r="C244" s="12">
        <v>5.8719600307846749</v>
      </c>
      <c r="D244" t="s">
        <v>410</v>
      </c>
      <c r="E244" s="22">
        <v>4.07</v>
      </c>
      <c r="F244" t="s">
        <v>411</v>
      </c>
      <c r="G244" s="22">
        <v>4.1500000000000004</v>
      </c>
      <c r="H244" s="10" t="s">
        <v>288</v>
      </c>
      <c r="J244"/>
    </row>
    <row r="245" spans="1:10" x14ac:dyDescent="0.25">
      <c r="A245" s="10" t="s">
        <v>420</v>
      </c>
      <c r="B245" s="11">
        <v>0</v>
      </c>
      <c r="C245" s="12">
        <v>0</v>
      </c>
      <c r="D245" t="s">
        <v>410</v>
      </c>
      <c r="E245" s="22">
        <v>4.07</v>
      </c>
      <c r="F245" t="s">
        <v>411</v>
      </c>
      <c r="G245" s="22">
        <v>4.1500000000000004</v>
      </c>
      <c r="H245" s="10" t="s">
        <v>288</v>
      </c>
      <c r="J245"/>
    </row>
    <row r="246" spans="1:10" x14ac:dyDescent="0.25">
      <c r="A246" s="10" t="s">
        <v>421</v>
      </c>
      <c r="B246" s="11">
        <v>561.89182281494141</v>
      </c>
      <c r="C246" s="12">
        <v>2.7496527118738832</v>
      </c>
      <c r="D246" t="s">
        <v>410</v>
      </c>
      <c r="E246" s="22">
        <v>4.07</v>
      </c>
      <c r="F246" t="s">
        <v>411</v>
      </c>
      <c r="G246" s="22">
        <v>4.1500000000000004</v>
      </c>
      <c r="H246" s="10" t="s">
        <v>288</v>
      </c>
      <c r="J246"/>
    </row>
    <row r="247" spans="1:10" x14ac:dyDescent="0.25">
      <c r="A247" s="10" t="s">
        <v>422</v>
      </c>
      <c r="B247" s="11">
        <v>70637.2802734375</v>
      </c>
      <c r="C247" s="12">
        <v>4.8490339693778779</v>
      </c>
      <c r="D247" t="s">
        <v>410</v>
      </c>
      <c r="E247" s="22">
        <v>4.07</v>
      </c>
      <c r="F247" t="s">
        <v>411</v>
      </c>
      <c r="G247" s="22">
        <v>4.1500000000000004</v>
      </c>
      <c r="H247" s="10" t="s">
        <v>288</v>
      </c>
      <c r="J247"/>
    </row>
    <row r="248" spans="1:10" x14ac:dyDescent="0.25">
      <c r="A248" s="10" t="s">
        <v>423</v>
      </c>
      <c r="B248" s="11">
        <v>0</v>
      </c>
      <c r="C248" s="12">
        <v>0</v>
      </c>
      <c r="D248" t="s">
        <v>410</v>
      </c>
      <c r="E248" s="22">
        <v>4.07</v>
      </c>
      <c r="F248" t="s">
        <v>411</v>
      </c>
      <c r="G248" s="22">
        <v>4.1500000000000004</v>
      </c>
      <c r="H248" s="10" t="s">
        <v>288</v>
      </c>
      <c r="J248"/>
    </row>
    <row r="249" spans="1:10" x14ac:dyDescent="0.25">
      <c r="A249" s="10" t="s">
        <v>424</v>
      </c>
      <c r="B249" s="11">
        <v>0</v>
      </c>
      <c r="C249" s="12">
        <v>0</v>
      </c>
      <c r="D249" t="s">
        <v>410</v>
      </c>
      <c r="E249" s="22">
        <v>4.07</v>
      </c>
      <c r="F249" t="s">
        <v>411</v>
      </c>
      <c r="G249" s="22">
        <v>4.1500000000000004</v>
      </c>
      <c r="H249" s="10" t="s">
        <v>288</v>
      </c>
      <c r="J249"/>
    </row>
    <row r="250" spans="1:10" x14ac:dyDescent="0.25">
      <c r="A250" s="10" t="s">
        <v>425</v>
      </c>
      <c r="B250" s="11">
        <v>15273.603515625</v>
      </c>
      <c r="C250" s="12">
        <v>4.1839415126505566</v>
      </c>
      <c r="D250" t="s">
        <v>410</v>
      </c>
      <c r="E250" s="22">
        <v>4.07</v>
      </c>
      <c r="F250" t="s">
        <v>411</v>
      </c>
      <c r="G250" s="22">
        <v>4.1500000000000004</v>
      </c>
      <c r="H250" s="10" t="s">
        <v>288</v>
      </c>
      <c r="J250"/>
    </row>
    <row r="251" spans="1:10" x14ac:dyDescent="0.25">
      <c r="A251" s="10" t="s">
        <v>426</v>
      </c>
      <c r="B251" s="11">
        <v>1249.1867828369141</v>
      </c>
      <c r="C251" s="12">
        <v>3.0966273804802218</v>
      </c>
      <c r="D251" t="s">
        <v>410</v>
      </c>
      <c r="E251" s="22">
        <v>4.07</v>
      </c>
      <c r="F251" t="s">
        <v>411</v>
      </c>
      <c r="G251" s="22">
        <v>4.1500000000000004</v>
      </c>
      <c r="H251" s="10" t="s">
        <v>288</v>
      </c>
      <c r="J251"/>
    </row>
    <row r="252" spans="1:10" x14ac:dyDescent="0.25">
      <c r="A252" s="10" t="s">
        <v>427</v>
      </c>
      <c r="B252" s="11">
        <v>3797.6203498025488</v>
      </c>
      <c r="C252" s="12">
        <v>3.5795115459125566</v>
      </c>
      <c r="D252" t="s">
        <v>410</v>
      </c>
      <c r="E252" s="22">
        <v>4.07</v>
      </c>
      <c r="F252" t="s">
        <v>411</v>
      </c>
      <c r="G252" s="22">
        <v>4.1500000000000004</v>
      </c>
      <c r="H252" s="10" t="s">
        <v>288</v>
      </c>
      <c r="J252"/>
    </row>
    <row r="253" spans="1:10" x14ac:dyDescent="0.25">
      <c r="A253" s="10" t="s">
        <v>428</v>
      </c>
      <c r="B253" s="11">
        <v>0</v>
      </c>
      <c r="C253" s="12">
        <v>0</v>
      </c>
      <c r="D253" t="s">
        <v>410</v>
      </c>
      <c r="E253" s="22">
        <v>4.07</v>
      </c>
      <c r="F253" t="s">
        <v>411</v>
      </c>
      <c r="G253" s="22">
        <v>4.1500000000000004</v>
      </c>
      <c r="H253" s="10" t="s">
        <v>288</v>
      </c>
      <c r="J253"/>
    </row>
    <row r="254" spans="1:10" x14ac:dyDescent="0.25">
      <c r="A254" s="10" t="s">
        <v>429</v>
      </c>
      <c r="B254" s="11">
        <v>15544.35791015625</v>
      </c>
      <c r="C254" s="12">
        <v>4.1915727873740458</v>
      </c>
      <c r="D254" t="s">
        <v>410</v>
      </c>
      <c r="E254" s="22">
        <v>4.07</v>
      </c>
      <c r="F254" t="s">
        <v>411</v>
      </c>
      <c r="G254" s="22">
        <v>4.1500000000000004</v>
      </c>
      <c r="H254" s="10" t="s">
        <v>288</v>
      </c>
      <c r="J254"/>
    </row>
    <row r="255" spans="1:10" x14ac:dyDescent="0.25">
      <c r="A255" s="10" t="s">
        <v>430</v>
      </c>
      <c r="B255" s="11">
        <v>2429.1958618164063</v>
      </c>
      <c r="C255" s="12">
        <v>3.3854625326218453</v>
      </c>
      <c r="D255" t="s">
        <v>410</v>
      </c>
      <c r="E255" s="22">
        <v>4.07</v>
      </c>
      <c r="F255" t="s">
        <v>411</v>
      </c>
      <c r="G255" s="22">
        <v>4.1500000000000004</v>
      </c>
      <c r="H255" s="10" t="s">
        <v>288</v>
      </c>
      <c r="J255"/>
    </row>
    <row r="256" spans="1:10" x14ac:dyDescent="0.25">
      <c r="A256" s="10" t="s">
        <v>431</v>
      </c>
      <c r="B256" s="11">
        <v>2115.6201171875</v>
      </c>
      <c r="C256" s="12">
        <v>3.3254376880226815</v>
      </c>
      <c r="D256" t="s">
        <v>410</v>
      </c>
      <c r="E256" s="22">
        <v>4.07</v>
      </c>
      <c r="F256" t="s">
        <v>411</v>
      </c>
      <c r="G256" s="22">
        <v>4.1500000000000004</v>
      </c>
      <c r="H256" s="10" t="s">
        <v>288</v>
      </c>
      <c r="J256"/>
    </row>
    <row r="257" spans="1:10" x14ac:dyDescent="0.25">
      <c r="A257" s="10" t="s">
        <v>432</v>
      </c>
      <c r="B257" s="11">
        <v>996.1236572265625</v>
      </c>
      <c r="C257" s="12">
        <v>2.9983132544052871</v>
      </c>
      <c r="D257" t="s">
        <v>410</v>
      </c>
      <c r="E257" s="22">
        <v>4.07</v>
      </c>
      <c r="F257" t="s">
        <v>411</v>
      </c>
      <c r="G257" s="22">
        <v>4.1500000000000004</v>
      </c>
      <c r="H257" s="10" t="s">
        <v>288</v>
      </c>
      <c r="J257"/>
    </row>
    <row r="258" spans="1:10" x14ac:dyDescent="0.25">
      <c r="A258" s="10" t="s">
        <v>433</v>
      </c>
      <c r="B258" s="11">
        <v>0</v>
      </c>
      <c r="C258" s="12">
        <v>0</v>
      </c>
      <c r="D258" t="s">
        <v>410</v>
      </c>
      <c r="E258" s="22">
        <v>4.07</v>
      </c>
      <c r="F258" t="s">
        <v>411</v>
      </c>
      <c r="G258" s="22">
        <v>4.1500000000000004</v>
      </c>
      <c r="H258" s="10" t="s">
        <v>288</v>
      </c>
      <c r="J258"/>
    </row>
    <row r="259" spans="1:10" x14ac:dyDescent="0.25">
      <c r="A259" s="10" t="s">
        <v>434</v>
      </c>
      <c r="B259" s="11">
        <v>0</v>
      </c>
      <c r="C259" s="12">
        <v>0</v>
      </c>
      <c r="D259" t="s">
        <v>410</v>
      </c>
      <c r="E259" s="22">
        <v>4.07</v>
      </c>
      <c r="F259" t="s">
        <v>411</v>
      </c>
      <c r="G259" s="22">
        <v>4.1500000000000004</v>
      </c>
      <c r="H259" s="10" t="s">
        <v>288</v>
      </c>
      <c r="J259"/>
    </row>
    <row r="260" spans="1:10" x14ac:dyDescent="0.25">
      <c r="A260" s="10" t="s">
        <v>435</v>
      </c>
      <c r="B260" s="11">
        <v>0</v>
      </c>
      <c r="C260" s="12">
        <v>0</v>
      </c>
      <c r="D260" t="s">
        <v>410</v>
      </c>
      <c r="E260" s="22">
        <v>4.07</v>
      </c>
      <c r="F260" t="s">
        <v>411</v>
      </c>
      <c r="G260" s="22">
        <v>4.1500000000000004</v>
      </c>
      <c r="H260" s="10" t="s">
        <v>288</v>
      </c>
      <c r="J260"/>
    </row>
    <row r="261" spans="1:10" x14ac:dyDescent="0.25">
      <c r="A261" s="10" t="s">
        <v>436</v>
      </c>
      <c r="B261" s="11">
        <v>0</v>
      </c>
      <c r="C261" s="12">
        <v>0</v>
      </c>
      <c r="D261" t="s">
        <v>410</v>
      </c>
      <c r="E261" s="22">
        <v>4.07</v>
      </c>
      <c r="F261" t="s">
        <v>411</v>
      </c>
      <c r="G261" s="22">
        <v>4.1500000000000004</v>
      </c>
      <c r="H261" s="10" t="s">
        <v>288</v>
      </c>
      <c r="J261"/>
    </row>
    <row r="262" spans="1:10" x14ac:dyDescent="0.25">
      <c r="A262" s="10" t="s">
        <v>437</v>
      </c>
      <c r="B262" s="11">
        <v>1172.8186798095703</v>
      </c>
      <c r="C262" s="12">
        <v>3.0692308744812391</v>
      </c>
      <c r="D262" t="s">
        <v>438</v>
      </c>
      <c r="E262" s="26">
        <v>5.39</v>
      </c>
      <c r="F262" t="s">
        <v>439</v>
      </c>
      <c r="G262" s="22">
        <v>3.51</v>
      </c>
      <c r="H262" s="10" t="s">
        <v>290</v>
      </c>
      <c r="J262"/>
    </row>
    <row r="263" spans="1:10" x14ac:dyDescent="0.25">
      <c r="A263" s="10" t="s">
        <v>440</v>
      </c>
      <c r="B263" s="11">
        <v>8481.583251953125</v>
      </c>
      <c r="C263" s="12">
        <v>3.9284769293093085</v>
      </c>
      <c r="D263" t="s">
        <v>438</v>
      </c>
      <c r="E263" s="26">
        <v>5.39</v>
      </c>
      <c r="F263" t="s">
        <v>439</v>
      </c>
      <c r="G263" s="22">
        <v>3.51</v>
      </c>
      <c r="H263" s="10" t="s">
        <v>290</v>
      </c>
      <c r="J263"/>
    </row>
    <row r="264" spans="1:10" x14ac:dyDescent="0.25">
      <c r="A264" s="10" t="s">
        <v>441</v>
      </c>
      <c r="B264" s="11">
        <v>0</v>
      </c>
      <c r="C264" s="12">
        <v>0</v>
      </c>
      <c r="D264" t="s">
        <v>438</v>
      </c>
      <c r="E264" s="26">
        <v>5.39</v>
      </c>
      <c r="F264" t="s">
        <v>439</v>
      </c>
      <c r="G264" s="22">
        <v>3.51</v>
      </c>
      <c r="H264" s="10" t="s">
        <v>290</v>
      </c>
      <c r="J264"/>
    </row>
    <row r="265" spans="1:10" x14ac:dyDescent="0.25">
      <c r="A265" s="10" t="s">
        <v>442</v>
      </c>
      <c r="B265" s="11">
        <v>549521.13181300391</v>
      </c>
      <c r="C265" s="12">
        <v>5.7399843978574516</v>
      </c>
      <c r="D265" t="s">
        <v>438</v>
      </c>
      <c r="E265" s="26">
        <v>5.39</v>
      </c>
      <c r="F265" t="s">
        <v>439</v>
      </c>
      <c r="G265" s="22">
        <v>3.51</v>
      </c>
      <c r="H265" s="10" t="s">
        <v>290</v>
      </c>
      <c r="J265"/>
    </row>
    <row r="266" spans="1:10" x14ac:dyDescent="0.25">
      <c r="A266" s="10" t="s">
        <v>443</v>
      </c>
      <c r="B266" s="11">
        <v>26947465.025770482</v>
      </c>
      <c r="C266" s="12">
        <v>7.4305179169401754</v>
      </c>
      <c r="D266" t="s">
        <v>438</v>
      </c>
      <c r="E266" s="26">
        <v>5.39</v>
      </c>
      <c r="F266" t="s">
        <v>439</v>
      </c>
      <c r="G266" s="22">
        <v>3.51</v>
      </c>
      <c r="H266" s="10" t="s">
        <v>290</v>
      </c>
      <c r="J266"/>
    </row>
    <row r="267" spans="1:10" x14ac:dyDescent="0.25">
      <c r="A267" s="10" t="s">
        <v>444</v>
      </c>
      <c r="B267" s="11">
        <v>80032.5732421875</v>
      </c>
      <c r="C267" s="12">
        <v>4.9032667807439712</v>
      </c>
      <c r="D267" t="s">
        <v>438</v>
      </c>
      <c r="E267" s="26">
        <v>5.39</v>
      </c>
      <c r="F267" t="s">
        <v>439</v>
      </c>
      <c r="G267" s="22">
        <v>3.51</v>
      </c>
      <c r="H267" s="10" t="s">
        <v>290</v>
      </c>
      <c r="J267"/>
    </row>
    <row r="268" spans="1:10" x14ac:dyDescent="0.25">
      <c r="A268" s="10" t="s">
        <v>445</v>
      </c>
      <c r="B268" s="11">
        <v>0</v>
      </c>
      <c r="C268" s="12">
        <v>0</v>
      </c>
      <c r="D268" t="s">
        <v>438</v>
      </c>
      <c r="E268" s="26">
        <v>5.39</v>
      </c>
      <c r="F268" t="s">
        <v>439</v>
      </c>
      <c r="G268" s="22">
        <v>3.51</v>
      </c>
      <c r="H268" s="10" t="s">
        <v>290</v>
      </c>
      <c r="J268"/>
    </row>
    <row r="269" spans="1:10" x14ac:dyDescent="0.25">
      <c r="A269" s="10" t="s">
        <v>446</v>
      </c>
      <c r="B269" s="11">
        <v>1507.2319030761719</v>
      </c>
      <c r="C269" s="12">
        <v>3.1781800781128817</v>
      </c>
      <c r="D269" t="s">
        <v>438</v>
      </c>
      <c r="E269" s="26">
        <v>5.39</v>
      </c>
      <c r="F269" t="s">
        <v>439</v>
      </c>
      <c r="G269" s="22">
        <v>3.51</v>
      </c>
      <c r="H269" s="10" t="s">
        <v>290</v>
      </c>
      <c r="J269"/>
    </row>
    <row r="270" spans="1:10" x14ac:dyDescent="0.25">
      <c r="A270" s="10" t="s">
        <v>447</v>
      </c>
      <c r="B270" s="11">
        <v>175312.3046875</v>
      </c>
      <c r="C270" s="12">
        <v>5.2438123990963224</v>
      </c>
      <c r="D270" t="s">
        <v>438</v>
      </c>
      <c r="E270" s="26">
        <v>5.39</v>
      </c>
      <c r="F270" t="s">
        <v>439</v>
      </c>
      <c r="G270" s="22">
        <v>3.51</v>
      </c>
      <c r="H270" s="10" t="s">
        <v>290</v>
      </c>
      <c r="J270"/>
    </row>
    <row r="271" spans="1:10" x14ac:dyDescent="0.25">
      <c r="A271" s="10" t="s">
        <v>448</v>
      </c>
      <c r="B271" s="11">
        <v>1560.5552673339844</v>
      </c>
      <c r="C271" s="12">
        <v>3.1932791538877026</v>
      </c>
      <c r="D271" t="s">
        <v>438</v>
      </c>
      <c r="E271" s="26">
        <v>5.39</v>
      </c>
      <c r="F271" t="s">
        <v>439</v>
      </c>
      <c r="G271" s="22">
        <v>3.51</v>
      </c>
      <c r="H271" s="10" t="s">
        <v>290</v>
      </c>
      <c r="J271"/>
    </row>
    <row r="272" spans="1:10" x14ac:dyDescent="0.25">
      <c r="A272" s="10" t="s">
        <v>449</v>
      </c>
      <c r="B272" s="11">
        <v>9644932.5</v>
      </c>
      <c r="C272" s="12">
        <v>6.9842991925833138</v>
      </c>
      <c r="D272" t="s">
        <v>438</v>
      </c>
      <c r="E272" s="26">
        <v>5.39</v>
      </c>
      <c r="F272" t="s">
        <v>439</v>
      </c>
      <c r="G272" s="22">
        <v>3.51</v>
      </c>
      <c r="H272" s="10" t="s">
        <v>290</v>
      </c>
      <c r="J272"/>
    </row>
    <row r="273" spans="1:10" x14ac:dyDescent="0.25">
      <c r="A273" s="10" t="s">
        <v>450</v>
      </c>
      <c r="B273" s="11">
        <v>67781.669921875</v>
      </c>
      <c r="C273" s="12">
        <v>4.8311122642493922</v>
      </c>
      <c r="D273" t="s">
        <v>438</v>
      </c>
      <c r="E273" s="26">
        <v>5.39</v>
      </c>
      <c r="F273" t="s">
        <v>439</v>
      </c>
      <c r="G273" s="22">
        <v>3.51</v>
      </c>
      <c r="H273" s="10" t="s">
        <v>290</v>
      </c>
      <c r="J273"/>
    </row>
    <row r="274" spans="1:10" x14ac:dyDescent="0.25">
      <c r="A274" s="10" t="s">
        <v>451</v>
      </c>
      <c r="B274" s="11">
        <v>0</v>
      </c>
      <c r="C274" s="12">
        <v>0</v>
      </c>
      <c r="D274" t="s">
        <v>438</v>
      </c>
      <c r="E274" s="26">
        <v>5.39</v>
      </c>
      <c r="F274" t="s">
        <v>439</v>
      </c>
      <c r="G274" s="22">
        <v>3.51</v>
      </c>
      <c r="H274" s="10" t="s">
        <v>290</v>
      </c>
      <c r="J274"/>
    </row>
    <row r="275" spans="1:10" x14ac:dyDescent="0.25">
      <c r="A275" s="10" t="s">
        <v>452</v>
      </c>
      <c r="B275" s="11">
        <v>1768.016357421875</v>
      </c>
      <c r="C275" s="12">
        <v>3.2474862787229797</v>
      </c>
      <c r="D275" t="s">
        <v>438</v>
      </c>
      <c r="E275" s="26">
        <v>5.39</v>
      </c>
      <c r="F275" t="s">
        <v>439</v>
      </c>
      <c r="G275" s="22">
        <v>3.51</v>
      </c>
      <c r="H275" s="10" t="s">
        <v>290</v>
      </c>
      <c r="J275"/>
    </row>
    <row r="276" spans="1:10" x14ac:dyDescent="0.25">
      <c r="A276" s="10" t="s">
        <v>453</v>
      </c>
      <c r="B276" s="11">
        <v>1058.7101745605469</v>
      </c>
      <c r="C276" s="12">
        <v>3.0247770868155985</v>
      </c>
      <c r="D276" t="s">
        <v>454</v>
      </c>
      <c r="F276" t="s">
        <v>455</v>
      </c>
      <c r="H276" s="10" t="s">
        <v>294</v>
      </c>
      <c r="J276"/>
    </row>
    <row r="277" spans="1:10" x14ac:dyDescent="0.25">
      <c r="A277" s="10" t="s">
        <v>456</v>
      </c>
      <c r="B277" s="11">
        <v>0</v>
      </c>
      <c r="C277" s="12">
        <v>0</v>
      </c>
      <c r="D277" t="s">
        <v>454</v>
      </c>
      <c r="F277" t="s">
        <v>455</v>
      </c>
      <c r="H277" s="10" t="s">
        <v>294</v>
      </c>
      <c r="J277"/>
    </row>
    <row r="278" spans="1:10" x14ac:dyDescent="0.25">
      <c r="A278" s="10" t="s">
        <v>457</v>
      </c>
      <c r="B278" s="11">
        <v>2813.5736083984375</v>
      </c>
      <c r="C278" s="12">
        <v>3.4492582816023596</v>
      </c>
      <c r="D278" t="s">
        <v>454</v>
      </c>
      <c r="F278" t="s">
        <v>455</v>
      </c>
      <c r="H278" s="10" t="s">
        <v>294</v>
      </c>
      <c r="J278"/>
    </row>
    <row r="279" spans="1:10" x14ac:dyDescent="0.25">
      <c r="A279" s="10" t="s">
        <v>458</v>
      </c>
      <c r="B279" s="11">
        <v>3312.3495483398438</v>
      </c>
      <c r="C279" s="12">
        <v>3.5201361611155204</v>
      </c>
      <c r="D279" t="s">
        <v>454</v>
      </c>
      <c r="F279" t="s">
        <v>455</v>
      </c>
      <c r="H279" s="10" t="s">
        <v>294</v>
      </c>
      <c r="J279"/>
    </row>
    <row r="280" spans="1:10" x14ac:dyDescent="0.25">
      <c r="A280" s="10" t="s">
        <v>459</v>
      </c>
      <c r="B280" s="11">
        <v>21483.71337890625</v>
      </c>
      <c r="C280" s="12">
        <v>4.3321093496804792</v>
      </c>
      <c r="D280" t="s">
        <v>460</v>
      </c>
      <c r="E280" s="22">
        <v>3.55</v>
      </c>
      <c r="F280" t="s">
        <v>461</v>
      </c>
      <c r="G280" s="22">
        <v>2.04</v>
      </c>
      <c r="H280" s="10" t="s">
        <v>296</v>
      </c>
      <c r="J280"/>
    </row>
    <row r="281" spans="1:10" x14ac:dyDescent="0.25">
      <c r="A281" s="10" t="s">
        <v>462</v>
      </c>
      <c r="B281" s="11">
        <v>0</v>
      </c>
      <c r="C281" s="12">
        <v>0</v>
      </c>
      <c r="D281" t="s">
        <v>460</v>
      </c>
      <c r="E281" s="22">
        <v>3.55</v>
      </c>
      <c r="F281" t="s">
        <v>461</v>
      </c>
      <c r="G281" s="22">
        <v>2.04</v>
      </c>
      <c r="H281" s="10" t="s">
        <v>296</v>
      </c>
      <c r="J281"/>
    </row>
    <row r="282" spans="1:10" x14ac:dyDescent="0.25">
      <c r="A282" s="10" t="s">
        <v>463</v>
      </c>
      <c r="B282" s="11">
        <v>6381.8402099609375</v>
      </c>
      <c r="C282" s="12">
        <v>3.804945926024681</v>
      </c>
      <c r="D282" t="s">
        <v>460</v>
      </c>
      <c r="E282" s="22">
        <v>3.55</v>
      </c>
      <c r="F282" t="s">
        <v>461</v>
      </c>
      <c r="G282" s="22">
        <v>2.04</v>
      </c>
      <c r="H282" s="10" t="s">
        <v>296</v>
      </c>
      <c r="J282"/>
    </row>
    <row r="283" spans="1:10" x14ac:dyDescent="0.25">
      <c r="A283" s="10" t="s">
        <v>464</v>
      </c>
      <c r="B283" s="11">
        <v>16234263.75</v>
      </c>
      <c r="C283" s="12">
        <v>7.2104325974546128</v>
      </c>
      <c r="D283" t="s">
        <v>460</v>
      </c>
      <c r="E283" s="22">
        <v>3.55</v>
      </c>
      <c r="F283" t="s">
        <v>461</v>
      </c>
      <c r="G283" s="22">
        <v>2.04</v>
      </c>
      <c r="H283" s="10" t="s">
        <v>296</v>
      </c>
      <c r="J283"/>
    </row>
    <row r="284" spans="1:10" x14ac:dyDescent="0.25">
      <c r="A284" s="10" t="s">
        <v>465</v>
      </c>
      <c r="B284" s="11">
        <v>1717757.34375</v>
      </c>
      <c r="C284" s="12">
        <v>6.2349618139111174</v>
      </c>
      <c r="D284" t="s">
        <v>460</v>
      </c>
      <c r="E284" s="22">
        <v>3.55</v>
      </c>
      <c r="F284" t="s">
        <v>461</v>
      </c>
      <c r="G284" s="22">
        <v>2.04</v>
      </c>
      <c r="H284" s="10" t="s">
        <v>296</v>
      </c>
      <c r="J284"/>
    </row>
    <row r="285" spans="1:10" x14ac:dyDescent="0.25">
      <c r="A285" s="10" t="s">
        <v>466</v>
      </c>
      <c r="B285" s="11">
        <v>132911.201171875</v>
      </c>
      <c r="C285" s="12">
        <v>5.1235615829152419</v>
      </c>
      <c r="D285" t="s">
        <v>460</v>
      </c>
      <c r="E285" s="22">
        <v>3.55</v>
      </c>
      <c r="F285" t="s">
        <v>461</v>
      </c>
      <c r="G285" s="22">
        <v>2.04</v>
      </c>
      <c r="H285" s="10" t="s">
        <v>296</v>
      </c>
      <c r="J285"/>
    </row>
    <row r="286" spans="1:10" x14ac:dyDescent="0.25">
      <c r="A286" s="10" t="s">
        <v>467</v>
      </c>
      <c r="B286" s="11">
        <v>9509195</v>
      </c>
      <c r="C286" s="12">
        <v>6.9781437533353641</v>
      </c>
      <c r="D286" t="s">
        <v>460</v>
      </c>
      <c r="E286" s="22">
        <v>3.55</v>
      </c>
      <c r="F286" t="s">
        <v>461</v>
      </c>
      <c r="G286" s="22">
        <v>2.04</v>
      </c>
      <c r="H286" s="10" t="s">
        <v>296</v>
      </c>
      <c r="J286"/>
    </row>
    <row r="287" spans="1:10" x14ac:dyDescent="0.25">
      <c r="A287" s="10" t="s">
        <v>468</v>
      </c>
      <c r="B287" s="11">
        <v>4914.78515625</v>
      </c>
      <c r="C287" s="12">
        <v>3.6915045379373441</v>
      </c>
      <c r="D287" t="s">
        <v>460</v>
      </c>
      <c r="E287" s="22">
        <v>3.55</v>
      </c>
      <c r="F287" t="s">
        <v>461</v>
      </c>
      <c r="G287" s="22">
        <v>2.04</v>
      </c>
      <c r="H287" s="10" t="s">
        <v>296</v>
      </c>
      <c r="J287"/>
    </row>
    <row r="288" spans="1:10" x14ac:dyDescent="0.25">
      <c r="A288" s="10" t="s">
        <v>469</v>
      </c>
      <c r="B288" s="11">
        <v>50609.39453125</v>
      </c>
      <c r="C288" s="12">
        <v>4.7042311416298705</v>
      </c>
      <c r="D288" t="s">
        <v>460</v>
      </c>
      <c r="E288" s="22">
        <v>3.55</v>
      </c>
      <c r="F288" t="s">
        <v>461</v>
      </c>
      <c r="G288" s="22">
        <v>2.04</v>
      </c>
      <c r="H288" s="10" t="s">
        <v>296</v>
      </c>
      <c r="J288"/>
    </row>
    <row r="289" spans="1:10" x14ac:dyDescent="0.25">
      <c r="A289" s="10" t="s">
        <v>470</v>
      </c>
      <c r="B289" s="11">
        <v>227535.27721739435</v>
      </c>
      <c r="C289" s="12">
        <v>5.3570487395123587</v>
      </c>
      <c r="D289" t="s">
        <v>460</v>
      </c>
      <c r="E289" s="22">
        <v>3.55</v>
      </c>
      <c r="F289" t="s">
        <v>461</v>
      </c>
      <c r="G289" s="22">
        <v>2.04</v>
      </c>
      <c r="H289" s="10" t="s">
        <v>296</v>
      </c>
      <c r="J289"/>
    </row>
    <row r="290" spans="1:10" x14ac:dyDescent="0.25">
      <c r="A290" s="10" t="s">
        <v>471</v>
      </c>
      <c r="B290" s="11">
        <v>0</v>
      </c>
      <c r="C290" s="12">
        <v>0</v>
      </c>
      <c r="D290" t="s">
        <v>460</v>
      </c>
      <c r="E290" s="22">
        <v>3.55</v>
      </c>
      <c r="F290" t="s">
        <v>461</v>
      </c>
      <c r="G290" s="22">
        <v>2.04</v>
      </c>
      <c r="H290" s="10" t="s">
        <v>296</v>
      </c>
      <c r="J290"/>
    </row>
    <row r="291" spans="1:10" x14ac:dyDescent="0.25">
      <c r="A291" s="10" t="s">
        <v>472</v>
      </c>
      <c r="B291" s="11">
        <v>0</v>
      </c>
      <c r="C291" s="12">
        <v>0</v>
      </c>
      <c r="D291" t="s">
        <v>473</v>
      </c>
      <c r="F291" t="s">
        <v>474</v>
      </c>
      <c r="H291" s="10" t="s">
        <v>298</v>
      </c>
      <c r="J291"/>
    </row>
    <row r="292" spans="1:10" x14ac:dyDescent="0.25">
      <c r="A292" s="10" t="s">
        <v>475</v>
      </c>
      <c r="B292" s="11">
        <v>3048.6868286132813</v>
      </c>
      <c r="C292" s="12">
        <v>3.4841128144635984</v>
      </c>
      <c r="D292" t="s">
        <v>476</v>
      </c>
      <c r="F292" t="s">
        <v>477</v>
      </c>
      <c r="H292" s="10" t="s">
        <v>302</v>
      </c>
      <c r="J292"/>
    </row>
    <row r="293" spans="1:10" x14ac:dyDescent="0.25">
      <c r="A293" s="10" t="s">
        <v>478</v>
      </c>
      <c r="B293" s="11">
        <v>0</v>
      </c>
      <c r="C293" s="12">
        <v>0</v>
      </c>
      <c r="D293" t="s">
        <v>476</v>
      </c>
      <c r="F293" t="s">
        <v>477</v>
      </c>
      <c r="H293" s="10" t="s">
        <v>302</v>
      </c>
      <c r="J293"/>
    </row>
    <row r="294" spans="1:10" x14ac:dyDescent="0.25">
      <c r="A294" s="10" t="s">
        <v>479</v>
      </c>
      <c r="B294" s="11">
        <v>1979073.59375</v>
      </c>
      <c r="C294" s="12">
        <v>6.2964619441635783</v>
      </c>
      <c r="D294" t="s">
        <v>476</v>
      </c>
      <c r="F294" t="s">
        <v>477</v>
      </c>
      <c r="H294" s="10" t="s">
        <v>302</v>
      </c>
      <c r="J294"/>
    </row>
    <row r="295" spans="1:10" x14ac:dyDescent="0.25">
      <c r="A295" s="10" t="s">
        <v>480</v>
      </c>
      <c r="B295" s="11">
        <v>1817.6174926757813</v>
      </c>
      <c r="C295" s="12">
        <v>3.2595024936832186</v>
      </c>
      <c r="D295" t="s">
        <v>481</v>
      </c>
      <c r="F295" t="s">
        <v>482</v>
      </c>
      <c r="H295" s="10" t="s">
        <v>304</v>
      </c>
      <c r="J295"/>
    </row>
    <row r="296" spans="1:10" x14ac:dyDescent="0.25">
      <c r="A296" s="10" t="s">
        <v>483</v>
      </c>
      <c r="B296" s="11">
        <v>0</v>
      </c>
      <c r="C296" s="12">
        <v>0</v>
      </c>
      <c r="D296" t="s">
        <v>481</v>
      </c>
      <c r="F296" t="s">
        <v>482</v>
      </c>
      <c r="H296" s="10" t="s">
        <v>304</v>
      </c>
      <c r="J296"/>
    </row>
    <row r="297" spans="1:10" x14ac:dyDescent="0.25">
      <c r="A297" s="10" t="s">
        <v>484</v>
      </c>
      <c r="B297" s="11">
        <v>0</v>
      </c>
      <c r="C297" s="12">
        <v>0</v>
      </c>
      <c r="D297" t="s">
        <v>481</v>
      </c>
      <c r="F297" t="s">
        <v>482</v>
      </c>
      <c r="H297" s="10" t="s">
        <v>304</v>
      </c>
      <c r="J297"/>
    </row>
    <row r="298" spans="1:10" x14ac:dyDescent="0.25">
      <c r="A298" s="10" t="s">
        <v>485</v>
      </c>
      <c r="B298" s="11">
        <v>4603.0392456054688</v>
      </c>
      <c r="C298" s="12">
        <v>3.6630446777132737</v>
      </c>
      <c r="D298" t="s">
        <v>481</v>
      </c>
      <c r="F298" t="s">
        <v>482</v>
      </c>
      <c r="H298" s="10" t="s">
        <v>304</v>
      </c>
      <c r="J298"/>
    </row>
    <row r="299" spans="1:10" x14ac:dyDescent="0.25">
      <c r="A299" s="10" t="s">
        <v>486</v>
      </c>
      <c r="B299" s="11">
        <v>20040.789993231043</v>
      </c>
      <c r="C299" s="12">
        <v>4.3019148371023297</v>
      </c>
      <c r="D299" t="s">
        <v>481</v>
      </c>
      <c r="F299" t="s">
        <v>482</v>
      </c>
      <c r="H299" s="10" t="s">
        <v>304</v>
      </c>
      <c r="J299"/>
    </row>
    <row r="300" spans="1:10" x14ac:dyDescent="0.25">
      <c r="A300" s="10" t="s">
        <v>487</v>
      </c>
      <c r="B300" s="11">
        <v>12311.1376953125</v>
      </c>
      <c r="C300" s="12">
        <v>4.0902981887530458</v>
      </c>
      <c r="D300" t="s">
        <v>481</v>
      </c>
      <c r="F300" t="s">
        <v>354</v>
      </c>
      <c r="H300" s="10" t="s">
        <v>306</v>
      </c>
      <c r="J300"/>
    </row>
    <row r="301" spans="1:10" x14ac:dyDescent="0.25">
      <c r="A301" s="10" t="s">
        <v>488</v>
      </c>
      <c r="B301" s="11">
        <v>122017.03125</v>
      </c>
      <c r="C301" s="12">
        <v>5.0864204541309803</v>
      </c>
      <c r="D301" t="s">
        <v>481</v>
      </c>
      <c r="F301" t="s">
        <v>354</v>
      </c>
      <c r="H301" s="10" t="s">
        <v>306</v>
      </c>
      <c r="J301"/>
    </row>
    <row r="302" spans="1:10" x14ac:dyDescent="0.25">
      <c r="A302" s="10" t="s">
        <v>489</v>
      </c>
      <c r="B302" s="11">
        <v>0</v>
      </c>
      <c r="C302" s="12">
        <v>0</v>
      </c>
      <c r="D302" t="s">
        <v>481</v>
      </c>
      <c r="F302" t="s">
        <v>354</v>
      </c>
      <c r="H302" s="10" t="s">
        <v>306</v>
      </c>
      <c r="J302"/>
    </row>
    <row r="303" spans="1:10" x14ac:dyDescent="0.25">
      <c r="A303" s="10" t="s">
        <v>490</v>
      </c>
      <c r="B303" s="11">
        <v>4145.670166015625</v>
      </c>
      <c r="C303" s="12">
        <v>3.6175947461954752</v>
      </c>
      <c r="D303" t="s">
        <v>481</v>
      </c>
      <c r="F303" t="s">
        <v>354</v>
      </c>
      <c r="H303" s="10" t="s">
        <v>306</v>
      </c>
      <c r="J303"/>
    </row>
    <row r="304" spans="1:10" x14ac:dyDescent="0.25">
      <c r="A304" s="10" t="s">
        <v>491</v>
      </c>
      <c r="B304" s="11">
        <v>0</v>
      </c>
      <c r="C304" s="12">
        <v>0</v>
      </c>
      <c r="D304" t="s">
        <v>492</v>
      </c>
      <c r="F304" t="s">
        <v>493</v>
      </c>
      <c r="H304" s="10" t="s">
        <v>308</v>
      </c>
      <c r="J304"/>
    </row>
    <row r="305" spans="1:10" x14ac:dyDescent="0.25">
      <c r="A305" s="10" t="s">
        <v>494</v>
      </c>
      <c r="B305" s="11">
        <v>0</v>
      </c>
      <c r="C305" s="12">
        <v>0</v>
      </c>
      <c r="D305" t="s">
        <v>492</v>
      </c>
      <c r="F305" t="s">
        <v>493</v>
      </c>
      <c r="H305" s="10" t="s">
        <v>308</v>
      </c>
      <c r="J305"/>
    </row>
    <row r="306" spans="1:10" x14ac:dyDescent="0.25">
      <c r="A306" s="10" t="s">
        <v>495</v>
      </c>
      <c r="B306" s="11">
        <v>198415.25390625</v>
      </c>
      <c r="C306" s="12">
        <v>5.2975750570956635</v>
      </c>
      <c r="D306" t="s">
        <v>492</v>
      </c>
      <c r="F306" t="s">
        <v>493</v>
      </c>
      <c r="H306" s="10" t="s">
        <v>308</v>
      </c>
      <c r="J306"/>
    </row>
    <row r="307" spans="1:10" x14ac:dyDescent="0.25">
      <c r="A307" s="10" t="s">
        <v>496</v>
      </c>
      <c r="B307" s="11">
        <v>2843.3969116210938</v>
      </c>
      <c r="C307" s="12">
        <v>3.4538374873707829</v>
      </c>
      <c r="D307" t="s">
        <v>492</v>
      </c>
      <c r="F307" t="s">
        <v>493</v>
      </c>
      <c r="H307" s="10" t="s">
        <v>308</v>
      </c>
      <c r="J307"/>
    </row>
    <row r="308" spans="1:10" x14ac:dyDescent="0.25">
      <c r="A308" s="10" t="s">
        <v>497</v>
      </c>
      <c r="B308" s="11">
        <v>3613.4197998046875</v>
      </c>
      <c r="C308" s="12">
        <v>3.557918419953761</v>
      </c>
      <c r="D308" t="s">
        <v>492</v>
      </c>
      <c r="F308" t="s">
        <v>493</v>
      </c>
      <c r="H308" s="10" t="s">
        <v>308</v>
      </c>
      <c r="J308"/>
    </row>
    <row r="309" spans="1:10" x14ac:dyDescent="0.25">
      <c r="A309" s="10" t="s">
        <v>498</v>
      </c>
      <c r="B309" s="11">
        <v>2344.3511962890625</v>
      </c>
      <c r="C309" s="12">
        <v>3.3700226718449802</v>
      </c>
      <c r="D309" t="s">
        <v>492</v>
      </c>
      <c r="F309" t="s">
        <v>493</v>
      </c>
      <c r="H309" s="10" t="s">
        <v>308</v>
      </c>
      <c r="J309"/>
    </row>
    <row r="310" spans="1:10" x14ac:dyDescent="0.25">
      <c r="A310" s="10" t="s">
        <v>499</v>
      </c>
      <c r="B310" s="11">
        <v>31346702.5</v>
      </c>
      <c r="C310" s="12">
        <v>7.4961918621882599</v>
      </c>
      <c r="D310" t="s">
        <v>492</v>
      </c>
      <c r="F310" t="s">
        <v>493</v>
      </c>
      <c r="H310" s="10" t="s">
        <v>308</v>
      </c>
      <c r="J310"/>
    </row>
    <row r="311" spans="1:10" x14ac:dyDescent="0.25">
      <c r="A311" s="10" t="s">
        <v>500</v>
      </c>
      <c r="B311" s="11">
        <v>6838.4132074317631</v>
      </c>
      <c r="C311" s="12">
        <v>3.8349553392633968</v>
      </c>
      <c r="D311" t="s">
        <v>492</v>
      </c>
      <c r="F311" t="s">
        <v>493</v>
      </c>
      <c r="H311" s="10" t="s">
        <v>308</v>
      </c>
      <c r="J311"/>
    </row>
    <row r="312" spans="1:10" x14ac:dyDescent="0.25">
      <c r="A312" s="10" t="s">
        <v>501</v>
      </c>
      <c r="B312" s="11">
        <v>6684.95849609375</v>
      </c>
      <c r="C312" s="12">
        <v>3.8250987152669014</v>
      </c>
      <c r="D312" t="s">
        <v>170</v>
      </c>
      <c r="F312" t="s">
        <v>502</v>
      </c>
      <c r="H312" s="10" t="s">
        <v>310</v>
      </c>
      <c r="J312"/>
    </row>
    <row r="313" spans="1:10" x14ac:dyDescent="0.25">
      <c r="A313" s="10" t="s">
        <v>503</v>
      </c>
      <c r="B313" s="11">
        <v>1546.6928100585938</v>
      </c>
      <c r="C313" s="12">
        <v>3.1894040666767456</v>
      </c>
      <c r="D313" t="s">
        <v>170</v>
      </c>
      <c r="F313" t="s">
        <v>502</v>
      </c>
      <c r="H313" s="10" t="s">
        <v>310</v>
      </c>
      <c r="J313"/>
    </row>
    <row r="314" spans="1:10" x14ac:dyDescent="0.25">
      <c r="A314" s="10" t="s">
        <v>504</v>
      </c>
      <c r="B314" s="11">
        <v>18938.765869140625</v>
      </c>
      <c r="C314" s="12">
        <v>4.2773516751062699</v>
      </c>
      <c r="D314" t="s">
        <v>170</v>
      </c>
      <c r="F314" t="s">
        <v>505</v>
      </c>
      <c r="H314" s="10" t="s">
        <v>312</v>
      </c>
      <c r="J314"/>
    </row>
    <row r="315" spans="1:10" x14ac:dyDescent="0.25">
      <c r="A315" s="10" t="s">
        <v>506</v>
      </c>
      <c r="B315" s="11">
        <v>8059.0863037109375</v>
      </c>
      <c r="C315" s="12">
        <v>3.9062858066003869</v>
      </c>
      <c r="D315" t="s">
        <v>170</v>
      </c>
      <c r="F315" t="s">
        <v>505</v>
      </c>
      <c r="H315" s="10" t="s">
        <v>312</v>
      </c>
      <c r="J315"/>
    </row>
    <row r="316" spans="1:10" x14ac:dyDescent="0.25">
      <c r="A316" s="10" t="s">
        <v>507</v>
      </c>
      <c r="B316" s="11">
        <v>613.94458770751953</v>
      </c>
      <c r="C316" s="12">
        <v>2.7881291751495714</v>
      </c>
      <c r="D316" t="s">
        <v>170</v>
      </c>
      <c r="F316" t="s">
        <v>505</v>
      </c>
      <c r="H316" s="10" t="s">
        <v>312</v>
      </c>
      <c r="J316"/>
    </row>
    <row r="317" spans="1:10" x14ac:dyDescent="0.25">
      <c r="A317" s="10" t="s">
        <v>508</v>
      </c>
      <c r="B317" s="11">
        <v>0</v>
      </c>
      <c r="C317" s="12">
        <v>0</v>
      </c>
      <c r="D317" t="s">
        <v>170</v>
      </c>
      <c r="F317" t="s">
        <v>505</v>
      </c>
      <c r="H317" s="10" t="s">
        <v>312</v>
      </c>
      <c r="J317"/>
    </row>
    <row r="318" spans="1:10" x14ac:dyDescent="0.25">
      <c r="A318" s="10" t="s">
        <v>509</v>
      </c>
      <c r="B318" s="11">
        <v>0</v>
      </c>
      <c r="C318" s="12">
        <v>0</v>
      </c>
      <c r="D318" t="s">
        <v>170</v>
      </c>
      <c r="F318" t="s">
        <v>505</v>
      </c>
      <c r="H318" s="10" t="s">
        <v>312</v>
      </c>
      <c r="J318"/>
    </row>
    <row r="319" spans="1:10" x14ac:dyDescent="0.25">
      <c r="A319" s="10" t="s">
        <v>510</v>
      </c>
      <c r="B319" s="11">
        <v>1385.1171875</v>
      </c>
      <c r="C319" s="12">
        <v>3.1414865183330343</v>
      </c>
      <c r="D319" t="s">
        <v>177</v>
      </c>
      <c r="F319" t="s">
        <v>511</v>
      </c>
      <c r="H319" s="10" t="s">
        <v>314</v>
      </c>
      <c r="J319"/>
    </row>
    <row r="320" spans="1:10" x14ac:dyDescent="0.25">
      <c r="A320" s="53" t="s">
        <v>512</v>
      </c>
      <c r="B320" s="54">
        <v>3009.2580659573305</v>
      </c>
      <c r="C320" s="55">
        <v>3.4784594332752756</v>
      </c>
      <c r="D320" s="53" t="s">
        <v>177</v>
      </c>
      <c r="E320" s="66"/>
      <c r="F320" s="53" t="s">
        <v>511</v>
      </c>
      <c r="G320" s="53"/>
      <c r="H320" s="53" t="s">
        <v>314</v>
      </c>
      <c r="J320"/>
    </row>
    <row r="321" spans="1:10" x14ac:dyDescent="0.25">
      <c r="A321" s="10" t="s">
        <v>513</v>
      </c>
      <c r="B321" s="11">
        <v>1068.1388092041016</v>
      </c>
      <c r="C321" s="12">
        <v>3.0286276947844128</v>
      </c>
      <c r="D321" t="s">
        <v>526</v>
      </c>
      <c r="E321" s="26" t="s">
        <v>772</v>
      </c>
      <c r="F321" t="s">
        <v>527</v>
      </c>
      <c r="G321">
        <v>0</v>
      </c>
      <c r="H321" s="10" t="s">
        <v>528</v>
      </c>
      <c r="J321"/>
    </row>
    <row r="322" spans="1:10" x14ac:dyDescent="0.25">
      <c r="A322" s="10" t="s">
        <v>517</v>
      </c>
      <c r="B322" s="11" t="s">
        <v>37</v>
      </c>
      <c r="C322" s="12" t="s">
        <v>764</v>
      </c>
      <c r="D322" t="s">
        <v>526</v>
      </c>
      <c r="F322" t="s">
        <v>527</v>
      </c>
      <c r="H322" s="10" t="s">
        <v>528</v>
      </c>
      <c r="J322"/>
    </row>
    <row r="323" spans="1:10" x14ac:dyDescent="0.25">
      <c r="A323" s="10" t="s">
        <v>521</v>
      </c>
      <c r="B323" s="11" t="s">
        <v>37</v>
      </c>
      <c r="C323" s="12" t="s">
        <v>764</v>
      </c>
      <c r="D323" t="s">
        <v>526</v>
      </c>
      <c r="F323" t="s">
        <v>527</v>
      </c>
      <c r="H323" s="10" t="s">
        <v>528</v>
      </c>
      <c r="J323"/>
    </row>
    <row r="324" spans="1:10" x14ac:dyDescent="0.25">
      <c r="A324" s="10" t="s">
        <v>525</v>
      </c>
      <c r="B324" s="11">
        <v>1417.1070861816406</v>
      </c>
      <c r="C324" s="12">
        <v>3.1514026697114979</v>
      </c>
      <c r="D324" t="s">
        <v>526</v>
      </c>
      <c r="F324" t="s">
        <v>527</v>
      </c>
      <c r="H324" s="10" t="s">
        <v>528</v>
      </c>
      <c r="J324"/>
    </row>
    <row r="325" spans="1:10" x14ac:dyDescent="0.25">
      <c r="A325" s="10" t="s">
        <v>529</v>
      </c>
      <c r="B325" s="11">
        <v>1296.1041259765625</v>
      </c>
      <c r="C325" s="12">
        <v>3.112639893139904</v>
      </c>
      <c r="D325" t="s">
        <v>526</v>
      </c>
      <c r="F325" t="s">
        <v>527</v>
      </c>
      <c r="H325" s="10" t="s">
        <v>528</v>
      </c>
      <c r="J325"/>
    </row>
    <row r="326" spans="1:10" x14ac:dyDescent="0.25">
      <c r="A326" s="10" t="s">
        <v>533</v>
      </c>
      <c r="B326" s="11" t="s">
        <v>37</v>
      </c>
      <c r="C326" s="12" t="s">
        <v>764</v>
      </c>
      <c r="D326" t="s">
        <v>526</v>
      </c>
      <c r="F326" t="s">
        <v>527</v>
      </c>
      <c r="H326" s="10" t="s">
        <v>528</v>
      </c>
      <c r="J326"/>
    </row>
    <row r="327" spans="1:10" x14ac:dyDescent="0.25">
      <c r="A327" s="10" t="s">
        <v>534</v>
      </c>
      <c r="B327" s="11" t="s">
        <v>37</v>
      </c>
      <c r="C327" s="12" t="s">
        <v>764</v>
      </c>
      <c r="D327" t="s">
        <v>526</v>
      </c>
      <c r="F327" t="s">
        <v>527</v>
      </c>
      <c r="H327" s="10" t="s">
        <v>528</v>
      </c>
      <c r="J327"/>
    </row>
    <row r="328" spans="1:10" x14ac:dyDescent="0.25">
      <c r="A328" s="10" t="s">
        <v>538</v>
      </c>
      <c r="B328" s="11" t="s">
        <v>37</v>
      </c>
      <c r="C328" s="12" t="s">
        <v>764</v>
      </c>
      <c r="D328" t="s">
        <v>526</v>
      </c>
      <c r="F328" t="s">
        <v>527</v>
      </c>
      <c r="H328" s="10" t="s">
        <v>528</v>
      </c>
      <c r="J328"/>
    </row>
    <row r="329" spans="1:10" x14ac:dyDescent="0.25">
      <c r="A329" s="10" t="s">
        <v>542</v>
      </c>
      <c r="B329" s="11" t="s">
        <v>37</v>
      </c>
      <c r="C329" s="12" t="s">
        <v>764</v>
      </c>
      <c r="D329" t="s">
        <v>526</v>
      </c>
      <c r="F329" t="s">
        <v>527</v>
      </c>
      <c r="H329" s="10" t="s">
        <v>528</v>
      </c>
      <c r="J329"/>
    </row>
    <row r="330" spans="1:10" x14ac:dyDescent="0.25">
      <c r="A330" s="10" t="s">
        <v>543</v>
      </c>
      <c r="B330" s="11" t="s">
        <v>37</v>
      </c>
      <c r="C330" s="12" t="s">
        <v>764</v>
      </c>
      <c r="D330" t="s">
        <v>526</v>
      </c>
      <c r="F330" t="s">
        <v>527</v>
      </c>
      <c r="H330" s="10" t="s">
        <v>528</v>
      </c>
      <c r="J330"/>
    </row>
    <row r="331" spans="1:10" x14ac:dyDescent="0.25">
      <c r="A331" s="10" t="s">
        <v>547</v>
      </c>
      <c r="B331" s="11">
        <v>1383.9173889160156</v>
      </c>
      <c r="C331" s="12">
        <v>3.1411101662705021</v>
      </c>
      <c r="D331" t="s">
        <v>526</v>
      </c>
      <c r="F331" t="s">
        <v>527</v>
      </c>
      <c r="H331" s="10" t="s">
        <v>528</v>
      </c>
      <c r="J331"/>
    </row>
    <row r="332" spans="1:10" x14ac:dyDescent="0.25">
      <c r="A332" s="10" t="s">
        <v>548</v>
      </c>
      <c r="B332" s="11" t="s">
        <v>37</v>
      </c>
      <c r="C332" s="12" t="s">
        <v>764</v>
      </c>
      <c r="D332" t="s">
        <v>526</v>
      </c>
      <c r="F332" t="s">
        <v>527</v>
      </c>
      <c r="H332" s="10" t="s">
        <v>528</v>
      </c>
      <c r="J332"/>
    </row>
    <row r="333" spans="1:10" x14ac:dyDescent="0.25">
      <c r="A333" s="10" t="s">
        <v>551</v>
      </c>
      <c r="B333" s="11" t="s">
        <v>37</v>
      </c>
      <c r="C333" s="12" t="s">
        <v>764</v>
      </c>
      <c r="D333" t="s">
        <v>522</v>
      </c>
      <c r="F333" t="s">
        <v>739</v>
      </c>
      <c r="H333" s="10" t="s">
        <v>740</v>
      </c>
      <c r="J333"/>
    </row>
    <row r="334" spans="1:10" x14ac:dyDescent="0.25">
      <c r="A334" s="10" t="s">
        <v>552</v>
      </c>
      <c r="B334" s="11" t="s">
        <v>37</v>
      </c>
      <c r="C334" s="12" t="s">
        <v>764</v>
      </c>
      <c r="D334" t="s">
        <v>522</v>
      </c>
      <c r="F334" t="s">
        <v>739</v>
      </c>
      <c r="H334" s="10" t="s">
        <v>740</v>
      </c>
      <c r="J334"/>
    </row>
    <row r="335" spans="1:10" x14ac:dyDescent="0.25">
      <c r="A335" s="10" t="s">
        <v>553</v>
      </c>
      <c r="B335" s="11" t="s">
        <v>37</v>
      </c>
      <c r="C335" s="12" t="s">
        <v>764</v>
      </c>
      <c r="D335" t="s">
        <v>616</v>
      </c>
      <c r="F335" t="s">
        <v>589</v>
      </c>
      <c r="H335" s="10" t="s">
        <v>617</v>
      </c>
      <c r="J335"/>
    </row>
    <row r="336" spans="1:10" x14ac:dyDescent="0.25">
      <c r="A336" s="10" t="s">
        <v>557</v>
      </c>
      <c r="B336" s="11">
        <v>1412.2407531738281</v>
      </c>
      <c r="C336" s="12">
        <v>3.1499087398192493</v>
      </c>
      <c r="D336" t="s">
        <v>588</v>
      </c>
      <c r="E336" s="26" t="s">
        <v>772</v>
      </c>
      <c r="F336" t="s">
        <v>589</v>
      </c>
      <c r="G336" s="22">
        <v>2.7646392372717945</v>
      </c>
      <c r="H336" s="10" t="s">
        <v>590</v>
      </c>
      <c r="J336"/>
    </row>
    <row r="337" spans="1:10" x14ac:dyDescent="0.25">
      <c r="A337" s="10" t="s">
        <v>560</v>
      </c>
      <c r="B337" s="11" t="s">
        <v>37</v>
      </c>
      <c r="C337" s="12" t="s">
        <v>764</v>
      </c>
      <c r="D337" t="s">
        <v>588</v>
      </c>
      <c r="F337" t="s">
        <v>589</v>
      </c>
      <c r="G337" s="22">
        <v>2.7646392372717945</v>
      </c>
      <c r="H337" s="10" t="s">
        <v>590</v>
      </c>
      <c r="J337"/>
    </row>
    <row r="338" spans="1:10" x14ac:dyDescent="0.25">
      <c r="A338" s="10" t="s">
        <v>564</v>
      </c>
      <c r="B338" s="11" t="s">
        <v>37</v>
      </c>
      <c r="C338" s="12" t="s">
        <v>764</v>
      </c>
      <c r="D338" t="s">
        <v>588</v>
      </c>
      <c r="F338" t="s">
        <v>589</v>
      </c>
      <c r="H338" s="10" t="s">
        <v>590</v>
      </c>
      <c r="J338"/>
    </row>
    <row r="339" spans="1:10" x14ac:dyDescent="0.25">
      <c r="A339" s="10" t="s">
        <v>565</v>
      </c>
      <c r="B339" s="11" t="s">
        <v>37</v>
      </c>
      <c r="C339" s="12" t="s">
        <v>764</v>
      </c>
      <c r="D339" t="s">
        <v>588</v>
      </c>
      <c r="F339" t="s">
        <v>589</v>
      </c>
      <c r="H339" s="10" t="s">
        <v>590</v>
      </c>
      <c r="J339"/>
    </row>
    <row r="340" spans="1:10" x14ac:dyDescent="0.25">
      <c r="A340" s="10" t="s">
        <v>566</v>
      </c>
      <c r="B340" s="11" t="s">
        <v>37</v>
      </c>
      <c r="C340" s="12" t="s">
        <v>764</v>
      </c>
      <c r="D340" t="s">
        <v>588</v>
      </c>
      <c r="F340" t="s">
        <v>589</v>
      </c>
      <c r="H340" s="10" t="s">
        <v>590</v>
      </c>
      <c r="J340"/>
    </row>
    <row r="341" spans="1:10" x14ac:dyDescent="0.25">
      <c r="A341" s="10" t="s">
        <v>567</v>
      </c>
      <c r="B341" s="11" t="s">
        <v>37</v>
      </c>
      <c r="C341" s="12" t="s">
        <v>764</v>
      </c>
      <c r="D341" t="s">
        <v>588</v>
      </c>
      <c r="F341" t="s">
        <v>589</v>
      </c>
      <c r="H341" s="10" t="s">
        <v>590</v>
      </c>
      <c r="J341"/>
    </row>
    <row r="342" spans="1:10" x14ac:dyDescent="0.25">
      <c r="A342" s="10" t="s">
        <v>570</v>
      </c>
      <c r="B342" s="11" t="s">
        <v>37</v>
      </c>
      <c r="C342" s="12" t="s">
        <v>764</v>
      </c>
      <c r="D342" t="s">
        <v>588</v>
      </c>
      <c r="F342" t="s">
        <v>589</v>
      </c>
      <c r="H342" s="10" t="s">
        <v>590</v>
      </c>
      <c r="J342"/>
    </row>
    <row r="343" spans="1:10" x14ac:dyDescent="0.25">
      <c r="A343" s="10" t="s">
        <v>573</v>
      </c>
      <c r="B343" s="11" t="s">
        <v>37</v>
      </c>
      <c r="C343" s="12" t="s">
        <v>764</v>
      </c>
      <c r="D343" t="s">
        <v>588</v>
      </c>
      <c r="F343" t="s">
        <v>589</v>
      </c>
      <c r="H343" s="10" t="s">
        <v>590</v>
      </c>
      <c r="J343"/>
    </row>
    <row r="344" spans="1:10" x14ac:dyDescent="0.25">
      <c r="A344" s="10" t="s">
        <v>574</v>
      </c>
      <c r="B344" s="11" t="s">
        <v>37</v>
      </c>
      <c r="C344" s="12" t="s">
        <v>764</v>
      </c>
      <c r="D344" t="s">
        <v>588</v>
      </c>
      <c r="F344" t="s">
        <v>589</v>
      </c>
      <c r="H344" s="10" t="s">
        <v>590</v>
      </c>
      <c r="J344"/>
    </row>
    <row r="345" spans="1:10" x14ac:dyDescent="0.25">
      <c r="A345" s="10" t="s">
        <v>575</v>
      </c>
      <c r="B345" s="11" t="s">
        <v>37</v>
      </c>
      <c r="C345" s="12" t="s">
        <v>764</v>
      </c>
      <c r="D345" t="s">
        <v>588</v>
      </c>
      <c r="F345" t="s">
        <v>589</v>
      </c>
      <c r="H345" s="10" t="s">
        <v>590</v>
      </c>
      <c r="J345"/>
    </row>
    <row r="346" spans="1:10" x14ac:dyDescent="0.25">
      <c r="A346" s="10" t="s">
        <v>576</v>
      </c>
      <c r="B346" s="11" t="s">
        <v>37</v>
      </c>
      <c r="C346" s="12" t="s">
        <v>764</v>
      </c>
      <c r="D346" t="s">
        <v>588</v>
      </c>
      <c r="F346" t="s">
        <v>589</v>
      </c>
      <c r="H346" s="10" t="s">
        <v>590</v>
      </c>
      <c r="J346"/>
    </row>
    <row r="347" spans="1:10" x14ac:dyDescent="0.25">
      <c r="A347" s="10" t="s">
        <v>577</v>
      </c>
      <c r="B347" s="11">
        <v>895.43739318847656</v>
      </c>
      <c r="C347" s="12">
        <v>2.9520352264293002</v>
      </c>
      <c r="D347" t="s">
        <v>588</v>
      </c>
      <c r="F347" t="s">
        <v>589</v>
      </c>
      <c r="H347" s="10" t="s">
        <v>590</v>
      </c>
      <c r="J347"/>
    </row>
    <row r="348" spans="1:10" x14ac:dyDescent="0.25">
      <c r="A348" s="10" t="s">
        <v>578</v>
      </c>
      <c r="B348" s="11">
        <v>1425.4541015625</v>
      </c>
      <c r="C348" s="12">
        <v>3.1539532379491964</v>
      </c>
      <c r="D348" t="s">
        <v>544</v>
      </c>
      <c r="F348" t="s">
        <v>558</v>
      </c>
      <c r="H348" s="10" t="s">
        <v>559</v>
      </c>
      <c r="J348"/>
    </row>
    <row r="349" spans="1:10" x14ac:dyDescent="0.25">
      <c r="A349" s="10" t="s">
        <v>579</v>
      </c>
      <c r="B349" s="11">
        <v>1239.7590637207031</v>
      </c>
      <c r="C349" s="12">
        <v>3.0933372920464288</v>
      </c>
      <c r="D349" t="s">
        <v>544</v>
      </c>
      <c r="F349" t="s">
        <v>558</v>
      </c>
      <c r="H349" s="10" t="s">
        <v>559</v>
      </c>
      <c r="J349"/>
    </row>
    <row r="350" spans="1:10" x14ac:dyDescent="0.25">
      <c r="A350" s="10" t="s">
        <v>580</v>
      </c>
      <c r="B350" s="11" t="s">
        <v>37</v>
      </c>
      <c r="C350" s="12" t="s">
        <v>764</v>
      </c>
      <c r="D350" t="s">
        <v>544</v>
      </c>
      <c r="F350" t="s">
        <v>558</v>
      </c>
      <c r="H350" s="10" t="s">
        <v>559</v>
      </c>
      <c r="J350"/>
    </row>
    <row r="351" spans="1:10" x14ac:dyDescent="0.25">
      <c r="A351" s="10" t="s">
        <v>581</v>
      </c>
      <c r="B351" s="11" t="s">
        <v>37</v>
      </c>
      <c r="C351" s="12" t="s">
        <v>764</v>
      </c>
      <c r="D351" t="s">
        <v>544</v>
      </c>
      <c r="F351" t="s">
        <v>558</v>
      </c>
      <c r="H351" s="10" t="s">
        <v>559</v>
      </c>
      <c r="J351"/>
    </row>
    <row r="352" spans="1:10" x14ac:dyDescent="0.25">
      <c r="A352" s="10" t="s">
        <v>585</v>
      </c>
      <c r="B352" s="11" t="s">
        <v>37</v>
      </c>
      <c r="C352" s="12" t="s">
        <v>764</v>
      </c>
      <c r="D352" t="s">
        <v>544</v>
      </c>
      <c r="F352" t="s">
        <v>558</v>
      </c>
      <c r="H352" s="10" t="s">
        <v>559</v>
      </c>
      <c r="J352"/>
    </row>
    <row r="353" spans="1:10" x14ac:dyDescent="0.25">
      <c r="A353" s="10" t="s">
        <v>586</v>
      </c>
      <c r="B353" s="11" t="s">
        <v>37</v>
      </c>
      <c r="C353" s="12" t="s">
        <v>764</v>
      </c>
      <c r="D353" t="s">
        <v>539</v>
      </c>
      <c r="F353" t="s">
        <v>540</v>
      </c>
      <c r="H353" s="10" t="s">
        <v>541</v>
      </c>
      <c r="J353"/>
    </row>
    <row r="354" spans="1:10" x14ac:dyDescent="0.25">
      <c r="A354" s="10" t="s">
        <v>587</v>
      </c>
      <c r="B354" s="11" t="s">
        <v>37</v>
      </c>
      <c r="C354" s="12" t="s">
        <v>764</v>
      </c>
      <c r="D354" t="s">
        <v>539</v>
      </c>
      <c r="F354" t="s">
        <v>540</v>
      </c>
      <c r="H354" s="10" t="s">
        <v>541</v>
      </c>
      <c r="J354"/>
    </row>
    <row r="355" spans="1:10" x14ac:dyDescent="0.25">
      <c r="A355" s="10" t="s">
        <v>591</v>
      </c>
      <c r="B355" s="11" t="s">
        <v>37</v>
      </c>
      <c r="C355" s="12" t="s">
        <v>764</v>
      </c>
      <c r="D355" t="s">
        <v>539</v>
      </c>
      <c r="F355" t="s">
        <v>540</v>
      </c>
      <c r="H355" s="10" t="s">
        <v>541</v>
      </c>
      <c r="J355"/>
    </row>
    <row r="356" spans="1:10" x14ac:dyDescent="0.25">
      <c r="A356" s="10" t="s">
        <v>592</v>
      </c>
      <c r="B356" s="11" t="s">
        <v>37</v>
      </c>
      <c r="C356" s="12" t="s">
        <v>764</v>
      </c>
      <c r="D356" t="s">
        <v>539</v>
      </c>
      <c r="F356" t="s">
        <v>540</v>
      </c>
      <c r="H356" s="10" t="s">
        <v>541</v>
      </c>
      <c r="J356"/>
    </row>
    <row r="357" spans="1:10" x14ac:dyDescent="0.25">
      <c r="A357" s="10" t="s">
        <v>593</v>
      </c>
      <c r="B357" s="11" t="s">
        <v>37</v>
      </c>
      <c r="C357" s="12" t="s">
        <v>764</v>
      </c>
      <c r="D357" t="s">
        <v>539</v>
      </c>
      <c r="F357" t="s">
        <v>540</v>
      </c>
      <c r="H357" s="10" t="s">
        <v>541</v>
      </c>
      <c r="J357"/>
    </row>
    <row r="358" spans="1:10" x14ac:dyDescent="0.25">
      <c r="A358" s="10" t="s">
        <v>594</v>
      </c>
      <c r="B358" s="11" t="s">
        <v>37</v>
      </c>
      <c r="C358" s="12" t="s">
        <v>764</v>
      </c>
      <c r="D358" t="s">
        <v>539</v>
      </c>
      <c r="F358" t="s">
        <v>540</v>
      </c>
      <c r="H358" s="10" t="s">
        <v>541</v>
      </c>
      <c r="J358"/>
    </row>
    <row r="359" spans="1:10" x14ac:dyDescent="0.25">
      <c r="A359" s="10" t="s">
        <v>598</v>
      </c>
      <c r="B359" s="11">
        <v>1220.7289123535156</v>
      </c>
      <c r="C359" s="12">
        <v>3.0866192307422708</v>
      </c>
      <c r="D359" t="s">
        <v>539</v>
      </c>
      <c r="F359" t="s">
        <v>540</v>
      </c>
      <c r="H359" s="10" t="s">
        <v>541</v>
      </c>
      <c r="J359"/>
    </row>
    <row r="360" spans="1:10" x14ac:dyDescent="0.25">
      <c r="A360" s="10" t="s">
        <v>599</v>
      </c>
      <c r="B360" s="11" t="s">
        <v>37</v>
      </c>
      <c r="C360" s="12" t="s">
        <v>764</v>
      </c>
      <c r="D360" t="s">
        <v>539</v>
      </c>
      <c r="F360" t="s">
        <v>540</v>
      </c>
      <c r="H360" s="10" t="s">
        <v>541</v>
      </c>
      <c r="J360"/>
    </row>
    <row r="361" spans="1:10" x14ac:dyDescent="0.25">
      <c r="A361" s="10" t="s">
        <v>600</v>
      </c>
      <c r="B361" s="11" t="s">
        <v>37</v>
      </c>
      <c r="C361" s="12" t="s">
        <v>764</v>
      </c>
      <c r="D361" t="s">
        <v>530</v>
      </c>
      <c r="E361" s="22">
        <v>1.8238320288683263</v>
      </c>
      <c r="F361" t="s">
        <v>531</v>
      </c>
      <c r="G361">
        <v>0</v>
      </c>
      <c r="H361" s="10" t="s">
        <v>532</v>
      </c>
      <c r="J361"/>
    </row>
    <row r="362" spans="1:10" x14ac:dyDescent="0.25">
      <c r="A362" s="10" t="s">
        <v>601</v>
      </c>
      <c r="B362" s="11" t="s">
        <v>37</v>
      </c>
      <c r="C362" s="12" t="s">
        <v>764</v>
      </c>
      <c r="D362" t="s">
        <v>530</v>
      </c>
      <c r="E362" s="22">
        <v>1.8238320288683263</v>
      </c>
      <c r="F362" t="s">
        <v>531</v>
      </c>
      <c r="G362">
        <v>0</v>
      </c>
      <c r="H362" s="10" t="s">
        <v>532</v>
      </c>
      <c r="J362"/>
    </row>
    <row r="363" spans="1:10" x14ac:dyDescent="0.25">
      <c r="A363" s="10" t="s">
        <v>602</v>
      </c>
      <c r="B363" s="11" t="s">
        <v>37</v>
      </c>
      <c r="C363" s="12" t="s">
        <v>764</v>
      </c>
      <c r="D363" t="s">
        <v>530</v>
      </c>
      <c r="E363" s="22">
        <v>1.8238320288683301</v>
      </c>
      <c r="F363" t="s">
        <v>531</v>
      </c>
      <c r="G363">
        <v>0</v>
      </c>
      <c r="H363" s="10" t="s">
        <v>532</v>
      </c>
      <c r="J363"/>
    </row>
    <row r="364" spans="1:10" x14ac:dyDescent="0.25">
      <c r="A364" s="10" t="s">
        <v>606</v>
      </c>
      <c r="B364" s="11" t="s">
        <v>37</v>
      </c>
      <c r="C364" s="12" t="s">
        <v>764</v>
      </c>
      <c r="D364" t="s">
        <v>530</v>
      </c>
      <c r="E364" s="22">
        <v>1.8238320288683301</v>
      </c>
      <c r="F364" t="s">
        <v>531</v>
      </c>
      <c r="G364">
        <v>0</v>
      </c>
      <c r="H364" s="10" t="s">
        <v>532</v>
      </c>
      <c r="J364"/>
    </row>
    <row r="365" spans="1:10" x14ac:dyDescent="0.25">
      <c r="A365" s="10" t="s">
        <v>607</v>
      </c>
      <c r="B365" s="11">
        <v>1276.0184478759766</v>
      </c>
      <c r="C365" s="12">
        <v>3.1058569531882974</v>
      </c>
      <c r="D365" t="s">
        <v>530</v>
      </c>
      <c r="E365" s="22">
        <v>1.8238320288683301</v>
      </c>
      <c r="F365" t="s">
        <v>531</v>
      </c>
      <c r="G365">
        <v>0</v>
      </c>
      <c r="H365" s="10" t="s">
        <v>532</v>
      </c>
      <c r="J365"/>
    </row>
    <row r="366" spans="1:10" x14ac:dyDescent="0.25">
      <c r="A366" s="10" t="s">
        <v>608</v>
      </c>
      <c r="B366" s="11" t="s">
        <v>37</v>
      </c>
      <c r="C366" s="12" t="s">
        <v>764</v>
      </c>
      <c r="D366" t="s">
        <v>530</v>
      </c>
      <c r="E366" s="22">
        <v>1.8238320288683301</v>
      </c>
      <c r="F366" t="s">
        <v>531</v>
      </c>
      <c r="G366">
        <v>0</v>
      </c>
      <c r="H366" s="10" t="s">
        <v>532</v>
      </c>
      <c r="J366"/>
    </row>
    <row r="367" spans="1:10" x14ac:dyDescent="0.25">
      <c r="A367" s="10" t="s">
        <v>609</v>
      </c>
      <c r="B367" s="11" t="s">
        <v>37</v>
      </c>
      <c r="C367" s="12" t="s">
        <v>764</v>
      </c>
      <c r="D367" t="s">
        <v>530</v>
      </c>
      <c r="E367" s="22">
        <v>1.8238320288683301</v>
      </c>
      <c r="F367" t="s">
        <v>531</v>
      </c>
      <c r="G367">
        <v>0</v>
      </c>
      <c r="H367" s="10" t="s">
        <v>532</v>
      </c>
      <c r="J367"/>
    </row>
    <row r="368" spans="1:10" x14ac:dyDescent="0.25">
      <c r="A368" s="10" t="s">
        <v>610</v>
      </c>
      <c r="B368" s="11" t="s">
        <v>37</v>
      </c>
      <c r="C368" s="12" t="s">
        <v>764</v>
      </c>
      <c r="D368" t="s">
        <v>530</v>
      </c>
      <c r="E368" s="22">
        <v>1.8238320288683301</v>
      </c>
      <c r="F368" t="s">
        <v>531</v>
      </c>
      <c r="G368">
        <v>0</v>
      </c>
      <c r="H368" s="10" t="s">
        <v>532</v>
      </c>
      <c r="J368"/>
    </row>
    <row r="369" spans="1:10" x14ac:dyDescent="0.25">
      <c r="A369" s="10" t="s">
        <v>614</v>
      </c>
      <c r="B369" s="11" t="s">
        <v>37</v>
      </c>
      <c r="C369" s="12" t="s">
        <v>764</v>
      </c>
      <c r="D369" t="s">
        <v>530</v>
      </c>
      <c r="E369" s="22">
        <v>1.8238320288683301</v>
      </c>
      <c r="F369" t="s">
        <v>531</v>
      </c>
      <c r="G369">
        <v>0</v>
      </c>
      <c r="H369" s="10" t="s">
        <v>532</v>
      </c>
      <c r="J369"/>
    </row>
    <row r="370" spans="1:10" x14ac:dyDescent="0.25">
      <c r="A370" s="10" t="s">
        <v>615</v>
      </c>
      <c r="B370" s="11" t="s">
        <v>37</v>
      </c>
      <c r="C370" s="12" t="s">
        <v>764</v>
      </c>
      <c r="D370" t="s">
        <v>530</v>
      </c>
      <c r="E370" s="22">
        <v>1.8238320288683301</v>
      </c>
      <c r="F370" t="s">
        <v>531</v>
      </c>
      <c r="G370">
        <v>0</v>
      </c>
      <c r="H370" s="10" t="s">
        <v>532</v>
      </c>
      <c r="J370"/>
    </row>
    <row r="371" spans="1:10" x14ac:dyDescent="0.25">
      <c r="A371" s="10" t="s">
        <v>618</v>
      </c>
      <c r="B371" s="11">
        <v>1270.0746917724609</v>
      </c>
      <c r="C371" s="12">
        <v>3.103829262114048</v>
      </c>
      <c r="D371" t="s">
        <v>530</v>
      </c>
      <c r="E371" s="22">
        <v>1.8238320288683301</v>
      </c>
      <c r="F371" t="s">
        <v>531</v>
      </c>
      <c r="G371">
        <v>0</v>
      </c>
      <c r="H371" s="10" t="s">
        <v>532</v>
      </c>
      <c r="J371"/>
    </row>
    <row r="372" spans="1:10" x14ac:dyDescent="0.25">
      <c r="A372" s="10" t="s">
        <v>619</v>
      </c>
      <c r="B372" s="11" t="s">
        <v>37</v>
      </c>
      <c r="C372" s="12" t="s">
        <v>764</v>
      </c>
      <c r="D372" t="s">
        <v>530</v>
      </c>
      <c r="E372" s="22">
        <v>1.8238320288683301</v>
      </c>
      <c r="F372" t="s">
        <v>531</v>
      </c>
      <c r="G372">
        <v>0</v>
      </c>
      <c r="H372" s="10" t="s">
        <v>532</v>
      </c>
      <c r="J372"/>
    </row>
    <row r="373" spans="1:10" x14ac:dyDescent="0.25">
      <c r="A373" s="10" t="s">
        <v>620</v>
      </c>
      <c r="B373" s="11">
        <v>1461.7594909667969</v>
      </c>
      <c r="C373" s="12">
        <v>3.1648759223219614</v>
      </c>
      <c r="D373" t="s">
        <v>530</v>
      </c>
      <c r="E373" s="22">
        <v>1.8238320288683301</v>
      </c>
      <c r="F373" t="s">
        <v>531</v>
      </c>
      <c r="G373">
        <v>0</v>
      </c>
      <c r="H373" s="10" t="s">
        <v>532</v>
      </c>
      <c r="J373"/>
    </row>
    <row r="374" spans="1:10" x14ac:dyDescent="0.25">
      <c r="A374" s="10" t="s">
        <v>621</v>
      </c>
      <c r="B374" s="11" t="s">
        <v>37</v>
      </c>
      <c r="C374" s="12" t="s">
        <v>764</v>
      </c>
      <c r="D374" t="s">
        <v>530</v>
      </c>
      <c r="E374" s="22">
        <v>1.8238320288683301</v>
      </c>
      <c r="F374" t="s">
        <v>531</v>
      </c>
      <c r="G374">
        <v>0</v>
      </c>
      <c r="H374" s="10" t="s">
        <v>532</v>
      </c>
      <c r="J374"/>
    </row>
    <row r="375" spans="1:10" x14ac:dyDescent="0.25">
      <c r="A375" s="10" t="s">
        <v>622</v>
      </c>
      <c r="B375" s="11" t="s">
        <v>37</v>
      </c>
      <c r="C375" s="12" t="s">
        <v>764</v>
      </c>
      <c r="D375" t="s">
        <v>530</v>
      </c>
      <c r="E375" s="22">
        <v>1.8238320288683301</v>
      </c>
      <c r="F375" t="s">
        <v>531</v>
      </c>
      <c r="G375">
        <v>0</v>
      </c>
      <c r="H375" s="10" t="s">
        <v>532</v>
      </c>
      <c r="J375"/>
    </row>
    <row r="376" spans="1:10" x14ac:dyDescent="0.25">
      <c r="A376" s="10" t="s">
        <v>623</v>
      </c>
      <c r="B376" s="11" t="s">
        <v>37</v>
      </c>
      <c r="C376" s="12" t="s">
        <v>764</v>
      </c>
      <c r="D376" t="s">
        <v>530</v>
      </c>
      <c r="E376" s="22">
        <v>1.8238320288683301</v>
      </c>
      <c r="F376" t="s">
        <v>531</v>
      </c>
      <c r="G376">
        <v>0</v>
      </c>
      <c r="H376" s="10" t="s">
        <v>532</v>
      </c>
      <c r="J376"/>
    </row>
    <row r="377" spans="1:10" x14ac:dyDescent="0.25">
      <c r="A377" s="10" t="s">
        <v>624</v>
      </c>
      <c r="B377" s="11" t="s">
        <v>37</v>
      </c>
      <c r="C377" s="12" t="s">
        <v>764</v>
      </c>
      <c r="D377" t="s">
        <v>530</v>
      </c>
      <c r="E377" s="22">
        <v>1.8238320288683301</v>
      </c>
      <c r="F377" t="s">
        <v>531</v>
      </c>
      <c r="G377">
        <v>0</v>
      </c>
      <c r="H377" s="10" t="s">
        <v>532</v>
      </c>
      <c r="J377"/>
    </row>
    <row r="378" spans="1:10" x14ac:dyDescent="0.25">
      <c r="A378" s="10" t="s">
        <v>625</v>
      </c>
      <c r="B378" s="11" t="s">
        <v>37</v>
      </c>
      <c r="C378" s="12" t="s">
        <v>764</v>
      </c>
      <c r="D378" t="s">
        <v>530</v>
      </c>
      <c r="E378" s="22">
        <v>1.8238320288683301</v>
      </c>
      <c r="F378" t="s">
        <v>531</v>
      </c>
      <c r="G378">
        <v>0</v>
      </c>
      <c r="H378" s="10" t="s">
        <v>532</v>
      </c>
      <c r="J378"/>
    </row>
    <row r="379" spans="1:10" x14ac:dyDescent="0.25">
      <c r="A379" s="10" t="s">
        <v>626</v>
      </c>
      <c r="B379" s="11" t="s">
        <v>37</v>
      </c>
      <c r="C379" s="12" t="s">
        <v>764</v>
      </c>
      <c r="D379" t="s">
        <v>530</v>
      </c>
      <c r="E379" s="22">
        <v>1.8238320288683301</v>
      </c>
      <c r="F379" t="s">
        <v>531</v>
      </c>
      <c r="G379">
        <v>0</v>
      </c>
      <c r="H379" s="10" t="s">
        <v>532</v>
      </c>
      <c r="J379"/>
    </row>
    <row r="380" spans="1:10" x14ac:dyDescent="0.25">
      <c r="A380" s="10" t="s">
        <v>627</v>
      </c>
      <c r="B380" s="11" t="s">
        <v>37</v>
      </c>
      <c r="C380" s="12" t="s">
        <v>764</v>
      </c>
      <c r="D380" t="s">
        <v>530</v>
      </c>
      <c r="E380" s="22">
        <v>1.8238320288683301</v>
      </c>
      <c r="F380" t="s">
        <v>531</v>
      </c>
      <c r="G380">
        <v>0</v>
      </c>
      <c r="H380" s="10" t="s">
        <v>532</v>
      </c>
      <c r="J380"/>
    </row>
    <row r="381" spans="1:10" x14ac:dyDescent="0.25">
      <c r="A381" s="10" t="s">
        <v>628</v>
      </c>
      <c r="B381" s="11" t="s">
        <v>37</v>
      </c>
      <c r="C381" s="12" t="s">
        <v>764</v>
      </c>
      <c r="D381" t="s">
        <v>530</v>
      </c>
      <c r="E381" s="22">
        <v>1.8238320288683301</v>
      </c>
      <c r="F381" t="s">
        <v>531</v>
      </c>
      <c r="G381">
        <v>0</v>
      </c>
      <c r="H381" s="10" t="s">
        <v>532</v>
      </c>
      <c r="J381"/>
    </row>
    <row r="382" spans="1:10" x14ac:dyDescent="0.25">
      <c r="A382" s="10" t="s">
        <v>629</v>
      </c>
      <c r="B382" s="11" t="s">
        <v>37</v>
      </c>
      <c r="C382" s="12" t="s">
        <v>764</v>
      </c>
      <c r="D382" t="s">
        <v>530</v>
      </c>
      <c r="E382" s="22">
        <v>1.8238320288683301</v>
      </c>
      <c r="F382" t="s">
        <v>531</v>
      </c>
      <c r="G382">
        <v>0</v>
      </c>
      <c r="H382" s="10" t="s">
        <v>532</v>
      </c>
      <c r="J382"/>
    </row>
    <row r="383" spans="1:10" x14ac:dyDescent="0.25">
      <c r="A383" s="10" t="s">
        <v>630</v>
      </c>
      <c r="B383" s="11">
        <v>1196.4112854003906</v>
      </c>
      <c r="C383" s="12">
        <v>3.0778805009523933</v>
      </c>
      <c r="D383" t="s">
        <v>530</v>
      </c>
      <c r="E383" s="22">
        <v>1.8238320288683301</v>
      </c>
      <c r="F383" t="s">
        <v>531</v>
      </c>
      <c r="G383">
        <v>0</v>
      </c>
      <c r="H383" s="10" t="s">
        <v>532</v>
      </c>
      <c r="J383"/>
    </row>
    <row r="384" spans="1:10" x14ac:dyDescent="0.25">
      <c r="A384" s="10" t="s">
        <v>631</v>
      </c>
      <c r="B384" s="11" t="s">
        <v>37</v>
      </c>
      <c r="C384" s="12" t="s">
        <v>764</v>
      </c>
      <c r="D384" t="s">
        <v>530</v>
      </c>
      <c r="E384" s="22">
        <v>1.8238320288683301</v>
      </c>
      <c r="F384" t="s">
        <v>531</v>
      </c>
      <c r="G384">
        <v>0</v>
      </c>
      <c r="H384" s="10" t="s">
        <v>532</v>
      </c>
      <c r="J384"/>
    </row>
    <row r="385" spans="1:10" x14ac:dyDescent="0.25">
      <c r="A385" s="10" t="s">
        <v>632</v>
      </c>
      <c r="B385" s="11" t="s">
        <v>37</v>
      </c>
      <c r="C385" s="12" t="s">
        <v>764</v>
      </c>
      <c r="D385" t="s">
        <v>611</v>
      </c>
      <c r="F385" t="s">
        <v>612</v>
      </c>
      <c r="H385" s="10" t="s">
        <v>613</v>
      </c>
      <c r="J385"/>
    </row>
    <row r="386" spans="1:10" x14ac:dyDescent="0.25">
      <c r="A386" s="10" t="s">
        <v>633</v>
      </c>
      <c r="B386" s="11" t="s">
        <v>37</v>
      </c>
      <c r="C386" s="12" t="s">
        <v>764</v>
      </c>
      <c r="D386" t="s">
        <v>611</v>
      </c>
      <c r="F386" t="s">
        <v>612</v>
      </c>
      <c r="H386" s="10" t="s">
        <v>613</v>
      </c>
      <c r="J386"/>
    </row>
    <row r="387" spans="1:10" x14ac:dyDescent="0.25">
      <c r="A387" s="10" t="s">
        <v>634</v>
      </c>
      <c r="B387" s="11">
        <v>1355.4644775390625</v>
      </c>
      <c r="C387" s="12">
        <v>3.1320881405731504</v>
      </c>
      <c r="D387" t="s">
        <v>611</v>
      </c>
      <c r="F387" t="s">
        <v>612</v>
      </c>
      <c r="H387" s="10" t="s">
        <v>613</v>
      </c>
      <c r="J387"/>
    </row>
    <row r="388" spans="1:10" x14ac:dyDescent="0.25">
      <c r="A388" s="10" t="s">
        <v>635</v>
      </c>
      <c r="B388" s="11">
        <v>1292.911376953125</v>
      </c>
      <c r="C388" s="12">
        <v>3.1115687570387074</v>
      </c>
      <c r="D388" t="s">
        <v>611</v>
      </c>
      <c r="F388" t="s">
        <v>612</v>
      </c>
      <c r="H388" s="10" t="s">
        <v>613</v>
      </c>
      <c r="J388"/>
    </row>
    <row r="389" spans="1:10" x14ac:dyDescent="0.25">
      <c r="A389" s="10" t="s">
        <v>639</v>
      </c>
      <c r="B389" s="11" t="s">
        <v>37</v>
      </c>
      <c r="C389" s="12" t="s">
        <v>764</v>
      </c>
      <c r="D389" t="s">
        <v>611</v>
      </c>
      <c r="F389" t="s">
        <v>612</v>
      </c>
      <c r="H389" s="10" t="s">
        <v>613</v>
      </c>
      <c r="J389"/>
    </row>
    <row r="390" spans="1:10" x14ac:dyDescent="0.25">
      <c r="A390" s="10" t="s">
        <v>640</v>
      </c>
      <c r="B390" s="11" t="s">
        <v>37</v>
      </c>
      <c r="C390" s="12" t="s">
        <v>764</v>
      </c>
      <c r="D390" t="s">
        <v>518</v>
      </c>
      <c r="E390" s="26" t="s">
        <v>769</v>
      </c>
      <c r="F390" t="s">
        <v>519</v>
      </c>
      <c r="G390" s="22">
        <v>2.2854479087841155</v>
      </c>
      <c r="H390" s="10" t="s">
        <v>520</v>
      </c>
      <c r="J390"/>
    </row>
    <row r="391" spans="1:10" x14ac:dyDescent="0.25">
      <c r="A391" s="10" t="s">
        <v>641</v>
      </c>
      <c r="B391" s="11" t="s">
        <v>37</v>
      </c>
      <c r="C391" s="12" t="s">
        <v>764</v>
      </c>
      <c r="D391" t="s">
        <v>518</v>
      </c>
      <c r="F391" t="s">
        <v>519</v>
      </c>
      <c r="G391" s="22">
        <v>2.2854479087841155</v>
      </c>
      <c r="H391" s="10" t="s">
        <v>520</v>
      </c>
      <c r="J391"/>
    </row>
    <row r="392" spans="1:10" x14ac:dyDescent="0.25">
      <c r="A392" s="10" t="s">
        <v>645</v>
      </c>
      <c r="B392" s="11" t="s">
        <v>37</v>
      </c>
      <c r="C392" s="12" t="s">
        <v>764</v>
      </c>
      <c r="D392" t="s">
        <v>518</v>
      </c>
      <c r="F392" t="s">
        <v>519</v>
      </c>
      <c r="G392" s="22">
        <v>2.28544790878412</v>
      </c>
      <c r="H392" s="10" t="s">
        <v>520</v>
      </c>
      <c r="J392"/>
    </row>
    <row r="393" spans="1:10" x14ac:dyDescent="0.25">
      <c r="A393" s="10" t="s">
        <v>646</v>
      </c>
      <c r="B393" s="11" t="s">
        <v>37</v>
      </c>
      <c r="C393" s="12" t="s">
        <v>764</v>
      </c>
      <c r="D393" t="s">
        <v>518</v>
      </c>
      <c r="F393" t="s">
        <v>519</v>
      </c>
      <c r="G393" s="22">
        <v>2.28544790878412</v>
      </c>
      <c r="H393" s="10" t="s">
        <v>520</v>
      </c>
      <c r="J393"/>
    </row>
    <row r="394" spans="1:10" x14ac:dyDescent="0.25">
      <c r="A394" s="10" t="s">
        <v>648</v>
      </c>
      <c r="B394" s="11" t="s">
        <v>37</v>
      </c>
      <c r="C394" s="12" t="s">
        <v>764</v>
      </c>
      <c r="D394" t="s">
        <v>518</v>
      </c>
      <c r="F394" t="s">
        <v>519</v>
      </c>
      <c r="G394" s="22">
        <v>2.28544790878412</v>
      </c>
      <c r="H394" s="10" t="s">
        <v>520</v>
      </c>
      <c r="J394"/>
    </row>
    <row r="395" spans="1:10" x14ac:dyDescent="0.25">
      <c r="A395" s="10" t="s">
        <v>649</v>
      </c>
      <c r="B395" s="11">
        <v>1367.4063110351563</v>
      </c>
      <c r="C395" s="12">
        <v>3.1358975799821986</v>
      </c>
      <c r="D395" t="s">
        <v>518</v>
      </c>
      <c r="F395" t="s">
        <v>519</v>
      </c>
      <c r="G395" s="22">
        <v>2.28544790878412</v>
      </c>
      <c r="H395" s="10" t="s">
        <v>520</v>
      </c>
      <c r="J395"/>
    </row>
    <row r="396" spans="1:10" x14ac:dyDescent="0.25">
      <c r="A396" s="10" t="s">
        <v>650</v>
      </c>
      <c r="B396" s="11" t="s">
        <v>37</v>
      </c>
      <c r="C396" s="12" t="s">
        <v>764</v>
      </c>
      <c r="D396" t="s">
        <v>518</v>
      </c>
      <c r="F396" t="s">
        <v>519</v>
      </c>
      <c r="G396" s="22">
        <v>2.28544790878412</v>
      </c>
      <c r="H396" s="10" t="s">
        <v>520</v>
      </c>
      <c r="J396"/>
    </row>
    <row r="397" spans="1:10" x14ac:dyDescent="0.25">
      <c r="A397" s="10" t="s">
        <v>651</v>
      </c>
      <c r="B397" s="11">
        <v>1442.8544616699219</v>
      </c>
      <c r="C397" s="12">
        <v>3.1592225267405363</v>
      </c>
      <c r="D397" t="s">
        <v>518</v>
      </c>
      <c r="F397" t="s">
        <v>519</v>
      </c>
      <c r="G397" s="22">
        <v>2.28544790878412</v>
      </c>
      <c r="H397" s="10" t="s">
        <v>520</v>
      </c>
      <c r="J397"/>
    </row>
    <row r="398" spans="1:10" x14ac:dyDescent="0.25">
      <c r="A398" s="10" t="s">
        <v>652</v>
      </c>
      <c r="B398" s="11" t="s">
        <v>37</v>
      </c>
      <c r="C398" s="12" t="s">
        <v>764</v>
      </c>
      <c r="D398" t="s">
        <v>518</v>
      </c>
      <c r="F398" t="s">
        <v>519</v>
      </c>
      <c r="G398" s="22">
        <v>2.28544790878412</v>
      </c>
      <c r="H398" s="10" t="s">
        <v>520</v>
      </c>
      <c r="J398"/>
    </row>
    <row r="399" spans="1:10" x14ac:dyDescent="0.25">
      <c r="A399" s="10" t="s">
        <v>653</v>
      </c>
      <c r="B399" s="11" t="s">
        <v>37</v>
      </c>
      <c r="C399" s="12" t="s">
        <v>764</v>
      </c>
      <c r="D399" t="s">
        <v>518</v>
      </c>
      <c r="F399" t="s">
        <v>519</v>
      </c>
      <c r="G399" s="22">
        <v>2.28544790878412</v>
      </c>
      <c r="H399" s="10" t="s">
        <v>520</v>
      </c>
      <c r="J399"/>
    </row>
    <row r="400" spans="1:10" x14ac:dyDescent="0.25">
      <c r="A400" s="10" t="s">
        <v>654</v>
      </c>
      <c r="B400" s="11">
        <v>1472.9614321370925</v>
      </c>
      <c r="C400" s="12">
        <v>3.1681913754717379</v>
      </c>
      <c r="D400" t="s">
        <v>544</v>
      </c>
      <c r="F400" t="s">
        <v>545</v>
      </c>
      <c r="H400" s="10" t="s">
        <v>546</v>
      </c>
      <c r="J400"/>
    </row>
    <row r="401" spans="1:10" x14ac:dyDescent="0.25">
      <c r="A401" s="10" t="s">
        <v>655</v>
      </c>
      <c r="B401" s="11" t="s">
        <v>37</v>
      </c>
      <c r="C401" s="12" t="s">
        <v>764</v>
      </c>
      <c r="D401" t="s">
        <v>544</v>
      </c>
      <c r="F401" t="s">
        <v>545</v>
      </c>
      <c r="H401" s="10" t="s">
        <v>546</v>
      </c>
      <c r="J401"/>
    </row>
    <row r="402" spans="1:10" x14ac:dyDescent="0.25">
      <c r="A402" s="10" t="s">
        <v>659</v>
      </c>
      <c r="B402" s="11">
        <v>1493.0593872070313</v>
      </c>
      <c r="C402" s="12">
        <v>3.1740770823555455</v>
      </c>
      <c r="D402" t="s">
        <v>544</v>
      </c>
      <c r="F402" t="s">
        <v>545</v>
      </c>
      <c r="H402" s="10" t="s">
        <v>546</v>
      </c>
      <c r="J402"/>
    </row>
    <row r="403" spans="1:10" x14ac:dyDescent="0.25">
      <c r="A403" s="10" t="s">
        <v>660</v>
      </c>
      <c r="B403" s="11" t="s">
        <v>37</v>
      </c>
      <c r="C403" s="12" t="s">
        <v>764</v>
      </c>
      <c r="D403" t="s">
        <v>561</v>
      </c>
      <c r="F403" t="s">
        <v>562</v>
      </c>
      <c r="H403" s="10" t="s">
        <v>563</v>
      </c>
      <c r="J403"/>
    </row>
    <row r="404" spans="1:10" x14ac:dyDescent="0.25">
      <c r="A404" s="10" t="s">
        <v>661</v>
      </c>
      <c r="B404" s="11" t="s">
        <v>37</v>
      </c>
      <c r="C404" s="12" t="s">
        <v>764</v>
      </c>
      <c r="D404" t="s">
        <v>561</v>
      </c>
      <c r="F404" t="s">
        <v>562</v>
      </c>
      <c r="H404" s="10" t="s">
        <v>563</v>
      </c>
      <c r="J404"/>
    </row>
    <row r="405" spans="1:10" x14ac:dyDescent="0.25">
      <c r="A405" s="10" t="s">
        <v>662</v>
      </c>
      <c r="B405" s="11" t="s">
        <v>37</v>
      </c>
      <c r="C405" s="12" t="s">
        <v>764</v>
      </c>
      <c r="D405" t="s">
        <v>561</v>
      </c>
      <c r="F405" t="s">
        <v>562</v>
      </c>
      <c r="H405" s="10" t="s">
        <v>563</v>
      </c>
      <c r="J405"/>
    </row>
    <row r="406" spans="1:10" x14ac:dyDescent="0.25">
      <c r="A406" s="10" t="s">
        <v>663</v>
      </c>
      <c r="B406" s="11">
        <v>1365.9384155273438</v>
      </c>
      <c r="C406" s="12">
        <v>3.1354311192579845</v>
      </c>
      <c r="D406" t="s">
        <v>561</v>
      </c>
      <c r="F406" t="s">
        <v>562</v>
      </c>
      <c r="H406" s="10" t="s">
        <v>563</v>
      </c>
      <c r="J406"/>
    </row>
    <row r="407" spans="1:10" x14ac:dyDescent="0.25">
      <c r="A407" s="10" t="s">
        <v>664</v>
      </c>
      <c r="B407" s="11">
        <v>1396.3346862792969</v>
      </c>
      <c r="C407" s="12">
        <v>3.1449895264412815</v>
      </c>
      <c r="D407" t="s">
        <v>549</v>
      </c>
      <c r="E407" s="22">
        <v>1.7011385058059916</v>
      </c>
      <c r="F407" t="s">
        <v>523</v>
      </c>
      <c r="G407" s="15">
        <v>2.4252639761933157</v>
      </c>
      <c r="H407" s="10" t="s">
        <v>550</v>
      </c>
      <c r="J407"/>
    </row>
    <row r="408" spans="1:10" x14ac:dyDescent="0.25">
      <c r="A408" s="10" t="s">
        <v>665</v>
      </c>
      <c r="B408" s="11">
        <v>986.25923156738281</v>
      </c>
      <c r="C408" s="12">
        <v>2.9939910813125441</v>
      </c>
      <c r="D408" t="s">
        <v>549</v>
      </c>
      <c r="E408" s="22">
        <v>1.7011385058059916</v>
      </c>
      <c r="F408" t="s">
        <v>523</v>
      </c>
      <c r="G408" s="15">
        <v>2.4252639761933157</v>
      </c>
      <c r="H408" s="10" t="s">
        <v>550</v>
      </c>
      <c r="J408"/>
    </row>
    <row r="409" spans="1:10" x14ac:dyDescent="0.25">
      <c r="A409" s="10" t="s">
        <v>666</v>
      </c>
      <c r="B409" s="11" t="s">
        <v>37</v>
      </c>
      <c r="C409" s="12" t="s">
        <v>764</v>
      </c>
      <c r="D409" t="s">
        <v>549</v>
      </c>
      <c r="E409" s="22">
        <v>1.70113850580599</v>
      </c>
      <c r="F409" t="s">
        <v>523</v>
      </c>
      <c r="G409" s="15">
        <v>2.4252639761933201</v>
      </c>
      <c r="H409" s="10" t="s">
        <v>550</v>
      </c>
      <c r="J409"/>
    </row>
    <row r="410" spans="1:10" x14ac:dyDescent="0.25">
      <c r="A410" s="10" t="s">
        <v>667</v>
      </c>
      <c r="B410" s="11">
        <v>1347.95166015625</v>
      </c>
      <c r="C410" s="12">
        <v>3.1296743179383011</v>
      </c>
      <c r="D410" t="s">
        <v>549</v>
      </c>
      <c r="E410" s="22">
        <v>1.70113850580599</v>
      </c>
      <c r="F410" t="s">
        <v>523</v>
      </c>
      <c r="G410" s="15">
        <v>2.4252639761933201</v>
      </c>
      <c r="H410" s="10" t="s">
        <v>550</v>
      </c>
      <c r="J410"/>
    </row>
    <row r="411" spans="1:10" x14ac:dyDescent="0.25">
      <c r="A411" s="10" t="s">
        <v>668</v>
      </c>
      <c r="B411" s="11">
        <v>1068.1388092041016</v>
      </c>
      <c r="C411" s="12">
        <v>3.0286276947844128</v>
      </c>
      <c r="D411" t="s">
        <v>549</v>
      </c>
      <c r="E411" s="22">
        <v>1.70113850580599</v>
      </c>
      <c r="F411" t="s">
        <v>523</v>
      </c>
      <c r="G411" s="15">
        <v>2.4252639761933201</v>
      </c>
      <c r="H411" s="10" t="s">
        <v>550</v>
      </c>
      <c r="J411"/>
    </row>
    <row r="412" spans="1:10" x14ac:dyDescent="0.25">
      <c r="A412" s="10" t="s">
        <v>669</v>
      </c>
      <c r="B412" s="11" t="s">
        <v>37</v>
      </c>
      <c r="C412" s="12" t="s">
        <v>764</v>
      </c>
      <c r="D412" t="s">
        <v>549</v>
      </c>
      <c r="E412" s="22">
        <v>1.70113850580599</v>
      </c>
      <c r="F412" t="s">
        <v>523</v>
      </c>
      <c r="G412" s="15">
        <v>2.4252639761933201</v>
      </c>
      <c r="H412" s="10" t="s">
        <v>550</v>
      </c>
      <c r="J412"/>
    </row>
    <row r="413" spans="1:10" x14ac:dyDescent="0.25">
      <c r="A413" s="10" t="s">
        <v>670</v>
      </c>
      <c r="B413" s="11">
        <v>1417.1070861816406</v>
      </c>
      <c r="C413" s="12">
        <v>3.1514026697114979</v>
      </c>
      <c r="D413" t="s">
        <v>549</v>
      </c>
      <c r="E413" s="22">
        <v>1.70113850580599</v>
      </c>
      <c r="F413" t="s">
        <v>523</v>
      </c>
      <c r="G413" s="15">
        <v>2.4252639761933201</v>
      </c>
      <c r="H413" s="10" t="s">
        <v>550</v>
      </c>
      <c r="J413"/>
    </row>
    <row r="414" spans="1:10" x14ac:dyDescent="0.25">
      <c r="A414" s="10" t="s">
        <v>671</v>
      </c>
      <c r="B414" s="11">
        <v>1296.1041259765625</v>
      </c>
      <c r="C414" s="12">
        <v>3.112639893139904</v>
      </c>
      <c r="D414" t="s">
        <v>549</v>
      </c>
      <c r="E414" s="22">
        <v>1.70113850580599</v>
      </c>
      <c r="F414" t="s">
        <v>523</v>
      </c>
      <c r="G414" s="15">
        <v>2.4252639761933201</v>
      </c>
      <c r="H414" s="10" t="s">
        <v>550</v>
      </c>
      <c r="J414"/>
    </row>
    <row r="415" spans="1:10" x14ac:dyDescent="0.25">
      <c r="A415" s="10" t="s">
        <v>672</v>
      </c>
      <c r="B415" s="11" t="s">
        <v>37</v>
      </c>
      <c r="C415" s="12" t="s">
        <v>764</v>
      </c>
      <c r="D415" t="s">
        <v>549</v>
      </c>
      <c r="E415" s="22">
        <v>1.70113850580599</v>
      </c>
      <c r="F415" t="s">
        <v>523</v>
      </c>
      <c r="G415" s="15">
        <v>2.4252639761933201</v>
      </c>
      <c r="H415" s="10" t="s">
        <v>550</v>
      </c>
      <c r="J415"/>
    </row>
    <row r="416" spans="1:10" x14ac:dyDescent="0.25">
      <c r="A416" s="10" t="s">
        <v>673</v>
      </c>
      <c r="B416" s="11" t="s">
        <v>37</v>
      </c>
      <c r="C416" s="12" t="s">
        <v>764</v>
      </c>
      <c r="D416" t="s">
        <v>549</v>
      </c>
      <c r="E416" s="22">
        <v>1.70113850580599</v>
      </c>
      <c r="F416" t="s">
        <v>523</v>
      </c>
      <c r="G416" s="15">
        <v>2.4252639761933201</v>
      </c>
      <c r="H416" s="10" t="s">
        <v>550</v>
      </c>
      <c r="J416"/>
    </row>
    <row r="417" spans="1:10" x14ac:dyDescent="0.25">
      <c r="A417" s="10" t="s">
        <v>674</v>
      </c>
      <c r="B417" s="11" t="s">
        <v>37</v>
      </c>
      <c r="C417" s="12" t="s">
        <v>764</v>
      </c>
      <c r="D417" t="s">
        <v>549</v>
      </c>
      <c r="E417" s="22">
        <v>1.70113850580599</v>
      </c>
      <c r="F417" t="s">
        <v>523</v>
      </c>
      <c r="G417" s="15">
        <v>2.4252639761933201</v>
      </c>
      <c r="H417" s="10" t="s">
        <v>550</v>
      </c>
      <c r="J417"/>
    </row>
    <row r="418" spans="1:10" x14ac:dyDescent="0.25">
      <c r="A418" s="10" t="s">
        <v>677</v>
      </c>
      <c r="B418" s="11" t="s">
        <v>37</v>
      </c>
      <c r="C418" s="12" t="s">
        <v>764</v>
      </c>
      <c r="D418" t="s">
        <v>522</v>
      </c>
      <c r="F418" t="s">
        <v>523</v>
      </c>
      <c r="H418" s="10" t="s">
        <v>524</v>
      </c>
      <c r="J418"/>
    </row>
    <row r="419" spans="1:10" x14ac:dyDescent="0.25">
      <c r="A419" s="10" t="s">
        <v>678</v>
      </c>
      <c r="B419" s="11" t="s">
        <v>37</v>
      </c>
      <c r="C419" s="12" t="s">
        <v>764</v>
      </c>
      <c r="D419" t="s">
        <v>522</v>
      </c>
      <c r="F419" t="s">
        <v>523</v>
      </c>
      <c r="H419" s="10" t="s">
        <v>524</v>
      </c>
      <c r="J419"/>
    </row>
    <row r="420" spans="1:10" x14ac:dyDescent="0.25">
      <c r="A420" s="10" t="s">
        <v>679</v>
      </c>
      <c r="B420" s="11">
        <v>1383.9173889160156</v>
      </c>
      <c r="C420" s="12">
        <v>3.1411101662705021</v>
      </c>
      <c r="D420" t="s">
        <v>522</v>
      </c>
      <c r="F420" t="s">
        <v>523</v>
      </c>
      <c r="H420" s="10" t="s">
        <v>524</v>
      </c>
      <c r="J420"/>
    </row>
    <row r="421" spans="1:10" x14ac:dyDescent="0.25">
      <c r="A421" s="10" t="s">
        <v>680</v>
      </c>
      <c r="B421" s="11" t="s">
        <v>37</v>
      </c>
      <c r="C421" s="12" t="s">
        <v>764</v>
      </c>
      <c r="D421" t="s">
        <v>636</v>
      </c>
      <c r="F421" t="s">
        <v>637</v>
      </c>
      <c r="H421" s="10" t="s">
        <v>638</v>
      </c>
      <c r="J421"/>
    </row>
    <row r="422" spans="1:10" x14ac:dyDescent="0.25">
      <c r="A422" s="10" t="s">
        <v>681</v>
      </c>
      <c r="B422" s="11" t="s">
        <v>37</v>
      </c>
      <c r="C422" s="12" t="s">
        <v>764</v>
      </c>
      <c r="D422" t="s">
        <v>636</v>
      </c>
      <c r="F422" t="s">
        <v>637</v>
      </c>
      <c r="H422" s="10" t="s">
        <v>638</v>
      </c>
      <c r="J422"/>
    </row>
    <row r="423" spans="1:10" x14ac:dyDescent="0.25">
      <c r="A423" s="10" t="s">
        <v>682</v>
      </c>
      <c r="B423" s="11" t="s">
        <v>37</v>
      </c>
      <c r="C423" s="12" t="s">
        <v>764</v>
      </c>
      <c r="D423" t="s">
        <v>595</v>
      </c>
      <c r="F423" t="s">
        <v>596</v>
      </c>
      <c r="H423" s="10" t="s">
        <v>597</v>
      </c>
      <c r="J423"/>
    </row>
    <row r="424" spans="1:10" x14ac:dyDescent="0.25">
      <c r="A424" s="10" t="s">
        <v>683</v>
      </c>
      <c r="B424" s="11">
        <v>1412.2407531738281</v>
      </c>
      <c r="C424" s="12">
        <v>3.1499087398192493</v>
      </c>
      <c r="D424" t="s">
        <v>595</v>
      </c>
      <c r="F424" t="s">
        <v>596</v>
      </c>
      <c r="H424" s="10" t="s">
        <v>597</v>
      </c>
      <c r="J424"/>
    </row>
    <row r="425" spans="1:10" x14ac:dyDescent="0.25">
      <c r="A425" s="10" t="s">
        <v>684</v>
      </c>
      <c r="B425" s="11" t="s">
        <v>37</v>
      </c>
      <c r="C425" s="12" t="s">
        <v>764</v>
      </c>
      <c r="D425" t="s">
        <v>595</v>
      </c>
      <c r="F425" t="s">
        <v>596</v>
      </c>
      <c r="H425" s="10" t="s">
        <v>597</v>
      </c>
      <c r="J425"/>
    </row>
    <row r="426" spans="1:10" x14ac:dyDescent="0.25">
      <c r="A426" s="10" t="s">
        <v>685</v>
      </c>
      <c r="B426" s="11" t="s">
        <v>37</v>
      </c>
      <c r="C426" s="12" t="s">
        <v>764</v>
      </c>
      <c r="D426" t="s">
        <v>582</v>
      </c>
      <c r="E426" s="26" t="s">
        <v>772</v>
      </c>
      <c r="F426" t="s">
        <v>583</v>
      </c>
      <c r="G426">
        <v>0</v>
      </c>
      <c r="H426" s="10" t="s">
        <v>584</v>
      </c>
      <c r="J426"/>
    </row>
    <row r="427" spans="1:10" x14ac:dyDescent="0.25">
      <c r="A427" s="10" t="s">
        <v>686</v>
      </c>
      <c r="B427" s="11" t="s">
        <v>37</v>
      </c>
      <c r="C427" s="12" t="s">
        <v>764</v>
      </c>
      <c r="D427" t="s">
        <v>582</v>
      </c>
      <c r="F427" t="s">
        <v>583</v>
      </c>
      <c r="G427">
        <v>1</v>
      </c>
      <c r="H427" s="10" t="s">
        <v>584</v>
      </c>
      <c r="J427"/>
    </row>
    <row r="428" spans="1:10" x14ac:dyDescent="0.25">
      <c r="A428" s="10" t="s">
        <v>687</v>
      </c>
      <c r="B428" s="11" t="s">
        <v>37</v>
      </c>
      <c r="C428" s="12" t="s">
        <v>764</v>
      </c>
      <c r="D428" t="s">
        <v>582</v>
      </c>
      <c r="F428" t="s">
        <v>583</v>
      </c>
      <c r="G428">
        <v>2</v>
      </c>
      <c r="H428" s="10" t="s">
        <v>584</v>
      </c>
      <c r="J428"/>
    </row>
    <row r="429" spans="1:10" x14ac:dyDescent="0.25">
      <c r="A429" s="10" t="s">
        <v>688</v>
      </c>
      <c r="B429" s="11" t="s">
        <v>37</v>
      </c>
      <c r="C429" s="12" t="s">
        <v>764</v>
      </c>
      <c r="D429" t="s">
        <v>582</v>
      </c>
      <c r="F429" t="s">
        <v>583</v>
      </c>
      <c r="G429">
        <v>3</v>
      </c>
      <c r="H429" s="10" t="s">
        <v>584</v>
      </c>
      <c r="J429"/>
    </row>
    <row r="430" spans="1:10" x14ac:dyDescent="0.25">
      <c r="A430" s="10" t="s">
        <v>689</v>
      </c>
      <c r="B430" s="11" t="s">
        <v>37</v>
      </c>
      <c r="C430" s="12" t="s">
        <v>764</v>
      </c>
      <c r="D430" t="s">
        <v>582</v>
      </c>
      <c r="F430" t="s">
        <v>583</v>
      </c>
      <c r="G430">
        <v>4</v>
      </c>
      <c r="H430" s="10" t="s">
        <v>584</v>
      </c>
      <c r="J430"/>
    </row>
    <row r="431" spans="1:10" x14ac:dyDescent="0.25">
      <c r="A431" s="10" t="s">
        <v>690</v>
      </c>
      <c r="B431" s="11" t="s">
        <v>37</v>
      </c>
      <c r="C431" s="12" t="s">
        <v>764</v>
      </c>
      <c r="D431" t="s">
        <v>582</v>
      </c>
      <c r="F431" t="s">
        <v>583</v>
      </c>
      <c r="G431">
        <v>5</v>
      </c>
      <c r="H431" s="10" t="s">
        <v>584</v>
      </c>
      <c r="J431"/>
    </row>
    <row r="432" spans="1:10" x14ac:dyDescent="0.25">
      <c r="A432" s="10" t="s">
        <v>691</v>
      </c>
      <c r="B432" s="11" t="s">
        <v>37</v>
      </c>
      <c r="C432" s="12" t="s">
        <v>764</v>
      </c>
      <c r="D432" t="s">
        <v>582</v>
      </c>
      <c r="F432" t="s">
        <v>583</v>
      </c>
      <c r="G432">
        <v>6</v>
      </c>
      <c r="H432" s="10" t="s">
        <v>584</v>
      </c>
      <c r="J432"/>
    </row>
    <row r="433" spans="1:10" x14ac:dyDescent="0.25">
      <c r="A433" s="10" t="s">
        <v>692</v>
      </c>
      <c r="B433" s="11" t="s">
        <v>37</v>
      </c>
      <c r="C433" s="12" t="s">
        <v>764</v>
      </c>
      <c r="D433" t="s">
        <v>582</v>
      </c>
      <c r="F433" t="s">
        <v>583</v>
      </c>
      <c r="G433">
        <v>7</v>
      </c>
      <c r="H433" s="10" t="s">
        <v>584</v>
      </c>
      <c r="J433"/>
    </row>
    <row r="434" spans="1:10" x14ac:dyDescent="0.25">
      <c r="A434" s="10" t="s">
        <v>693</v>
      </c>
      <c r="B434" s="11" t="s">
        <v>37</v>
      </c>
      <c r="C434" s="12" t="s">
        <v>764</v>
      </c>
      <c r="D434" t="s">
        <v>582</v>
      </c>
      <c r="F434" t="s">
        <v>583</v>
      </c>
      <c r="G434">
        <v>8</v>
      </c>
      <c r="H434" s="10" t="s">
        <v>584</v>
      </c>
      <c r="J434"/>
    </row>
    <row r="435" spans="1:10" x14ac:dyDescent="0.25">
      <c r="A435" s="10" t="s">
        <v>694</v>
      </c>
      <c r="B435" s="11">
        <v>1425.4541015625</v>
      </c>
      <c r="C435" s="12">
        <v>3.1539532379491964</v>
      </c>
      <c r="D435" t="s">
        <v>582</v>
      </c>
      <c r="F435" t="s">
        <v>583</v>
      </c>
      <c r="G435">
        <v>9</v>
      </c>
      <c r="H435" s="10" t="s">
        <v>584</v>
      </c>
      <c r="J435"/>
    </row>
    <row r="436" spans="1:10" x14ac:dyDescent="0.25">
      <c r="A436" s="10" t="s">
        <v>695</v>
      </c>
      <c r="B436" s="11">
        <v>1239.7590637207031</v>
      </c>
      <c r="C436" s="12">
        <v>3.0933372920464288</v>
      </c>
      <c r="D436" t="s">
        <v>582</v>
      </c>
      <c r="F436" t="s">
        <v>583</v>
      </c>
      <c r="G436">
        <v>10</v>
      </c>
      <c r="H436" s="10" t="s">
        <v>584</v>
      </c>
      <c r="J436"/>
    </row>
    <row r="437" spans="1:10" x14ac:dyDescent="0.25">
      <c r="A437" s="10" t="s">
        <v>696</v>
      </c>
      <c r="B437" s="11" t="s">
        <v>37</v>
      </c>
      <c r="C437" s="12" t="s">
        <v>764</v>
      </c>
      <c r="D437" t="s">
        <v>582</v>
      </c>
      <c r="F437" t="s">
        <v>583</v>
      </c>
      <c r="G437">
        <v>11</v>
      </c>
      <c r="H437" s="10" t="s">
        <v>584</v>
      </c>
      <c r="J437"/>
    </row>
    <row r="438" spans="1:10" x14ac:dyDescent="0.25">
      <c r="A438" s="10" t="s">
        <v>697</v>
      </c>
      <c r="B438" s="11" t="s">
        <v>37</v>
      </c>
      <c r="C438" s="12" t="s">
        <v>764</v>
      </c>
      <c r="D438" t="s">
        <v>582</v>
      </c>
      <c r="F438" t="s">
        <v>583</v>
      </c>
      <c r="G438">
        <v>12</v>
      </c>
      <c r="H438" s="10" t="s">
        <v>584</v>
      </c>
      <c r="J438"/>
    </row>
    <row r="439" spans="1:10" x14ac:dyDescent="0.25">
      <c r="A439" s="10" t="s">
        <v>698</v>
      </c>
      <c r="B439" s="11" t="s">
        <v>37</v>
      </c>
      <c r="C439" s="12" t="s">
        <v>764</v>
      </c>
      <c r="D439" t="s">
        <v>582</v>
      </c>
      <c r="F439" t="s">
        <v>583</v>
      </c>
      <c r="G439">
        <v>13</v>
      </c>
      <c r="H439" s="10" t="s">
        <v>584</v>
      </c>
      <c r="J439"/>
    </row>
    <row r="440" spans="1:10" x14ac:dyDescent="0.25">
      <c r="A440" s="10" t="s">
        <v>699</v>
      </c>
      <c r="B440" s="11" t="s">
        <v>37</v>
      </c>
      <c r="C440" s="12" t="s">
        <v>764</v>
      </c>
      <c r="D440" t="s">
        <v>582</v>
      </c>
      <c r="F440" t="s">
        <v>583</v>
      </c>
      <c r="G440">
        <v>14</v>
      </c>
      <c r="H440" s="10" t="s">
        <v>584</v>
      </c>
      <c r="J440"/>
    </row>
    <row r="441" spans="1:10" x14ac:dyDescent="0.25">
      <c r="A441" s="10" t="s">
        <v>702</v>
      </c>
      <c r="B441" s="11" t="s">
        <v>37</v>
      </c>
      <c r="C441" s="12" t="s">
        <v>764</v>
      </c>
      <c r="D441" t="s">
        <v>582</v>
      </c>
      <c r="F441" t="s">
        <v>583</v>
      </c>
      <c r="G441">
        <v>15</v>
      </c>
      <c r="H441" s="10" t="s">
        <v>584</v>
      </c>
      <c r="J441"/>
    </row>
    <row r="442" spans="1:10" x14ac:dyDescent="0.25">
      <c r="A442" s="10" t="s">
        <v>703</v>
      </c>
      <c r="B442" s="11" t="s">
        <v>37</v>
      </c>
      <c r="C442" s="12" t="s">
        <v>764</v>
      </c>
      <c r="D442" t="s">
        <v>582</v>
      </c>
      <c r="F442" t="s">
        <v>583</v>
      </c>
      <c r="G442">
        <v>16</v>
      </c>
      <c r="H442" s="10" t="s">
        <v>584</v>
      </c>
      <c r="J442"/>
    </row>
    <row r="443" spans="1:10" x14ac:dyDescent="0.25">
      <c r="A443" s="10" t="s">
        <v>704</v>
      </c>
      <c r="B443" s="11" t="s">
        <v>37</v>
      </c>
      <c r="C443" s="12" t="s">
        <v>764</v>
      </c>
      <c r="D443" t="s">
        <v>582</v>
      </c>
      <c r="F443" t="s">
        <v>583</v>
      </c>
      <c r="G443">
        <v>17</v>
      </c>
      <c r="H443" s="10" t="s">
        <v>584</v>
      </c>
      <c r="J443"/>
    </row>
    <row r="444" spans="1:10" x14ac:dyDescent="0.25">
      <c r="A444" s="10" t="s">
        <v>705</v>
      </c>
      <c r="B444" s="11" t="s">
        <v>37</v>
      </c>
      <c r="C444" s="12" t="s">
        <v>764</v>
      </c>
      <c r="D444" t="s">
        <v>656</v>
      </c>
      <c r="F444" t="s">
        <v>657</v>
      </c>
      <c r="H444" s="10" t="s">
        <v>658</v>
      </c>
      <c r="J444"/>
    </row>
    <row r="445" spans="1:10" x14ac:dyDescent="0.25">
      <c r="A445" s="10" t="s">
        <v>706</v>
      </c>
      <c r="B445" s="11" t="s">
        <v>37</v>
      </c>
      <c r="C445" s="12" t="s">
        <v>764</v>
      </c>
      <c r="D445" t="s">
        <v>656</v>
      </c>
      <c r="F445" t="s">
        <v>657</v>
      </c>
      <c r="H445" s="10" t="s">
        <v>658</v>
      </c>
      <c r="J445"/>
    </row>
    <row r="446" spans="1:10" x14ac:dyDescent="0.25">
      <c r="A446" s="10" t="s">
        <v>707</v>
      </c>
      <c r="B446" s="11" t="s">
        <v>37</v>
      </c>
      <c r="C446" s="12" t="s">
        <v>764</v>
      </c>
      <c r="D446" t="s">
        <v>656</v>
      </c>
      <c r="F446" t="s">
        <v>657</v>
      </c>
      <c r="H446" s="10" t="s">
        <v>658</v>
      </c>
      <c r="J446"/>
    </row>
    <row r="447" spans="1:10" x14ac:dyDescent="0.25">
      <c r="A447" s="10" t="s">
        <v>708</v>
      </c>
      <c r="B447" s="11" t="s">
        <v>37</v>
      </c>
      <c r="C447" s="12" t="s">
        <v>764</v>
      </c>
      <c r="D447" t="s">
        <v>656</v>
      </c>
      <c r="F447" t="s">
        <v>657</v>
      </c>
      <c r="H447" s="10" t="s">
        <v>658</v>
      </c>
      <c r="J447"/>
    </row>
    <row r="448" spans="1:10" x14ac:dyDescent="0.25">
      <c r="A448" s="10" t="s">
        <v>709</v>
      </c>
      <c r="B448" s="11" t="s">
        <v>37</v>
      </c>
      <c r="C448" s="12" t="s">
        <v>764</v>
      </c>
      <c r="D448" t="s">
        <v>656</v>
      </c>
      <c r="F448" t="s">
        <v>657</v>
      </c>
      <c r="H448" s="10" t="s">
        <v>658</v>
      </c>
      <c r="J448"/>
    </row>
    <row r="449" spans="1:10" x14ac:dyDescent="0.25">
      <c r="A449" s="10" t="s">
        <v>710</v>
      </c>
      <c r="B449" s="11" t="s">
        <v>37</v>
      </c>
      <c r="C449" s="12" t="s">
        <v>764</v>
      </c>
      <c r="D449" t="s">
        <v>514</v>
      </c>
      <c r="F449" t="s">
        <v>515</v>
      </c>
      <c r="H449" s="10" t="s">
        <v>516</v>
      </c>
      <c r="J449"/>
    </row>
    <row r="450" spans="1:10" x14ac:dyDescent="0.25">
      <c r="A450" s="10" t="s">
        <v>711</v>
      </c>
      <c r="B450" s="11" t="s">
        <v>37</v>
      </c>
      <c r="C450" s="12" t="s">
        <v>764</v>
      </c>
      <c r="D450" t="s">
        <v>514</v>
      </c>
      <c r="F450" t="s">
        <v>515</v>
      </c>
      <c r="H450" s="10" t="s">
        <v>516</v>
      </c>
      <c r="J450"/>
    </row>
    <row r="451" spans="1:10" x14ac:dyDescent="0.25">
      <c r="A451" s="10" t="s">
        <v>712</v>
      </c>
      <c r="B451" s="11">
        <v>1276.0184478759766</v>
      </c>
      <c r="C451" s="12">
        <v>3.1058569531882974</v>
      </c>
      <c r="D451" t="s">
        <v>514</v>
      </c>
      <c r="F451" t="s">
        <v>515</v>
      </c>
      <c r="H451" s="10" t="s">
        <v>516</v>
      </c>
      <c r="J451"/>
    </row>
    <row r="452" spans="1:10" x14ac:dyDescent="0.25">
      <c r="A452" s="10" t="s">
        <v>713</v>
      </c>
      <c r="B452" s="11" t="s">
        <v>37</v>
      </c>
      <c r="C452" s="12" t="s">
        <v>764</v>
      </c>
      <c r="D452" t="s">
        <v>514</v>
      </c>
      <c r="F452" t="s">
        <v>515</v>
      </c>
      <c r="H452" s="10" t="s">
        <v>516</v>
      </c>
      <c r="J452"/>
    </row>
    <row r="453" spans="1:10" x14ac:dyDescent="0.25">
      <c r="A453" s="10" t="s">
        <v>714</v>
      </c>
      <c r="B453" s="11" t="s">
        <v>37</v>
      </c>
      <c r="C453" s="12" t="s">
        <v>764</v>
      </c>
      <c r="D453" t="s">
        <v>514</v>
      </c>
      <c r="F453" t="s">
        <v>515</v>
      </c>
      <c r="H453" s="10" t="s">
        <v>516</v>
      </c>
      <c r="J453"/>
    </row>
    <row r="454" spans="1:10" x14ac:dyDescent="0.25">
      <c r="A454" s="10" t="s">
        <v>715</v>
      </c>
      <c r="B454" s="11" t="s">
        <v>37</v>
      </c>
      <c r="C454" s="12" t="s">
        <v>764</v>
      </c>
      <c r="D454" t="s">
        <v>514</v>
      </c>
      <c r="F454" t="s">
        <v>515</v>
      </c>
      <c r="H454" s="10" t="s">
        <v>516</v>
      </c>
      <c r="J454"/>
    </row>
    <row r="455" spans="1:10" x14ac:dyDescent="0.25">
      <c r="A455" s="10" t="s">
        <v>716</v>
      </c>
      <c r="B455" s="11" t="s">
        <v>37</v>
      </c>
      <c r="C455" s="12" t="s">
        <v>764</v>
      </c>
      <c r="D455" t="s">
        <v>514</v>
      </c>
      <c r="F455" t="s">
        <v>515</v>
      </c>
      <c r="H455" s="10" t="s">
        <v>516</v>
      </c>
      <c r="J455"/>
    </row>
    <row r="456" spans="1:10" x14ac:dyDescent="0.25">
      <c r="A456" s="10" t="s">
        <v>717</v>
      </c>
      <c r="B456" s="11" t="s">
        <v>37</v>
      </c>
      <c r="C456" s="12" t="s">
        <v>764</v>
      </c>
      <c r="D456" t="s">
        <v>514</v>
      </c>
      <c r="F456" t="s">
        <v>515</v>
      </c>
      <c r="H456" s="10" t="s">
        <v>516</v>
      </c>
      <c r="J456"/>
    </row>
    <row r="457" spans="1:10" x14ac:dyDescent="0.25">
      <c r="A457" s="10" t="s">
        <v>718</v>
      </c>
      <c r="B457" s="11" t="s">
        <v>37</v>
      </c>
      <c r="C457" s="12" t="s">
        <v>764</v>
      </c>
      <c r="D457" t="s">
        <v>535</v>
      </c>
      <c r="F457" t="s">
        <v>536</v>
      </c>
      <c r="H457" s="10" t="s">
        <v>537</v>
      </c>
      <c r="J457"/>
    </row>
    <row r="458" spans="1:10" x14ac:dyDescent="0.25">
      <c r="A458" s="10" t="s">
        <v>719</v>
      </c>
      <c r="B458" s="11">
        <v>1461.7594909667969</v>
      </c>
      <c r="C458" s="12">
        <v>3.1648759223219614</v>
      </c>
      <c r="D458" t="s">
        <v>535</v>
      </c>
      <c r="F458" t="s">
        <v>536</v>
      </c>
      <c r="H458" s="10" t="s">
        <v>537</v>
      </c>
      <c r="J458"/>
    </row>
    <row r="459" spans="1:10" x14ac:dyDescent="0.25">
      <c r="A459" s="10" t="s">
        <v>720</v>
      </c>
      <c r="B459" s="11" t="s">
        <v>37</v>
      </c>
      <c r="C459" s="12" t="s">
        <v>764</v>
      </c>
      <c r="D459" t="s">
        <v>535</v>
      </c>
      <c r="F459" t="s">
        <v>536</v>
      </c>
      <c r="H459" s="10" t="s">
        <v>537</v>
      </c>
      <c r="J459"/>
    </row>
    <row r="460" spans="1:10" x14ac:dyDescent="0.25">
      <c r="A460" s="10" t="s">
        <v>721</v>
      </c>
      <c r="B460" s="11" t="s">
        <v>37</v>
      </c>
      <c r="C460" s="12" t="s">
        <v>764</v>
      </c>
      <c r="D460" t="s">
        <v>675</v>
      </c>
      <c r="F460" t="s">
        <v>536</v>
      </c>
      <c r="H460" s="10" t="s">
        <v>676</v>
      </c>
      <c r="J460"/>
    </row>
    <row r="461" spans="1:10" x14ac:dyDescent="0.25">
      <c r="A461" s="10" t="s">
        <v>722</v>
      </c>
      <c r="B461" s="11" t="s">
        <v>37</v>
      </c>
      <c r="C461" s="12" t="s">
        <v>764</v>
      </c>
      <c r="D461" t="s">
        <v>675</v>
      </c>
      <c r="F461" t="s">
        <v>536</v>
      </c>
      <c r="H461" s="10" t="s">
        <v>676</v>
      </c>
      <c r="J461"/>
    </row>
    <row r="462" spans="1:10" x14ac:dyDescent="0.25">
      <c r="A462" s="10" t="s">
        <v>723</v>
      </c>
      <c r="B462" s="11" t="s">
        <v>37</v>
      </c>
      <c r="C462" s="12" t="s">
        <v>764</v>
      </c>
      <c r="D462" t="s">
        <v>675</v>
      </c>
      <c r="F462" t="s">
        <v>700</v>
      </c>
      <c r="H462" s="10" t="s">
        <v>701</v>
      </c>
      <c r="J462"/>
    </row>
    <row r="463" spans="1:10" x14ac:dyDescent="0.25">
      <c r="A463" s="10" t="s">
        <v>724</v>
      </c>
      <c r="B463" s="11" t="s">
        <v>37</v>
      </c>
      <c r="C463" s="12" t="s">
        <v>764</v>
      </c>
      <c r="D463" t="s">
        <v>675</v>
      </c>
      <c r="F463" t="s">
        <v>700</v>
      </c>
      <c r="H463" s="10" t="s">
        <v>701</v>
      </c>
      <c r="J463"/>
    </row>
    <row r="464" spans="1:10" x14ac:dyDescent="0.25">
      <c r="A464" s="10" t="s">
        <v>725</v>
      </c>
      <c r="B464" s="11" t="s">
        <v>37</v>
      </c>
      <c r="C464" s="12" t="s">
        <v>764</v>
      </c>
      <c r="D464" t="s">
        <v>675</v>
      </c>
      <c r="F464" t="s">
        <v>700</v>
      </c>
      <c r="H464" s="10" t="s">
        <v>701</v>
      </c>
      <c r="J464"/>
    </row>
    <row r="465" spans="1:10" x14ac:dyDescent="0.25">
      <c r="A465" s="10" t="s">
        <v>726</v>
      </c>
      <c r="B465" s="11" t="s">
        <v>37</v>
      </c>
      <c r="C465" s="12" t="s">
        <v>764</v>
      </c>
      <c r="D465" t="s">
        <v>194</v>
      </c>
      <c r="F465" t="s">
        <v>571</v>
      </c>
      <c r="H465" s="10" t="s">
        <v>572</v>
      </c>
      <c r="J465"/>
    </row>
    <row r="466" spans="1:10" x14ac:dyDescent="0.25">
      <c r="A466" s="10" t="s">
        <v>727</v>
      </c>
      <c r="B466" s="11" t="s">
        <v>37</v>
      </c>
      <c r="C466" s="12" t="s">
        <v>764</v>
      </c>
      <c r="D466" t="s">
        <v>194</v>
      </c>
      <c r="F466" t="s">
        <v>571</v>
      </c>
      <c r="H466" s="10" t="s">
        <v>572</v>
      </c>
      <c r="J466"/>
    </row>
    <row r="467" spans="1:10" x14ac:dyDescent="0.25">
      <c r="A467" s="10" t="s">
        <v>728</v>
      </c>
      <c r="B467" s="11" t="s">
        <v>37</v>
      </c>
      <c r="C467" s="12" t="s">
        <v>764</v>
      </c>
      <c r="D467" t="s">
        <v>194</v>
      </c>
      <c r="F467" t="s">
        <v>571</v>
      </c>
      <c r="H467" s="10" t="s">
        <v>572</v>
      </c>
      <c r="J467"/>
    </row>
    <row r="468" spans="1:10" x14ac:dyDescent="0.25">
      <c r="A468" s="10" t="s">
        <v>729</v>
      </c>
      <c r="B468" s="11" t="s">
        <v>37</v>
      </c>
      <c r="C468" s="12" t="s">
        <v>764</v>
      </c>
      <c r="D468" t="s">
        <v>194</v>
      </c>
      <c r="F468" t="s">
        <v>571</v>
      </c>
      <c r="H468" s="10" t="s">
        <v>572</v>
      </c>
      <c r="J468"/>
    </row>
    <row r="469" spans="1:10" x14ac:dyDescent="0.25">
      <c r="A469" s="10" t="s">
        <v>730</v>
      </c>
      <c r="B469" s="11" t="s">
        <v>37</v>
      </c>
      <c r="C469" s="12" t="s">
        <v>764</v>
      </c>
      <c r="D469" t="s">
        <v>492</v>
      </c>
      <c r="F469" s="62" t="s">
        <v>568</v>
      </c>
      <c r="H469" s="63" t="s">
        <v>569</v>
      </c>
      <c r="J469"/>
    </row>
    <row r="470" spans="1:10" x14ac:dyDescent="0.25">
      <c r="A470" s="10" t="s">
        <v>731</v>
      </c>
      <c r="B470" s="11" t="s">
        <v>37</v>
      </c>
      <c r="C470" s="12" t="s">
        <v>764</v>
      </c>
      <c r="D470" t="s">
        <v>492</v>
      </c>
      <c r="F470" t="s">
        <v>568</v>
      </c>
      <c r="H470" s="10" t="s">
        <v>569</v>
      </c>
      <c r="J470"/>
    </row>
    <row r="471" spans="1:10" x14ac:dyDescent="0.25">
      <c r="A471" s="10" t="s">
        <v>732</v>
      </c>
      <c r="B471" s="11">
        <v>1355.4644775390625</v>
      </c>
      <c r="C471" s="12">
        <v>3.1320881405731504</v>
      </c>
      <c r="D471" t="s">
        <v>492</v>
      </c>
      <c r="F471" t="s">
        <v>568</v>
      </c>
      <c r="H471" s="10" t="s">
        <v>569</v>
      </c>
      <c r="J471"/>
    </row>
    <row r="472" spans="1:10" x14ac:dyDescent="0.25">
      <c r="A472" s="10" t="s">
        <v>733</v>
      </c>
      <c r="B472" s="11">
        <v>1292.911376953125</v>
      </c>
      <c r="C472" s="12">
        <v>3.1115687570387074</v>
      </c>
      <c r="D472" t="s">
        <v>492</v>
      </c>
      <c r="F472" t="s">
        <v>568</v>
      </c>
      <c r="H472" s="10" t="s">
        <v>569</v>
      </c>
      <c r="J472"/>
    </row>
    <row r="473" spans="1:10" x14ac:dyDescent="0.25">
      <c r="A473" s="10" t="s">
        <v>734</v>
      </c>
      <c r="B473" s="11" t="s">
        <v>37</v>
      </c>
      <c r="C473" s="12" t="s">
        <v>764</v>
      </c>
      <c r="D473" t="s">
        <v>492</v>
      </c>
      <c r="F473" t="s">
        <v>568</v>
      </c>
      <c r="H473" s="10" t="s">
        <v>569</v>
      </c>
      <c r="J473"/>
    </row>
    <row r="474" spans="1:10" x14ac:dyDescent="0.25">
      <c r="A474" s="10" t="s">
        <v>735</v>
      </c>
      <c r="B474" s="11" t="s">
        <v>37</v>
      </c>
      <c r="C474" s="12" t="s">
        <v>764</v>
      </c>
      <c r="D474" t="s">
        <v>492</v>
      </c>
      <c r="F474" t="s">
        <v>568</v>
      </c>
      <c r="H474" s="10" t="s">
        <v>569</v>
      </c>
      <c r="J474"/>
    </row>
    <row r="475" spans="1:10" x14ac:dyDescent="0.25">
      <c r="A475" s="10" t="s">
        <v>736</v>
      </c>
      <c r="B475" s="11" t="s">
        <v>37</v>
      </c>
      <c r="C475" s="12" t="s">
        <v>764</v>
      </c>
      <c r="D475" t="s">
        <v>492</v>
      </c>
      <c r="F475" t="s">
        <v>568</v>
      </c>
      <c r="H475" s="10" t="s">
        <v>569</v>
      </c>
      <c r="J475"/>
    </row>
    <row r="476" spans="1:10" x14ac:dyDescent="0.25">
      <c r="A476" s="10" t="s">
        <v>737</v>
      </c>
      <c r="B476" s="11" t="s">
        <v>37</v>
      </c>
      <c r="C476" s="12" t="s">
        <v>764</v>
      </c>
      <c r="D476" t="s">
        <v>492</v>
      </c>
      <c r="F476" t="s">
        <v>568</v>
      </c>
      <c r="H476" s="10" t="s">
        <v>569</v>
      </c>
      <c r="J476"/>
    </row>
    <row r="477" spans="1:10" x14ac:dyDescent="0.25">
      <c r="A477" s="10" t="s">
        <v>738</v>
      </c>
      <c r="B477" s="11" t="s">
        <v>37</v>
      </c>
      <c r="C477" s="12" t="s">
        <v>764</v>
      </c>
      <c r="D477" t="s">
        <v>492</v>
      </c>
      <c r="F477" t="s">
        <v>568</v>
      </c>
      <c r="H477" s="10" t="s">
        <v>569</v>
      </c>
      <c r="J477"/>
    </row>
    <row r="478" spans="1:10" x14ac:dyDescent="0.25">
      <c r="A478" s="10" t="s">
        <v>741</v>
      </c>
      <c r="B478" s="11" t="s">
        <v>37</v>
      </c>
      <c r="C478" s="12" t="s">
        <v>764</v>
      </c>
      <c r="D478" t="s">
        <v>492</v>
      </c>
      <c r="F478" t="s">
        <v>568</v>
      </c>
      <c r="H478" s="10" t="s">
        <v>569</v>
      </c>
      <c r="J478"/>
    </row>
    <row r="479" spans="1:10" x14ac:dyDescent="0.25">
      <c r="A479" s="10" t="s">
        <v>742</v>
      </c>
      <c r="B479" s="11">
        <v>1367.4063110351563</v>
      </c>
      <c r="C479" s="12">
        <v>3.1358975799821986</v>
      </c>
      <c r="D479" t="s">
        <v>492</v>
      </c>
      <c r="F479" t="s">
        <v>568</v>
      </c>
      <c r="H479" s="10" t="s">
        <v>569</v>
      </c>
      <c r="J479"/>
    </row>
    <row r="480" spans="1:10" x14ac:dyDescent="0.25">
      <c r="A480" s="10" t="s">
        <v>743</v>
      </c>
      <c r="B480" s="11" t="s">
        <v>37</v>
      </c>
      <c r="C480" s="12" t="s">
        <v>764</v>
      </c>
      <c r="D480" t="s">
        <v>492</v>
      </c>
      <c r="F480" t="s">
        <v>568</v>
      </c>
      <c r="H480" s="10" t="s">
        <v>569</v>
      </c>
      <c r="J480"/>
    </row>
    <row r="481" spans="1:10" x14ac:dyDescent="0.25">
      <c r="A481" s="10" t="s">
        <v>744</v>
      </c>
      <c r="B481" s="11">
        <v>1442.8544616699219</v>
      </c>
      <c r="C481" s="12">
        <v>3.1592225267405363</v>
      </c>
      <c r="D481" t="s">
        <v>492</v>
      </c>
      <c r="F481" t="s">
        <v>568</v>
      </c>
      <c r="H481" s="10" t="s">
        <v>569</v>
      </c>
      <c r="J481"/>
    </row>
    <row r="482" spans="1:10" x14ac:dyDescent="0.25">
      <c r="A482" s="10" t="s">
        <v>745</v>
      </c>
      <c r="B482" s="11" t="s">
        <v>37</v>
      </c>
      <c r="C482" s="12" t="s">
        <v>764</v>
      </c>
      <c r="D482" t="s">
        <v>492</v>
      </c>
      <c r="F482" t="s">
        <v>568</v>
      </c>
      <c r="H482" s="10" t="s">
        <v>569</v>
      </c>
      <c r="J482"/>
    </row>
    <row r="483" spans="1:10" x14ac:dyDescent="0.25">
      <c r="A483" s="10" t="s">
        <v>746</v>
      </c>
      <c r="B483" s="11" t="s">
        <v>37</v>
      </c>
      <c r="C483" s="12" t="s">
        <v>764</v>
      </c>
      <c r="D483" t="s">
        <v>492</v>
      </c>
      <c r="F483" t="s">
        <v>568</v>
      </c>
      <c r="H483" s="10" t="s">
        <v>569</v>
      </c>
      <c r="J483"/>
    </row>
    <row r="484" spans="1:10" x14ac:dyDescent="0.25">
      <c r="A484" s="10" t="s">
        <v>747</v>
      </c>
      <c r="B484" s="11">
        <v>1472.9614321370925</v>
      </c>
      <c r="C484" s="12">
        <v>3.1681913754717379</v>
      </c>
      <c r="D484" t="s">
        <v>492</v>
      </c>
      <c r="F484" t="s">
        <v>568</v>
      </c>
      <c r="H484" s="10" t="s">
        <v>569</v>
      </c>
      <c r="J484"/>
    </row>
    <row r="485" spans="1:10" x14ac:dyDescent="0.25">
      <c r="A485" s="10" t="s">
        <v>748</v>
      </c>
      <c r="B485" s="11" t="s">
        <v>37</v>
      </c>
      <c r="C485" s="12" t="s">
        <v>764</v>
      </c>
      <c r="D485" t="s">
        <v>492</v>
      </c>
      <c r="F485" t="s">
        <v>568</v>
      </c>
      <c r="H485" s="10" t="s">
        <v>569</v>
      </c>
      <c r="J485"/>
    </row>
    <row r="486" spans="1:10" x14ac:dyDescent="0.25">
      <c r="A486" s="10" t="s">
        <v>749</v>
      </c>
      <c r="B486" s="11">
        <v>1493.0593872070313</v>
      </c>
      <c r="C486" s="12">
        <v>3.1740770823555455</v>
      </c>
      <c r="D486" t="s">
        <v>492</v>
      </c>
      <c r="F486" t="s">
        <v>568</v>
      </c>
      <c r="H486" s="10" t="s">
        <v>569</v>
      </c>
      <c r="J486"/>
    </row>
    <row r="487" spans="1:10" x14ac:dyDescent="0.25">
      <c r="A487" s="10" t="s">
        <v>750</v>
      </c>
      <c r="B487" s="11" t="s">
        <v>37</v>
      </c>
      <c r="C487" s="12" t="s">
        <v>764</v>
      </c>
      <c r="D487" t="s">
        <v>492</v>
      </c>
      <c r="F487" t="s">
        <v>568</v>
      </c>
      <c r="H487" s="10" t="s">
        <v>569</v>
      </c>
      <c r="J487"/>
    </row>
    <row r="488" spans="1:10" x14ac:dyDescent="0.25">
      <c r="A488" s="10" t="s">
        <v>751</v>
      </c>
      <c r="B488" s="11" t="s">
        <v>157</v>
      </c>
      <c r="C488" s="12" t="e">
        <v>#VALUE!</v>
      </c>
      <c r="D488" t="s">
        <v>492</v>
      </c>
      <c r="F488" t="s">
        <v>568</v>
      </c>
      <c r="H488" s="10" t="s">
        <v>569</v>
      </c>
      <c r="J488"/>
    </row>
    <row r="489" spans="1:10" x14ac:dyDescent="0.25">
      <c r="A489" s="10" t="s">
        <v>752</v>
      </c>
      <c r="B489" s="11" t="s">
        <v>37</v>
      </c>
      <c r="C489" s="12" t="s">
        <v>764</v>
      </c>
      <c r="D489" t="s">
        <v>492</v>
      </c>
      <c r="F489" t="s">
        <v>568</v>
      </c>
      <c r="H489" s="10" t="s">
        <v>569</v>
      </c>
      <c r="J489"/>
    </row>
    <row r="490" spans="1:10" x14ac:dyDescent="0.25">
      <c r="A490" s="10" t="s">
        <v>753</v>
      </c>
      <c r="B490" s="11">
        <v>1455.5084228515625</v>
      </c>
      <c r="C490" s="12">
        <v>3.1630147229918486</v>
      </c>
      <c r="D490" t="s">
        <v>492</v>
      </c>
      <c r="F490" t="s">
        <v>568</v>
      </c>
      <c r="H490" s="10" t="s">
        <v>569</v>
      </c>
      <c r="J490"/>
    </row>
    <row r="491" spans="1:10" x14ac:dyDescent="0.25">
      <c r="A491" s="10" t="s">
        <v>754</v>
      </c>
      <c r="B491" s="11" t="s">
        <v>157</v>
      </c>
      <c r="C491" s="12" t="e">
        <v>#VALUE!</v>
      </c>
      <c r="D491" t="s">
        <v>492</v>
      </c>
      <c r="F491" t="s">
        <v>568</v>
      </c>
      <c r="H491" s="10" t="s">
        <v>569</v>
      </c>
      <c r="J491"/>
    </row>
    <row r="492" spans="1:10" x14ac:dyDescent="0.25">
      <c r="A492" s="10" t="s">
        <v>755</v>
      </c>
      <c r="B492" s="11">
        <v>1365.9384155273438</v>
      </c>
      <c r="C492" s="12">
        <v>3.1354311192579845</v>
      </c>
      <c r="D492" t="s">
        <v>492</v>
      </c>
      <c r="F492" t="s">
        <v>568</v>
      </c>
      <c r="H492" s="10" t="s">
        <v>569</v>
      </c>
      <c r="J492"/>
    </row>
    <row r="493" spans="1:10" x14ac:dyDescent="0.25">
      <c r="A493" s="10" t="s">
        <v>756</v>
      </c>
      <c r="B493" s="11">
        <v>1396.3346862792969</v>
      </c>
      <c r="C493" s="12">
        <v>3.1449895264412815</v>
      </c>
      <c r="D493" t="s">
        <v>492</v>
      </c>
      <c r="F493" t="s">
        <v>568</v>
      </c>
      <c r="H493" s="10" t="s">
        <v>569</v>
      </c>
      <c r="J493"/>
    </row>
    <row r="494" spans="1:10" x14ac:dyDescent="0.25">
      <c r="A494" s="10" t="s">
        <v>757</v>
      </c>
      <c r="B494" s="11">
        <v>986.25923156738281</v>
      </c>
      <c r="C494" s="12">
        <v>2.9939910813125441</v>
      </c>
      <c r="D494" t="s">
        <v>492</v>
      </c>
      <c r="F494" t="s">
        <v>568</v>
      </c>
      <c r="H494" s="10" t="s">
        <v>569</v>
      </c>
      <c r="J494"/>
    </row>
    <row r="495" spans="1:10" x14ac:dyDescent="0.25">
      <c r="A495" s="10" t="s">
        <v>758</v>
      </c>
      <c r="B495" s="11" t="s">
        <v>37</v>
      </c>
      <c r="C495" s="12" t="s">
        <v>764</v>
      </c>
      <c r="D495" t="s">
        <v>492</v>
      </c>
      <c r="F495" t="s">
        <v>568</v>
      </c>
      <c r="H495" s="10" t="s">
        <v>569</v>
      </c>
      <c r="J495"/>
    </row>
    <row r="496" spans="1:10" x14ac:dyDescent="0.25">
      <c r="A496" s="10" t="s">
        <v>759</v>
      </c>
      <c r="B496" s="11">
        <v>1347.95166015625</v>
      </c>
      <c r="C496" s="12">
        <v>3.1296743179383011</v>
      </c>
      <c r="D496" t="s">
        <v>492</v>
      </c>
      <c r="F496" t="s">
        <v>568</v>
      </c>
      <c r="H496" s="10" t="s">
        <v>569</v>
      </c>
      <c r="J496"/>
    </row>
    <row r="497" spans="1:10" x14ac:dyDescent="0.25">
      <c r="A497" s="10" t="s">
        <v>1495</v>
      </c>
      <c r="B497" s="11" t="s">
        <v>37</v>
      </c>
      <c r="C497" s="12" t="s">
        <v>764</v>
      </c>
      <c r="D497" t="s">
        <v>603</v>
      </c>
      <c r="F497" t="s">
        <v>604</v>
      </c>
      <c r="H497" s="10" t="s">
        <v>605</v>
      </c>
      <c r="J497"/>
    </row>
    <row r="498" spans="1:10" x14ac:dyDescent="0.25">
      <c r="A498" s="10" t="s">
        <v>1496</v>
      </c>
      <c r="B498" s="11" t="s">
        <v>37</v>
      </c>
      <c r="C498" s="12" t="s">
        <v>764</v>
      </c>
      <c r="D498" t="s">
        <v>642</v>
      </c>
      <c r="F498" t="s">
        <v>643</v>
      </c>
      <c r="H498" s="10" t="s">
        <v>644</v>
      </c>
      <c r="J498"/>
    </row>
    <row r="499" spans="1:10" x14ac:dyDescent="0.25">
      <c r="A499" s="10" t="s">
        <v>1497</v>
      </c>
      <c r="B499" s="11">
        <v>895.43739318847656</v>
      </c>
      <c r="C499" s="12">
        <v>2.9520352264293002</v>
      </c>
      <c r="D499" t="s">
        <v>554</v>
      </c>
      <c r="F499" t="s">
        <v>555</v>
      </c>
      <c r="H499" s="10" t="s">
        <v>556</v>
      </c>
      <c r="J499"/>
    </row>
    <row r="500" spans="1:10" x14ac:dyDescent="0.25">
      <c r="A500" s="10" t="s">
        <v>1498</v>
      </c>
      <c r="B500" s="11">
        <v>1220.7289123535156</v>
      </c>
      <c r="C500" s="12">
        <v>3.0866192307422708</v>
      </c>
      <c r="D500" t="s">
        <v>554</v>
      </c>
      <c r="F500" t="s">
        <v>555</v>
      </c>
      <c r="H500" s="10" t="s">
        <v>556</v>
      </c>
      <c r="J500"/>
    </row>
    <row r="501" spans="1:10" x14ac:dyDescent="0.25">
      <c r="A501" s="10" t="s">
        <v>1499</v>
      </c>
      <c r="B501" s="11">
        <v>1270.0746917724609</v>
      </c>
      <c r="C501" s="12">
        <v>3.103829262114048</v>
      </c>
      <c r="D501" t="s">
        <v>554</v>
      </c>
      <c r="F501" t="s">
        <v>555</v>
      </c>
      <c r="H501" s="10" t="s">
        <v>556</v>
      </c>
      <c r="J501"/>
    </row>
    <row r="502" spans="1:10" x14ac:dyDescent="0.25">
      <c r="A502" s="10" t="s">
        <v>1500</v>
      </c>
      <c r="B502" s="11">
        <v>1196.4112854003906</v>
      </c>
      <c r="C502" s="12">
        <v>3.0778805009523933</v>
      </c>
      <c r="D502" t="s">
        <v>554</v>
      </c>
      <c r="F502" t="s">
        <v>555</v>
      </c>
      <c r="H502" s="10" t="s">
        <v>556</v>
      </c>
      <c r="J502"/>
    </row>
    <row r="503" spans="1:10" x14ac:dyDescent="0.25">
      <c r="A503" s="10" t="s">
        <v>1501</v>
      </c>
      <c r="B503" s="11">
        <v>1367.4063110351563</v>
      </c>
      <c r="C503" s="12">
        <v>3.1358975799821986</v>
      </c>
      <c r="D503" t="s">
        <v>554</v>
      </c>
      <c r="F503" t="s">
        <v>555</v>
      </c>
      <c r="H503" s="10" t="s">
        <v>556</v>
      </c>
      <c r="J503"/>
    </row>
    <row r="504" spans="1:10" x14ac:dyDescent="0.25">
      <c r="A504" s="10" t="s">
        <v>1502</v>
      </c>
      <c r="B504" s="11" t="s">
        <v>37</v>
      </c>
      <c r="C504" s="12" t="s">
        <v>764</v>
      </c>
      <c r="D504" t="s">
        <v>549</v>
      </c>
      <c r="F504" t="s">
        <v>540</v>
      </c>
      <c r="H504" s="10" t="s">
        <v>647</v>
      </c>
      <c r="J504"/>
    </row>
  </sheetData>
  <sortState xmlns:xlrd2="http://schemas.microsoft.com/office/spreadsheetml/2017/richdata2" ref="A2:H504">
    <sortCondition ref="H2:H504"/>
  </sortState>
  <conditionalFormatting sqref="N1:N30">
    <cfRule type="duplicateValues" dxfId="2" priority="171"/>
  </conditionalFormatting>
  <conditionalFormatting sqref="A91:C167">
    <cfRule type="duplicateValues" dxfId="1" priority="17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53"/>
  <sheetViews>
    <sheetView topLeftCell="B1" workbookViewId="0">
      <selection activeCell="AA32" sqref="AA32"/>
    </sheetView>
  </sheetViews>
  <sheetFormatPr defaultRowHeight="15" x14ac:dyDescent="0.25"/>
  <cols>
    <col min="3" max="3" width="5.5703125" style="10" bestFit="1" customWidth="1"/>
    <col min="4" max="4" width="21.5703125" bestFit="1" customWidth="1"/>
    <col min="5" max="5" width="10.140625" bestFit="1" customWidth="1"/>
    <col min="6" max="6" width="6.85546875" style="22" bestFit="1" customWidth="1"/>
    <col min="7" max="7" width="14.28515625" bestFit="1" customWidth="1"/>
    <col min="25" max="25" width="17.7109375" bestFit="1" customWidth="1"/>
  </cols>
  <sheetData>
    <row r="1" spans="1:25" x14ac:dyDescent="0.25">
      <c r="A1" s="10" t="s">
        <v>1489</v>
      </c>
      <c r="B1" s="10" t="s">
        <v>770</v>
      </c>
      <c r="C1" s="10" t="s">
        <v>781</v>
      </c>
      <c r="D1" s="10" t="s">
        <v>1487</v>
      </c>
      <c r="E1" s="10" t="s">
        <v>1488</v>
      </c>
      <c r="F1" s="12" t="s">
        <v>760</v>
      </c>
      <c r="G1" s="10" t="s">
        <v>1490</v>
      </c>
      <c r="X1" t="s">
        <v>784</v>
      </c>
    </row>
    <row r="2" spans="1:25" x14ac:dyDescent="0.25">
      <c r="A2" s="10" t="s">
        <v>771</v>
      </c>
      <c r="B2" s="10" t="s">
        <v>765</v>
      </c>
      <c r="C2" s="10">
        <v>141</v>
      </c>
      <c r="D2" s="10" t="s">
        <v>600</v>
      </c>
      <c r="E2" s="10">
        <v>3</v>
      </c>
      <c r="F2" s="12">
        <v>0</v>
      </c>
      <c r="G2" s="24">
        <v>1</v>
      </c>
      <c r="X2" t="s">
        <v>1484</v>
      </c>
      <c r="Y2">
        <v>201602</v>
      </c>
    </row>
    <row r="3" spans="1:25" x14ac:dyDescent="0.25">
      <c r="A3" s="10" t="s">
        <v>771</v>
      </c>
      <c r="B3" s="10" t="s">
        <v>765</v>
      </c>
      <c r="C3" s="10">
        <v>141</v>
      </c>
      <c r="D3" s="10" t="s">
        <v>601</v>
      </c>
      <c r="E3" s="10">
        <v>4</v>
      </c>
      <c r="F3" s="12">
        <v>0</v>
      </c>
      <c r="G3" s="24">
        <v>1</v>
      </c>
      <c r="X3" t="s">
        <v>1485</v>
      </c>
      <c r="Y3">
        <v>201604</v>
      </c>
    </row>
    <row r="4" spans="1:25" x14ac:dyDescent="0.25">
      <c r="A4" s="10" t="s">
        <v>771</v>
      </c>
      <c r="B4" s="10" t="s">
        <v>765</v>
      </c>
      <c r="C4" s="10">
        <v>141</v>
      </c>
      <c r="D4" s="10" t="s">
        <v>602</v>
      </c>
      <c r="E4" s="10">
        <v>5</v>
      </c>
      <c r="F4" s="12">
        <v>0</v>
      </c>
      <c r="G4" s="24">
        <v>1</v>
      </c>
      <c r="X4" t="s">
        <v>1486</v>
      </c>
      <c r="Y4">
        <v>201701</v>
      </c>
    </row>
    <row r="5" spans="1:25" x14ac:dyDescent="0.25">
      <c r="A5" s="10" t="s">
        <v>771</v>
      </c>
      <c r="B5" s="10" t="s">
        <v>765</v>
      </c>
      <c r="C5" s="10">
        <v>141</v>
      </c>
      <c r="D5" s="10" t="s">
        <v>606</v>
      </c>
      <c r="E5" s="10">
        <v>6</v>
      </c>
      <c r="F5" s="12">
        <v>0</v>
      </c>
      <c r="G5" s="24">
        <v>1</v>
      </c>
    </row>
    <row r="6" spans="1:25" x14ac:dyDescent="0.25">
      <c r="A6" s="10" t="s">
        <v>771</v>
      </c>
      <c r="B6" s="10" t="s">
        <v>765</v>
      </c>
      <c r="C6" s="10">
        <v>141</v>
      </c>
      <c r="D6" s="10" t="s">
        <v>608</v>
      </c>
      <c r="E6" s="10">
        <v>7</v>
      </c>
      <c r="F6" s="12">
        <v>0</v>
      </c>
      <c r="G6" s="24">
        <v>1</v>
      </c>
    </row>
    <row r="7" spans="1:25" x14ac:dyDescent="0.25">
      <c r="A7" s="10" t="s">
        <v>771</v>
      </c>
      <c r="B7" s="10" t="s">
        <v>765</v>
      </c>
      <c r="C7" s="10">
        <v>141</v>
      </c>
      <c r="D7" s="10" t="s">
        <v>609</v>
      </c>
      <c r="E7" s="10">
        <v>8</v>
      </c>
      <c r="F7" s="12">
        <v>0</v>
      </c>
      <c r="G7" s="24">
        <v>1</v>
      </c>
    </row>
    <row r="8" spans="1:25" x14ac:dyDescent="0.25">
      <c r="A8" s="10" t="s">
        <v>771</v>
      </c>
      <c r="B8" s="10" t="s">
        <v>765</v>
      </c>
      <c r="C8" s="10">
        <v>141</v>
      </c>
      <c r="D8" s="10" t="s">
        <v>610</v>
      </c>
      <c r="E8" s="10">
        <v>9</v>
      </c>
      <c r="F8" s="12">
        <v>0</v>
      </c>
      <c r="G8" s="24">
        <v>1</v>
      </c>
    </row>
    <row r="9" spans="1:25" x14ac:dyDescent="0.25">
      <c r="A9" s="10" t="s">
        <v>771</v>
      </c>
      <c r="B9" s="10" t="s">
        <v>765</v>
      </c>
      <c r="C9" s="10">
        <v>141</v>
      </c>
      <c r="D9" s="10" t="s">
        <v>614</v>
      </c>
      <c r="E9" s="10">
        <v>10</v>
      </c>
      <c r="F9" s="12">
        <v>0</v>
      </c>
      <c r="G9" s="24">
        <v>1</v>
      </c>
    </row>
    <row r="10" spans="1:25" x14ac:dyDescent="0.25">
      <c r="A10" s="10" t="s">
        <v>771</v>
      </c>
      <c r="B10" s="10" t="s">
        <v>765</v>
      </c>
      <c r="C10" s="10">
        <v>141</v>
      </c>
      <c r="D10" s="10" t="s">
        <v>615</v>
      </c>
      <c r="E10" s="10">
        <v>11</v>
      </c>
      <c r="F10" s="12">
        <v>0</v>
      </c>
      <c r="G10" s="24">
        <v>1</v>
      </c>
    </row>
    <row r="11" spans="1:25" x14ac:dyDescent="0.25">
      <c r="A11" s="10" t="s">
        <v>771</v>
      </c>
      <c r="B11" s="10" t="s">
        <v>765</v>
      </c>
      <c r="C11" s="10">
        <v>141</v>
      </c>
      <c r="D11" s="10" t="s">
        <v>619</v>
      </c>
      <c r="E11" s="10">
        <v>12</v>
      </c>
      <c r="F11" s="12">
        <v>0</v>
      </c>
      <c r="G11" s="24">
        <v>1</v>
      </c>
    </row>
    <row r="12" spans="1:25" x14ac:dyDescent="0.25">
      <c r="A12" s="10" t="s">
        <v>771</v>
      </c>
      <c r="B12" s="10" t="s">
        <v>765</v>
      </c>
      <c r="C12" s="10">
        <v>141</v>
      </c>
      <c r="D12" s="10" t="s">
        <v>621</v>
      </c>
      <c r="E12" s="10">
        <v>13</v>
      </c>
      <c r="F12" s="12">
        <v>0</v>
      </c>
      <c r="G12" s="24">
        <v>1</v>
      </c>
    </row>
    <row r="13" spans="1:25" x14ac:dyDescent="0.25">
      <c r="A13" s="10" t="s">
        <v>771</v>
      </c>
      <c r="B13" s="10" t="s">
        <v>765</v>
      </c>
      <c r="C13" s="10">
        <v>141</v>
      </c>
      <c r="D13" s="10" t="s">
        <v>622</v>
      </c>
      <c r="E13" s="10">
        <v>14</v>
      </c>
      <c r="F13" s="12">
        <v>0</v>
      </c>
      <c r="G13" s="24">
        <v>1</v>
      </c>
    </row>
    <row r="14" spans="1:25" x14ac:dyDescent="0.25">
      <c r="A14" s="10" t="s">
        <v>771</v>
      </c>
      <c r="B14" s="10" t="s">
        <v>765</v>
      </c>
      <c r="C14" s="10">
        <v>141</v>
      </c>
      <c r="D14" s="10" t="s">
        <v>623</v>
      </c>
      <c r="E14" s="10">
        <v>15</v>
      </c>
      <c r="F14" s="12">
        <v>0</v>
      </c>
      <c r="G14" s="24">
        <v>1</v>
      </c>
    </row>
    <row r="15" spans="1:25" x14ac:dyDescent="0.25">
      <c r="A15" s="10" t="s">
        <v>771</v>
      </c>
      <c r="B15" s="10" t="s">
        <v>765</v>
      </c>
      <c r="C15" s="10">
        <v>141</v>
      </c>
      <c r="D15" s="10" t="s">
        <v>624</v>
      </c>
      <c r="E15" s="10">
        <v>16</v>
      </c>
      <c r="F15" s="12">
        <v>0</v>
      </c>
      <c r="G15" s="24">
        <v>1</v>
      </c>
    </row>
    <row r="16" spans="1:25" x14ac:dyDescent="0.25">
      <c r="A16" s="10" t="s">
        <v>771</v>
      </c>
      <c r="B16" s="10" t="s">
        <v>765</v>
      </c>
      <c r="C16" s="10">
        <v>141</v>
      </c>
      <c r="D16" s="10" t="s">
        <v>625</v>
      </c>
      <c r="E16" s="10">
        <v>17</v>
      </c>
      <c r="F16" s="12">
        <v>0</v>
      </c>
      <c r="G16" s="24">
        <v>1</v>
      </c>
      <c r="X16" t="s">
        <v>1492</v>
      </c>
    </row>
    <row r="17" spans="1:24" x14ac:dyDescent="0.25">
      <c r="A17" s="10" t="s">
        <v>771</v>
      </c>
      <c r="B17" s="10" t="s">
        <v>765</v>
      </c>
      <c r="C17" s="10">
        <v>141</v>
      </c>
      <c r="D17" s="10" t="s">
        <v>626</v>
      </c>
      <c r="E17" s="10">
        <v>18</v>
      </c>
      <c r="F17" s="12">
        <v>0</v>
      </c>
      <c r="G17" s="24">
        <v>1</v>
      </c>
      <c r="X17" t="s">
        <v>1491</v>
      </c>
    </row>
    <row r="18" spans="1:24" x14ac:dyDescent="0.25">
      <c r="A18" s="10" t="s">
        <v>771</v>
      </c>
      <c r="B18" s="10" t="s">
        <v>765</v>
      </c>
      <c r="C18" s="10">
        <v>141</v>
      </c>
      <c r="D18" s="10" t="s">
        <v>627</v>
      </c>
      <c r="E18" s="10">
        <v>19</v>
      </c>
      <c r="F18" s="12">
        <v>0</v>
      </c>
      <c r="G18" s="24">
        <v>1</v>
      </c>
      <c r="X18" t="s">
        <v>1493</v>
      </c>
    </row>
    <row r="19" spans="1:24" x14ac:dyDescent="0.25">
      <c r="A19" s="10" t="s">
        <v>771</v>
      </c>
      <c r="B19" s="10" t="s">
        <v>765</v>
      </c>
      <c r="C19" s="10">
        <v>141</v>
      </c>
      <c r="D19" s="10" t="s">
        <v>628</v>
      </c>
      <c r="E19" s="10">
        <v>20</v>
      </c>
      <c r="F19" s="12">
        <v>0</v>
      </c>
      <c r="G19" s="24">
        <v>1</v>
      </c>
      <c r="X19" t="s">
        <v>1494</v>
      </c>
    </row>
    <row r="20" spans="1:24" x14ac:dyDescent="0.25">
      <c r="A20" s="10" t="s">
        <v>771</v>
      </c>
      <c r="B20" s="10" t="s">
        <v>765</v>
      </c>
      <c r="C20" s="10">
        <v>141</v>
      </c>
      <c r="D20" s="10" t="s">
        <v>629</v>
      </c>
      <c r="E20" s="10">
        <v>21</v>
      </c>
      <c r="F20" s="12">
        <v>0</v>
      </c>
      <c r="G20" s="24">
        <v>1</v>
      </c>
    </row>
    <row r="21" spans="1:24" x14ac:dyDescent="0.25">
      <c r="A21" s="10" t="s">
        <v>771</v>
      </c>
      <c r="B21" s="10" t="s">
        <v>765</v>
      </c>
      <c r="C21" s="10">
        <v>141</v>
      </c>
      <c r="D21" s="10" t="s">
        <v>631</v>
      </c>
      <c r="E21" s="10">
        <v>22</v>
      </c>
      <c r="F21" s="12">
        <v>0</v>
      </c>
      <c r="G21" s="24">
        <v>1</v>
      </c>
    </row>
    <row r="22" spans="1:24" x14ac:dyDescent="0.25">
      <c r="A22" s="10" t="s">
        <v>771</v>
      </c>
      <c r="B22" s="10" t="s">
        <v>765</v>
      </c>
      <c r="C22" s="10">
        <v>141</v>
      </c>
      <c r="D22" s="10" t="s">
        <v>630</v>
      </c>
      <c r="E22" s="10">
        <v>23</v>
      </c>
      <c r="F22" s="12">
        <v>3.0778805009523933</v>
      </c>
      <c r="G22" s="24">
        <v>1</v>
      </c>
      <c r="H22" t="s">
        <v>782</v>
      </c>
    </row>
    <row r="23" spans="1:24" x14ac:dyDescent="0.25">
      <c r="A23" s="10" t="s">
        <v>771</v>
      </c>
      <c r="B23" s="10" t="s">
        <v>765</v>
      </c>
      <c r="C23" s="10">
        <v>141</v>
      </c>
      <c r="D23" s="10" t="s">
        <v>618</v>
      </c>
      <c r="E23" s="10">
        <v>24</v>
      </c>
      <c r="F23" s="12">
        <v>3.103829262114048</v>
      </c>
      <c r="G23" s="24">
        <v>1</v>
      </c>
    </row>
    <row r="24" spans="1:24" x14ac:dyDescent="0.25">
      <c r="A24" s="10" t="s">
        <v>771</v>
      </c>
      <c r="B24" s="10" t="s">
        <v>765</v>
      </c>
      <c r="C24" s="10">
        <v>141</v>
      </c>
      <c r="D24" s="10" t="s">
        <v>607</v>
      </c>
      <c r="E24" s="10">
        <v>25</v>
      </c>
      <c r="F24" s="12">
        <v>3.1058569531882974</v>
      </c>
      <c r="G24" s="24">
        <v>1</v>
      </c>
    </row>
    <row r="25" spans="1:24" x14ac:dyDescent="0.25">
      <c r="A25" s="10" t="s">
        <v>771</v>
      </c>
      <c r="B25" s="10" t="s">
        <v>765</v>
      </c>
      <c r="C25" s="10">
        <v>141</v>
      </c>
      <c r="D25" s="10" t="s">
        <v>620</v>
      </c>
      <c r="E25" s="10">
        <v>26</v>
      </c>
      <c r="F25" s="12">
        <v>3.1648759223219614</v>
      </c>
      <c r="G25" s="24">
        <v>1</v>
      </c>
    </row>
    <row r="26" spans="1:24" x14ac:dyDescent="0.25">
      <c r="A26" s="10" t="s">
        <v>771</v>
      </c>
      <c r="B26" s="10" t="s">
        <v>766</v>
      </c>
      <c r="C26" s="10">
        <v>141</v>
      </c>
      <c r="D26" s="10" t="s">
        <v>531</v>
      </c>
      <c r="E26" s="24">
        <v>1</v>
      </c>
      <c r="F26" s="12">
        <v>0</v>
      </c>
      <c r="G26" s="24">
        <v>1</v>
      </c>
    </row>
    <row r="27" spans="1:24" x14ac:dyDescent="0.25">
      <c r="A27" s="10" t="s">
        <v>771</v>
      </c>
      <c r="B27" s="10" t="s">
        <v>767</v>
      </c>
      <c r="C27" s="10">
        <v>141</v>
      </c>
      <c r="D27" s="10" t="s">
        <v>530</v>
      </c>
      <c r="E27" s="24">
        <v>2</v>
      </c>
      <c r="F27" s="12">
        <v>1.8238320288683263</v>
      </c>
      <c r="G27" s="24">
        <v>1</v>
      </c>
    </row>
    <row r="28" spans="1:24" x14ac:dyDescent="0.25">
      <c r="A28" s="10" t="s">
        <v>280</v>
      </c>
      <c r="B28" s="10" t="s">
        <v>765</v>
      </c>
      <c r="C28" s="10">
        <v>135</v>
      </c>
      <c r="D28" s="10" t="s">
        <v>361</v>
      </c>
      <c r="E28" s="10">
        <v>3</v>
      </c>
      <c r="F28" s="12">
        <v>4.6139248828237784</v>
      </c>
      <c r="G28" s="24">
        <v>4</v>
      </c>
    </row>
    <row r="29" spans="1:24" x14ac:dyDescent="0.25">
      <c r="A29" s="10" t="s">
        <v>280</v>
      </c>
      <c r="B29" s="10" t="s">
        <v>765</v>
      </c>
      <c r="C29" s="10">
        <v>135</v>
      </c>
      <c r="D29" s="10" t="s">
        <v>363</v>
      </c>
      <c r="E29" s="24">
        <v>4</v>
      </c>
      <c r="F29" s="12">
        <v>3.3835859411651419</v>
      </c>
      <c r="G29" s="24">
        <v>4</v>
      </c>
    </row>
    <row r="30" spans="1:24" x14ac:dyDescent="0.25">
      <c r="A30" s="10" t="s">
        <v>280</v>
      </c>
      <c r="B30" s="10" t="s">
        <v>765</v>
      </c>
      <c r="C30" s="10">
        <v>135</v>
      </c>
      <c r="D30" s="10" t="s">
        <v>364</v>
      </c>
      <c r="E30" s="10">
        <v>5</v>
      </c>
      <c r="F30" s="12">
        <v>5.2338757922067192</v>
      </c>
      <c r="G30" s="24">
        <v>4</v>
      </c>
    </row>
    <row r="31" spans="1:24" x14ac:dyDescent="0.25">
      <c r="A31" s="10" t="s">
        <v>280</v>
      </c>
      <c r="B31" s="10" t="s">
        <v>765</v>
      </c>
      <c r="C31" s="10">
        <v>135</v>
      </c>
      <c r="D31" s="10" t="s">
        <v>365</v>
      </c>
      <c r="E31" s="24">
        <v>6</v>
      </c>
      <c r="F31" s="12">
        <v>2.9842911562406229</v>
      </c>
      <c r="G31" s="24">
        <v>4</v>
      </c>
    </row>
    <row r="32" spans="1:24" x14ac:dyDescent="0.25">
      <c r="A32" s="10" t="s">
        <v>280</v>
      </c>
      <c r="B32" s="10" t="s">
        <v>765</v>
      </c>
      <c r="C32" s="10">
        <v>135</v>
      </c>
      <c r="D32" s="10" t="s">
        <v>366</v>
      </c>
      <c r="E32" s="10">
        <v>7</v>
      </c>
      <c r="F32" s="12">
        <v>0</v>
      </c>
      <c r="G32" s="24">
        <v>4</v>
      </c>
    </row>
    <row r="33" spans="1:7" x14ac:dyDescent="0.25">
      <c r="A33" s="10" t="s">
        <v>280</v>
      </c>
      <c r="B33" s="10" t="s">
        <v>765</v>
      </c>
      <c r="C33" s="10">
        <v>135</v>
      </c>
      <c r="D33" s="10" t="s">
        <v>367</v>
      </c>
      <c r="E33" s="24">
        <v>8</v>
      </c>
      <c r="F33" s="12">
        <v>6.3841514720153416</v>
      </c>
      <c r="G33" s="24">
        <v>4</v>
      </c>
    </row>
    <row r="34" spans="1:7" x14ac:dyDescent="0.25">
      <c r="A34" s="10" t="s">
        <v>280</v>
      </c>
      <c r="B34" s="10" t="s">
        <v>765</v>
      </c>
      <c r="C34" s="10">
        <v>135</v>
      </c>
      <c r="D34" s="10" t="s">
        <v>368</v>
      </c>
      <c r="E34" s="10">
        <v>9</v>
      </c>
      <c r="F34" s="12">
        <v>3.3832575619300167</v>
      </c>
      <c r="G34" s="24">
        <v>4</v>
      </c>
    </row>
    <row r="35" spans="1:7" x14ac:dyDescent="0.25">
      <c r="A35" s="10" t="s">
        <v>280</v>
      </c>
      <c r="B35" s="10" t="s">
        <v>765</v>
      </c>
      <c r="C35" s="10">
        <v>135</v>
      </c>
      <c r="D35" s="10" t="s">
        <v>369</v>
      </c>
      <c r="E35" s="24">
        <v>10</v>
      </c>
      <c r="F35" s="12">
        <v>3.8174485122222026</v>
      </c>
      <c r="G35" s="24">
        <v>4</v>
      </c>
    </row>
    <row r="36" spans="1:7" x14ac:dyDescent="0.25">
      <c r="A36" s="10" t="s">
        <v>280</v>
      </c>
      <c r="B36" s="10" t="s">
        <v>765</v>
      </c>
      <c r="C36" s="10">
        <v>135</v>
      </c>
      <c r="D36" s="10" t="s">
        <v>370</v>
      </c>
      <c r="E36" s="10">
        <v>11</v>
      </c>
      <c r="F36" s="12">
        <v>0</v>
      </c>
      <c r="G36" s="24">
        <v>4</v>
      </c>
    </row>
    <row r="37" spans="1:7" x14ac:dyDescent="0.25">
      <c r="A37" s="10" t="s">
        <v>280</v>
      </c>
      <c r="B37" s="10" t="s">
        <v>765</v>
      </c>
      <c r="C37" s="10">
        <v>135</v>
      </c>
      <c r="D37" s="10" t="s">
        <v>371</v>
      </c>
      <c r="E37" s="24">
        <v>12</v>
      </c>
      <c r="F37" s="12">
        <v>4.0534045241897161</v>
      </c>
      <c r="G37" s="24">
        <v>4</v>
      </c>
    </row>
    <row r="38" spans="1:7" x14ac:dyDescent="0.25">
      <c r="A38" s="10" t="s">
        <v>280</v>
      </c>
      <c r="B38" s="10" t="s">
        <v>765</v>
      </c>
      <c r="C38" s="10">
        <v>135</v>
      </c>
      <c r="D38" s="10" t="s">
        <v>372</v>
      </c>
      <c r="E38" s="10">
        <v>13</v>
      </c>
      <c r="F38" s="12">
        <v>0</v>
      </c>
      <c r="G38" s="24">
        <v>4</v>
      </c>
    </row>
    <row r="39" spans="1:7" x14ac:dyDescent="0.25">
      <c r="A39" s="10" t="s">
        <v>280</v>
      </c>
      <c r="B39" s="10" t="s">
        <v>765</v>
      </c>
      <c r="C39" s="10">
        <v>135</v>
      </c>
      <c r="D39" s="10" t="s">
        <v>373</v>
      </c>
      <c r="E39" s="24">
        <v>14</v>
      </c>
      <c r="F39" s="12">
        <v>4.5976840473904241</v>
      </c>
      <c r="G39" s="24">
        <v>4</v>
      </c>
    </row>
    <row r="40" spans="1:7" x14ac:dyDescent="0.25">
      <c r="A40" s="10" t="s">
        <v>280</v>
      </c>
      <c r="B40" s="10" t="s">
        <v>765</v>
      </c>
      <c r="C40" s="10">
        <v>135</v>
      </c>
      <c r="D40" s="10" t="s">
        <v>374</v>
      </c>
      <c r="E40" s="10">
        <v>15</v>
      </c>
      <c r="F40" s="12">
        <v>3.1367270971734835</v>
      </c>
      <c r="G40" s="24">
        <v>4</v>
      </c>
    </row>
    <row r="41" spans="1:7" x14ac:dyDescent="0.25">
      <c r="A41" s="10" t="s">
        <v>280</v>
      </c>
      <c r="B41" s="10" t="s">
        <v>765</v>
      </c>
      <c r="C41" s="10">
        <v>135</v>
      </c>
      <c r="D41" s="10" t="s">
        <v>375</v>
      </c>
      <c r="E41" s="24">
        <v>16</v>
      </c>
      <c r="F41" s="12">
        <v>3.9280725813115258</v>
      </c>
      <c r="G41" s="24">
        <v>4</v>
      </c>
    </row>
    <row r="42" spans="1:7" x14ac:dyDescent="0.25">
      <c r="A42" s="10" t="s">
        <v>280</v>
      </c>
      <c r="B42" s="10" t="s">
        <v>765</v>
      </c>
      <c r="C42" s="10">
        <v>135</v>
      </c>
      <c r="D42" s="10" t="s">
        <v>376</v>
      </c>
      <c r="E42" s="10">
        <v>17</v>
      </c>
      <c r="F42" s="12">
        <v>4.2470879815925109</v>
      </c>
      <c r="G42" s="24">
        <v>4</v>
      </c>
    </row>
    <row r="43" spans="1:7" x14ac:dyDescent="0.25">
      <c r="A43" s="10" t="s">
        <v>280</v>
      </c>
      <c r="B43" s="10" t="s">
        <v>765</v>
      </c>
      <c r="C43" s="10">
        <v>135</v>
      </c>
      <c r="D43" s="10" t="s">
        <v>377</v>
      </c>
      <c r="E43" s="24">
        <v>18</v>
      </c>
      <c r="F43" s="12">
        <v>5.7374352309840804</v>
      </c>
      <c r="G43" s="24">
        <v>4</v>
      </c>
    </row>
    <row r="44" spans="1:7" x14ac:dyDescent="0.25">
      <c r="A44" s="10" t="s">
        <v>280</v>
      </c>
      <c r="B44" s="10" t="s">
        <v>765</v>
      </c>
      <c r="C44" s="10">
        <v>135</v>
      </c>
      <c r="D44" s="10" t="s">
        <v>378</v>
      </c>
      <c r="E44" s="10">
        <v>19</v>
      </c>
      <c r="F44" s="12">
        <v>3.7394618594579825</v>
      </c>
      <c r="G44" s="24">
        <v>4</v>
      </c>
    </row>
    <row r="45" spans="1:7" x14ac:dyDescent="0.25">
      <c r="A45" s="10" t="s">
        <v>280</v>
      </c>
      <c r="B45" s="10" t="s">
        <v>765</v>
      </c>
      <c r="C45" s="10">
        <v>135</v>
      </c>
      <c r="D45" s="10" t="s">
        <v>379</v>
      </c>
      <c r="E45" s="24">
        <v>20</v>
      </c>
      <c r="F45" s="12">
        <v>0</v>
      </c>
      <c r="G45" s="24">
        <v>4</v>
      </c>
    </row>
    <row r="46" spans="1:7" x14ac:dyDescent="0.25">
      <c r="A46" s="10" t="s">
        <v>280</v>
      </c>
      <c r="B46" s="10" t="s">
        <v>765</v>
      </c>
      <c r="C46" s="10">
        <v>135</v>
      </c>
      <c r="D46" s="10" t="s">
        <v>380</v>
      </c>
      <c r="E46" s="10">
        <v>21</v>
      </c>
      <c r="F46" s="12">
        <v>0</v>
      </c>
      <c r="G46" s="24">
        <v>4</v>
      </c>
    </row>
    <row r="47" spans="1:7" x14ac:dyDescent="0.25">
      <c r="A47" s="10" t="s">
        <v>280</v>
      </c>
      <c r="B47" s="10" t="s">
        <v>765</v>
      </c>
      <c r="C47" s="10">
        <v>135</v>
      </c>
      <c r="D47" s="10" t="s">
        <v>381</v>
      </c>
      <c r="E47" s="24">
        <v>22</v>
      </c>
      <c r="F47" s="12">
        <v>8.0258153531871379</v>
      </c>
      <c r="G47" s="24">
        <v>4</v>
      </c>
    </row>
    <row r="48" spans="1:7" x14ac:dyDescent="0.25">
      <c r="A48" s="10" t="s">
        <v>280</v>
      </c>
      <c r="B48" s="10" t="s">
        <v>765</v>
      </c>
      <c r="C48" s="10">
        <v>135</v>
      </c>
      <c r="D48" s="10" t="s">
        <v>382</v>
      </c>
      <c r="E48" s="10">
        <v>23</v>
      </c>
      <c r="F48" s="12">
        <v>3.6477648883567815</v>
      </c>
      <c r="G48" s="24">
        <v>4</v>
      </c>
    </row>
    <row r="49" spans="1:7" x14ac:dyDescent="0.25">
      <c r="A49" s="10" t="s">
        <v>280</v>
      </c>
      <c r="B49" s="24" t="s">
        <v>766</v>
      </c>
      <c r="C49" s="24">
        <v>135</v>
      </c>
      <c r="D49" s="10" t="s">
        <v>362</v>
      </c>
      <c r="E49" s="10">
        <v>1</v>
      </c>
      <c r="F49" s="86">
        <v>3.71</v>
      </c>
      <c r="G49" s="24">
        <v>6</v>
      </c>
    </row>
    <row r="50" spans="1:7" x14ac:dyDescent="0.25">
      <c r="A50" s="10" t="s">
        <v>280</v>
      </c>
      <c r="B50" s="24" t="s">
        <v>767</v>
      </c>
      <c r="C50" s="10">
        <v>135</v>
      </c>
      <c r="D50" s="10" t="s">
        <v>357</v>
      </c>
      <c r="E50" s="10">
        <v>2</v>
      </c>
      <c r="F50" s="12">
        <v>3.15</v>
      </c>
      <c r="G50" s="24">
        <v>6</v>
      </c>
    </row>
    <row r="51" spans="1:7" x14ac:dyDescent="0.25">
      <c r="A51" s="10" t="s">
        <v>286</v>
      </c>
      <c r="B51" s="24" t="s">
        <v>765</v>
      </c>
      <c r="C51" s="24">
        <v>135</v>
      </c>
      <c r="D51" s="10" t="s">
        <v>391</v>
      </c>
      <c r="E51" s="10">
        <v>2</v>
      </c>
      <c r="F51" s="12">
        <v>3.722367362744329</v>
      </c>
      <c r="G51" s="24">
        <v>6</v>
      </c>
    </row>
    <row r="52" spans="1:7" x14ac:dyDescent="0.25">
      <c r="A52" s="10" t="s">
        <v>286</v>
      </c>
      <c r="B52" s="24" t="s">
        <v>765</v>
      </c>
      <c r="C52" s="10">
        <v>135</v>
      </c>
      <c r="D52" s="10" t="s">
        <v>394</v>
      </c>
      <c r="E52" s="24">
        <v>3</v>
      </c>
      <c r="F52" s="12">
        <v>0</v>
      </c>
      <c r="G52" s="24">
        <v>6</v>
      </c>
    </row>
    <row r="53" spans="1:7" x14ac:dyDescent="0.25">
      <c r="A53" s="10" t="s">
        <v>286</v>
      </c>
      <c r="B53" s="24" t="s">
        <v>765</v>
      </c>
      <c r="C53" s="24">
        <v>135</v>
      </c>
      <c r="D53" s="10" t="s">
        <v>395</v>
      </c>
      <c r="E53" s="10">
        <v>4</v>
      </c>
      <c r="F53" s="12">
        <v>0</v>
      </c>
      <c r="G53" s="24">
        <v>6</v>
      </c>
    </row>
    <row r="54" spans="1:7" x14ac:dyDescent="0.25">
      <c r="A54" s="10" t="s">
        <v>286</v>
      </c>
      <c r="B54" s="24" t="s">
        <v>765</v>
      </c>
      <c r="C54" s="10">
        <v>135</v>
      </c>
      <c r="D54" s="10" t="s">
        <v>396</v>
      </c>
      <c r="E54" s="24">
        <v>5</v>
      </c>
      <c r="F54" s="12">
        <v>5.5973263056869378</v>
      </c>
      <c r="G54" s="24">
        <v>6</v>
      </c>
    </row>
    <row r="55" spans="1:7" x14ac:dyDescent="0.25">
      <c r="A55" s="10" t="s">
        <v>286</v>
      </c>
      <c r="B55" s="24" t="s">
        <v>765</v>
      </c>
      <c r="C55" s="24">
        <v>135</v>
      </c>
      <c r="D55" s="10" t="s">
        <v>397</v>
      </c>
      <c r="E55" s="10">
        <v>6</v>
      </c>
      <c r="F55" s="12">
        <v>6.4016019423028085</v>
      </c>
      <c r="G55" s="24">
        <v>6</v>
      </c>
    </row>
    <row r="56" spans="1:7" x14ac:dyDescent="0.25">
      <c r="A56" s="10" t="s">
        <v>286</v>
      </c>
      <c r="B56" s="24" t="s">
        <v>765</v>
      </c>
      <c r="C56" s="10">
        <v>135</v>
      </c>
      <c r="D56" s="10" t="s">
        <v>398</v>
      </c>
      <c r="E56" s="24">
        <v>7</v>
      </c>
      <c r="F56" s="12">
        <v>0</v>
      </c>
      <c r="G56" s="24">
        <v>6</v>
      </c>
    </row>
    <row r="57" spans="1:7" x14ac:dyDescent="0.25">
      <c r="A57" s="10" t="s">
        <v>286</v>
      </c>
      <c r="B57" s="24" t="s">
        <v>765</v>
      </c>
      <c r="C57" s="24">
        <v>135</v>
      </c>
      <c r="D57" s="10" t="s">
        <v>399</v>
      </c>
      <c r="E57" s="10">
        <v>8</v>
      </c>
      <c r="F57" s="12">
        <v>0</v>
      </c>
      <c r="G57" s="24">
        <v>6</v>
      </c>
    </row>
    <row r="58" spans="1:7" x14ac:dyDescent="0.25">
      <c r="A58" s="10" t="s">
        <v>286</v>
      </c>
      <c r="B58" s="24" t="s">
        <v>765</v>
      </c>
      <c r="C58" s="10">
        <v>135</v>
      </c>
      <c r="D58" s="10" t="s">
        <v>400</v>
      </c>
      <c r="E58" s="24">
        <v>9</v>
      </c>
      <c r="F58" s="12">
        <v>0</v>
      </c>
      <c r="G58" s="24">
        <v>6</v>
      </c>
    </row>
    <row r="59" spans="1:7" x14ac:dyDescent="0.25">
      <c r="A59" s="10" t="s">
        <v>286</v>
      </c>
      <c r="B59" s="24" t="s">
        <v>765</v>
      </c>
      <c r="C59" s="24">
        <v>136</v>
      </c>
      <c r="D59" s="10" t="s">
        <v>401</v>
      </c>
      <c r="E59" s="10">
        <v>10</v>
      </c>
      <c r="F59" s="12">
        <v>0</v>
      </c>
      <c r="G59" s="24">
        <v>6</v>
      </c>
    </row>
    <row r="60" spans="1:7" x14ac:dyDescent="0.25">
      <c r="A60" s="10" t="s">
        <v>286</v>
      </c>
      <c r="B60" s="24" t="s">
        <v>765</v>
      </c>
      <c r="C60" s="24">
        <v>136</v>
      </c>
      <c r="D60" s="10" t="s">
        <v>402</v>
      </c>
      <c r="E60" s="24">
        <v>11</v>
      </c>
      <c r="F60" s="12">
        <v>3.6454642470987886</v>
      </c>
      <c r="G60" s="24">
        <v>6</v>
      </c>
    </row>
    <row r="61" spans="1:7" x14ac:dyDescent="0.25">
      <c r="A61" s="10" t="s">
        <v>286</v>
      </c>
      <c r="B61" s="24" t="s">
        <v>765</v>
      </c>
      <c r="C61" s="24">
        <v>136</v>
      </c>
      <c r="D61" s="10" t="s">
        <v>403</v>
      </c>
      <c r="E61" s="10">
        <v>12</v>
      </c>
      <c r="F61" s="12">
        <v>3.5829363907875837</v>
      </c>
      <c r="G61" s="24">
        <v>6</v>
      </c>
    </row>
    <row r="62" spans="1:7" x14ac:dyDescent="0.25">
      <c r="A62" s="10" t="s">
        <v>286</v>
      </c>
      <c r="B62" s="24" t="s">
        <v>765</v>
      </c>
      <c r="C62" s="24">
        <v>136</v>
      </c>
      <c r="D62" s="10" t="s">
        <v>404</v>
      </c>
      <c r="E62" s="24">
        <v>13</v>
      </c>
      <c r="F62" s="12">
        <v>3.1916917814345784</v>
      </c>
      <c r="G62" s="24">
        <v>6</v>
      </c>
    </row>
    <row r="63" spans="1:7" x14ac:dyDescent="0.25">
      <c r="A63" s="10" t="s">
        <v>286</v>
      </c>
      <c r="B63" s="24" t="s">
        <v>765</v>
      </c>
      <c r="C63" s="24">
        <v>136</v>
      </c>
      <c r="D63" s="10" t="s">
        <v>405</v>
      </c>
      <c r="E63" s="10">
        <v>14</v>
      </c>
      <c r="F63" s="12">
        <v>4.0007890657068828</v>
      </c>
      <c r="G63" s="24">
        <v>6</v>
      </c>
    </row>
    <row r="64" spans="1:7" x14ac:dyDescent="0.25">
      <c r="A64" s="10" t="s">
        <v>286</v>
      </c>
      <c r="B64" s="24" t="s">
        <v>765</v>
      </c>
      <c r="C64" s="24">
        <v>136</v>
      </c>
      <c r="D64" s="10" t="s">
        <v>406</v>
      </c>
      <c r="E64" s="24">
        <v>15</v>
      </c>
      <c r="F64" s="12">
        <v>4.1594541740155417</v>
      </c>
      <c r="G64" s="24">
        <v>6</v>
      </c>
    </row>
    <row r="65" spans="1:7" x14ac:dyDescent="0.25">
      <c r="A65" s="10" t="s">
        <v>286</v>
      </c>
      <c r="B65" s="24" t="s">
        <v>765</v>
      </c>
      <c r="C65" s="24">
        <v>136</v>
      </c>
      <c r="D65" s="10" t="s">
        <v>407</v>
      </c>
      <c r="E65" s="10">
        <v>16</v>
      </c>
      <c r="F65" s="12">
        <v>5.3715702659814903</v>
      </c>
      <c r="G65" s="24">
        <v>6</v>
      </c>
    </row>
    <row r="66" spans="1:7" x14ac:dyDescent="0.25">
      <c r="A66" s="10" t="s">
        <v>286</v>
      </c>
      <c r="B66" s="24" t="s">
        <v>765</v>
      </c>
      <c r="C66" s="24">
        <v>136</v>
      </c>
      <c r="D66" s="10" t="s">
        <v>408</v>
      </c>
      <c r="E66" s="24">
        <v>17</v>
      </c>
      <c r="F66" s="12">
        <v>3.4766029943078172</v>
      </c>
      <c r="G66" s="24">
        <v>6</v>
      </c>
    </row>
    <row r="67" spans="1:7" x14ac:dyDescent="0.25">
      <c r="A67" s="10" t="s">
        <v>286</v>
      </c>
      <c r="B67" s="24" t="s">
        <v>766</v>
      </c>
      <c r="C67" s="24">
        <v>136</v>
      </c>
      <c r="D67" s="10" t="s">
        <v>393</v>
      </c>
      <c r="E67" s="10">
        <v>1</v>
      </c>
      <c r="F67" s="12">
        <v>0</v>
      </c>
      <c r="G67" s="24">
        <v>6</v>
      </c>
    </row>
    <row r="68" spans="1:7" x14ac:dyDescent="0.25">
      <c r="A68" s="10" t="s">
        <v>286</v>
      </c>
      <c r="B68" s="24" t="s">
        <v>767</v>
      </c>
      <c r="C68" s="24">
        <v>136</v>
      </c>
      <c r="D68" s="10" t="s">
        <v>392</v>
      </c>
      <c r="E68" s="10">
        <v>2</v>
      </c>
      <c r="F68" s="12">
        <v>5.47</v>
      </c>
      <c r="G68" s="24">
        <v>6</v>
      </c>
    </row>
    <row r="69" spans="1:7" x14ac:dyDescent="0.25">
      <c r="A69" s="10" t="s">
        <v>290</v>
      </c>
      <c r="B69" s="24" t="s">
        <v>765</v>
      </c>
      <c r="C69" s="24">
        <v>136</v>
      </c>
      <c r="D69" s="10" t="s">
        <v>437</v>
      </c>
      <c r="E69" s="10">
        <v>3</v>
      </c>
      <c r="F69" s="12">
        <v>3.0692308744812391</v>
      </c>
      <c r="G69" s="10">
        <v>5</v>
      </c>
    </row>
    <row r="70" spans="1:7" x14ac:dyDescent="0.25">
      <c r="A70" s="10" t="s">
        <v>290</v>
      </c>
      <c r="B70" s="24" t="s">
        <v>765</v>
      </c>
      <c r="C70" s="24">
        <v>136</v>
      </c>
      <c r="D70" s="10" t="s">
        <v>440</v>
      </c>
      <c r="E70" s="24">
        <v>4</v>
      </c>
      <c r="F70" s="12">
        <v>3.9284769293093085</v>
      </c>
      <c r="G70" s="24">
        <v>5</v>
      </c>
    </row>
    <row r="71" spans="1:7" x14ac:dyDescent="0.25">
      <c r="A71" s="10" t="s">
        <v>290</v>
      </c>
      <c r="B71" s="24" t="s">
        <v>765</v>
      </c>
      <c r="C71" s="24">
        <v>136</v>
      </c>
      <c r="D71" s="10" t="s">
        <v>441</v>
      </c>
      <c r="E71" s="10">
        <v>5</v>
      </c>
      <c r="F71" s="12">
        <v>0</v>
      </c>
      <c r="G71" s="10">
        <v>5</v>
      </c>
    </row>
    <row r="72" spans="1:7" x14ac:dyDescent="0.25">
      <c r="A72" s="10" t="s">
        <v>290</v>
      </c>
      <c r="B72" s="24" t="s">
        <v>765</v>
      </c>
      <c r="C72" s="24">
        <v>136</v>
      </c>
      <c r="D72" s="10" t="s">
        <v>442</v>
      </c>
      <c r="E72" s="24">
        <v>6</v>
      </c>
      <c r="F72" s="12">
        <v>5.7399843978574516</v>
      </c>
      <c r="G72" s="24">
        <v>5</v>
      </c>
    </row>
    <row r="73" spans="1:7" x14ac:dyDescent="0.25">
      <c r="A73" s="10" t="s">
        <v>290</v>
      </c>
      <c r="B73" s="24" t="s">
        <v>765</v>
      </c>
      <c r="C73" s="24">
        <v>136</v>
      </c>
      <c r="D73" s="10" t="s">
        <v>443</v>
      </c>
      <c r="E73" s="10">
        <v>7</v>
      </c>
      <c r="F73" s="12">
        <v>7.4305179169401754</v>
      </c>
      <c r="G73" s="10">
        <v>5</v>
      </c>
    </row>
    <row r="74" spans="1:7" x14ac:dyDescent="0.25">
      <c r="A74" s="10" t="s">
        <v>290</v>
      </c>
      <c r="B74" s="24" t="s">
        <v>765</v>
      </c>
      <c r="C74" s="24">
        <v>136</v>
      </c>
      <c r="D74" s="10" t="s">
        <v>444</v>
      </c>
      <c r="E74" s="24">
        <v>8</v>
      </c>
      <c r="F74" s="12">
        <v>4.9032667807439712</v>
      </c>
      <c r="G74" s="24">
        <v>5</v>
      </c>
    </row>
    <row r="75" spans="1:7" x14ac:dyDescent="0.25">
      <c r="A75" s="10" t="s">
        <v>290</v>
      </c>
      <c r="B75" s="24" t="s">
        <v>765</v>
      </c>
      <c r="C75" s="24">
        <v>136</v>
      </c>
      <c r="D75" s="10" t="s">
        <v>445</v>
      </c>
      <c r="E75" s="10">
        <v>9</v>
      </c>
      <c r="F75" s="12">
        <v>0</v>
      </c>
      <c r="G75" s="10">
        <v>5</v>
      </c>
    </row>
    <row r="76" spans="1:7" x14ac:dyDescent="0.25">
      <c r="A76" s="10" t="s">
        <v>290</v>
      </c>
      <c r="B76" s="24" t="s">
        <v>765</v>
      </c>
      <c r="C76" s="24">
        <v>136</v>
      </c>
      <c r="D76" s="10" t="s">
        <v>446</v>
      </c>
      <c r="E76" s="24">
        <v>10</v>
      </c>
      <c r="F76" s="12">
        <v>3.1781800781128817</v>
      </c>
      <c r="G76" s="24">
        <v>5</v>
      </c>
    </row>
    <row r="77" spans="1:7" x14ac:dyDescent="0.25">
      <c r="A77" s="10" t="s">
        <v>290</v>
      </c>
      <c r="B77" s="24" t="s">
        <v>765</v>
      </c>
      <c r="C77" s="24">
        <v>136</v>
      </c>
      <c r="D77" s="10" t="s">
        <v>447</v>
      </c>
      <c r="E77" s="10">
        <v>11</v>
      </c>
      <c r="F77" s="12">
        <v>5.2438123990963224</v>
      </c>
      <c r="G77" s="10">
        <v>5</v>
      </c>
    </row>
    <row r="78" spans="1:7" x14ac:dyDescent="0.25">
      <c r="A78" s="10" t="s">
        <v>290</v>
      </c>
      <c r="B78" s="24" t="s">
        <v>765</v>
      </c>
      <c r="C78" s="24">
        <v>136</v>
      </c>
      <c r="D78" s="10" t="s">
        <v>448</v>
      </c>
      <c r="E78" s="24">
        <v>12</v>
      </c>
      <c r="F78" s="12">
        <v>3.1932791538877026</v>
      </c>
      <c r="G78" s="24">
        <v>5</v>
      </c>
    </row>
    <row r="79" spans="1:7" x14ac:dyDescent="0.25">
      <c r="A79" s="10" t="s">
        <v>290</v>
      </c>
      <c r="B79" s="24" t="s">
        <v>765</v>
      </c>
      <c r="C79" s="24">
        <v>136</v>
      </c>
      <c r="D79" s="10" t="s">
        <v>449</v>
      </c>
      <c r="E79" s="10">
        <v>13</v>
      </c>
      <c r="F79" s="12">
        <v>6.9842991925833138</v>
      </c>
      <c r="G79" s="10">
        <v>5</v>
      </c>
    </row>
    <row r="80" spans="1:7" x14ac:dyDescent="0.25">
      <c r="A80" s="10" t="s">
        <v>290</v>
      </c>
      <c r="B80" s="24" t="s">
        <v>765</v>
      </c>
      <c r="C80" s="24">
        <v>136</v>
      </c>
      <c r="D80" s="10" t="s">
        <v>450</v>
      </c>
      <c r="E80" s="24">
        <v>14</v>
      </c>
      <c r="F80" s="12">
        <v>4.8311122642493922</v>
      </c>
      <c r="G80" s="24">
        <v>5</v>
      </c>
    </row>
    <row r="81" spans="1:7" x14ac:dyDescent="0.25">
      <c r="A81" s="10" t="s">
        <v>290</v>
      </c>
      <c r="B81" s="24" t="s">
        <v>765</v>
      </c>
      <c r="C81" s="24">
        <v>136</v>
      </c>
      <c r="D81" s="10" t="s">
        <v>451</v>
      </c>
      <c r="E81" s="10">
        <v>15</v>
      </c>
      <c r="F81" s="12">
        <v>0</v>
      </c>
      <c r="G81" s="10">
        <v>5</v>
      </c>
    </row>
    <row r="82" spans="1:7" x14ac:dyDescent="0.25">
      <c r="A82" s="10" t="s">
        <v>290</v>
      </c>
      <c r="B82" s="24" t="s">
        <v>765</v>
      </c>
      <c r="C82" s="24">
        <v>136</v>
      </c>
      <c r="D82" s="10" t="s">
        <v>452</v>
      </c>
      <c r="E82" s="24">
        <v>16</v>
      </c>
      <c r="F82" s="12">
        <v>3.2474862787229797</v>
      </c>
      <c r="G82" s="24">
        <v>5</v>
      </c>
    </row>
    <row r="83" spans="1:7" x14ac:dyDescent="0.25">
      <c r="A83" s="10" t="s">
        <v>290</v>
      </c>
      <c r="B83" s="24" t="s">
        <v>766</v>
      </c>
      <c r="C83" s="24">
        <v>136</v>
      </c>
      <c r="D83" s="10" t="s">
        <v>439</v>
      </c>
      <c r="E83" s="10">
        <v>1</v>
      </c>
      <c r="F83" s="12">
        <v>3.51</v>
      </c>
      <c r="G83" s="10">
        <v>5</v>
      </c>
    </row>
    <row r="84" spans="1:7" x14ac:dyDescent="0.25">
      <c r="A84" s="10" t="s">
        <v>290</v>
      </c>
      <c r="B84" s="24" t="s">
        <v>767</v>
      </c>
      <c r="C84" s="24">
        <v>136</v>
      </c>
      <c r="D84" s="10" t="s">
        <v>438</v>
      </c>
      <c r="E84" s="10">
        <v>2</v>
      </c>
      <c r="F84" s="12">
        <v>5.39</v>
      </c>
      <c r="G84" s="24">
        <v>5</v>
      </c>
    </row>
    <row r="85" spans="1:7" x14ac:dyDescent="0.25">
      <c r="A85" s="10" t="s">
        <v>288</v>
      </c>
      <c r="B85" s="24" t="s">
        <v>765</v>
      </c>
      <c r="C85" s="24">
        <v>136</v>
      </c>
      <c r="D85" s="10" t="s">
        <v>409</v>
      </c>
      <c r="E85" s="10">
        <v>3</v>
      </c>
      <c r="F85" s="12">
        <v>3.6602092757804883</v>
      </c>
      <c r="G85" s="10">
        <v>3</v>
      </c>
    </row>
    <row r="86" spans="1:7" x14ac:dyDescent="0.25">
      <c r="A86" s="10" t="s">
        <v>288</v>
      </c>
      <c r="B86" s="24" t="s">
        <v>765</v>
      </c>
      <c r="C86" s="24">
        <v>136</v>
      </c>
      <c r="D86" s="10" t="s">
        <v>412</v>
      </c>
      <c r="E86" s="10">
        <v>4</v>
      </c>
      <c r="F86" s="12">
        <v>3.4738523043052485</v>
      </c>
      <c r="G86" s="24">
        <v>3</v>
      </c>
    </row>
    <row r="87" spans="1:7" x14ac:dyDescent="0.25">
      <c r="A87" s="10" t="s">
        <v>288</v>
      </c>
      <c r="B87" s="24" t="s">
        <v>765</v>
      </c>
      <c r="C87" s="24">
        <v>136</v>
      </c>
      <c r="D87" s="10" t="s">
        <v>413</v>
      </c>
      <c r="E87" s="10">
        <v>5</v>
      </c>
      <c r="F87" s="12">
        <v>0</v>
      </c>
      <c r="G87" s="10">
        <v>3</v>
      </c>
    </row>
    <row r="88" spans="1:7" x14ac:dyDescent="0.25">
      <c r="A88" s="10" t="s">
        <v>288</v>
      </c>
      <c r="B88" s="24" t="s">
        <v>765</v>
      </c>
      <c r="C88" s="24">
        <v>136</v>
      </c>
      <c r="D88" s="10" t="s">
        <v>414</v>
      </c>
      <c r="E88" s="10">
        <v>6</v>
      </c>
      <c r="F88" s="12">
        <v>3.4781762412956825</v>
      </c>
      <c r="G88" s="24">
        <v>3</v>
      </c>
    </row>
    <row r="89" spans="1:7" x14ac:dyDescent="0.25">
      <c r="A89" s="10" t="s">
        <v>288</v>
      </c>
      <c r="B89" s="24" t="s">
        <v>765</v>
      </c>
      <c r="C89" s="24">
        <v>136</v>
      </c>
      <c r="D89" s="10" t="s">
        <v>415</v>
      </c>
      <c r="E89" s="10">
        <v>7</v>
      </c>
      <c r="F89" s="12">
        <v>0</v>
      </c>
      <c r="G89" s="10">
        <v>3</v>
      </c>
    </row>
    <row r="90" spans="1:7" x14ac:dyDescent="0.25">
      <c r="A90" s="10" t="s">
        <v>288</v>
      </c>
      <c r="B90" s="24" t="s">
        <v>765</v>
      </c>
      <c r="C90" s="24">
        <v>136</v>
      </c>
      <c r="D90" s="10" t="s">
        <v>416</v>
      </c>
      <c r="E90" s="10">
        <v>8</v>
      </c>
      <c r="F90" s="12">
        <v>2.8359004986529528</v>
      </c>
      <c r="G90" s="24">
        <v>3</v>
      </c>
    </row>
    <row r="91" spans="1:7" x14ac:dyDescent="0.25">
      <c r="A91" s="10" t="s">
        <v>288</v>
      </c>
      <c r="B91" s="24" t="s">
        <v>765</v>
      </c>
      <c r="C91" s="24">
        <v>136</v>
      </c>
      <c r="D91" s="10" t="s">
        <v>417</v>
      </c>
      <c r="E91" s="10">
        <v>9</v>
      </c>
      <c r="F91" s="12">
        <v>0</v>
      </c>
      <c r="G91" s="10">
        <v>3</v>
      </c>
    </row>
    <row r="92" spans="1:7" x14ac:dyDescent="0.25">
      <c r="A92" s="10" t="s">
        <v>288</v>
      </c>
      <c r="B92" s="24" t="s">
        <v>765</v>
      </c>
      <c r="C92" s="24">
        <v>136</v>
      </c>
      <c r="D92" s="10" t="s">
        <v>418</v>
      </c>
      <c r="E92" s="10">
        <v>10</v>
      </c>
      <c r="F92" s="12">
        <v>0</v>
      </c>
      <c r="G92" s="24">
        <v>3</v>
      </c>
    </row>
    <row r="93" spans="1:7" x14ac:dyDescent="0.25">
      <c r="A93" s="10" t="s">
        <v>288</v>
      </c>
      <c r="B93" s="24" t="s">
        <v>765</v>
      </c>
      <c r="C93" s="24">
        <v>136</v>
      </c>
      <c r="D93" s="10" t="s">
        <v>419</v>
      </c>
      <c r="E93" s="10">
        <v>11</v>
      </c>
      <c r="F93" s="12">
        <v>5.8719600307846749</v>
      </c>
      <c r="G93" s="10">
        <v>3</v>
      </c>
    </row>
    <row r="94" spans="1:7" x14ac:dyDescent="0.25">
      <c r="A94" s="10" t="s">
        <v>288</v>
      </c>
      <c r="B94" s="24" t="s">
        <v>765</v>
      </c>
      <c r="C94" s="24">
        <v>136</v>
      </c>
      <c r="D94" s="10" t="s">
        <v>420</v>
      </c>
      <c r="E94" s="10">
        <v>12</v>
      </c>
      <c r="F94" s="12">
        <v>0</v>
      </c>
      <c r="G94" s="24">
        <v>3</v>
      </c>
    </row>
    <row r="95" spans="1:7" x14ac:dyDescent="0.25">
      <c r="A95" s="10" t="s">
        <v>288</v>
      </c>
      <c r="B95" s="24" t="s">
        <v>765</v>
      </c>
      <c r="C95" s="24">
        <v>136</v>
      </c>
      <c r="D95" s="10" t="s">
        <v>421</v>
      </c>
      <c r="E95" s="10">
        <v>13</v>
      </c>
      <c r="F95" s="12">
        <v>2.7496527118738832</v>
      </c>
      <c r="G95" s="10">
        <v>3</v>
      </c>
    </row>
    <row r="96" spans="1:7" x14ac:dyDescent="0.25">
      <c r="A96" s="10" t="s">
        <v>288</v>
      </c>
      <c r="B96" s="24" t="s">
        <v>765</v>
      </c>
      <c r="C96" s="24">
        <v>136</v>
      </c>
      <c r="D96" s="10" t="s">
        <v>422</v>
      </c>
      <c r="E96" s="10">
        <v>14</v>
      </c>
      <c r="F96" s="12">
        <v>4.8490339693778779</v>
      </c>
      <c r="G96" s="24">
        <v>3</v>
      </c>
    </row>
    <row r="97" spans="1:7" x14ac:dyDescent="0.25">
      <c r="A97" s="10" t="s">
        <v>288</v>
      </c>
      <c r="B97" s="24" t="s">
        <v>765</v>
      </c>
      <c r="C97" s="24">
        <v>136</v>
      </c>
      <c r="D97" s="10" t="s">
        <v>423</v>
      </c>
      <c r="E97" s="10">
        <v>15</v>
      </c>
      <c r="F97" s="12">
        <v>0</v>
      </c>
      <c r="G97" s="10">
        <v>3</v>
      </c>
    </row>
    <row r="98" spans="1:7" x14ac:dyDescent="0.25">
      <c r="A98" s="10" t="s">
        <v>288</v>
      </c>
      <c r="B98" s="24" t="s">
        <v>765</v>
      </c>
      <c r="C98" s="24">
        <v>136</v>
      </c>
      <c r="D98" s="10" t="s">
        <v>424</v>
      </c>
      <c r="E98" s="10">
        <v>16</v>
      </c>
      <c r="F98" s="12">
        <v>0</v>
      </c>
      <c r="G98" s="24">
        <v>3</v>
      </c>
    </row>
    <row r="99" spans="1:7" x14ac:dyDescent="0.25">
      <c r="A99" s="10" t="s">
        <v>288</v>
      </c>
      <c r="B99" s="24" t="s">
        <v>765</v>
      </c>
      <c r="C99" s="24">
        <v>136</v>
      </c>
      <c r="D99" s="10" t="s">
        <v>425</v>
      </c>
      <c r="E99" s="10">
        <v>17</v>
      </c>
      <c r="F99" s="12">
        <v>4.1839415126505566</v>
      </c>
      <c r="G99" s="10">
        <v>3</v>
      </c>
    </row>
    <row r="100" spans="1:7" x14ac:dyDescent="0.25">
      <c r="A100" s="10" t="s">
        <v>288</v>
      </c>
      <c r="B100" s="24" t="s">
        <v>765</v>
      </c>
      <c r="C100" s="24">
        <v>136</v>
      </c>
      <c r="D100" s="10" t="s">
        <v>426</v>
      </c>
      <c r="E100" s="10">
        <v>18</v>
      </c>
      <c r="F100" s="12">
        <v>3.0966273804802218</v>
      </c>
      <c r="G100" s="24">
        <v>3</v>
      </c>
    </row>
    <row r="101" spans="1:7" x14ac:dyDescent="0.25">
      <c r="A101" s="10" t="s">
        <v>288</v>
      </c>
      <c r="B101" s="24" t="s">
        <v>765</v>
      </c>
      <c r="C101" s="24">
        <v>136</v>
      </c>
      <c r="D101" s="10" t="s">
        <v>427</v>
      </c>
      <c r="E101" s="10">
        <v>19</v>
      </c>
      <c r="F101" s="12">
        <v>3.5795115459125566</v>
      </c>
      <c r="G101" s="10">
        <v>3</v>
      </c>
    </row>
    <row r="102" spans="1:7" x14ac:dyDescent="0.25">
      <c r="A102" s="10" t="s">
        <v>288</v>
      </c>
      <c r="B102" s="24" t="s">
        <v>765</v>
      </c>
      <c r="C102" s="24">
        <v>136</v>
      </c>
      <c r="D102" s="10" t="s">
        <v>428</v>
      </c>
      <c r="E102" s="10">
        <v>20</v>
      </c>
      <c r="F102" s="12">
        <v>0</v>
      </c>
      <c r="G102" s="24">
        <v>3</v>
      </c>
    </row>
    <row r="103" spans="1:7" x14ac:dyDescent="0.25">
      <c r="A103" s="10" t="s">
        <v>288</v>
      </c>
      <c r="B103" s="24" t="s">
        <v>765</v>
      </c>
      <c r="C103" s="24">
        <v>136</v>
      </c>
      <c r="D103" s="10" t="s">
        <v>429</v>
      </c>
      <c r="E103" s="10">
        <v>21</v>
      </c>
      <c r="F103" s="12">
        <v>4.1915727873740458</v>
      </c>
      <c r="G103" s="10">
        <v>3</v>
      </c>
    </row>
    <row r="104" spans="1:7" x14ac:dyDescent="0.25">
      <c r="A104" s="10" t="s">
        <v>288</v>
      </c>
      <c r="B104" s="24" t="s">
        <v>765</v>
      </c>
      <c r="C104" s="24">
        <v>136</v>
      </c>
      <c r="D104" s="10" t="s">
        <v>430</v>
      </c>
      <c r="E104" s="10">
        <v>22</v>
      </c>
      <c r="F104" s="12">
        <v>3.3854625326218453</v>
      </c>
      <c r="G104" s="24">
        <v>3</v>
      </c>
    </row>
    <row r="105" spans="1:7" x14ac:dyDescent="0.25">
      <c r="A105" s="10" t="s">
        <v>288</v>
      </c>
      <c r="B105" s="24" t="s">
        <v>765</v>
      </c>
      <c r="C105" s="24">
        <v>136</v>
      </c>
      <c r="D105" s="10" t="s">
        <v>431</v>
      </c>
      <c r="E105" s="10">
        <v>23</v>
      </c>
      <c r="F105" s="12">
        <v>3.3254376880226815</v>
      </c>
      <c r="G105" s="10">
        <v>3</v>
      </c>
    </row>
    <row r="106" spans="1:7" x14ac:dyDescent="0.25">
      <c r="A106" s="10" t="s">
        <v>288</v>
      </c>
      <c r="B106" s="24" t="s">
        <v>765</v>
      </c>
      <c r="C106" s="24">
        <v>136</v>
      </c>
      <c r="D106" s="10" t="s">
        <v>432</v>
      </c>
      <c r="E106" s="10">
        <v>24</v>
      </c>
      <c r="F106" s="12">
        <v>2.9983132544052871</v>
      </c>
      <c r="G106" s="24">
        <v>3</v>
      </c>
    </row>
    <row r="107" spans="1:7" x14ac:dyDescent="0.25">
      <c r="A107" s="10" t="s">
        <v>288</v>
      </c>
      <c r="B107" s="24" t="s">
        <v>765</v>
      </c>
      <c r="C107" s="24">
        <v>136</v>
      </c>
      <c r="D107" s="10" t="s">
        <v>433</v>
      </c>
      <c r="E107" s="10">
        <v>25</v>
      </c>
      <c r="F107" s="12">
        <v>0</v>
      </c>
      <c r="G107" s="10">
        <v>3</v>
      </c>
    </row>
    <row r="108" spans="1:7" x14ac:dyDescent="0.25">
      <c r="A108" s="10" t="s">
        <v>288</v>
      </c>
      <c r="B108" s="24" t="s">
        <v>765</v>
      </c>
      <c r="C108" s="24">
        <v>136</v>
      </c>
      <c r="D108" s="10" t="s">
        <v>434</v>
      </c>
      <c r="E108" s="10">
        <v>26</v>
      </c>
      <c r="F108" s="12">
        <v>0</v>
      </c>
      <c r="G108" s="24">
        <v>3</v>
      </c>
    </row>
    <row r="109" spans="1:7" x14ac:dyDescent="0.25">
      <c r="A109" s="10" t="s">
        <v>288</v>
      </c>
      <c r="B109" s="24" t="s">
        <v>765</v>
      </c>
      <c r="C109" s="24">
        <v>136</v>
      </c>
      <c r="D109" s="10" t="s">
        <v>435</v>
      </c>
      <c r="E109" s="10">
        <v>27</v>
      </c>
      <c r="F109" s="12">
        <v>0</v>
      </c>
      <c r="G109" s="10">
        <v>3</v>
      </c>
    </row>
    <row r="110" spans="1:7" x14ac:dyDescent="0.25">
      <c r="A110" s="10" t="s">
        <v>288</v>
      </c>
      <c r="B110" s="24" t="s">
        <v>765</v>
      </c>
      <c r="C110" s="24">
        <v>136</v>
      </c>
      <c r="D110" s="10" t="s">
        <v>436</v>
      </c>
      <c r="E110" s="10">
        <v>28</v>
      </c>
      <c r="F110" s="12">
        <v>0</v>
      </c>
      <c r="G110" s="24">
        <v>3</v>
      </c>
    </row>
    <row r="111" spans="1:7" x14ac:dyDescent="0.25">
      <c r="A111" s="10" t="s">
        <v>288</v>
      </c>
      <c r="B111" s="24" t="s">
        <v>766</v>
      </c>
      <c r="C111" s="24">
        <v>136</v>
      </c>
      <c r="D111" s="10" t="s">
        <v>411</v>
      </c>
      <c r="E111" s="10">
        <v>1</v>
      </c>
      <c r="F111" s="12">
        <v>4.1500000000000004</v>
      </c>
      <c r="G111" s="24">
        <v>3</v>
      </c>
    </row>
    <row r="112" spans="1:7" x14ac:dyDescent="0.25">
      <c r="A112" s="10" t="s">
        <v>288</v>
      </c>
      <c r="B112" s="24" t="s">
        <v>767</v>
      </c>
      <c r="C112" s="24">
        <v>136</v>
      </c>
      <c r="D112" s="10" t="s">
        <v>410</v>
      </c>
      <c r="E112" s="10">
        <v>2</v>
      </c>
      <c r="F112" s="12">
        <v>4.07</v>
      </c>
      <c r="G112" s="24">
        <v>3</v>
      </c>
    </row>
    <row r="113" spans="1:7" x14ac:dyDescent="0.25">
      <c r="A113" s="10" t="s">
        <v>268</v>
      </c>
      <c r="B113" s="24" t="s">
        <v>765</v>
      </c>
      <c r="C113" s="24">
        <v>135</v>
      </c>
      <c r="D113" s="10" t="s">
        <v>299</v>
      </c>
      <c r="E113" s="10">
        <v>3</v>
      </c>
      <c r="F113" s="12">
        <v>2.8074852519023503</v>
      </c>
      <c r="G113" s="10">
        <v>2</v>
      </c>
    </row>
    <row r="114" spans="1:7" x14ac:dyDescent="0.25">
      <c r="A114" s="10" t="s">
        <v>268</v>
      </c>
      <c r="B114" s="24" t="s">
        <v>765</v>
      </c>
      <c r="C114" s="24">
        <v>135</v>
      </c>
      <c r="D114" s="10" t="s">
        <v>303</v>
      </c>
      <c r="E114" s="10">
        <v>4</v>
      </c>
      <c r="F114" s="12">
        <v>0</v>
      </c>
      <c r="G114" s="24">
        <v>2</v>
      </c>
    </row>
    <row r="115" spans="1:7" x14ac:dyDescent="0.25">
      <c r="A115" s="10" t="s">
        <v>268</v>
      </c>
      <c r="B115" s="24" t="s">
        <v>765</v>
      </c>
      <c r="C115" s="24">
        <v>135</v>
      </c>
      <c r="D115" s="10" t="s">
        <v>305</v>
      </c>
      <c r="E115" s="10">
        <v>5</v>
      </c>
      <c r="F115" s="12">
        <v>2.5823006228170748</v>
      </c>
      <c r="G115" s="10">
        <v>2</v>
      </c>
    </row>
    <row r="116" spans="1:7" x14ac:dyDescent="0.25">
      <c r="A116" s="10" t="s">
        <v>268</v>
      </c>
      <c r="B116" s="24" t="s">
        <v>765</v>
      </c>
      <c r="C116" s="24">
        <v>135</v>
      </c>
      <c r="D116" s="10" t="s">
        <v>307</v>
      </c>
      <c r="E116" s="10">
        <v>6</v>
      </c>
      <c r="F116" s="12">
        <v>0</v>
      </c>
      <c r="G116" s="24">
        <v>2</v>
      </c>
    </row>
    <row r="117" spans="1:7" x14ac:dyDescent="0.25">
      <c r="A117" s="10" t="s">
        <v>268</v>
      </c>
      <c r="B117" s="24" t="s">
        <v>765</v>
      </c>
      <c r="C117" s="24">
        <v>135</v>
      </c>
      <c r="D117" s="10" t="s">
        <v>309</v>
      </c>
      <c r="E117" s="10">
        <v>7</v>
      </c>
      <c r="F117" s="12">
        <v>4.3144906448390472</v>
      </c>
      <c r="G117" s="10">
        <v>2</v>
      </c>
    </row>
    <row r="118" spans="1:7" x14ac:dyDescent="0.25">
      <c r="A118" s="10" t="s">
        <v>268</v>
      </c>
      <c r="B118" s="24" t="s">
        <v>765</v>
      </c>
      <c r="C118" s="24">
        <v>135</v>
      </c>
      <c r="D118" s="10" t="s">
        <v>311</v>
      </c>
      <c r="E118" s="10">
        <v>8</v>
      </c>
      <c r="F118" s="12">
        <v>3.832216923174502</v>
      </c>
      <c r="G118" s="24">
        <v>2</v>
      </c>
    </row>
    <row r="119" spans="1:7" x14ac:dyDescent="0.25">
      <c r="A119" s="10" t="s">
        <v>268</v>
      </c>
      <c r="B119" s="24" t="s">
        <v>765</v>
      </c>
      <c r="C119" s="24">
        <v>135</v>
      </c>
      <c r="D119" s="10" t="s">
        <v>313</v>
      </c>
      <c r="E119" s="10">
        <v>9</v>
      </c>
      <c r="F119" s="12">
        <v>3.6429511292171894</v>
      </c>
      <c r="G119" s="10">
        <v>2</v>
      </c>
    </row>
    <row r="120" spans="1:7" x14ac:dyDescent="0.25">
      <c r="A120" s="10" t="s">
        <v>268</v>
      </c>
      <c r="B120" s="24" t="s">
        <v>765</v>
      </c>
      <c r="C120" s="24">
        <v>135</v>
      </c>
      <c r="D120" s="10" t="s">
        <v>315</v>
      </c>
      <c r="E120" s="10">
        <v>10</v>
      </c>
      <c r="F120" s="12">
        <v>3.3451110021374744</v>
      </c>
      <c r="G120" s="24">
        <v>2</v>
      </c>
    </row>
    <row r="121" spans="1:7" x14ac:dyDescent="0.25">
      <c r="A121" s="10" t="s">
        <v>268</v>
      </c>
      <c r="B121" s="24" t="s">
        <v>765</v>
      </c>
      <c r="C121" s="24">
        <v>135</v>
      </c>
      <c r="D121" s="10" t="s">
        <v>316</v>
      </c>
      <c r="E121" s="10">
        <v>11</v>
      </c>
      <c r="F121" s="12">
        <v>0</v>
      </c>
      <c r="G121" s="10">
        <v>2</v>
      </c>
    </row>
    <row r="122" spans="1:7" x14ac:dyDescent="0.25">
      <c r="A122" s="10" t="s">
        <v>268</v>
      </c>
      <c r="B122" s="24" t="s">
        <v>765</v>
      </c>
      <c r="C122" s="24">
        <v>135</v>
      </c>
      <c r="D122" s="10" t="s">
        <v>317</v>
      </c>
      <c r="E122" s="10">
        <v>12</v>
      </c>
      <c r="F122" s="12">
        <v>3.8058342898298281</v>
      </c>
      <c r="G122" s="24">
        <v>2</v>
      </c>
    </row>
    <row r="123" spans="1:7" x14ac:dyDescent="0.25">
      <c r="A123" s="10" t="s">
        <v>268</v>
      </c>
      <c r="B123" s="24" t="s">
        <v>765</v>
      </c>
      <c r="C123" s="24">
        <v>135</v>
      </c>
      <c r="D123" s="10" t="s">
        <v>318</v>
      </c>
      <c r="E123" s="10">
        <v>13</v>
      </c>
      <c r="F123" s="12">
        <v>3.8318643088375421</v>
      </c>
      <c r="G123" s="10">
        <v>2</v>
      </c>
    </row>
    <row r="124" spans="1:7" x14ac:dyDescent="0.25">
      <c r="A124" s="10" t="s">
        <v>268</v>
      </c>
      <c r="B124" s="24" t="s">
        <v>765</v>
      </c>
      <c r="C124" s="24">
        <v>135</v>
      </c>
      <c r="D124" s="10" t="s">
        <v>319</v>
      </c>
      <c r="E124" s="10">
        <v>14</v>
      </c>
      <c r="F124" s="12">
        <v>5.1727671058419862</v>
      </c>
      <c r="G124" s="24">
        <v>2</v>
      </c>
    </row>
    <row r="125" spans="1:7" x14ac:dyDescent="0.25">
      <c r="A125" s="10" t="s">
        <v>268</v>
      </c>
      <c r="B125" s="24" t="s">
        <v>765</v>
      </c>
      <c r="C125" s="24">
        <v>135</v>
      </c>
      <c r="D125" s="10" t="s">
        <v>320</v>
      </c>
      <c r="E125" s="10">
        <v>15</v>
      </c>
      <c r="F125" s="12">
        <v>3.0693238406447225</v>
      </c>
      <c r="G125" s="10">
        <v>2</v>
      </c>
    </row>
    <row r="126" spans="1:7" x14ac:dyDescent="0.25">
      <c r="A126" s="10" t="s">
        <v>268</v>
      </c>
      <c r="B126" s="24" t="s">
        <v>766</v>
      </c>
      <c r="C126" s="24">
        <v>135</v>
      </c>
      <c r="D126" s="10" t="s">
        <v>301</v>
      </c>
      <c r="E126" s="10">
        <v>1</v>
      </c>
      <c r="F126" s="12">
        <v>0</v>
      </c>
      <c r="G126" s="24">
        <v>2</v>
      </c>
    </row>
    <row r="127" spans="1:7" x14ac:dyDescent="0.25">
      <c r="A127" s="10" t="s">
        <v>268</v>
      </c>
      <c r="B127" s="24" t="s">
        <v>767</v>
      </c>
      <c r="C127" s="24">
        <v>135</v>
      </c>
      <c r="D127" s="10" t="s">
        <v>300</v>
      </c>
      <c r="E127" s="10">
        <v>2</v>
      </c>
      <c r="F127" s="12">
        <v>0</v>
      </c>
      <c r="G127" s="24">
        <v>2</v>
      </c>
    </row>
    <row r="128" spans="1:7" x14ac:dyDescent="0.25">
      <c r="A128" s="10" t="s">
        <v>296</v>
      </c>
      <c r="B128" s="24" t="s">
        <v>765</v>
      </c>
      <c r="C128" s="24">
        <v>136</v>
      </c>
      <c r="D128" s="10" t="s">
        <v>459</v>
      </c>
      <c r="E128" s="24">
        <v>3</v>
      </c>
      <c r="F128" s="12">
        <v>4.3321093496804792</v>
      </c>
      <c r="G128" s="10">
        <v>7</v>
      </c>
    </row>
    <row r="129" spans="1:7" x14ac:dyDescent="0.25">
      <c r="A129" s="10" t="s">
        <v>296</v>
      </c>
      <c r="B129" s="24" t="s">
        <v>765</v>
      </c>
      <c r="C129" s="24">
        <v>136</v>
      </c>
      <c r="D129" s="10" t="s">
        <v>462</v>
      </c>
      <c r="E129" s="24">
        <v>4</v>
      </c>
      <c r="F129" s="12">
        <v>0</v>
      </c>
      <c r="G129" s="24">
        <v>7</v>
      </c>
    </row>
    <row r="130" spans="1:7" x14ac:dyDescent="0.25">
      <c r="A130" s="10" t="s">
        <v>296</v>
      </c>
      <c r="B130" s="24" t="s">
        <v>765</v>
      </c>
      <c r="C130" s="24">
        <v>136</v>
      </c>
      <c r="D130" s="10" t="s">
        <v>463</v>
      </c>
      <c r="E130" s="24">
        <v>5</v>
      </c>
      <c r="F130" s="12">
        <v>3.804945926024681</v>
      </c>
      <c r="G130" s="10">
        <v>7</v>
      </c>
    </row>
    <row r="131" spans="1:7" x14ac:dyDescent="0.25">
      <c r="A131" s="10" t="s">
        <v>296</v>
      </c>
      <c r="B131" s="24" t="s">
        <v>765</v>
      </c>
      <c r="C131" s="24">
        <v>136</v>
      </c>
      <c r="D131" s="10" t="s">
        <v>464</v>
      </c>
      <c r="E131" s="24">
        <v>6</v>
      </c>
      <c r="F131" s="12">
        <v>7.2104325974546128</v>
      </c>
      <c r="G131" s="24">
        <v>7</v>
      </c>
    </row>
    <row r="132" spans="1:7" x14ac:dyDescent="0.25">
      <c r="A132" s="10" t="s">
        <v>296</v>
      </c>
      <c r="B132" s="24" t="s">
        <v>765</v>
      </c>
      <c r="C132" s="24">
        <v>136</v>
      </c>
      <c r="D132" s="10" t="s">
        <v>465</v>
      </c>
      <c r="E132" s="24">
        <v>7</v>
      </c>
      <c r="F132" s="12">
        <v>6.2349618139111174</v>
      </c>
      <c r="G132" s="10">
        <v>7</v>
      </c>
    </row>
    <row r="133" spans="1:7" x14ac:dyDescent="0.25">
      <c r="A133" s="10" t="s">
        <v>296</v>
      </c>
      <c r="B133" s="24" t="s">
        <v>765</v>
      </c>
      <c r="C133" s="24">
        <v>136</v>
      </c>
      <c r="D133" s="10" t="s">
        <v>466</v>
      </c>
      <c r="E133" s="24">
        <v>8</v>
      </c>
      <c r="F133" s="12">
        <v>5.1235615829152419</v>
      </c>
      <c r="G133" s="24">
        <v>7</v>
      </c>
    </row>
    <row r="134" spans="1:7" x14ac:dyDescent="0.25">
      <c r="A134" s="10" t="s">
        <v>296</v>
      </c>
      <c r="B134" s="24" t="s">
        <v>765</v>
      </c>
      <c r="C134" s="24">
        <v>136</v>
      </c>
      <c r="D134" s="10" t="s">
        <v>467</v>
      </c>
      <c r="E134" s="24">
        <v>9</v>
      </c>
      <c r="F134" s="12">
        <v>6.9781437533353641</v>
      </c>
      <c r="G134" s="10">
        <v>7</v>
      </c>
    </row>
    <row r="135" spans="1:7" x14ac:dyDescent="0.25">
      <c r="A135" s="10" t="s">
        <v>296</v>
      </c>
      <c r="B135" s="24" t="s">
        <v>765</v>
      </c>
      <c r="C135" s="24">
        <v>136</v>
      </c>
      <c r="D135" s="10" t="s">
        <v>468</v>
      </c>
      <c r="E135" s="24">
        <v>10</v>
      </c>
      <c r="F135" s="12">
        <v>3.6915045379373441</v>
      </c>
      <c r="G135" s="24">
        <v>7</v>
      </c>
    </row>
    <row r="136" spans="1:7" x14ac:dyDescent="0.25">
      <c r="A136" s="10" t="s">
        <v>296</v>
      </c>
      <c r="B136" s="24" t="s">
        <v>765</v>
      </c>
      <c r="C136" s="24">
        <v>136</v>
      </c>
      <c r="D136" s="10" t="s">
        <v>469</v>
      </c>
      <c r="E136" s="24">
        <v>11</v>
      </c>
      <c r="F136" s="12">
        <v>4.7042311416298705</v>
      </c>
      <c r="G136" s="10">
        <v>7</v>
      </c>
    </row>
    <row r="137" spans="1:7" x14ac:dyDescent="0.25">
      <c r="A137" s="10" t="s">
        <v>296</v>
      </c>
      <c r="B137" s="24" t="s">
        <v>765</v>
      </c>
      <c r="C137" s="24">
        <v>136</v>
      </c>
      <c r="D137" s="10" t="s">
        <v>470</v>
      </c>
      <c r="E137" s="24">
        <v>12</v>
      </c>
      <c r="F137" s="12">
        <v>5.3570487395123587</v>
      </c>
      <c r="G137" s="24">
        <v>7</v>
      </c>
    </row>
    <row r="138" spans="1:7" x14ac:dyDescent="0.25">
      <c r="A138" s="10" t="s">
        <v>296</v>
      </c>
      <c r="B138" s="24" t="s">
        <v>765</v>
      </c>
      <c r="C138" s="24">
        <v>136</v>
      </c>
      <c r="D138" s="10" t="s">
        <v>471</v>
      </c>
      <c r="E138" s="24">
        <v>13</v>
      </c>
      <c r="F138" s="12">
        <v>0</v>
      </c>
      <c r="G138" s="10">
        <v>7</v>
      </c>
    </row>
    <row r="139" spans="1:7" x14ac:dyDescent="0.25">
      <c r="A139" s="10" t="s">
        <v>296</v>
      </c>
      <c r="B139" s="24" t="s">
        <v>766</v>
      </c>
      <c r="C139" s="24">
        <v>136</v>
      </c>
      <c r="D139" s="10" t="s">
        <v>461</v>
      </c>
      <c r="E139" s="24">
        <v>1</v>
      </c>
      <c r="F139" s="12">
        <v>2.04</v>
      </c>
      <c r="G139" s="24">
        <v>7</v>
      </c>
    </row>
    <row r="140" spans="1:7" x14ac:dyDescent="0.25">
      <c r="A140" s="10" t="s">
        <v>296</v>
      </c>
      <c r="B140" s="24" t="s">
        <v>767</v>
      </c>
      <c r="C140" s="24">
        <v>136</v>
      </c>
      <c r="D140" s="10" t="s">
        <v>460</v>
      </c>
      <c r="E140" s="24">
        <v>2</v>
      </c>
      <c r="F140" s="12">
        <v>3.55</v>
      </c>
      <c r="G140" s="10">
        <v>7</v>
      </c>
    </row>
    <row r="141" spans="1:7" x14ac:dyDescent="0.25">
      <c r="A141" s="10" t="s">
        <v>550</v>
      </c>
      <c r="B141" s="24" t="s">
        <v>765</v>
      </c>
      <c r="C141" s="24">
        <v>141</v>
      </c>
      <c r="D141" s="10" t="s">
        <v>664</v>
      </c>
      <c r="E141" s="10">
        <v>3</v>
      </c>
      <c r="F141" s="12">
        <v>3.1449895264412815</v>
      </c>
      <c r="G141" s="10">
        <v>8</v>
      </c>
    </row>
    <row r="142" spans="1:7" x14ac:dyDescent="0.25">
      <c r="A142" s="10" t="s">
        <v>550</v>
      </c>
      <c r="B142" s="24" t="s">
        <v>765</v>
      </c>
      <c r="C142" s="24">
        <v>141</v>
      </c>
      <c r="D142" s="10" t="s">
        <v>665</v>
      </c>
      <c r="E142" s="10">
        <v>4</v>
      </c>
      <c r="F142" s="12">
        <v>2.9939910813125441</v>
      </c>
      <c r="G142" s="24">
        <v>8</v>
      </c>
    </row>
    <row r="143" spans="1:7" x14ac:dyDescent="0.25">
      <c r="A143" s="10" t="s">
        <v>550</v>
      </c>
      <c r="B143" s="24" t="s">
        <v>765</v>
      </c>
      <c r="C143" s="24">
        <v>141</v>
      </c>
      <c r="D143" s="10" t="s">
        <v>666</v>
      </c>
      <c r="E143" s="10">
        <v>5</v>
      </c>
      <c r="F143" s="12" t="s">
        <v>764</v>
      </c>
      <c r="G143" s="24">
        <v>8</v>
      </c>
    </row>
    <row r="144" spans="1:7" x14ac:dyDescent="0.25">
      <c r="A144" s="10" t="s">
        <v>550</v>
      </c>
      <c r="B144" s="24" t="s">
        <v>765</v>
      </c>
      <c r="C144" s="24">
        <v>141</v>
      </c>
      <c r="D144" s="10" t="s">
        <v>667</v>
      </c>
      <c r="E144" s="10">
        <v>6</v>
      </c>
      <c r="F144" s="12">
        <v>3.1296743179383011</v>
      </c>
      <c r="G144" s="24">
        <v>8</v>
      </c>
    </row>
    <row r="145" spans="1:7" x14ac:dyDescent="0.25">
      <c r="A145" s="10" t="s">
        <v>550</v>
      </c>
      <c r="B145" s="24" t="s">
        <v>765</v>
      </c>
      <c r="C145" s="24">
        <v>141</v>
      </c>
      <c r="D145" s="10" t="s">
        <v>668</v>
      </c>
      <c r="E145" s="10">
        <v>7</v>
      </c>
      <c r="F145" s="12">
        <v>3.0286276947844128</v>
      </c>
      <c r="G145" s="24">
        <v>8</v>
      </c>
    </row>
    <row r="146" spans="1:7" x14ac:dyDescent="0.25">
      <c r="A146" s="10" t="s">
        <v>550</v>
      </c>
      <c r="B146" s="24" t="s">
        <v>765</v>
      </c>
      <c r="C146" s="24">
        <v>141</v>
      </c>
      <c r="D146" s="10" t="s">
        <v>669</v>
      </c>
      <c r="E146" s="10">
        <v>8</v>
      </c>
      <c r="F146" s="12" t="s">
        <v>764</v>
      </c>
      <c r="G146" s="24">
        <v>8</v>
      </c>
    </row>
    <row r="147" spans="1:7" x14ac:dyDescent="0.25">
      <c r="A147" s="10" t="s">
        <v>550</v>
      </c>
      <c r="B147" s="24" t="s">
        <v>765</v>
      </c>
      <c r="C147" s="24">
        <v>141</v>
      </c>
      <c r="D147" s="10" t="s">
        <v>670</v>
      </c>
      <c r="E147" s="10">
        <v>9</v>
      </c>
      <c r="F147" s="12">
        <v>3.1514026697114979</v>
      </c>
      <c r="G147" s="24">
        <v>8</v>
      </c>
    </row>
    <row r="148" spans="1:7" x14ac:dyDescent="0.25">
      <c r="A148" s="10" t="s">
        <v>550</v>
      </c>
      <c r="B148" s="24" t="s">
        <v>765</v>
      </c>
      <c r="C148" s="24">
        <v>141</v>
      </c>
      <c r="D148" s="10" t="s">
        <v>671</v>
      </c>
      <c r="E148" s="10">
        <v>10</v>
      </c>
      <c r="F148" s="12">
        <v>3.112639893139904</v>
      </c>
      <c r="G148" s="24">
        <v>8</v>
      </c>
    </row>
    <row r="149" spans="1:7" x14ac:dyDescent="0.25">
      <c r="A149" s="10" t="s">
        <v>550</v>
      </c>
      <c r="B149" s="24" t="s">
        <v>765</v>
      </c>
      <c r="C149" s="24">
        <v>141</v>
      </c>
      <c r="D149" s="10" t="s">
        <v>672</v>
      </c>
      <c r="E149" s="10">
        <v>11</v>
      </c>
      <c r="F149" s="12" t="s">
        <v>764</v>
      </c>
      <c r="G149" s="24">
        <v>8</v>
      </c>
    </row>
    <row r="150" spans="1:7" x14ac:dyDescent="0.25">
      <c r="A150" s="10" t="s">
        <v>550</v>
      </c>
      <c r="B150" s="24" t="s">
        <v>765</v>
      </c>
      <c r="C150" s="24">
        <v>141</v>
      </c>
      <c r="D150" s="10" t="s">
        <v>673</v>
      </c>
      <c r="E150" s="10">
        <v>12</v>
      </c>
      <c r="F150" s="12" t="s">
        <v>764</v>
      </c>
      <c r="G150" s="24">
        <v>8</v>
      </c>
    </row>
    <row r="151" spans="1:7" x14ac:dyDescent="0.25">
      <c r="A151" s="10" t="s">
        <v>550</v>
      </c>
      <c r="B151" s="24" t="s">
        <v>765</v>
      </c>
      <c r="C151" s="24">
        <v>141</v>
      </c>
      <c r="D151" s="10" t="s">
        <v>674</v>
      </c>
      <c r="E151" s="10">
        <v>13</v>
      </c>
      <c r="F151" s="12" t="s">
        <v>764</v>
      </c>
      <c r="G151" s="24">
        <v>8</v>
      </c>
    </row>
    <row r="152" spans="1:7" x14ac:dyDescent="0.25">
      <c r="A152" s="10" t="s">
        <v>550</v>
      </c>
      <c r="B152" s="24" t="s">
        <v>766</v>
      </c>
      <c r="C152" s="24">
        <v>141</v>
      </c>
      <c r="D152" s="10" t="s">
        <v>523</v>
      </c>
      <c r="E152" s="10">
        <v>1</v>
      </c>
      <c r="F152" s="12">
        <v>2.4252639761933157</v>
      </c>
      <c r="G152" s="24">
        <v>8</v>
      </c>
    </row>
    <row r="153" spans="1:7" x14ac:dyDescent="0.25">
      <c r="A153" s="10" t="s">
        <v>550</v>
      </c>
      <c r="B153" s="24" t="s">
        <v>767</v>
      </c>
      <c r="C153" s="24">
        <v>141</v>
      </c>
      <c r="D153" s="10" t="s">
        <v>549</v>
      </c>
      <c r="E153" s="10">
        <v>2</v>
      </c>
      <c r="F153" s="12">
        <v>1.7011385058059916</v>
      </c>
      <c r="G153" s="24">
        <v>8</v>
      </c>
    </row>
  </sheetData>
  <sortState xmlns:xlrd2="http://schemas.microsoft.com/office/spreadsheetml/2017/richdata2" ref="A2:F27">
    <sortCondition ref="F2:F27"/>
  </sortState>
  <pageMargins left="0.7" right="0.7" top="0.75" bottom="0.75" header="0.3" footer="0.3"/>
  <pageSetup paperSize="9" scale="21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88"/>
  <sheetViews>
    <sheetView workbookViewId="0">
      <pane ySplit="1" topLeftCell="A2" activePane="bottomLeft" state="frozen"/>
      <selection pane="bottomLeft" activeCell="C130" sqref="C130"/>
    </sheetView>
  </sheetViews>
  <sheetFormatPr defaultRowHeight="15" x14ac:dyDescent="0.25"/>
  <cols>
    <col min="2" max="2" width="22.85546875" bestFit="1" customWidth="1"/>
    <col min="3" max="3" width="24.85546875" style="64" bestFit="1" customWidth="1"/>
    <col min="4" max="5" width="22.85546875" style="64" customWidth="1"/>
    <col min="6" max="6" width="18.85546875" bestFit="1" customWidth="1"/>
    <col min="7" max="7" width="23.5703125" style="74" bestFit="1" customWidth="1"/>
    <col min="8" max="8" width="21.7109375" style="74" bestFit="1" customWidth="1"/>
    <col min="9" max="9" width="21.7109375" style="74" customWidth="1"/>
    <col min="10" max="10" width="19.28515625" bestFit="1" customWidth="1"/>
    <col min="11" max="11" width="22.7109375" style="26" bestFit="1" customWidth="1"/>
    <col min="12" max="12" width="21.7109375" style="74" bestFit="1" customWidth="1"/>
    <col min="13" max="13" width="40" bestFit="1" customWidth="1"/>
    <col min="17" max="17" width="40" bestFit="1" customWidth="1"/>
    <col min="18" max="18" width="13.7109375" bestFit="1" customWidth="1"/>
  </cols>
  <sheetData>
    <row r="1" spans="1:18" s="70" customFormat="1" ht="18" x14ac:dyDescent="0.35">
      <c r="A1" s="70" t="s">
        <v>781</v>
      </c>
      <c r="B1" s="70" t="s">
        <v>785</v>
      </c>
      <c r="C1" s="71" t="s">
        <v>1</v>
      </c>
      <c r="D1" s="72" t="s">
        <v>786</v>
      </c>
      <c r="E1" s="72" t="s">
        <v>787</v>
      </c>
      <c r="F1" s="70" t="s">
        <v>788</v>
      </c>
      <c r="G1" s="73" t="s">
        <v>789</v>
      </c>
      <c r="H1" s="73" t="s">
        <v>790</v>
      </c>
      <c r="I1" s="73" t="s">
        <v>787</v>
      </c>
      <c r="J1" s="70" t="s">
        <v>791</v>
      </c>
      <c r="K1" s="73" t="s">
        <v>792</v>
      </c>
      <c r="L1" s="73" t="s">
        <v>793</v>
      </c>
      <c r="M1" s="70" t="s">
        <v>783</v>
      </c>
      <c r="N1" s="70" t="s">
        <v>763</v>
      </c>
      <c r="P1" s="70" t="s">
        <v>794</v>
      </c>
      <c r="Q1" s="70" t="s">
        <v>783</v>
      </c>
      <c r="R1" s="70" t="s">
        <v>795</v>
      </c>
    </row>
    <row r="2" spans="1:18" x14ac:dyDescent="0.25">
      <c r="A2">
        <v>149</v>
      </c>
      <c r="B2" s="62" t="s">
        <v>796</v>
      </c>
      <c r="C2" s="22">
        <v>1</v>
      </c>
      <c r="D2" s="22">
        <f>LOG10(C2)</f>
        <v>0</v>
      </c>
      <c r="E2" s="22">
        <f t="shared" ref="E2:E65" si="0">IF(D2=0, 0, 1)</f>
        <v>0</v>
      </c>
      <c r="F2" s="62" t="s">
        <v>797</v>
      </c>
      <c r="G2" s="74">
        <f t="shared" ref="G2:G65" si="1">10^H2</f>
        <v>1</v>
      </c>
      <c r="H2" s="75">
        <v>0</v>
      </c>
      <c r="I2" s="19">
        <f t="shared" ref="I2:I65" si="2">IF(H2=0, 0, 1)</f>
        <v>0</v>
      </c>
      <c r="J2" s="62" t="s">
        <v>798</v>
      </c>
      <c r="K2" s="74">
        <f t="shared" ref="K2:K33" si="3">10^L2</f>
        <v>1072974.4982059898</v>
      </c>
      <c r="L2" s="74">
        <v>6.03058940004607</v>
      </c>
      <c r="M2" s="76" t="str">
        <f t="shared" ref="M2:M65" si="4">F2&amp;"__"&amp;J2</f>
        <v>G1T1701_BR_131_M__G1T1701_BR_262_MP</v>
      </c>
      <c r="N2" s="24">
        <v>1</v>
      </c>
      <c r="P2">
        <v>1</v>
      </c>
      <c r="Q2" s="77" t="s">
        <v>799</v>
      </c>
      <c r="R2" s="78">
        <f t="shared" ref="R2:R41" si="5">COUNTIF(M$2:M$602, Q2)</f>
        <v>125</v>
      </c>
    </row>
    <row r="3" spans="1:18" x14ac:dyDescent="0.25">
      <c r="A3">
        <v>149</v>
      </c>
      <c r="B3" s="62" t="s">
        <v>800</v>
      </c>
      <c r="C3" s="22">
        <v>1</v>
      </c>
      <c r="D3" s="22">
        <v>0</v>
      </c>
      <c r="E3" s="22">
        <f t="shared" si="0"/>
        <v>0</v>
      </c>
      <c r="F3" s="62" t="s">
        <v>797</v>
      </c>
      <c r="G3" s="74">
        <f t="shared" si="1"/>
        <v>1</v>
      </c>
      <c r="H3" s="75">
        <v>0</v>
      </c>
      <c r="I3" s="19">
        <f t="shared" si="2"/>
        <v>0</v>
      </c>
      <c r="J3" s="62" t="s">
        <v>798</v>
      </c>
      <c r="K3" s="74">
        <f t="shared" si="3"/>
        <v>1072974.4982059898</v>
      </c>
      <c r="L3" s="74">
        <v>6.03058940004607</v>
      </c>
      <c r="M3" s="76" t="str">
        <f t="shared" si="4"/>
        <v>G1T1701_BR_131_M__G1T1701_BR_262_MP</v>
      </c>
      <c r="N3" s="24">
        <v>1</v>
      </c>
      <c r="P3">
        <v>2</v>
      </c>
      <c r="Q3" s="77" t="s">
        <v>801</v>
      </c>
      <c r="R3" s="78">
        <f t="shared" si="5"/>
        <v>51</v>
      </c>
    </row>
    <row r="4" spans="1:18" x14ac:dyDescent="0.25">
      <c r="A4">
        <v>149</v>
      </c>
      <c r="B4" s="62" t="s">
        <v>802</v>
      </c>
      <c r="C4" s="22">
        <v>330.7122802734375</v>
      </c>
      <c r="D4" s="22">
        <v>2.5194503217838862</v>
      </c>
      <c r="E4" s="22">
        <f t="shared" si="0"/>
        <v>1</v>
      </c>
      <c r="F4" s="62" t="s">
        <v>797</v>
      </c>
      <c r="G4" s="74">
        <f t="shared" si="1"/>
        <v>1</v>
      </c>
      <c r="H4" s="75">
        <v>0</v>
      </c>
      <c r="I4" s="19">
        <f t="shared" si="2"/>
        <v>0</v>
      </c>
      <c r="J4" s="62" t="s">
        <v>798</v>
      </c>
      <c r="K4" s="74">
        <f t="shared" si="3"/>
        <v>1072974.4982059898</v>
      </c>
      <c r="L4" s="74">
        <v>6.03058940004607</v>
      </c>
      <c r="M4" s="76" t="str">
        <f t="shared" si="4"/>
        <v>G1T1701_BR_131_M__G1T1701_BR_262_MP</v>
      </c>
      <c r="N4" s="24">
        <v>1</v>
      </c>
      <c r="P4">
        <v>3</v>
      </c>
      <c r="Q4" s="77" t="s">
        <v>803</v>
      </c>
      <c r="R4" s="78">
        <f t="shared" si="5"/>
        <v>32</v>
      </c>
    </row>
    <row r="5" spans="1:18" x14ac:dyDescent="0.25">
      <c r="A5">
        <v>149</v>
      </c>
      <c r="B5" s="62" t="s">
        <v>804</v>
      </c>
      <c r="C5" s="22">
        <v>44.729561805725098</v>
      </c>
      <c r="D5" s="22">
        <v>1.6505946436167045</v>
      </c>
      <c r="E5" s="22">
        <f t="shared" si="0"/>
        <v>1</v>
      </c>
      <c r="F5" s="62" t="s">
        <v>797</v>
      </c>
      <c r="G5" s="74">
        <f t="shared" si="1"/>
        <v>1</v>
      </c>
      <c r="H5" s="75">
        <v>0</v>
      </c>
      <c r="I5" s="19">
        <f t="shared" si="2"/>
        <v>0</v>
      </c>
      <c r="J5" s="62" t="s">
        <v>798</v>
      </c>
      <c r="K5" s="74">
        <f t="shared" si="3"/>
        <v>1072974.4982059898</v>
      </c>
      <c r="L5" s="74">
        <v>6.03058940004607</v>
      </c>
      <c r="M5" s="76" t="str">
        <f t="shared" si="4"/>
        <v>G1T1701_BR_131_M__G1T1701_BR_262_MP</v>
      </c>
      <c r="N5" s="24">
        <v>1</v>
      </c>
      <c r="P5">
        <v>4</v>
      </c>
      <c r="Q5" s="77" t="s">
        <v>805</v>
      </c>
      <c r="R5" s="78">
        <f t="shared" si="5"/>
        <v>39</v>
      </c>
    </row>
    <row r="6" spans="1:18" x14ac:dyDescent="0.25">
      <c r="A6">
        <v>149</v>
      </c>
      <c r="B6" s="62" t="s">
        <v>806</v>
      </c>
      <c r="C6" s="22">
        <v>1</v>
      </c>
      <c r="D6" s="22">
        <v>0</v>
      </c>
      <c r="E6" s="22">
        <f t="shared" si="0"/>
        <v>0</v>
      </c>
      <c r="F6" s="62" t="s">
        <v>797</v>
      </c>
      <c r="G6" s="74">
        <f t="shared" si="1"/>
        <v>1</v>
      </c>
      <c r="H6" s="75">
        <v>0</v>
      </c>
      <c r="I6" s="19">
        <f t="shared" si="2"/>
        <v>0</v>
      </c>
      <c r="J6" s="62" t="s">
        <v>798</v>
      </c>
      <c r="K6" s="74">
        <f t="shared" si="3"/>
        <v>1072974.4982059898</v>
      </c>
      <c r="L6" s="74">
        <v>6.03058940004607</v>
      </c>
      <c r="M6" s="76" t="str">
        <f t="shared" si="4"/>
        <v>G1T1701_BR_131_M__G1T1701_BR_262_MP</v>
      </c>
      <c r="N6" s="24">
        <v>1</v>
      </c>
      <c r="P6">
        <v>5</v>
      </c>
      <c r="Q6" s="77" t="s">
        <v>807</v>
      </c>
      <c r="R6" s="78">
        <f t="shared" si="5"/>
        <v>30</v>
      </c>
    </row>
    <row r="7" spans="1:18" x14ac:dyDescent="0.25">
      <c r="A7">
        <v>149</v>
      </c>
      <c r="B7" s="62" t="s">
        <v>808</v>
      </c>
      <c r="C7" s="22">
        <v>1</v>
      </c>
      <c r="D7" s="22">
        <v>0</v>
      </c>
      <c r="E7" s="22">
        <f t="shared" si="0"/>
        <v>0</v>
      </c>
      <c r="F7" s="62" t="s">
        <v>797</v>
      </c>
      <c r="G7" s="74">
        <f t="shared" si="1"/>
        <v>1</v>
      </c>
      <c r="H7" s="75">
        <v>0</v>
      </c>
      <c r="I7" s="19">
        <f t="shared" si="2"/>
        <v>0</v>
      </c>
      <c r="J7" s="62" t="s">
        <v>798</v>
      </c>
      <c r="K7" s="74">
        <f t="shared" si="3"/>
        <v>1072974.4982059898</v>
      </c>
      <c r="L7" s="74">
        <v>6.03058940004607</v>
      </c>
      <c r="M7" s="76" t="str">
        <f t="shared" si="4"/>
        <v>G1T1701_BR_131_M__G1T1701_BR_262_MP</v>
      </c>
      <c r="N7" s="24">
        <v>1</v>
      </c>
      <c r="P7">
        <v>6</v>
      </c>
      <c r="Q7" s="77" t="s">
        <v>809</v>
      </c>
      <c r="R7" s="78">
        <f t="shared" si="5"/>
        <v>30</v>
      </c>
    </row>
    <row r="8" spans="1:18" x14ac:dyDescent="0.25">
      <c r="A8">
        <v>149</v>
      </c>
      <c r="B8" s="62" t="s">
        <v>810</v>
      </c>
      <c r="C8" s="22">
        <v>1</v>
      </c>
      <c r="D8" s="22">
        <v>0</v>
      </c>
      <c r="E8" s="22">
        <f t="shared" si="0"/>
        <v>0</v>
      </c>
      <c r="F8" s="62" t="s">
        <v>797</v>
      </c>
      <c r="G8" s="74">
        <f t="shared" si="1"/>
        <v>1</v>
      </c>
      <c r="H8" s="75">
        <v>0</v>
      </c>
      <c r="I8" s="19">
        <f t="shared" si="2"/>
        <v>0</v>
      </c>
      <c r="J8" s="62" t="s">
        <v>798</v>
      </c>
      <c r="K8" s="74">
        <f t="shared" si="3"/>
        <v>1072974.4982059898</v>
      </c>
      <c r="L8" s="74">
        <v>6.03058940004607</v>
      </c>
      <c r="M8" s="76" t="str">
        <f t="shared" si="4"/>
        <v>G1T1701_BR_131_M__G1T1701_BR_262_MP</v>
      </c>
      <c r="N8" s="24">
        <v>1</v>
      </c>
      <c r="P8">
        <v>7</v>
      </c>
      <c r="Q8" s="77" t="s">
        <v>811</v>
      </c>
      <c r="R8" s="78">
        <f t="shared" si="5"/>
        <v>33</v>
      </c>
    </row>
    <row r="9" spans="1:18" x14ac:dyDescent="0.25">
      <c r="A9">
        <v>149</v>
      </c>
      <c r="B9" s="62" t="s">
        <v>812</v>
      </c>
      <c r="C9" s="22">
        <v>25.2768874168396</v>
      </c>
      <c r="D9" s="22">
        <v>1.4027235940994209</v>
      </c>
      <c r="E9" s="22">
        <f t="shared" si="0"/>
        <v>1</v>
      </c>
      <c r="F9" s="62" t="s">
        <v>797</v>
      </c>
      <c r="G9" s="74">
        <f t="shared" si="1"/>
        <v>1</v>
      </c>
      <c r="H9" s="75">
        <v>0</v>
      </c>
      <c r="I9" s="19">
        <f t="shared" si="2"/>
        <v>0</v>
      </c>
      <c r="J9" s="62" t="s">
        <v>798</v>
      </c>
      <c r="K9" s="74">
        <f t="shared" si="3"/>
        <v>1072974.4982059898</v>
      </c>
      <c r="L9" s="74">
        <v>6.03058940004607</v>
      </c>
      <c r="M9" s="76" t="str">
        <f t="shared" si="4"/>
        <v>G1T1701_BR_131_M__G1T1701_BR_262_MP</v>
      </c>
      <c r="N9" s="24">
        <v>1</v>
      </c>
      <c r="P9">
        <v>8</v>
      </c>
      <c r="Q9" s="77" t="s">
        <v>813</v>
      </c>
      <c r="R9" s="78">
        <f t="shared" si="5"/>
        <v>32</v>
      </c>
    </row>
    <row r="10" spans="1:18" x14ac:dyDescent="0.25">
      <c r="A10">
        <v>149</v>
      </c>
      <c r="B10" s="62" t="s">
        <v>814</v>
      </c>
      <c r="C10" s="22">
        <v>1</v>
      </c>
      <c r="D10" s="22">
        <v>0</v>
      </c>
      <c r="E10" s="22">
        <f t="shared" si="0"/>
        <v>0</v>
      </c>
      <c r="F10" s="62" t="s">
        <v>797</v>
      </c>
      <c r="G10" s="74">
        <f t="shared" si="1"/>
        <v>1</v>
      </c>
      <c r="H10" s="75">
        <v>0</v>
      </c>
      <c r="I10" s="19">
        <f t="shared" si="2"/>
        <v>0</v>
      </c>
      <c r="J10" s="62" t="s">
        <v>798</v>
      </c>
      <c r="K10" s="74">
        <f t="shared" si="3"/>
        <v>1072974.4982059898</v>
      </c>
      <c r="L10" s="74">
        <v>6.03058940004607</v>
      </c>
      <c r="M10" s="76" t="str">
        <f t="shared" si="4"/>
        <v>G1T1701_BR_131_M__G1T1701_BR_262_MP</v>
      </c>
      <c r="N10" s="24">
        <v>1</v>
      </c>
      <c r="P10">
        <v>9</v>
      </c>
      <c r="Q10" s="77" t="s">
        <v>815</v>
      </c>
      <c r="R10" s="78">
        <f t="shared" si="5"/>
        <v>26</v>
      </c>
    </row>
    <row r="11" spans="1:18" x14ac:dyDescent="0.25">
      <c r="A11">
        <v>149</v>
      </c>
      <c r="B11" s="62" t="s">
        <v>816</v>
      </c>
      <c r="C11" s="22">
        <v>1</v>
      </c>
      <c r="D11" s="22">
        <v>0</v>
      </c>
      <c r="E11" s="22">
        <f t="shared" si="0"/>
        <v>0</v>
      </c>
      <c r="F11" s="62" t="s">
        <v>797</v>
      </c>
      <c r="G11" s="74">
        <f t="shared" si="1"/>
        <v>1</v>
      </c>
      <c r="H11" s="75">
        <v>0</v>
      </c>
      <c r="I11" s="19">
        <f t="shared" si="2"/>
        <v>0</v>
      </c>
      <c r="J11" s="62" t="s">
        <v>798</v>
      </c>
      <c r="K11" s="74">
        <f t="shared" si="3"/>
        <v>1072974.4982059898</v>
      </c>
      <c r="L11" s="74">
        <v>6.03058940004607</v>
      </c>
      <c r="M11" s="76" t="str">
        <f t="shared" si="4"/>
        <v>G1T1701_BR_131_M__G1T1701_BR_262_MP</v>
      </c>
      <c r="N11" s="24">
        <v>1</v>
      </c>
      <c r="P11">
        <v>10</v>
      </c>
      <c r="Q11" s="77" t="s">
        <v>817</v>
      </c>
      <c r="R11" s="78">
        <f t="shared" si="5"/>
        <v>29</v>
      </c>
    </row>
    <row r="12" spans="1:18" x14ac:dyDescent="0.25">
      <c r="A12">
        <v>149</v>
      </c>
      <c r="B12" s="62" t="s">
        <v>818</v>
      </c>
      <c r="C12" s="64">
        <v>1</v>
      </c>
      <c r="D12" s="64">
        <v>0</v>
      </c>
      <c r="E12" s="22">
        <f t="shared" si="0"/>
        <v>0</v>
      </c>
      <c r="F12" s="62" t="s">
        <v>797</v>
      </c>
      <c r="G12" s="74">
        <f t="shared" si="1"/>
        <v>1</v>
      </c>
      <c r="H12" s="75">
        <v>0</v>
      </c>
      <c r="I12" s="19">
        <f t="shared" si="2"/>
        <v>0</v>
      </c>
      <c r="J12" s="62" t="s">
        <v>798</v>
      </c>
      <c r="K12" s="74">
        <f t="shared" si="3"/>
        <v>1072974.4982059898</v>
      </c>
      <c r="L12" s="74">
        <v>6.03058940004607</v>
      </c>
      <c r="M12" s="76" t="str">
        <f t="shared" si="4"/>
        <v>G1T1701_BR_131_M__G1T1701_BR_262_MP</v>
      </c>
      <c r="N12" s="24">
        <v>1</v>
      </c>
      <c r="P12">
        <v>11</v>
      </c>
      <c r="Q12" s="77" t="s">
        <v>819</v>
      </c>
      <c r="R12" s="78">
        <f t="shared" si="5"/>
        <v>17</v>
      </c>
    </row>
    <row r="13" spans="1:18" x14ac:dyDescent="0.25">
      <c r="A13">
        <v>149</v>
      </c>
      <c r="B13" s="62" t="s">
        <v>820</v>
      </c>
      <c r="C13" s="64">
        <v>114.11569595336914</v>
      </c>
      <c r="D13" s="64">
        <v>2.0573453832185518</v>
      </c>
      <c r="E13" s="22">
        <f t="shared" si="0"/>
        <v>1</v>
      </c>
      <c r="F13" s="62" t="s">
        <v>797</v>
      </c>
      <c r="G13" s="74">
        <f t="shared" si="1"/>
        <v>1</v>
      </c>
      <c r="H13" s="75">
        <v>0</v>
      </c>
      <c r="I13" s="19">
        <f t="shared" si="2"/>
        <v>0</v>
      </c>
      <c r="J13" s="62" t="s">
        <v>798</v>
      </c>
      <c r="K13" s="74">
        <f t="shared" si="3"/>
        <v>1072974.4982059898</v>
      </c>
      <c r="L13" s="74">
        <v>6.03058940004607</v>
      </c>
      <c r="M13" s="76" t="str">
        <f t="shared" si="4"/>
        <v>G1T1701_BR_131_M__G1T1701_BR_262_MP</v>
      </c>
      <c r="N13" s="24">
        <v>1</v>
      </c>
      <c r="P13">
        <v>12</v>
      </c>
      <c r="Q13" s="77" t="s">
        <v>821</v>
      </c>
      <c r="R13" s="78">
        <f t="shared" si="5"/>
        <v>6</v>
      </c>
    </row>
    <row r="14" spans="1:18" x14ac:dyDescent="0.25">
      <c r="A14">
        <v>149</v>
      </c>
      <c r="B14" s="62" t="s">
        <v>822</v>
      </c>
      <c r="C14" s="64">
        <v>26533.681640625</v>
      </c>
      <c r="D14" s="64">
        <v>4.4237975140334056</v>
      </c>
      <c r="E14" s="22">
        <f t="shared" si="0"/>
        <v>1</v>
      </c>
      <c r="F14" s="62" t="s">
        <v>797</v>
      </c>
      <c r="G14" s="74">
        <f t="shared" si="1"/>
        <v>1</v>
      </c>
      <c r="H14" s="75">
        <v>0</v>
      </c>
      <c r="I14" s="19">
        <f t="shared" si="2"/>
        <v>0</v>
      </c>
      <c r="J14" s="62" t="s">
        <v>798</v>
      </c>
      <c r="K14" s="74">
        <f t="shared" si="3"/>
        <v>1072974.4982059898</v>
      </c>
      <c r="L14" s="74">
        <v>6.03058940004607</v>
      </c>
      <c r="M14" s="76" t="str">
        <f t="shared" si="4"/>
        <v>G1T1701_BR_131_M__G1T1701_BR_262_MP</v>
      </c>
      <c r="N14" s="24">
        <v>1</v>
      </c>
      <c r="P14">
        <v>13</v>
      </c>
      <c r="Q14" s="77" t="s">
        <v>823</v>
      </c>
      <c r="R14" s="78">
        <f t="shared" si="5"/>
        <v>28</v>
      </c>
    </row>
    <row r="15" spans="1:18" x14ac:dyDescent="0.25">
      <c r="A15">
        <v>149</v>
      </c>
      <c r="B15" s="62" t="s">
        <v>824</v>
      </c>
      <c r="C15" s="64">
        <v>3355884.6875</v>
      </c>
      <c r="D15" s="64">
        <v>6.5258070294978925</v>
      </c>
      <c r="E15" s="22">
        <f t="shared" si="0"/>
        <v>1</v>
      </c>
      <c r="F15" s="62" t="s">
        <v>797</v>
      </c>
      <c r="G15" s="74">
        <f t="shared" si="1"/>
        <v>1</v>
      </c>
      <c r="H15" s="75">
        <v>0</v>
      </c>
      <c r="I15" s="19">
        <f t="shared" si="2"/>
        <v>0</v>
      </c>
      <c r="J15" s="62" t="s">
        <v>798</v>
      </c>
      <c r="K15" s="74">
        <f t="shared" si="3"/>
        <v>1072974.4982059898</v>
      </c>
      <c r="L15" s="74">
        <v>6.03058940004607</v>
      </c>
      <c r="M15" s="76" t="str">
        <f t="shared" si="4"/>
        <v>G1T1701_BR_131_M__G1T1701_BR_262_MP</v>
      </c>
      <c r="N15" s="24">
        <v>1</v>
      </c>
      <c r="P15">
        <v>14</v>
      </c>
      <c r="Q15" s="77" t="s">
        <v>825</v>
      </c>
      <c r="R15" s="78">
        <f t="shared" si="5"/>
        <v>22</v>
      </c>
    </row>
    <row r="16" spans="1:18" x14ac:dyDescent="0.25">
      <c r="A16">
        <v>149</v>
      </c>
      <c r="B16" s="62" t="s">
        <v>826</v>
      </c>
      <c r="C16" s="64">
        <v>1</v>
      </c>
      <c r="D16" s="64">
        <v>0</v>
      </c>
      <c r="E16" s="22">
        <f t="shared" si="0"/>
        <v>0</v>
      </c>
      <c r="F16" s="62" t="s">
        <v>797</v>
      </c>
      <c r="G16" s="74">
        <f t="shared" si="1"/>
        <v>1</v>
      </c>
      <c r="H16" s="75">
        <v>0</v>
      </c>
      <c r="I16" s="19">
        <f t="shared" si="2"/>
        <v>0</v>
      </c>
      <c r="J16" s="62" t="s">
        <v>798</v>
      </c>
      <c r="K16" s="74">
        <f t="shared" si="3"/>
        <v>1072974.4982059898</v>
      </c>
      <c r="L16" s="74">
        <v>6.03058940004607</v>
      </c>
      <c r="M16" s="76" t="str">
        <f t="shared" si="4"/>
        <v>G1T1701_BR_131_M__G1T1701_BR_262_MP</v>
      </c>
      <c r="N16" s="24">
        <v>1</v>
      </c>
      <c r="P16">
        <v>15</v>
      </c>
      <c r="Q16" s="77" t="s">
        <v>827</v>
      </c>
      <c r="R16" s="78">
        <f t="shared" si="5"/>
        <v>16</v>
      </c>
    </row>
    <row r="17" spans="1:18" x14ac:dyDescent="0.25">
      <c r="A17">
        <v>149</v>
      </c>
      <c r="B17" s="62" t="s">
        <v>828</v>
      </c>
      <c r="C17" s="64">
        <v>1</v>
      </c>
      <c r="D17" s="64">
        <v>0</v>
      </c>
      <c r="E17" s="22">
        <f t="shared" si="0"/>
        <v>0</v>
      </c>
      <c r="F17" s="62" t="s">
        <v>797</v>
      </c>
      <c r="G17" s="74">
        <f t="shared" si="1"/>
        <v>1</v>
      </c>
      <c r="H17" s="75">
        <v>0</v>
      </c>
      <c r="I17" s="19">
        <f t="shared" si="2"/>
        <v>0</v>
      </c>
      <c r="J17" s="62" t="s">
        <v>798</v>
      </c>
      <c r="K17" s="74">
        <f t="shared" si="3"/>
        <v>1072974.4982059898</v>
      </c>
      <c r="L17" s="74">
        <v>6.03058940004607</v>
      </c>
      <c r="M17" s="76" t="str">
        <f t="shared" si="4"/>
        <v>G1T1701_BR_131_M__G1T1701_BR_262_MP</v>
      </c>
      <c r="N17" s="24">
        <v>1</v>
      </c>
      <c r="P17">
        <v>16</v>
      </c>
      <c r="Q17" s="77" t="s">
        <v>829</v>
      </c>
      <c r="R17" s="78">
        <f t="shared" si="5"/>
        <v>13</v>
      </c>
    </row>
    <row r="18" spans="1:18" x14ac:dyDescent="0.25">
      <c r="A18">
        <v>149</v>
      </c>
      <c r="B18" s="62" t="s">
        <v>830</v>
      </c>
      <c r="C18" s="64">
        <v>639.151611328125</v>
      </c>
      <c r="D18" s="64">
        <v>2.8056038881321905</v>
      </c>
      <c r="E18" s="22">
        <f t="shared" si="0"/>
        <v>1</v>
      </c>
      <c r="F18" s="62" t="s">
        <v>797</v>
      </c>
      <c r="G18" s="74">
        <f t="shared" si="1"/>
        <v>1</v>
      </c>
      <c r="H18" s="75">
        <v>0</v>
      </c>
      <c r="I18" s="19">
        <f t="shared" si="2"/>
        <v>0</v>
      </c>
      <c r="J18" s="62" t="s">
        <v>798</v>
      </c>
      <c r="K18" s="74">
        <f t="shared" si="3"/>
        <v>1072974.4982059898</v>
      </c>
      <c r="L18" s="74">
        <v>6.03058940004607</v>
      </c>
      <c r="M18" s="76" t="str">
        <f t="shared" si="4"/>
        <v>G1T1701_BR_131_M__G1T1701_BR_262_MP</v>
      </c>
      <c r="N18" s="24">
        <v>1</v>
      </c>
      <c r="P18">
        <v>17</v>
      </c>
      <c r="Q18" s="77" t="s">
        <v>831</v>
      </c>
      <c r="R18" s="78">
        <f t="shared" si="5"/>
        <v>11</v>
      </c>
    </row>
    <row r="19" spans="1:18" x14ac:dyDescent="0.25">
      <c r="A19">
        <v>149</v>
      </c>
      <c r="B19" s="62" t="s">
        <v>832</v>
      </c>
      <c r="C19" s="64">
        <v>124.3100643157959</v>
      </c>
      <c r="D19" s="64">
        <v>2.0945062911506822</v>
      </c>
      <c r="E19" s="22">
        <f t="shared" si="0"/>
        <v>1</v>
      </c>
      <c r="F19" s="62" t="s">
        <v>797</v>
      </c>
      <c r="G19" s="74">
        <f t="shared" si="1"/>
        <v>1</v>
      </c>
      <c r="H19" s="75">
        <v>0</v>
      </c>
      <c r="I19" s="19">
        <f t="shared" si="2"/>
        <v>0</v>
      </c>
      <c r="J19" s="62" t="s">
        <v>798</v>
      </c>
      <c r="K19" s="74">
        <f t="shared" si="3"/>
        <v>1072974.4982059898</v>
      </c>
      <c r="L19" s="74">
        <v>6.03058940004607</v>
      </c>
      <c r="M19" s="76" t="str">
        <f t="shared" si="4"/>
        <v>G1T1701_BR_131_M__G1T1701_BR_262_MP</v>
      </c>
      <c r="N19" s="24">
        <v>1</v>
      </c>
      <c r="P19">
        <v>18</v>
      </c>
      <c r="Q19" s="77" t="s">
        <v>833</v>
      </c>
      <c r="R19" s="78">
        <f t="shared" si="5"/>
        <v>10</v>
      </c>
    </row>
    <row r="20" spans="1:18" x14ac:dyDescent="0.25">
      <c r="A20">
        <v>149</v>
      </c>
      <c r="B20" s="62" t="s">
        <v>834</v>
      </c>
      <c r="C20" s="64">
        <v>3059.5458984375</v>
      </c>
      <c r="D20" s="64">
        <v>3.4856569727438509</v>
      </c>
      <c r="E20" s="22">
        <f t="shared" si="0"/>
        <v>1</v>
      </c>
      <c r="F20" s="62" t="s">
        <v>797</v>
      </c>
      <c r="G20" s="74">
        <f t="shared" si="1"/>
        <v>1</v>
      </c>
      <c r="H20" s="75">
        <v>0</v>
      </c>
      <c r="I20" s="19">
        <f t="shared" si="2"/>
        <v>0</v>
      </c>
      <c r="J20" s="62" t="s">
        <v>798</v>
      </c>
      <c r="K20" s="74">
        <f t="shared" si="3"/>
        <v>1072974.4982059898</v>
      </c>
      <c r="L20" s="74">
        <v>6.03058940004607</v>
      </c>
      <c r="M20" s="76" t="str">
        <f t="shared" si="4"/>
        <v>G1T1701_BR_131_M__G1T1701_BR_262_MP</v>
      </c>
      <c r="N20" s="24">
        <v>1</v>
      </c>
      <c r="P20">
        <v>19</v>
      </c>
      <c r="Q20" s="77" t="s">
        <v>835</v>
      </c>
      <c r="R20" s="78">
        <f t="shared" si="5"/>
        <v>0</v>
      </c>
    </row>
    <row r="21" spans="1:18" x14ac:dyDescent="0.25">
      <c r="A21">
        <v>149</v>
      </c>
      <c r="B21" s="62" t="s">
        <v>836</v>
      </c>
      <c r="C21" s="64">
        <v>185.83467074375989</v>
      </c>
      <c r="D21" s="64">
        <v>2.2691267425317192</v>
      </c>
      <c r="E21" s="22">
        <f t="shared" si="0"/>
        <v>1</v>
      </c>
      <c r="F21" s="62" t="s">
        <v>797</v>
      </c>
      <c r="G21" s="74">
        <f t="shared" si="1"/>
        <v>1</v>
      </c>
      <c r="H21" s="75">
        <v>0</v>
      </c>
      <c r="I21" s="19">
        <f t="shared" si="2"/>
        <v>0</v>
      </c>
      <c r="J21" s="62" t="s">
        <v>798</v>
      </c>
      <c r="K21" s="74">
        <f t="shared" si="3"/>
        <v>1072974.4982059898</v>
      </c>
      <c r="L21" s="74">
        <v>6.03058940004607</v>
      </c>
      <c r="M21" s="76" t="str">
        <f t="shared" si="4"/>
        <v>G1T1701_BR_131_M__G1T1701_BR_262_MP</v>
      </c>
      <c r="N21" s="24">
        <v>1</v>
      </c>
      <c r="P21">
        <v>20</v>
      </c>
      <c r="Q21" s="77" t="s">
        <v>837</v>
      </c>
      <c r="R21" s="78">
        <f t="shared" si="5"/>
        <v>0</v>
      </c>
    </row>
    <row r="22" spans="1:18" x14ac:dyDescent="0.25">
      <c r="A22">
        <v>149</v>
      </c>
      <c r="B22" s="62" t="s">
        <v>838</v>
      </c>
      <c r="C22" s="64">
        <v>1</v>
      </c>
      <c r="D22" s="64">
        <v>0</v>
      </c>
      <c r="E22" s="22">
        <f t="shared" si="0"/>
        <v>0</v>
      </c>
      <c r="F22" s="62" t="s">
        <v>797</v>
      </c>
      <c r="G22" s="74">
        <f t="shared" si="1"/>
        <v>1</v>
      </c>
      <c r="H22" s="75">
        <v>0</v>
      </c>
      <c r="I22" s="19">
        <f t="shared" si="2"/>
        <v>0</v>
      </c>
      <c r="J22" s="62" t="s">
        <v>798</v>
      </c>
      <c r="K22" s="74">
        <f t="shared" si="3"/>
        <v>1072974.4982059898</v>
      </c>
      <c r="L22" s="74">
        <v>6.03058940004607</v>
      </c>
      <c r="M22" s="76" t="str">
        <f t="shared" si="4"/>
        <v>G1T1701_BR_131_M__G1T1701_BR_262_MP</v>
      </c>
      <c r="N22" s="24">
        <v>1</v>
      </c>
      <c r="P22">
        <v>21</v>
      </c>
      <c r="Q22" s="77" t="s">
        <v>839</v>
      </c>
      <c r="R22" s="78">
        <f t="shared" si="5"/>
        <v>6</v>
      </c>
    </row>
    <row r="23" spans="1:18" x14ac:dyDescent="0.25">
      <c r="A23">
        <v>149</v>
      </c>
      <c r="B23" s="62" t="s">
        <v>840</v>
      </c>
      <c r="C23" s="64">
        <v>115512.578125</v>
      </c>
      <c r="D23" s="64">
        <v>5.0626292769801848</v>
      </c>
      <c r="E23" s="22">
        <f t="shared" si="0"/>
        <v>1</v>
      </c>
      <c r="F23" s="62" t="s">
        <v>797</v>
      </c>
      <c r="G23" s="74">
        <f t="shared" si="1"/>
        <v>1</v>
      </c>
      <c r="H23" s="75">
        <v>0</v>
      </c>
      <c r="I23" s="19">
        <f t="shared" si="2"/>
        <v>0</v>
      </c>
      <c r="J23" s="62" t="s">
        <v>798</v>
      </c>
      <c r="K23" s="74">
        <f t="shared" si="3"/>
        <v>1072974.4982059898</v>
      </c>
      <c r="L23" s="74">
        <v>6.03058940004607</v>
      </c>
      <c r="M23" s="76" t="str">
        <f t="shared" si="4"/>
        <v>G1T1701_BR_131_M__G1T1701_BR_262_MP</v>
      </c>
      <c r="N23" s="24">
        <v>1</v>
      </c>
      <c r="P23">
        <v>22</v>
      </c>
      <c r="Q23" s="77" t="s">
        <v>841</v>
      </c>
      <c r="R23" s="78">
        <f t="shared" si="5"/>
        <v>6</v>
      </c>
    </row>
    <row r="24" spans="1:18" x14ac:dyDescent="0.25">
      <c r="A24">
        <v>149</v>
      </c>
      <c r="B24" s="62" t="s">
        <v>842</v>
      </c>
      <c r="C24" s="64">
        <v>1</v>
      </c>
      <c r="D24" s="64">
        <v>0</v>
      </c>
      <c r="E24" s="22">
        <f t="shared" si="0"/>
        <v>0</v>
      </c>
      <c r="F24" s="62" t="s">
        <v>797</v>
      </c>
      <c r="G24" s="74">
        <f t="shared" si="1"/>
        <v>1</v>
      </c>
      <c r="H24" s="75">
        <v>0</v>
      </c>
      <c r="I24" s="19">
        <f t="shared" si="2"/>
        <v>0</v>
      </c>
      <c r="J24" s="62" t="s">
        <v>798</v>
      </c>
      <c r="K24" s="74">
        <f t="shared" si="3"/>
        <v>1072974.4982059898</v>
      </c>
      <c r="L24" s="74">
        <v>6.03058940004607</v>
      </c>
      <c r="M24" s="76" t="str">
        <f t="shared" si="4"/>
        <v>G1T1701_BR_131_M__G1T1701_BR_262_MP</v>
      </c>
      <c r="N24" s="24">
        <v>1</v>
      </c>
      <c r="P24">
        <v>23</v>
      </c>
      <c r="Q24" s="77" t="s">
        <v>843</v>
      </c>
      <c r="R24" s="78">
        <f t="shared" si="5"/>
        <v>6</v>
      </c>
    </row>
    <row r="25" spans="1:18" x14ac:dyDescent="0.25">
      <c r="A25">
        <v>149</v>
      </c>
      <c r="B25" s="62" t="s">
        <v>844</v>
      </c>
      <c r="C25" s="64">
        <v>1</v>
      </c>
      <c r="D25" s="64">
        <v>0</v>
      </c>
      <c r="E25" s="22">
        <f t="shared" si="0"/>
        <v>0</v>
      </c>
      <c r="F25" s="62" t="s">
        <v>797</v>
      </c>
      <c r="G25" s="74">
        <f t="shared" si="1"/>
        <v>1</v>
      </c>
      <c r="H25" s="75">
        <v>0</v>
      </c>
      <c r="I25" s="19">
        <f t="shared" si="2"/>
        <v>0</v>
      </c>
      <c r="J25" s="62" t="s">
        <v>798</v>
      </c>
      <c r="K25" s="74">
        <f t="shared" si="3"/>
        <v>1072974.4982059898</v>
      </c>
      <c r="L25" s="74">
        <v>6.03058940004607</v>
      </c>
      <c r="M25" s="76" t="str">
        <f t="shared" si="4"/>
        <v>G1T1701_BR_131_M__G1T1701_BR_262_MP</v>
      </c>
      <c r="N25" s="24">
        <v>1</v>
      </c>
      <c r="P25">
        <v>24</v>
      </c>
      <c r="Q25" s="77" t="s">
        <v>845</v>
      </c>
      <c r="R25" s="78">
        <f t="shared" si="5"/>
        <v>14</v>
      </c>
    </row>
    <row r="26" spans="1:18" x14ac:dyDescent="0.25">
      <c r="A26">
        <v>149</v>
      </c>
      <c r="B26" s="62" t="s">
        <v>846</v>
      </c>
      <c r="C26" s="64">
        <v>235.10980606079102</v>
      </c>
      <c r="D26" s="64">
        <v>2.3712707432435156</v>
      </c>
      <c r="E26" s="22">
        <f t="shared" si="0"/>
        <v>1</v>
      </c>
      <c r="F26" s="62" t="s">
        <v>797</v>
      </c>
      <c r="G26" s="74">
        <f t="shared" si="1"/>
        <v>1</v>
      </c>
      <c r="H26" s="75">
        <v>0</v>
      </c>
      <c r="I26" s="19">
        <f t="shared" si="2"/>
        <v>0</v>
      </c>
      <c r="J26" s="62" t="s">
        <v>798</v>
      </c>
      <c r="K26" s="74">
        <f t="shared" si="3"/>
        <v>1072974.4982059898</v>
      </c>
      <c r="L26" s="74">
        <v>6.03058940004607</v>
      </c>
      <c r="M26" s="76" t="str">
        <f t="shared" si="4"/>
        <v>G1T1701_BR_131_M__G1T1701_BR_262_MP</v>
      </c>
      <c r="N26" s="24">
        <v>1</v>
      </c>
      <c r="P26">
        <v>25</v>
      </c>
      <c r="Q26" s="77" t="s">
        <v>847</v>
      </c>
      <c r="R26" s="78">
        <f t="shared" si="5"/>
        <v>3</v>
      </c>
    </row>
    <row r="27" spans="1:18" x14ac:dyDescent="0.25">
      <c r="A27">
        <v>149</v>
      </c>
      <c r="B27" s="62" t="s">
        <v>848</v>
      </c>
      <c r="C27" s="64">
        <v>3827.51708984375</v>
      </c>
      <c r="D27" s="64">
        <v>3.5829171384972138</v>
      </c>
      <c r="E27" s="22">
        <f t="shared" si="0"/>
        <v>1</v>
      </c>
      <c r="F27" s="62" t="s">
        <v>797</v>
      </c>
      <c r="G27" s="74">
        <f t="shared" si="1"/>
        <v>1</v>
      </c>
      <c r="H27" s="75">
        <v>0</v>
      </c>
      <c r="I27" s="19">
        <f t="shared" si="2"/>
        <v>0</v>
      </c>
      <c r="J27" s="62" t="s">
        <v>798</v>
      </c>
      <c r="K27" s="74">
        <f t="shared" si="3"/>
        <v>1072974.4982059898</v>
      </c>
      <c r="L27" s="74">
        <v>6.03058940004607</v>
      </c>
      <c r="M27" s="76" t="str">
        <f t="shared" si="4"/>
        <v>G1T1701_BR_131_M__G1T1701_BR_262_MP</v>
      </c>
      <c r="N27" s="24">
        <v>1</v>
      </c>
      <c r="P27">
        <v>26</v>
      </c>
      <c r="Q27" s="77" t="s">
        <v>849</v>
      </c>
      <c r="R27" s="78">
        <f t="shared" si="5"/>
        <v>4</v>
      </c>
    </row>
    <row r="28" spans="1:18" x14ac:dyDescent="0.25">
      <c r="A28">
        <v>149</v>
      </c>
      <c r="B28" s="62" t="s">
        <v>850</v>
      </c>
      <c r="C28" s="64">
        <v>1</v>
      </c>
      <c r="D28" s="64">
        <v>0</v>
      </c>
      <c r="E28" s="22">
        <f t="shared" si="0"/>
        <v>0</v>
      </c>
      <c r="F28" s="62" t="s">
        <v>797</v>
      </c>
      <c r="G28" s="74">
        <f t="shared" si="1"/>
        <v>1</v>
      </c>
      <c r="H28" s="75">
        <v>0</v>
      </c>
      <c r="I28" s="19">
        <f t="shared" si="2"/>
        <v>0</v>
      </c>
      <c r="J28" s="62" t="s">
        <v>798</v>
      </c>
      <c r="K28" s="74">
        <f t="shared" si="3"/>
        <v>1072974.4982059898</v>
      </c>
      <c r="L28" s="74">
        <v>6.03058940004607</v>
      </c>
      <c r="M28" s="76" t="str">
        <f t="shared" si="4"/>
        <v>G1T1701_BR_131_M__G1T1701_BR_262_MP</v>
      </c>
      <c r="N28" s="24">
        <v>1</v>
      </c>
      <c r="P28">
        <v>27</v>
      </c>
      <c r="Q28" s="77" t="s">
        <v>851</v>
      </c>
      <c r="R28" s="78">
        <f t="shared" si="5"/>
        <v>5</v>
      </c>
    </row>
    <row r="29" spans="1:18" x14ac:dyDescent="0.25">
      <c r="A29">
        <v>149</v>
      </c>
      <c r="B29" s="62" t="s">
        <v>852</v>
      </c>
      <c r="C29" s="64">
        <v>44127.8759765625</v>
      </c>
      <c r="D29" s="64">
        <v>4.6447130238927326</v>
      </c>
      <c r="E29" s="22">
        <f t="shared" si="0"/>
        <v>1</v>
      </c>
      <c r="F29" s="62" t="s">
        <v>797</v>
      </c>
      <c r="G29" s="74">
        <f t="shared" si="1"/>
        <v>1</v>
      </c>
      <c r="H29" s="75">
        <v>0</v>
      </c>
      <c r="I29" s="19">
        <f t="shared" si="2"/>
        <v>0</v>
      </c>
      <c r="J29" s="62" t="s">
        <v>798</v>
      </c>
      <c r="K29" s="74">
        <f t="shared" si="3"/>
        <v>1072974.4982059898</v>
      </c>
      <c r="L29" s="74">
        <v>6.03058940004607</v>
      </c>
      <c r="M29" s="76" t="str">
        <f t="shared" si="4"/>
        <v>G1T1701_BR_131_M__G1T1701_BR_262_MP</v>
      </c>
      <c r="N29" s="24">
        <v>1</v>
      </c>
      <c r="P29">
        <v>28</v>
      </c>
      <c r="Q29" s="77" t="s">
        <v>853</v>
      </c>
      <c r="R29" s="78">
        <f t="shared" si="5"/>
        <v>2</v>
      </c>
    </row>
    <row r="30" spans="1:18" x14ac:dyDescent="0.25">
      <c r="A30">
        <v>149</v>
      </c>
      <c r="B30" s="62" t="s">
        <v>854</v>
      </c>
      <c r="C30" s="79">
        <v>21.8392014503479</v>
      </c>
      <c r="D30" s="64">
        <v>1.3392367543601802</v>
      </c>
      <c r="E30" s="22">
        <f t="shared" si="0"/>
        <v>1</v>
      </c>
      <c r="F30" s="62" t="s">
        <v>797</v>
      </c>
      <c r="G30" s="74">
        <f t="shared" si="1"/>
        <v>1</v>
      </c>
      <c r="H30" s="75">
        <v>0</v>
      </c>
      <c r="I30" s="19">
        <f t="shared" si="2"/>
        <v>0</v>
      </c>
      <c r="J30" s="62" t="s">
        <v>798</v>
      </c>
      <c r="K30" s="74">
        <f t="shared" si="3"/>
        <v>1072974.4982059898</v>
      </c>
      <c r="L30" s="74">
        <v>6.03058940004607</v>
      </c>
      <c r="M30" s="76" t="str">
        <f t="shared" si="4"/>
        <v>G1T1701_BR_131_M__G1T1701_BR_262_MP</v>
      </c>
      <c r="N30" s="24">
        <v>1</v>
      </c>
      <c r="P30">
        <v>29</v>
      </c>
      <c r="Q30" s="77" t="s">
        <v>855</v>
      </c>
      <c r="R30" s="78">
        <f t="shared" si="5"/>
        <v>4</v>
      </c>
    </row>
    <row r="31" spans="1:18" x14ac:dyDescent="0.25">
      <c r="A31">
        <v>149</v>
      </c>
      <c r="B31" s="62" t="s">
        <v>856</v>
      </c>
      <c r="C31" s="64">
        <v>1</v>
      </c>
      <c r="D31" s="64">
        <v>0</v>
      </c>
      <c r="E31" s="22">
        <f t="shared" si="0"/>
        <v>0</v>
      </c>
      <c r="F31" s="62" t="s">
        <v>797</v>
      </c>
      <c r="G31" s="74">
        <f t="shared" si="1"/>
        <v>1</v>
      </c>
      <c r="H31" s="75">
        <v>0</v>
      </c>
      <c r="I31" s="19">
        <f t="shared" si="2"/>
        <v>0</v>
      </c>
      <c r="J31" s="62" t="s">
        <v>798</v>
      </c>
      <c r="K31" s="74">
        <f t="shared" si="3"/>
        <v>1072974.4982059898</v>
      </c>
      <c r="L31" s="74">
        <v>6.03058940004607</v>
      </c>
      <c r="M31" s="76" t="str">
        <f t="shared" si="4"/>
        <v>G1T1701_BR_131_M__G1T1701_BR_262_MP</v>
      </c>
      <c r="N31" s="24">
        <v>1</v>
      </c>
      <c r="Q31" t="s">
        <v>857</v>
      </c>
      <c r="R31" s="28">
        <f t="shared" si="5"/>
        <v>0</v>
      </c>
    </row>
    <row r="32" spans="1:18" x14ac:dyDescent="0.25">
      <c r="A32" s="10">
        <v>149</v>
      </c>
      <c r="B32" s="63" t="s">
        <v>858</v>
      </c>
      <c r="C32" s="64">
        <v>1</v>
      </c>
      <c r="D32" s="64">
        <f t="shared" ref="D32:D42" si="6">LOG10(C32)</f>
        <v>0</v>
      </c>
      <c r="E32" s="22">
        <f t="shared" si="0"/>
        <v>0</v>
      </c>
      <c r="F32" s="63" t="s">
        <v>797</v>
      </c>
      <c r="G32" s="74">
        <f t="shared" si="1"/>
        <v>1</v>
      </c>
      <c r="H32" s="75">
        <v>0</v>
      </c>
      <c r="I32" s="19">
        <f t="shared" si="2"/>
        <v>0</v>
      </c>
      <c r="J32" s="63" t="s">
        <v>798</v>
      </c>
      <c r="K32" s="74">
        <f t="shared" si="3"/>
        <v>1072974.4982059898</v>
      </c>
      <c r="L32" s="74">
        <v>6.03058940004607</v>
      </c>
      <c r="M32" s="80" t="str">
        <f t="shared" si="4"/>
        <v>G1T1701_BR_131_M__G1T1701_BR_262_MP</v>
      </c>
      <c r="N32" s="24">
        <v>1</v>
      </c>
      <c r="Q32" t="s">
        <v>859</v>
      </c>
      <c r="R32" s="28">
        <f t="shared" si="5"/>
        <v>0</v>
      </c>
    </row>
    <row r="33" spans="1:18" x14ac:dyDescent="0.25">
      <c r="A33" s="10">
        <v>149</v>
      </c>
      <c r="B33" s="63" t="s">
        <v>860</v>
      </c>
      <c r="C33" s="64">
        <v>20553.55224609375</v>
      </c>
      <c r="D33" s="64">
        <f t="shared" si="6"/>
        <v>4.3128868912999661</v>
      </c>
      <c r="E33" s="22">
        <f t="shared" si="0"/>
        <v>1</v>
      </c>
      <c r="F33" s="63" t="s">
        <v>797</v>
      </c>
      <c r="G33" s="74">
        <f t="shared" si="1"/>
        <v>1</v>
      </c>
      <c r="H33" s="75">
        <v>0</v>
      </c>
      <c r="I33" s="19">
        <f t="shared" si="2"/>
        <v>0</v>
      </c>
      <c r="J33" s="63" t="s">
        <v>798</v>
      </c>
      <c r="K33" s="74">
        <f t="shared" si="3"/>
        <v>1072974.4982059898</v>
      </c>
      <c r="L33" s="74">
        <v>6.03058940004607</v>
      </c>
      <c r="M33" s="80" t="str">
        <f t="shared" si="4"/>
        <v>G1T1701_BR_131_M__G1T1701_BR_262_MP</v>
      </c>
      <c r="N33" s="24">
        <v>1</v>
      </c>
      <c r="Q33" t="s">
        <v>861</v>
      </c>
      <c r="R33" s="28">
        <f t="shared" si="5"/>
        <v>1</v>
      </c>
    </row>
    <row r="34" spans="1:18" x14ac:dyDescent="0.25">
      <c r="A34">
        <v>149</v>
      </c>
      <c r="B34" s="62" t="s">
        <v>862</v>
      </c>
      <c r="C34" s="64">
        <v>1</v>
      </c>
      <c r="D34" s="64">
        <f t="shared" si="6"/>
        <v>0</v>
      </c>
      <c r="E34" s="22">
        <f t="shared" si="0"/>
        <v>0</v>
      </c>
      <c r="F34" s="62" t="s">
        <v>797</v>
      </c>
      <c r="G34" s="74">
        <f t="shared" si="1"/>
        <v>1</v>
      </c>
      <c r="H34" s="75">
        <v>0</v>
      </c>
      <c r="I34" s="19">
        <f t="shared" si="2"/>
        <v>0</v>
      </c>
      <c r="J34" s="62" t="s">
        <v>798</v>
      </c>
      <c r="K34" s="74">
        <f t="shared" ref="K34:K65" si="7">10^L34</f>
        <v>1072974.4982059898</v>
      </c>
      <c r="L34" s="74">
        <v>6.03058940004607</v>
      </c>
      <c r="M34" s="76" t="str">
        <f t="shared" si="4"/>
        <v>G1T1701_BR_131_M__G1T1701_BR_262_MP</v>
      </c>
      <c r="N34" s="24">
        <v>1</v>
      </c>
      <c r="Q34" t="s">
        <v>863</v>
      </c>
      <c r="R34" s="28">
        <f t="shared" si="5"/>
        <v>0</v>
      </c>
    </row>
    <row r="35" spans="1:18" x14ac:dyDescent="0.25">
      <c r="A35">
        <v>149</v>
      </c>
      <c r="B35" s="62" t="s">
        <v>864</v>
      </c>
      <c r="C35" s="64">
        <v>1</v>
      </c>
      <c r="D35" s="64">
        <f t="shared" si="6"/>
        <v>0</v>
      </c>
      <c r="E35" s="22">
        <f t="shared" si="0"/>
        <v>0</v>
      </c>
      <c r="F35" s="62" t="s">
        <v>797</v>
      </c>
      <c r="G35" s="74">
        <f t="shared" si="1"/>
        <v>1</v>
      </c>
      <c r="H35" s="75">
        <v>0</v>
      </c>
      <c r="I35" s="19">
        <f t="shared" si="2"/>
        <v>0</v>
      </c>
      <c r="J35" s="62" t="s">
        <v>798</v>
      </c>
      <c r="K35" s="74">
        <f t="shared" si="7"/>
        <v>1072974.4982059898</v>
      </c>
      <c r="L35" s="74">
        <v>6.03058940004607</v>
      </c>
      <c r="M35" s="76" t="str">
        <f t="shared" si="4"/>
        <v>G1T1701_BR_131_M__G1T1701_BR_262_MP</v>
      </c>
      <c r="N35" s="24">
        <v>1</v>
      </c>
      <c r="Q35" t="s">
        <v>865</v>
      </c>
      <c r="R35" s="28">
        <f t="shared" si="5"/>
        <v>0</v>
      </c>
    </row>
    <row r="36" spans="1:18" x14ac:dyDescent="0.25">
      <c r="A36">
        <v>149</v>
      </c>
      <c r="B36" s="62" t="s">
        <v>866</v>
      </c>
      <c r="C36" s="22">
        <v>1</v>
      </c>
      <c r="D36" s="64">
        <f t="shared" si="6"/>
        <v>0</v>
      </c>
      <c r="E36" s="22">
        <f t="shared" si="0"/>
        <v>0</v>
      </c>
      <c r="F36" s="62" t="s">
        <v>797</v>
      </c>
      <c r="G36" s="74">
        <f t="shared" si="1"/>
        <v>1</v>
      </c>
      <c r="H36" s="75">
        <v>0</v>
      </c>
      <c r="I36" s="19">
        <f t="shared" si="2"/>
        <v>0</v>
      </c>
      <c r="J36" s="62" t="s">
        <v>798</v>
      </c>
      <c r="K36" s="74">
        <f t="shared" si="7"/>
        <v>1072974.4982059898</v>
      </c>
      <c r="L36" s="74">
        <v>6.03058940004607</v>
      </c>
      <c r="M36" s="76" t="str">
        <f t="shared" si="4"/>
        <v>G1T1701_BR_131_M__G1T1701_BR_262_MP</v>
      </c>
      <c r="N36" s="24">
        <v>1</v>
      </c>
      <c r="Q36" t="s">
        <v>867</v>
      </c>
      <c r="R36" s="28">
        <f t="shared" si="5"/>
        <v>0</v>
      </c>
    </row>
    <row r="37" spans="1:18" x14ac:dyDescent="0.25">
      <c r="A37">
        <v>149</v>
      </c>
      <c r="B37" s="62" t="s">
        <v>868</v>
      </c>
      <c r="C37" s="22">
        <v>1</v>
      </c>
      <c r="D37" s="64">
        <f t="shared" si="6"/>
        <v>0</v>
      </c>
      <c r="E37" s="22">
        <f t="shared" si="0"/>
        <v>0</v>
      </c>
      <c r="F37" s="62" t="s">
        <v>797</v>
      </c>
      <c r="G37" s="74">
        <f t="shared" si="1"/>
        <v>1</v>
      </c>
      <c r="H37" s="75">
        <v>0</v>
      </c>
      <c r="I37" s="19">
        <f t="shared" si="2"/>
        <v>0</v>
      </c>
      <c r="J37" s="62" t="s">
        <v>798</v>
      </c>
      <c r="K37" s="74">
        <f t="shared" si="7"/>
        <v>1072974.4982059898</v>
      </c>
      <c r="L37" s="74">
        <v>6.03058940004607</v>
      </c>
      <c r="M37" s="76" t="str">
        <f t="shared" si="4"/>
        <v>G1T1701_BR_131_M__G1T1701_BR_262_MP</v>
      </c>
      <c r="N37" s="24">
        <v>1</v>
      </c>
      <c r="Q37" t="s">
        <v>869</v>
      </c>
      <c r="R37" s="28">
        <f t="shared" si="5"/>
        <v>0</v>
      </c>
    </row>
    <row r="38" spans="1:18" x14ac:dyDescent="0.25">
      <c r="A38">
        <v>149</v>
      </c>
      <c r="B38" s="62" t="s">
        <v>870</v>
      </c>
      <c r="C38" s="22">
        <v>1</v>
      </c>
      <c r="D38" s="64">
        <f t="shared" si="6"/>
        <v>0</v>
      </c>
      <c r="E38" s="22">
        <f t="shared" si="0"/>
        <v>0</v>
      </c>
      <c r="F38" s="62" t="s">
        <v>797</v>
      </c>
      <c r="G38" s="74">
        <f t="shared" si="1"/>
        <v>1</v>
      </c>
      <c r="H38" s="75">
        <v>0</v>
      </c>
      <c r="I38" s="19">
        <f t="shared" si="2"/>
        <v>0</v>
      </c>
      <c r="J38" s="62" t="s">
        <v>798</v>
      </c>
      <c r="K38" s="74">
        <f t="shared" si="7"/>
        <v>1072974.4982059898</v>
      </c>
      <c r="L38" s="74">
        <v>6.03058940004607</v>
      </c>
      <c r="M38" s="76" t="str">
        <f t="shared" si="4"/>
        <v>G1T1701_BR_131_M__G1T1701_BR_262_MP</v>
      </c>
      <c r="N38" s="24">
        <v>1</v>
      </c>
      <c r="Q38" t="s">
        <v>871</v>
      </c>
      <c r="R38" s="28">
        <f t="shared" si="5"/>
        <v>0</v>
      </c>
    </row>
    <row r="39" spans="1:18" x14ac:dyDescent="0.25">
      <c r="A39">
        <v>149</v>
      </c>
      <c r="B39" s="62" t="s">
        <v>872</v>
      </c>
      <c r="C39" s="22">
        <v>1</v>
      </c>
      <c r="D39" s="64">
        <f t="shared" si="6"/>
        <v>0</v>
      </c>
      <c r="E39" s="22">
        <f t="shared" si="0"/>
        <v>0</v>
      </c>
      <c r="F39" s="62" t="s">
        <v>797</v>
      </c>
      <c r="G39" s="74">
        <f t="shared" si="1"/>
        <v>1</v>
      </c>
      <c r="H39" s="75">
        <v>0</v>
      </c>
      <c r="I39" s="19">
        <f t="shared" si="2"/>
        <v>0</v>
      </c>
      <c r="J39" s="62" t="s">
        <v>798</v>
      </c>
      <c r="K39" s="74">
        <f t="shared" si="7"/>
        <v>1072974.4982059898</v>
      </c>
      <c r="L39" s="74">
        <v>6.03058940004607</v>
      </c>
      <c r="M39" s="76" t="str">
        <f t="shared" si="4"/>
        <v>G1T1701_BR_131_M__G1T1701_BR_262_MP</v>
      </c>
      <c r="N39" s="24">
        <v>1</v>
      </c>
      <c r="Q39" t="s">
        <v>873</v>
      </c>
      <c r="R39" s="28">
        <f t="shared" si="5"/>
        <v>0</v>
      </c>
    </row>
    <row r="40" spans="1:18" x14ac:dyDescent="0.25">
      <c r="A40">
        <v>149</v>
      </c>
      <c r="B40" s="62" t="s">
        <v>874</v>
      </c>
      <c r="C40" s="22">
        <v>1</v>
      </c>
      <c r="D40" s="64">
        <f t="shared" si="6"/>
        <v>0</v>
      </c>
      <c r="E40" s="22">
        <f t="shared" si="0"/>
        <v>0</v>
      </c>
      <c r="F40" s="62" t="s">
        <v>797</v>
      </c>
      <c r="G40" s="74">
        <f t="shared" si="1"/>
        <v>1</v>
      </c>
      <c r="H40" s="75">
        <v>0</v>
      </c>
      <c r="I40" s="19">
        <f t="shared" si="2"/>
        <v>0</v>
      </c>
      <c r="J40" s="62" t="s">
        <v>798</v>
      </c>
      <c r="K40" s="74">
        <f t="shared" si="7"/>
        <v>1072974.4982059898</v>
      </c>
      <c r="L40" s="74">
        <v>6.03058940004607</v>
      </c>
      <c r="M40" s="76" t="str">
        <f t="shared" si="4"/>
        <v>G1T1701_BR_131_M__G1T1701_BR_262_MP</v>
      </c>
      <c r="N40" s="24">
        <v>1</v>
      </c>
      <c r="Q40" t="s">
        <v>875</v>
      </c>
      <c r="R40" s="28">
        <f t="shared" si="5"/>
        <v>0</v>
      </c>
    </row>
    <row r="41" spans="1:18" x14ac:dyDescent="0.25">
      <c r="A41">
        <v>149</v>
      </c>
      <c r="B41" s="62" t="s">
        <v>876</v>
      </c>
      <c r="C41" s="64">
        <v>19.167386293411255</v>
      </c>
      <c r="D41" s="64">
        <f t="shared" si="6"/>
        <v>1.282562895572956</v>
      </c>
      <c r="E41" s="22">
        <f t="shared" si="0"/>
        <v>1</v>
      </c>
      <c r="F41" s="62" t="s">
        <v>797</v>
      </c>
      <c r="G41" s="74">
        <f t="shared" si="1"/>
        <v>1</v>
      </c>
      <c r="H41" s="75">
        <v>0</v>
      </c>
      <c r="I41" s="19">
        <f t="shared" si="2"/>
        <v>0</v>
      </c>
      <c r="J41" s="62" t="s">
        <v>798</v>
      </c>
      <c r="K41" s="74">
        <f t="shared" si="7"/>
        <v>1072974.4982059898</v>
      </c>
      <c r="L41" s="74">
        <v>6.03058940004607</v>
      </c>
      <c r="M41" s="76" t="str">
        <f t="shared" si="4"/>
        <v>G1T1701_BR_131_M__G1T1701_BR_262_MP</v>
      </c>
      <c r="N41" s="24">
        <v>1</v>
      </c>
      <c r="Q41" t="s">
        <v>877</v>
      </c>
      <c r="R41" s="28">
        <f t="shared" si="5"/>
        <v>0</v>
      </c>
    </row>
    <row r="42" spans="1:18" x14ac:dyDescent="0.25">
      <c r="A42">
        <v>149</v>
      </c>
      <c r="B42" s="62" t="s">
        <v>878</v>
      </c>
      <c r="C42" s="64">
        <v>14.72403883934021</v>
      </c>
      <c r="D42" s="64">
        <f t="shared" si="6"/>
        <v>1.1680269543661046</v>
      </c>
      <c r="E42" s="22">
        <f t="shared" si="0"/>
        <v>1</v>
      </c>
      <c r="F42" s="62" t="s">
        <v>797</v>
      </c>
      <c r="G42" s="74">
        <f t="shared" si="1"/>
        <v>1</v>
      </c>
      <c r="H42" s="75">
        <v>0</v>
      </c>
      <c r="I42" s="19">
        <f t="shared" si="2"/>
        <v>0</v>
      </c>
      <c r="J42" s="62" t="s">
        <v>798</v>
      </c>
      <c r="K42" s="74">
        <f t="shared" si="7"/>
        <v>1072974.4982059898</v>
      </c>
      <c r="L42" s="74">
        <v>6.03058940004607</v>
      </c>
      <c r="M42" s="76" t="str">
        <f t="shared" si="4"/>
        <v>G1T1701_BR_131_M__G1T1701_BR_262_MP</v>
      </c>
      <c r="N42" s="24">
        <v>1</v>
      </c>
    </row>
    <row r="43" spans="1:18" x14ac:dyDescent="0.25">
      <c r="A43">
        <v>149</v>
      </c>
      <c r="B43" s="62" t="s">
        <v>879</v>
      </c>
      <c r="C43" s="64">
        <v>1</v>
      </c>
      <c r="D43" s="64">
        <v>0</v>
      </c>
      <c r="E43" s="22">
        <f t="shared" si="0"/>
        <v>0</v>
      </c>
      <c r="F43" s="62" t="s">
        <v>797</v>
      </c>
      <c r="G43" s="74">
        <f t="shared" si="1"/>
        <v>1</v>
      </c>
      <c r="H43" s="75">
        <v>0</v>
      </c>
      <c r="I43" s="19">
        <f t="shared" si="2"/>
        <v>0</v>
      </c>
      <c r="J43" s="62" t="s">
        <v>798</v>
      </c>
      <c r="K43" s="74">
        <f t="shared" si="7"/>
        <v>1072974.4982059898</v>
      </c>
      <c r="L43" s="74">
        <v>6.03058940004607</v>
      </c>
      <c r="M43" s="76" t="str">
        <f t="shared" si="4"/>
        <v>G1T1701_BR_131_M__G1T1701_BR_262_MP</v>
      </c>
      <c r="N43" s="24">
        <v>1</v>
      </c>
    </row>
    <row r="44" spans="1:18" x14ac:dyDescent="0.25">
      <c r="A44">
        <v>149</v>
      </c>
      <c r="B44" s="62" t="s">
        <v>880</v>
      </c>
      <c r="C44" s="64">
        <v>1</v>
      </c>
      <c r="D44" s="64">
        <v>0</v>
      </c>
      <c r="E44" s="22">
        <f t="shared" si="0"/>
        <v>0</v>
      </c>
      <c r="F44" s="62" t="s">
        <v>797</v>
      </c>
      <c r="G44" s="74">
        <f t="shared" si="1"/>
        <v>1</v>
      </c>
      <c r="H44" s="75">
        <v>0</v>
      </c>
      <c r="I44" s="19">
        <f t="shared" si="2"/>
        <v>0</v>
      </c>
      <c r="J44" s="62" t="s">
        <v>798</v>
      </c>
      <c r="K44" s="74">
        <f t="shared" si="7"/>
        <v>1072974.4982059898</v>
      </c>
      <c r="L44" s="74">
        <v>6.03058940004607</v>
      </c>
      <c r="M44" s="76" t="str">
        <f t="shared" si="4"/>
        <v>G1T1701_BR_131_M__G1T1701_BR_262_MP</v>
      </c>
      <c r="N44" s="24">
        <v>1</v>
      </c>
    </row>
    <row r="45" spans="1:18" x14ac:dyDescent="0.25">
      <c r="A45">
        <v>149</v>
      </c>
      <c r="B45" s="62" t="s">
        <v>881</v>
      </c>
      <c r="C45" s="64">
        <v>438.92993927001953</v>
      </c>
      <c r="D45" s="64">
        <v>2.642395204942273</v>
      </c>
      <c r="E45" s="22">
        <f t="shared" si="0"/>
        <v>1</v>
      </c>
      <c r="F45" s="62" t="s">
        <v>797</v>
      </c>
      <c r="G45" s="74">
        <f t="shared" si="1"/>
        <v>1</v>
      </c>
      <c r="H45" s="75">
        <v>0</v>
      </c>
      <c r="I45" s="19">
        <f t="shared" si="2"/>
        <v>0</v>
      </c>
      <c r="J45" s="62" t="s">
        <v>798</v>
      </c>
      <c r="K45" s="74">
        <f t="shared" si="7"/>
        <v>1072974.4982059898</v>
      </c>
      <c r="L45" s="74">
        <v>6.03058940004607</v>
      </c>
      <c r="M45" s="76" t="str">
        <f t="shared" si="4"/>
        <v>G1T1701_BR_131_M__G1T1701_BR_262_MP</v>
      </c>
      <c r="N45" s="24">
        <v>1</v>
      </c>
    </row>
    <row r="46" spans="1:18" x14ac:dyDescent="0.25">
      <c r="A46">
        <v>149</v>
      </c>
      <c r="B46" s="62" t="s">
        <v>882</v>
      </c>
      <c r="C46" s="64">
        <v>152.56243705749512</v>
      </c>
      <c r="D46" s="64">
        <v>2.183447617584938</v>
      </c>
      <c r="E46" s="22">
        <f t="shared" si="0"/>
        <v>1</v>
      </c>
      <c r="F46" s="62" t="s">
        <v>797</v>
      </c>
      <c r="G46" s="74">
        <f t="shared" si="1"/>
        <v>1</v>
      </c>
      <c r="H46" s="75">
        <v>0</v>
      </c>
      <c r="I46" s="19">
        <f t="shared" si="2"/>
        <v>0</v>
      </c>
      <c r="J46" s="62" t="s">
        <v>798</v>
      </c>
      <c r="K46" s="74">
        <f t="shared" si="7"/>
        <v>1072974.4982059898</v>
      </c>
      <c r="L46" s="74">
        <v>6.03058940004607</v>
      </c>
      <c r="M46" s="76" t="str">
        <f t="shared" si="4"/>
        <v>G1T1701_BR_131_M__G1T1701_BR_262_MP</v>
      </c>
      <c r="N46" s="24">
        <v>1</v>
      </c>
    </row>
    <row r="47" spans="1:18" x14ac:dyDescent="0.25">
      <c r="A47">
        <v>149</v>
      </c>
      <c r="B47" s="62" t="s">
        <v>883</v>
      </c>
      <c r="C47" s="64">
        <v>3442.835693359375</v>
      </c>
      <c r="D47" s="64">
        <v>3.5369162968347707</v>
      </c>
      <c r="E47" s="22">
        <f t="shared" si="0"/>
        <v>1</v>
      </c>
      <c r="F47" s="62" t="s">
        <v>797</v>
      </c>
      <c r="G47" s="74">
        <f t="shared" si="1"/>
        <v>1</v>
      </c>
      <c r="H47" s="75">
        <v>0</v>
      </c>
      <c r="I47" s="19">
        <f t="shared" si="2"/>
        <v>0</v>
      </c>
      <c r="J47" s="62" t="s">
        <v>798</v>
      </c>
      <c r="K47" s="74">
        <f t="shared" si="7"/>
        <v>1072974.4982059898</v>
      </c>
      <c r="L47" s="74">
        <v>6.03058940004607</v>
      </c>
      <c r="M47" s="76" t="str">
        <f t="shared" si="4"/>
        <v>G1T1701_BR_131_M__G1T1701_BR_262_MP</v>
      </c>
      <c r="N47" s="24">
        <v>1</v>
      </c>
    </row>
    <row r="48" spans="1:18" x14ac:dyDescent="0.25">
      <c r="A48">
        <v>149</v>
      </c>
      <c r="B48" s="62" t="s">
        <v>884</v>
      </c>
      <c r="C48" s="64">
        <v>1</v>
      </c>
      <c r="D48" s="64">
        <v>0</v>
      </c>
      <c r="E48" s="22">
        <f t="shared" si="0"/>
        <v>0</v>
      </c>
      <c r="F48" s="62" t="s">
        <v>797</v>
      </c>
      <c r="G48" s="74">
        <f t="shared" si="1"/>
        <v>1</v>
      </c>
      <c r="H48" s="75">
        <v>0</v>
      </c>
      <c r="I48" s="19">
        <f t="shared" si="2"/>
        <v>0</v>
      </c>
      <c r="J48" s="62" t="s">
        <v>798</v>
      </c>
      <c r="K48" s="74">
        <f t="shared" si="7"/>
        <v>1072974.4982059898</v>
      </c>
      <c r="L48" s="74">
        <v>6.03058940004607</v>
      </c>
      <c r="M48" s="76" t="str">
        <f t="shared" si="4"/>
        <v>G1T1701_BR_131_M__G1T1701_BR_262_MP</v>
      </c>
      <c r="N48" s="24">
        <v>1</v>
      </c>
    </row>
    <row r="49" spans="1:14" x14ac:dyDescent="0.25">
      <c r="A49">
        <v>149</v>
      </c>
      <c r="B49" s="62" t="s">
        <v>885</v>
      </c>
      <c r="C49" s="64">
        <v>1</v>
      </c>
      <c r="D49" s="64">
        <v>0</v>
      </c>
      <c r="E49" s="22">
        <f t="shared" si="0"/>
        <v>0</v>
      </c>
      <c r="F49" s="62" t="s">
        <v>797</v>
      </c>
      <c r="G49" s="74">
        <f t="shared" si="1"/>
        <v>1</v>
      </c>
      <c r="H49" s="75">
        <v>0</v>
      </c>
      <c r="I49" s="19">
        <f t="shared" si="2"/>
        <v>0</v>
      </c>
      <c r="J49" s="62" t="s">
        <v>798</v>
      </c>
      <c r="K49" s="74">
        <f t="shared" si="7"/>
        <v>1072974.4982059898</v>
      </c>
      <c r="L49" s="74">
        <v>6.03058940004607</v>
      </c>
      <c r="M49" s="76" t="str">
        <f t="shared" si="4"/>
        <v>G1T1701_BR_131_M__G1T1701_BR_262_MP</v>
      </c>
      <c r="N49" s="24">
        <v>1</v>
      </c>
    </row>
    <row r="50" spans="1:14" x14ac:dyDescent="0.25">
      <c r="A50">
        <v>149</v>
      </c>
      <c r="B50" s="62" t="s">
        <v>886</v>
      </c>
      <c r="C50" s="64">
        <v>267.72249221801758</v>
      </c>
      <c r="D50" s="64">
        <v>2.4276848591803155</v>
      </c>
      <c r="E50" s="22">
        <f t="shared" si="0"/>
        <v>1</v>
      </c>
      <c r="F50" s="62" t="s">
        <v>797</v>
      </c>
      <c r="G50" s="74">
        <f t="shared" si="1"/>
        <v>1</v>
      </c>
      <c r="H50" s="75">
        <v>0</v>
      </c>
      <c r="I50" s="19">
        <f t="shared" si="2"/>
        <v>0</v>
      </c>
      <c r="J50" s="62" t="s">
        <v>798</v>
      </c>
      <c r="K50" s="74">
        <f t="shared" si="7"/>
        <v>1072974.4982059898</v>
      </c>
      <c r="L50" s="74">
        <v>6.03058940004607</v>
      </c>
      <c r="M50" s="76" t="str">
        <f t="shared" si="4"/>
        <v>G1T1701_BR_131_M__G1T1701_BR_262_MP</v>
      </c>
      <c r="N50" s="24">
        <v>1</v>
      </c>
    </row>
    <row r="51" spans="1:14" x14ac:dyDescent="0.25">
      <c r="A51">
        <v>149</v>
      </c>
      <c r="B51" s="62" t="s">
        <v>887</v>
      </c>
      <c r="C51" s="64">
        <v>1</v>
      </c>
      <c r="D51" s="64">
        <v>0</v>
      </c>
      <c r="E51" s="22">
        <f t="shared" si="0"/>
        <v>0</v>
      </c>
      <c r="F51" s="62" t="s">
        <v>797</v>
      </c>
      <c r="G51" s="74">
        <f t="shared" si="1"/>
        <v>1</v>
      </c>
      <c r="H51" s="75">
        <v>0</v>
      </c>
      <c r="I51" s="19">
        <f t="shared" si="2"/>
        <v>0</v>
      </c>
      <c r="J51" s="62" t="s">
        <v>798</v>
      </c>
      <c r="K51" s="74">
        <f t="shared" si="7"/>
        <v>1072974.4982059898</v>
      </c>
      <c r="L51" s="74">
        <v>6.03058940004607</v>
      </c>
      <c r="M51" s="76" t="str">
        <f t="shared" si="4"/>
        <v>G1T1701_BR_131_M__G1T1701_BR_262_MP</v>
      </c>
      <c r="N51" s="24">
        <v>1</v>
      </c>
    </row>
    <row r="52" spans="1:14" x14ac:dyDescent="0.25">
      <c r="A52">
        <v>149</v>
      </c>
      <c r="B52" s="62" t="s">
        <v>888</v>
      </c>
      <c r="C52" s="64">
        <v>1</v>
      </c>
      <c r="D52" s="64">
        <v>0</v>
      </c>
      <c r="E52" s="22">
        <f t="shared" si="0"/>
        <v>0</v>
      </c>
      <c r="F52" s="62" t="s">
        <v>797</v>
      </c>
      <c r="G52" s="74">
        <f t="shared" si="1"/>
        <v>1</v>
      </c>
      <c r="H52" s="75">
        <v>0</v>
      </c>
      <c r="I52" s="19">
        <f t="shared" si="2"/>
        <v>0</v>
      </c>
      <c r="J52" s="62" t="s">
        <v>798</v>
      </c>
      <c r="K52" s="74">
        <f t="shared" si="7"/>
        <v>1072974.4982059898</v>
      </c>
      <c r="L52" s="74">
        <v>6.03058940004607</v>
      </c>
      <c r="M52" s="76" t="str">
        <f t="shared" si="4"/>
        <v>G1T1701_BR_131_M__G1T1701_BR_262_MP</v>
      </c>
      <c r="N52" s="24">
        <v>1</v>
      </c>
    </row>
    <row r="53" spans="1:14" x14ac:dyDescent="0.25">
      <c r="A53">
        <v>149</v>
      </c>
      <c r="B53" s="62" t="s">
        <v>889</v>
      </c>
      <c r="C53" s="64">
        <v>86.984577178955078</v>
      </c>
      <c r="D53" s="64">
        <v>1.9394422567583953</v>
      </c>
      <c r="E53" s="22">
        <f t="shared" si="0"/>
        <v>1</v>
      </c>
      <c r="F53" s="62" t="s">
        <v>797</v>
      </c>
      <c r="G53" s="74">
        <f t="shared" si="1"/>
        <v>1</v>
      </c>
      <c r="H53" s="75">
        <v>0</v>
      </c>
      <c r="I53" s="19">
        <f t="shared" si="2"/>
        <v>0</v>
      </c>
      <c r="J53" s="62" t="s">
        <v>798</v>
      </c>
      <c r="K53" s="74">
        <f t="shared" si="7"/>
        <v>1072974.4982059898</v>
      </c>
      <c r="L53" s="74">
        <v>6.03058940004607</v>
      </c>
      <c r="M53" s="76" t="str">
        <f t="shared" si="4"/>
        <v>G1T1701_BR_131_M__G1T1701_BR_262_MP</v>
      </c>
      <c r="N53" s="24">
        <v>1</v>
      </c>
    </row>
    <row r="54" spans="1:14" x14ac:dyDescent="0.25">
      <c r="A54">
        <v>149</v>
      </c>
      <c r="B54" s="62" t="s">
        <v>890</v>
      </c>
      <c r="C54" s="64">
        <v>418.11485454688602</v>
      </c>
      <c r="D54" s="64">
        <v>2.621295597191994</v>
      </c>
      <c r="E54" s="22">
        <f t="shared" si="0"/>
        <v>1</v>
      </c>
      <c r="F54" s="62" t="s">
        <v>797</v>
      </c>
      <c r="G54" s="74">
        <f t="shared" si="1"/>
        <v>1</v>
      </c>
      <c r="H54" s="75">
        <v>0</v>
      </c>
      <c r="I54" s="19">
        <f t="shared" si="2"/>
        <v>0</v>
      </c>
      <c r="J54" s="62" t="s">
        <v>798</v>
      </c>
      <c r="K54" s="74">
        <f t="shared" si="7"/>
        <v>1072974.4982059898</v>
      </c>
      <c r="L54" s="74">
        <v>6.03058940004607</v>
      </c>
      <c r="M54" s="76" t="str">
        <f t="shared" si="4"/>
        <v>G1T1701_BR_131_M__G1T1701_BR_262_MP</v>
      </c>
      <c r="N54" s="24">
        <v>1</v>
      </c>
    </row>
    <row r="55" spans="1:14" x14ac:dyDescent="0.25">
      <c r="A55">
        <v>149</v>
      </c>
      <c r="B55" s="62" t="s">
        <v>891</v>
      </c>
      <c r="C55" s="64">
        <v>416687.1484375</v>
      </c>
      <c r="D55" s="64">
        <v>5.619810106051836</v>
      </c>
      <c r="E55" s="22">
        <f t="shared" si="0"/>
        <v>1</v>
      </c>
      <c r="F55" s="62" t="s">
        <v>797</v>
      </c>
      <c r="G55" s="74">
        <f t="shared" si="1"/>
        <v>1</v>
      </c>
      <c r="H55" s="75">
        <v>0</v>
      </c>
      <c r="I55" s="19">
        <f t="shared" si="2"/>
        <v>0</v>
      </c>
      <c r="J55" s="62" t="s">
        <v>798</v>
      </c>
      <c r="K55" s="74">
        <f t="shared" si="7"/>
        <v>1072974.4982059898</v>
      </c>
      <c r="L55" s="74">
        <v>6.03058940004607</v>
      </c>
      <c r="M55" s="76" t="str">
        <f t="shared" si="4"/>
        <v>G1T1701_BR_131_M__G1T1701_BR_262_MP</v>
      </c>
      <c r="N55" s="24">
        <v>1</v>
      </c>
    </row>
    <row r="56" spans="1:14" x14ac:dyDescent="0.25">
      <c r="A56">
        <v>149</v>
      </c>
      <c r="B56" s="62" t="s">
        <v>892</v>
      </c>
      <c r="C56" s="79">
        <v>1</v>
      </c>
      <c r="D56" s="64">
        <v>0</v>
      </c>
      <c r="E56" s="22">
        <f t="shared" si="0"/>
        <v>0</v>
      </c>
      <c r="F56" s="62" t="s">
        <v>797</v>
      </c>
      <c r="G56" s="74">
        <f t="shared" si="1"/>
        <v>1</v>
      </c>
      <c r="H56" s="75">
        <v>0</v>
      </c>
      <c r="I56" s="19">
        <f t="shared" si="2"/>
        <v>0</v>
      </c>
      <c r="J56" s="62" t="s">
        <v>798</v>
      </c>
      <c r="K56" s="74">
        <f t="shared" si="7"/>
        <v>1072974.4982059898</v>
      </c>
      <c r="L56" s="74">
        <v>6.03058940004607</v>
      </c>
      <c r="M56" s="76" t="str">
        <f t="shared" si="4"/>
        <v>G1T1701_BR_131_M__G1T1701_BR_262_MP</v>
      </c>
      <c r="N56" s="24">
        <v>1</v>
      </c>
    </row>
    <row r="57" spans="1:14" x14ac:dyDescent="0.25">
      <c r="A57">
        <v>149</v>
      </c>
      <c r="B57" s="62" t="s">
        <v>893</v>
      </c>
      <c r="C57" s="64">
        <v>1</v>
      </c>
      <c r="D57" s="64">
        <v>0</v>
      </c>
      <c r="E57" s="22">
        <f t="shared" si="0"/>
        <v>0</v>
      </c>
      <c r="F57" s="62" t="s">
        <v>797</v>
      </c>
      <c r="G57" s="74">
        <f t="shared" si="1"/>
        <v>1</v>
      </c>
      <c r="H57" s="75">
        <v>0</v>
      </c>
      <c r="I57" s="19">
        <f t="shared" si="2"/>
        <v>0</v>
      </c>
      <c r="J57" s="62" t="s">
        <v>798</v>
      </c>
      <c r="K57" s="74">
        <f t="shared" si="7"/>
        <v>1072974.4982059898</v>
      </c>
      <c r="L57" s="74">
        <v>6.03058940004607</v>
      </c>
      <c r="M57" s="76" t="str">
        <f t="shared" si="4"/>
        <v>G1T1701_BR_131_M__G1T1701_BR_262_MP</v>
      </c>
      <c r="N57" s="24">
        <v>1</v>
      </c>
    </row>
    <row r="58" spans="1:14" x14ac:dyDescent="0.25">
      <c r="A58" s="10">
        <v>149</v>
      </c>
      <c r="B58" s="63" t="s">
        <v>894</v>
      </c>
      <c r="C58" s="64">
        <v>1</v>
      </c>
      <c r="D58" s="64">
        <v>0</v>
      </c>
      <c r="E58" s="22">
        <f t="shared" si="0"/>
        <v>0</v>
      </c>
      <c r="F58" s="63" t="s">
        <v>797</v>
      </c>
      <c r="G58" s="74">
        <f t="shared" si="1"/>
        <v>1</v>
      </c>
      <c r="H58" s="75">
        <v>0</v>
      </c>
      <c r="I58" s="19">
        <f t="shared" si="2"/>
        <v>0</v>
      </c>
      <c r="J58" s="63" t="s">
        <v>798</v>
      </c>
      <c r="K58" s="74">
        <f t="shared" si="7"/>
        <v>1072974.4982059898</v>
      </c>
      <c r="L58" s="74">
        <v>6.03058940004607</v>
      </c>
      <c r="M58" s="80" t="str">
        <f t="shared" si="4"/>
        <v>G1T1701_BR_131_M__G1T1701_BR_262_MP</v>
      </c>
      <c r="N58" s="24">
        <v>1</v>
      </c>
    </row>
    <row r="59" spans="1:14" x14ac:dyDescent="0.25">
      <c r="A59">
        <v>149</v>
      </c>
      <c r="B59" s="62" t="s">
        <v>895</v>
      </c>
      <c r="C59" s="64">
        <v>1</v>
      </c>
      <c r="D59" s="64">
        <v>0</v>
      </c>
      <c r="E59" s="22">
        <f t="shared" si="0"/>
        <v>0</v>
      </c>
      <c r="F59" s="62" t="s">
        <v>797</v>
      </c>
      <c r="G59" s="74">
        <f t="shared" si="1"/>
        <v>1</v>
      </c>
      <c r="H59" s="75">
        <v>0</v>
      </c>
      <c r="I59" s="19">
        <f t="shared" si="2"/>
        <v>0</v>
      </c>
      <c r="J59" s="62" t="s">
        <v>798</v>
      </c>
      <c r="K59" s="74">
        <f t="shared" si="7"/>
        <v>1072974.4982059898</v>
      </c>
      <c r="L59" s="74">
        <v>6.03058940004607</v>
      </c>
      <c r="M59" s="76" t="str">
        <f t="shared" si="4"/>
        <v>G1T1701_BR_131_M__G1T1701_BR_262_MP</v>
      </c>
      <c r="N59" s="24">
        <v>1</v>
      </c>
    </row>
    <row r="60" spans="1:14" x14ac:dyDescent="0.25">
      <c r="A60">
        <v>149</v>
      </c>
      <c r="B60" s="62" t="s">
        <v>896</v>
      </c>
      <c r="C60" s="64">
        <v>1</v>
      </c>
      <c r="D60" s="64">
        <v>0</v>
      </c>
      <c r="E60" s="22">
        <f t="shared" si="0"/>
        <v>0</v>
      </c>
      <c r="F60" s="62" t="s">
        <v>797</v>
      </c>
      <c r="G60" s="74">
        <f t="shared" si="1"/>
        <v>1</v>
      </c>
      <c r="H60" s="75">
        <v>0</v>
      </c>
      <c r="I60" s="19">
        <f t="shared" si="2"/>
        <v>0</v>
      </c>
      <c r="J60" s="62" t="s">
        <v>798</v>
      </c>
      <c r="K60" s="74">
        <f t="shared" si="7"/>
        <v>1072974.4982059898</v>
      </c>
      <c r="L60" s="74">
        <v>6.03058940004607</v>
      </c>
      <c r="M60" s="76" t="str">
        <f t="shared" si="4"/>
        <v>G1T1701_BR_131_M__G1T1701_BR_262_MP</v>
      </c>
      <c r="N60" s="24">
        <v>1</v>
      </c>
    </row>
    <row r="61" spans="1:14" x14ac:dyDescent="0.25">
      <c r="A61">
        <v>149</v>
      </c>
      <c r="B61" s="62" t="s">
        <v>897</v>
      </c>
      <c r="C61" s="64">
        <v>1</v>
      </c>
      <c r="D61" s="64" t="s">
        <v>764</v>
      </c>
      <c r="E61" s="22">
        <f t="shared" si="0"/>
        <v>1</v>
      </c>
      <c r="F61" s="62" t="s">
        <v>797</v>
      </c>
      <c r="G61" s="74">
        <f t="shared" si="1"/>
        <v>1</v>
      </c>
      <c r="H61" s="75">
        <v>0</v>
      </c>
      <c r="I61" s="19">
        <f t="shared" si="2"/>
        <v>0</v>
      </c>
      <c r="J61" s="62" t="s">
        <v>798</v>
      </c>
      <c r="K61" s="74">
        <f t="shared" si="7"/>
        <v>1072974.4982059898</v>
      </c>
      <c r="L61" s="74">
        <v>6.03058940004607</v>
      </c>
      <c r="M61" s="76" t="str">
        <f t="shared" si="4"/>
        <v>G1T1701_BR_131_M__G1T1701_BR_262_MP</v>
      </c>
      <c r="N61" s="24">
        <v>1</v>
      </c>
    </row>
    <row r="62" spans="1:14" x14ac:dyDescent="0.25">
      <c r="A62">
        <v>149</v>
      </c>
      <c r="B62" s="62" t="s">
        <v>898</v>
      </c>
      <c r="C62" s="79">
        <v>43.419370651245117</v>
      </c>
      <c r="D62" s="64">
        <v>1.637683524215769</v>
      </c>
      <c r="E62" s="22">
        <f t="shared" si="0"/>
        <v>1</v>
      </c>
      <c r="F62" s="62" t="s">
        <v>797</v>
      </c>
      <c r="G62" s="74">
        <f t="shared" si="1"/>
        <v>1</v>
      </c>
      <c r="H62" s="75">
        <v>0</v>
      </c>
      <c r="I62" s="19">
        <f t="shared" si="2"/>
        <v>0</v>
      </c>
      <c r="J62" s="62" t="s">
        <v>798</v>
      </c>
      <c r="K62" s="74">
        <f t="shared" si="7"/>
        <v>1072974.4982059898</v>
      </c>
      <c r="L62" s="74">
        <v>6.03058940004607</v>
      </c>
      <c r="M62" s="76" t="str">
        <f t="shared" si="4"/>
        <v>G1T1701_BR_131_M__G1T1701_BR_262_MP</v>
      </c>
      <c r="N62" s="24">
        <v>1</v>
      </c>
    </row>
    <row r="63" spans="1:14" x14ac:dyDescent="0.25">
      <c r="A63">
        <v>149</v>
      </c>
      <c r="B63" s="62" t="s">
        <v>899</v>
      </c>
      <c r="C63" s="64">
        <v>1</v>
      </c>
      <c r="D63" s="64" t="s">
        <v>764</v>
      </c>
      <c r="E63" s="22">
        <f t="shared" si="0"/>
        <v>1</v>
      </c>
      <c r="F63" s="62" t="s">
        <v>797</v>
      </c>
      <c r="G63" s="74">
        <f t="shared" si="1"/>
        <v>1</v>
      </c>
      <c r="H63" s="75">
        <v>0</v>
      </c>
      <c r="I63" s="19">
        <f t="shared" si="2"/>
        <v>0</v>
      </c>
      <c r="J63" s="62" t="s">
        <v>798</v>
      </c>
      <c r="K63" s="74">
        <f t="shared" si="7"/>
        <v>1072974.4982059898</v>
      </c>
      <c r="L63" s="74">
        <v>6.03058940004607</v>
      </c>
      <c r="M63" s="76" t="str">
        <f t="shared" si="4"/>
        <v>G1T1701_BR_131_M__G1T1701_BR_262_MP</v>
      </c>
      <c r="N63" s="24">
        <v>1</v>
      </c>
    </row>
    <row r="64" spans="1:14" x14ac:dyDescent="0.25">
      <c r="A64">
        <v>149</v>
      </c>
      <c r="B64" s="62" t="s">
        <v>900</v>
      </c>
      <c r="C64" s="64">
        <v>41636.1865234375</v>
      </c>
      <c r="D64" s="64">
        <v>4.6194709454381524</v>
      </c>
      <c r="E64" s="22">
        <f t="shared" si="0"/>
        <v>1</v>
      </c>
      <c r="F64" s="62" t="s">
        <v>797</v>
      </c>
      <c r="G64" s="74">
        <f t="shared" si="1"/>
        <v>1</v>
      </c>
      <c r="H64" s="75">
        <v>0</v>
      </c>
      <c r="I64" s="19">
        <f t="shared" si="2"/>
        <v>0</v>
      </c>
      <c r="J64" s="62" t="s">
        <v>798</v>
      </c>
      <c r="K64" s="74">
        <f t="shared" si="7"/>
        <v>1072974.4982059898</v>
      </c>
      <c r="L64" s="74">
        <v>6.03058940004607</v>
      </c>
      <c r="M64" s="76" t="str">
        <f t="shared" si="4"/>
        <v>G1T1701_BR_131_M__G1T1701_BR_262_MP</v>
      </c>
      <c r="N64" s="24">
        <v>1</v>
      </c>
    </row>
    <row r="65" spans="1:14" x14ac:dyDescent="0.25">
      <c r="A65">
        <v>149</v>
      </c>
      <c r="B65" s="62" t="s">
        <v>901</v>
      </c>
      <c r="C65" s="64">
        <v>1</v>
      </c>
      <c r="D65" s="64" t="s">
        <v>764</v>
      </c>
      <c r="E65" s="22">
        <f t="shared" si="0"/>
        <v>1</v>
      </c>
      <c r="F65" s="62" t="s">
        <v>797</v>
      </c>
      <c r="G65" s="74">
        <f t="shared" si="1"/>
        <v>1</v>
      </c>
      <c r="H65" s="75">
        <v>0</v>
      </c>
      <c r="I65" s="19">
        <f t="shared" si="2"/>
        <v>0</v>
      </c>
      <c r="J65" s="62" t="s">
        <v>798</v>
      </c>
      <c r="K65" s="74">
        <f t="shared" si="7"/>
        <v>1072974.4982059898</v>
      </c>
      <c r="L65" s="74">
        <v>6.03058940004607</v>
      </c>
      <c r="M65" s="76" t="str">
        <f t="shared" si="4"/>
        <v>G1T1701_BR_131_M__G1T1701_BR_262_MP</v>
      </c>
      <c r="N65" s="24">
        <v>1</v>
      </c>
    </row>
    <row r="66" spans="1:14" x14ac:dyDescent="0.25">
      <c r="A66">
        <v>149</v>
      </c>
      <c r="B66" s="62" t="s">
        <v>902</v>
      </c>
      <c r="C66" s="64">
        <v>1</v>
      </c>
      <c r="D66" s="64" t="s">
        <v>764</v>
      </c>
      <c r="E66" s="22">
        <f t="shared" ref="E66:E129" si="8">IF(D66=0, 0, 1)</f>
        <v>1</v>
      </c>
      <c r="F66" s="62" t="s">
        <v>797</v>
      </c>
      <c r="G66" s="74">
        <f t="shared" ref="G66:G129" si="9">10^H66</f>
        <v>1</v>
      </c>
      <c r="H66" s="75">
        <v>0</v>
      </c>
      <c r="I66" s="19">
        <f t="shared" ref="I66:I129" si="10">IF(H66=0, 0, 1)</f>
        <v>0</v>
      </c>
      <c r="J66" s="62" t="s">
        <v>798</v>
      </c>
      <c r="K66" s="74">
        <f t="shared" ref="K66:K97" si="11">10^L66</f>
        <v>1072974.4982059898</v>
      </c>
      <c r="L66" s="74">
        <v>6.03058940004607</v>
      </c>
      <c r="M66" s="76" t="str">
        <f t="shared" ref="M66:M129" si="12">F66&amp;"__"&amp;J66</f>
        <v>G1T1701_BR_131_M__G1T1701_BR_262_MP</v>
      </c>
      <c r="N66" s="24">
        <v>1</v>
      </c>
    </row>
    <row r="67" spans="1:14" x14ac:dyDescent="0.25">
      <c r="A67">
        <v>149</v>
      </c>
      <c r="B67" s="62" t="s">
        <v>903</v>
      </c>
      <c r="C67" s="64">
        <v>33.760331175262557</v>
      </c>
      <c r="D67" s="64">
        <v>1.5284066982286062</v>
      </c>
      <c r="E67" s="22">
        <f t="shared" si="8"/>
        <v>1</v>
      </c>
      <c r="F67" s="62" t="s">
        <v>797</v>
      </c>
      <c r="G67" s="74">
        <f t="shared" si="9"/>
        <v>1</v>
      </c>
      <c r="H67" s="75">
        <v>0</v>
      </c>
      <c r="I67" s="19">
        <f t="shared" si="10"/>
        <v>0</v>
      </c>
      <c r="J67" s="62" t="s">
        <v>798</v>
      </c>
      <c r="K67" s="74">
        <f t="shared" si="11"/>
        <v>1072974.4982059898</v>
      </c>
      <c r="L67" s="74">
        <v>6.03058940004607</v>
      </c>
      <c r="M67" s="76" t="str">
        <f t="shared" si="12"/>
        <v>G1T1701_BR_131_M__G1T1701_BR_262_MP</v>
      </c>
      <c r="N67" s="24">
        <v>1</v>
      </c>
    </row>
    <row r="68" spans="1:14" x14ac:dyDescent="0.25">
      <c r="A68">
        <v>149</v>
      </c>
      <c r="B68" s="62" t="s">
        <v>904</v>
      </c>
      <c r="C68" s="64">
        <v>1</v>
      </c>
      <c r="D68" s="64" t="s">
        <v>764</v>
      </c>
      <c r="E68" s="22">
        <f t="shared" si="8"/>
        <v>1</v>
      </c>
      <c r="F68" s="62" t="s">
        <v>797</v>
      </c>
      <c r="G68" s="74">
        <f t="shared" si="9"/>
        <v>1</v>
      </c>
      <c r="H68" s="75">
        <v>0</v>
      </c>
      <c r="I68" s="19">
        <f t="shared" si="10"/>
        <v>0</v>
      </c>
      <c r="J68" s="62" t="s">
        <v>798</v>
      </c>
      <c r="K68" s="74">
        <f t="shared" si="11"/>
        <v>1072974.4982059898</v>
      </c>
      <c r="L68" s="74">
        <v>6.03058940004607</v>
      </c>
      <c r="M68" s="76" t="str">
        <f t="shared" si="12"/>
        <v>G1T1701_BR_131_M__G1T1701_BR_262_MP</v>
      </c>
      <c r="N68" s="24">
        <v>1</v>
      </c>
    </row>
    <row r="69" spans="1:14" x14ac:dyDescent="0.25">
      <c r="A69">
        <v>149</v>
      </c>
      <c r="B69" s="62" t="s">
        <v>905</v>
      </c>
      <c r="C69" s="64">
        <v>1</v>
      </c>
      <c r="D69" s="64" t="s">
        <v>764</v>
      </c>
      <c r="E69" s="22">
        <f t="shared" si="8"/>
        <v>1</v>
      </c>
      <c r="F69" s="62" t="s">
        <v>797</v>
      </c>
      <c r="G69" s="74">
        <f t="shared" si="9"/>
        <v>1</v>
      </c>
      <c r="H69" s="75">
        <v>0</v>
      </c>
      <c r="I69" s="19">
        <f t="shared" si="10"/>
        <v>0</v>
      </c>
      <c r="J69" s="62" t="s">
        <v>798</v>
      </c>
      <c r="K69" s="74">
        <f t="shared" si="11"/>
        <v>1072974.4982059898</v>
      </c>
      <c r="L69" s="74">
        <v>6.03058940004607</v>
      </c>
      <c r="M69" s="76" t="str">
        <f t="shared" si="12"/>
        <v>G1T1701_BR_131_M__G1T1701_BR_262_MP</v>
      </c>
      <c r="N69" s="24">
        <v>1</v>
      </c>
    </row>
    <row r="70" spans="1:14" x14ac:dyDescent="0.25">
      <c r="A70">
        <v>150</v>
      </c>
      <c r="B70" s="62" t="s">
        <v>906</v>
      </c>
      <c r="C70" s="22">
        <v>1</v>
      </c>
      <c r="D70" s="22">
        <v>0</v>
      </c>
      <c r="E70" s="22">
        <f t="shared" si="8"/>
        <v>0</v>
      </c>
      <c r="F70" s="62" t="s">
        <v>797</v>
      </c>
      <c r="G70" s="74">
        <f t="shared" si="9"/>
        <v>1</v>
      </c>
      <c r="H70" s="75">
        <v>0</v>
      </c>
      <c r="I70" s="19">
        <f t="shared" si="10"/>
        <v>0</v>
      </c>
      <c r="J70" s="62" t="s">
        <v>798</v>
      </c>
      <c r="K70" s="74">
        <f t="shared" si="11"/>
        <v>1072974.4982059898</v>
      </c>
      <c r="L70" s="74">
        <v>6.03058940004607</v>
      </c>
      <c r="M70" s="76" t="str">
        <f t="shared" si="12"/>
        <v>G1T1701_BR_131_M__G1T1701_BR_262_MP</v>
      </c>
      <c r="N70" s="24">
        <v>1</v>
      </c>
    </row>
    <row r="71" spans="1:14" x14ac:dyDescent="0.25">
      <c r="A71">
        <v>150</v>
      </c>
      <c r="B71" s="62" t="s">
        <v>907</v>
      </c>
      <c r="C71" s="64">
        <v>36.961698532104492</v>
      </c>
      <c r="D71" s="64">
        <v>1.5677519205072366</v>
      </c>
      <c r="E71" s="22">
        <f t="shared" si="8"/>
        <v>1</v>
      </c>
      <c r="F71" s="62" t="s">
        <v>797</v>
      </c>
      <c r="G71" s="74">
        <f t="shared" si="9"/>
        <v>1</v>
      </c>
      <c r="H71" s="75">
        <v>0</v>
      </c>
      <c r="I71" s="19">
        <f t="shared" si="10"/>
        <v>0</v>
      </c>
      <c r="J71" s="62" t="s">
        <v>798</v>
      </c>
      <c r="K71" s="74">
        <f t="shared" si="11"/>
        <v>1072974.4982059898</v>
      </c>
      <c r="L71" s="74">
        <v>6.03058940004607</v>
      </c>
      <c r="M71" s="76" t="str">
        <f t="shared" si="12"/>
        <v>G1T1701_BR_131_M__G1T1701_BR_262_MP</v>
      </c>
      <c r="N71" s="24">
        <v>1</v>
      </c>
    </row>
    <row r="72" spans="1:14" x14ac:dyDescent="0.25">
      <c r="A72">
        <v>150</v>
      </c>
      <c r="B72" s="62" t="s">
        <v>908</v>
      </c>
      <c r="C72" s="64">
        <v>62.298650741577148</v>
      </c>
      <c r="D72" s="64">
        <v>1.7944786408512536</v>
      </c>
      <c r="E72" s="22">
        <f t="shared" si="8"/>
        <v>1</v>
      </c>
      <c r="F72" s="62" t="s">
        <v>797</v>
      </c>
      <c r="G72" s="74">
        <f t="shared" si="9"/>
        <v>1</v>
      </c>
      <c r="H72" s="75">
        <v>0</v>
      </c>
      <c r="I72" s="19">
        <f t="shared" si="10"/>
        <v>0</v>
      </c>
      <c r="J72" s="62" t="s">
        <v>798</v>
      </c>
      <c r="K72" s="74">
        <f t="shared" si="11"/>
        <v>1072974.4982059898</v>
      </c>
      <c r="L72" s="74">
        <v>6.03058940004607</v>
      </c>
      <c r="M72" s="76" t="str">
        <f t="shared" si="12"/>
        <v>G1T1701_BR_131_M__G1T1701_BR_262_MP</v>
      </c>
      <c r="N72" s="24">
        <v>1</v>
      </c>
    </row>
    <row r="73" spans="1:14" x14ac:dyDescent="0.25">
      <c r="A73">
        <v>150</v>
      </c>
      <c r="B73" s="62" t="s">
        <v>909</v>
      </c>
      <c r="C73" s="64">
        <v>36.830950133358364</v>
      </c>
      <c r="D73" s="64">
        <v>1.5662129225571157</v>
      </c>
      <c r="E73" s="22">
        <f t="shared" si="8"/>
        <v>1</v>
      </c>
      <c r="F73" s="62" t="s">
        <v>797</v>
      </c>
      <c r="G73" s="74">
        <f t="shared" si="9"/>
        <v>1</v>
      </c>
      <c r="H73" s="75">
        <v>0</v>
      </c>
      <c r="I73" s="19">
        <f t="shared" si="10"/>
        <v>0</v>
      </c>
      <c r="J73" s="62" t="s">
        <v>798</v>
      </c>
      <c r="K73" s="74">
        <f t="shared" si="11"/>
        <v>1072974.4982059898</v>
      </c>
      <c r="L73" s="74">
        <v>6.03058940004607</v>
      </c>
      <c r="M73" s="76" t="str">
        <f t="shared" si="12"/>
        <v>G1T1701_BR_131_M__G1T1701_BR_262_MP</v>
      </c>
      <c r="N73" s="24">
        <v>1</v>
      </c>
    </row>
    <row r="74" spans="1:14" x14ac:dyDescent="0.25">
      <c r="A74">
        <v>150</v>
      </c>
      <c r="B74" s="62" t="s">
        <v>910</v>
      </c>
      <c r="C74" s="64">
        <v>21.404714584350586</v>
      </c>
      <c r="D74" s="64">
        <v>1.3305094412211105</v>
      </c>
      <c r="E74" s="22">
        <f t="shared" si="8"/>
        <v>1</v>
      </c>
      <c r="F74" s="62" t="s">
        <v>797</v>
      </c>
      <c r="G74" s="74">
        <f t="shared" si="9"/>
        <v>1</v>
      </c>
      <c r="H74" s="75">
        <v>0</v>
      </c>
      <c r="I74" s="19">
        <f t="shared" si="10"/>
        <v>0</v>
      </c>
      <c r="J74" s="62" t="s">
        <v>798</v>
      </c>
      <c r="K74" s="74">
        <f t="shared" si="11"/>
        <v>1072974.4982059898</v>
      </c>
      <c r="L74" s="74">
        <v>6.03058940004607</v>
      </c>
      <c r="M74" s="76" t="str">
        <f t="shared" si="12"/>
        <v>G1T1701_BR_131_M__G1T1701_BR_262_MP</v>
      </c>
      <c r="N74" s="24">
        <v>1</v>
      </c>
    </row>
    <row r="75" spans="1:14" x14ac:dyDescent="0.25">
      <c r="A75">
        <v>150</v>
      </c>
      <c r="B75" s="62" t="s">
        <v>911</v>
      </c>
      <c r="C75" s="64">
        <v>11.730767488479614</v>
      </c>
      <c r="D75" s="64">
        <v>1.0693264268732223</v>
      </c>
      <c r="E75" s="22">
        <f t="shared" si="8"/>
        <v>1</v>
      </c>
      <c r="F75" s="62" t="s">
        <v>797</v>
      </c>
      <c r="G75" s="74">
        <f t="shared" si="9"/>
        <v>1</v>
      </c>
      <c r="H75" s="75">
        <v>0</v>
      </c>
      <c r="I75" s="19">
        <f t="shared" si="10"/>
        <v>0</v>
      </c>
      <c r="J75" s="62" t="s">
        <v>798</v>
      </c>
      <c r="K75" s="74">
        <f t="shared" si="11"/>
        <v>1072974.4982059898</v>
      </c>
      <c r="L75" s="74">
        <v>6.03058940004607</v>
      </c>
      <c r="M75" s="76" t="str">
        <f t="shared" si="12"/>
        <v>G1T1701_BR_131_M__G1T1701_BR_262_MP</v>
      </c>
      <c r="N75" s="24">
        <v>1</v>
      </c>
    </row>
    <row r="76" spans="1:14" x14ac:dyDescent="0.25">
      <c r="A76">
        <v>150</v>
      </c>
      <c r="B76" s="62" t="s">
        <v>912</v>
      </c>
      <c r="C76" s="64">
        <v>1</v>
      </c>
      <c r="D76" s="64">
        <v>0</v>
      </c>
      <c r="E76" s="22">
        <f t="shared" si="8"/>
        <v>0</v>
      </c>
      <c r="F76" s="62" t="s">
        <v>797</v>
      </c>
      <c r="G76" s="74">
        <f t="shared" si="9"/>
        <v>1</v>
      </c>
      <c r="H76" s="75">
        <v>0</v>
      </c>
      <c r="I76" s="19">
        <f t="shared" si="10"/>
        <v>0</v>
      </c>
      <c r="J76" s="62" t="s">
        <v>798</v>
      </c>
      <c r="K76" s="74">
        <f t="shared" si="11"/>
        <v>1072974.4982059898</v>
      </c>
      <c r="L76" s="74">
        <v>6.03058940004607</v>
      </c>
      <c r="M76" s="76" t="str">
        <f t="shared" si="12"/>
        <v>G1T1701_BR_131_M__G1T1701_BR_262_MP</v>
      </c>
      <c r="N76" s="24">
        <v>1</v>
      </c>
    </row>
    <row r="77" spans="1:14" x14ac:dyDescent="0.25">
      <c r="A77">
        <v>150</v>
      </c>
      <c r="B77" s="62" t="s">
        <v>913</v>
      </c>
      <c r="C77" s="64">
        <v>1</v>
      </c>
      <c r="D77" s="64">
        <v>0</v>
      </c>
      <c r="E77" s="22">
        <f t="shared" si="8"/>
        <v>0</v>
      </c>
      <c r="F77" s="62" t="s">
        <v>797</v>
      </c>
      <c r="G77" s="74">
        <f t="shared" si="9"/>
        <v>1</v>
      </c>
      <c r="H77" s="75">
        <v>0</v>
      </c>
      <c r="I77" s="19">
        <f t="shared" si="10"/>
        <v>0</v>
      </c>
      <c r="J77" s="62" t="s">
        <v>798</v>
      </c>
      <c r="K77" s="74">
        <f t="shared" si="11"/>
        <v>1072974.4982059898</v>
      </c>
      <c r="L77" s="74">
        <v>6.03058940004607</v>
      </c>
      <c r="M77" s="76" t="str">
        <f t="shared" si="12"/>
        <v>G1T1701_BR_131_M__G1T1701_BR_262_MP</v>
      </c>
      <c r="N77" s="24">
        <v>1</v>
      </c>
    </row>
    <row r="78" spans="1:14" x14ac:dyDescent="0.25">
      <c r="A78">
        <v>150</v>
      </c>
      <c r="B78" s="62" t="s">
        <v>914</v>
      </c>
      <c r="C78" s="64">
        <v>13.946828842163086</v>
      </c>
      <c r="D78" s="64">
        <v>1.1444754712002889</v>
      </c>
      <c r="E78" s="22">
        <f t="shared" si="8"/>
        <v>1</v>
      </c>
      <c r="F78" s="62" t="s">
        <v>797</v>
      </c>
      <c r="G78" s="74">
        <f t="shared" si="9"/>
        <v>1</v>
      </c>
      <c r="H78" s="75">
        <v>0</v>
      </c>
      <c r="I78" s="19">
        <f t="shared" si="10"/>
        <v>0</v>
      </c>
      <c r="J78" s="62" t="s">
        <v>798</v>
      </c>
      <c r="K78" s="74">
        <f t="shared" si="11"/>
        <v>1072974.4982059898</v>
      </c>
      <c r="L78" s="74">
        <v>6.03058940004607</v>
      </c>
      <c r="M78" s="76" t="str">
        <f t="shared" si="12"/>
        <v>G1T1701_BR_131_M__G1T1701_BR_262_MP</v>
      </c>
      <c r="N78" s="24">
        <v>1</v>
      </c>
    </row>
    <row r="79" spans="1:14" x14ac:dyDescent="0.25">
      <c r="A79" s="10">
        <v>150</v>
      </c>
      <c r="B79" s="63" t="s">
        <v>915</v>
      </c>
      <c r="C79" s="64">
        <v>14783.262939453125</v>
      </c>
      <c r="D79" s="64">
        <v>4.1697703014607193</v>
      </c>
      <c r="E79" s="22">
        <f t="shared" si="8"/>
        <v>1</v>
      </c>
      <c r="F79" s="63" t="s">
        <v>797</v>
      </c>
      <c r="G79" s="74">
        <f t="shared" si="9"/>
        <v>1</v>
      </c>
      <c r="H79" s="75">
        <v>0</v>
      </c>
      <c r="I79" s="19">
        <f t="shared" si="10"/>
        <v>0</v>
      </c>
      <c r="J79" s="63" t="s">
        <v>798</v>
      </c>
      <c r="K79" s="74">
        <f t="shared" si="11"/>
        <v>1072974.4982059898</v>
      </c>
      <c r="L79" s="74">
        <v>6.03058940004607</v>
      </c>
      <c r="M79" s="80" t="str">
        <f t="shared" si="12"/>
        <v>G1T1701_BR_131_M__G1T1701_BR_262_MP</v>
      </c>
      <c r="N79" s="24">
        <v>1</v>
      </c>
    </row>
    <row r="80" spans="1:14" x14ac:dyDescent="0.25">
      <c r="A80" s="10">
        <v>150</v>
      </c>
      <c r="B80" s="63" t="s">
        <v>916</v>
      </c>
      <c r="C80" s="64">
        <v>280.42348861694336</v>
      </c>
      <c r="D80" s="64">
        <v>2.4478143878591392</v>
      </c>
      <c r="E80" s="22">
        <f t="shared" si="8"/>
        <v>1</v>
      </c>
      <c r="F80" s="63" t="s">
        <v>797</v>
      </c>
      <c r="G80" s="74">
        <f t="shared" si="9"/>
        <v>1</v>
      </c>
      <c r="H80" s="75">
        <v>0</v>
      </c>
      <c r="I80" s="19">
        <f t="shared" si="10"/>
        <v>0</v>
      </c>
      <c r="J80" s="63" t="s">
        <v>798</v>
      </c>
      <c r="K80" s="74">
        <f t="shared" si="11"/>
        <v>1072974.4982059898</v>
      </c>
      <c r="L80" s="74">
        <v>6.03058940004607</v>
      </c>
      <c r="M80" s="80" t="str">
        <f t="shared" si="12"/>
        <v>G1T1701_BR_131_M__G1T1701_BR_262_MP</v>
      </c>
      <c r="N80" s="24">
        <v>1</v>
      </c>
    </row>
    <row r="81" spans="1:14" x14ac:dyDescent="0.25">
      <c r="A81">
        <v>150</v>
      </c>
      <c r="B81" s="62" t="s">
        <v>917</v>
      </c>
      <c r="C81" s="64">
        <v>76.114120483398438</v>
      </c>
      <c r="D81" s="64">
        <v>1.8814652333691153</v>
      </c>
      <c r="E81" s="22">
        <f t="shared" si="8"/>
        <v>1</v>
      </c>
      <c r="F81" s="62" t="s">
        <v>797</v>
      </c>
      <c r="G81" s="74">
        <f t="shared" si="9"/>
        <v>1</v>
      </c>
      <c r="H81" s="75">
        <v>0</v>
      </c>
      <c r="I81" s="19">
        <f t="shared" si="10"/>
        <v>0</v>
      </c>
      <c r="J81" s="62" t="s">
        <v>798</v>
      </c>
      <c r="K81" s="74">
        <f t="shared" si="11"/>
        <v>1072974.4982059898</v>
      </c>
      <c r="L81" s="74">
        <v>6.03058940004607</v>
      </c>
      <c r="M81" s="76" t="str">
        <f t="shared" si="12"/>
        <v>G1T1701_BR_131_M__G1T1701_BR_262_MP</v>
      </c>
      <c r="N81" s="24">
        <v>1</v>
      </c>
    </row>
    <row r="82" spans="1:14" x14ac:dyDescent="0.25">
      <c r="A82">
        <v>150</v>
      </c>
      <c r="B82" s="62" t="s">
        <v>918</v>
      </c>
      <c r="C82" s="22">
        <v>18441.383056640625</v>
      </c>
      <c r="D82" s="22">
        <v>4.2657934889162474</v>
      </c>
      <c r="E82" s="22">
        <f t="shared" si="8"/>
        <v>1</v>
      </c>
      <c r="F82" s="62" t="s">
        <v>797</v>
      </c>
      <c r="G82" s="74">
        <f t="shared" si="9"/>
        <v>1</v>
      </c>
      <c r="H82" s="75">
        <v>0</v>
      </c>
      <c r="I82" s="19">
        <f t="shared" si="10"/>
        <v>0</v>
      </c>
      <c r="J82" s="62" t="s">
        <v>798</v>
      </c>
      <c r="K82" s="74">
        <f t="shared" si="11"/>
        <v>1072974.4982059898</v>
      </c>
      <c r="L82" s="74">
        <v>6.03058940004607</v>
      </c>
      <c r="M82" s="76" t="str">
        <f t="shared" si="12"/>
        <v>G1T1701_BR_131_M__G1T1701_BR_262_MP</v>
      </c>
      <c r="N82" s="24">
        <v>1</v>
      </c>
    </row>
    <row r="83" spans="1:14" x14ac:dyDescent="0.25">
      <c r="A83">
        <v>150</v>
      </c>
      <c r="B83" s="62" t="s">
        <v>919</v>
      </c>
      <c r="C83" s="22">
        <v>1</v>
      </c>
      <c r="D83" s="22">
        <v>0</v>
      </c>
      <c r="E83" s="22">
        <f t="shared" si="8"/>
        <v>0</v>
      </c>
      <c r="F83" s="62" t="s">
        <v>797</v>
      </c>
      <c r="G83" s="74">
        <f t="shared" si="9"/>
        <v>1</v>
      </c>
      <c r="H83" s="75">
        <v>0</v>
      </c>
      <c r="I83" s="19">
        <f t="shared" si="10"/>
        <v>0</v>
      </c>
      <c r="J83" s="62" t="s">
        <v>798</v>
      </c>
      <c r="K83" s="74">
        <f t="shared" si="11"/>
        <v>1072974.4982059898</v>
      </c>
      <c r="L83" s="74">
        <v>6.03058940004607</v>
      </c>
      <c r="M83" s="76" t="str">
        <f t="shared" si="12"/>
        <v>G1T1701_BR_131_M__G1T1701_BR_262_MP</v>
      </c>
      <c r="N83" s="24">
        <v>1</v>
      </c>
    </row>
    <row r="84" spans="1:14" x14ac:dyDescent="0.25">
      <c r="A84">
        <v>150</v>
      </c>
      <c r="B84" s="62" t="s">
        <v>920</v>
      </c>
      <c r="C84" s="64">
        <v>1</v>
      </c>
      <c r="D84" s="64">
        <v>0</v>
      </c>
      <c r="E84" s="22">
        <f t="shared" si="8"/>
        <v>0</v>
      </c>
      <c r="F84" s="62" t="s">
        <v>797</v>
      </c>
      <c r="G84" s="74">
        <f t="shared" si="9"/>
        <v>1</v>
      </c>
      <c r="H84" s="75">
        <v>0</v>
      </c>
      <c r="I84" s="19">
        <f t="shared" si="10"/>
        <v>0</v>
      </c>
      <c r="J84" s="62" t="s">
        <v>798</v>
      </c>
      <c r="K84" s="74">
        <f t="shared" si="11"/>
        <v>1072974.4982059898</v>
      </c>
      <c r="L84" s="74">
        <v>6.03058940004607</v>
      </c>
      <c r="M84" s="76" t="str">
        <f t="shared" si="12"/>
        <v>G1T1701_BR_131_M__G1T1701_BR_262_MP</v>
      </c>
      <c r="N84" s="24">
        <v>1</v>
      </c>
    </row>
    <row r="85" spans="1:14" x14ac:dyDescent="0.25">
      <c r="A85">
        <v>150</v>
      </c>
      <c r="B85" s="62" t="s">
        <v>921</v>
      </c>
      <c r="C85" s="64">
        <v>1</v>
      </c>
      <c r="D85" s="64">
        <v>0</v>
      </c>
      <c r="E85" s="22">
        <f t="shared" si="8"/>
        <v>0</v>
      </c>
      <c r="F85" s="62" t="s">
        <v>797</v>
      </c>
      <c r="G85" s="74">
        <f t="shared" si="9"/>
        <v>1</v>
      </c>
      <c r="H85" s="75">
        <v>0</v>
      </c>
      <c r="I85" s="19">
        <f t="shared" si="10"/>
        <v>0</v>
      </c>
      <c r="J85" s="62" t="s">
        <v>798</v>
      </c>
      <c r="K85" s="74">
        <f t="shared" si="11"/>
        <v>1072974.4982059898</v>
      </c>
      <c r="L85" s="74">
        <v>6.03058940004607</v>
      </c>
      <c r="M85" s="76" t="str">
        <f t="shared" si="12"/>
        <v>G1T1701_BR_131_M__G1T1701_BR_262_MP</v>
      </c>
      <c r="N85" s="24">
        <v>1</v>
      </c>
    </row>
    <row r="86" spans="1:14" x14ac:dyDescent="0.25">
      <c r="A86">
        <v>150</v>
      </c>
      <c r="B86" s="62" t="s">
        <v>922</v>
      </c>
      <c r="C86" s="64">
        <v>1</v>
      </c>
      <c r="D86" s="64">
        <v>0</v>
      </c>
      <c r="E86" s="22">
        <f t="shared" si="8"/>
        <v>0</v>
      </c>
      <c r="F86" s="62" t="s">
        <v>797</v>
      </c>
      <c r="G86" s="74">
        <f t="shared" si="9"/>
        <v>1</v>
      </c>
      <c r="H86" s="75">
        <v>0</v>
      </c>
      <c r="I86" s="19">
        <f t="shared" si="10"/>
        <v>0</v>
      </c>
      <c r="J86" s="62" t="s">
        <v>798</v>
      </c>
      <c r="K86" s="74">
        <f t="shared" si="11"/>
        <v>1072974.4982059898</v>
      </c>
      <c r="L86" s="74">
        <v>6.03058940004607</v>
      </c>
      <c r="M86" s="76" t="str">
        <f t="shared" si="12"/>
        <v>G1T1701_BR_131_M__G1T1701_BR_262_MP</v>
      </c>
      <c r="N86" s="24">
        <v>1</v>
      </c>
    </row>
    <row r="87" spans="1:14" x14ac:dyDescent="0.25">
      <c r="A87">
        <v>150</v>
      </c>
      <c r="B87" s="62" t="s">
        <v>923</v>
      </c>
      <c r="C87" s="64">
        <v>8447.7734375</v>
      </c>
      <c r="D87" s="64">
        <v>3.9267422579166569</v>
      </c>
      <c r="E87" s="22">
        <f t="shared" si="8"/>
        <v>1</v>
      </c>
      <c r="F87" s="62" t="s">
        <v>797</v>
      </c>
      <c r="G87" s="74">
        <f t="shared" si="9"/>
        <v>1</v>
      </c>
      <c r="H87" s="75">
        <v>0</v>
      </c>
      <c r="I87" s="19">
        <f t="shared" si="10"/>
        <v>0</v>
      </c>
      <c r="J87" s="62" t="s">
        <v>798</v>
      </c>
      <c r="K87" s="74">
        <f t="shared" si="11"/>
        <v>1072974.4982059898</v>
      </c>
      <c r="L87" s="74">
        <v>6.03058940004607</v>
      </c>
      <c r="M87" s="76" t="str">
        <f t="shared" si="12"/>
        <v>G1T1701_BR_131_M__G1T1701_BR_262_MP</v>
      </c>
      <c r="N87" s="24">
        <v>1</v>
      </c>
    </row>
    <row r="88" spans="1:14" x14ac:dyDescent="0.25">
      <c r="A88">
        <v>150</v>
      </c>
      <c r="B88" s="62" t="s">
        <v>924</v>
      </c>
      <c r="C88" s="64">
        <v>1</v>
      </c>
      <c r="D88" s="64">
        <v>0</v>
      </c>
      <c r="E88" s="22">
        <f t="shared" si="8"/>
        <v>0</v>
      </c>
      <c r="F88" s="62" t="s">
        <v>797</v>
      </c>
      <c r="G88" s="74">
        <f t="shared" si="9"/>
        <v>1</v>
      </c>
      <c r="H88" s="75">
        <v>0</v>
      </c>
      <c r="I88" s="19">
        <f t="shared" si="10"/>
        <v>0</v>
      </c>
      <c r="J88" s="62" t="s">
        <v>798</v>
      </c>
      <c r="K88" s="74">
        <f t="shared" si="11"/>
        <v>1072974.4982059898</v>
      </c>
      <c r="L88" s="74">
        <v>6.03058940004607</v>
      </c>
      <c r="M88" s="76" t="str">
        <f t="shared" si="12"/>
        <v>G1T1701_BR_131_M__G1T1701_BR_262_MP</v>
      </c>
      <c r="N88" s="24">
        <v>1</v>
      </c>
    </row>
    <row r="89" spans="1:14" x14ac:dyDescent="0.25">
      <c r="A89">
        <v>150</v>
      </c>
      <c r="B89" s="62" t="s">
        <v>925</v>
      </c>
      <c r="C89" s="64">
        <v>9483.5577392578125</v>
      </c>
      <c r="D89" s="64">
        <v>3.9769712926829537</v>
      </c>
      <c r="E89" s="22">
        <f t="shared" si="8"/>
        <v>1</v>
      </c>
      <c r="F89" s="62" t="s">
        <v>797</v>
      </c>
      <c r="G89" s="74">
        <f t="shared" si="9"/>
        <v>1</v>
      </c>
      <c r="H89" s="75">
        <v>0</v>
      </c>
      <c r="I89" s="19">
        <f t="shared" si="10"/>
        <v>0</v>
      </c>
      <c r="J89" s="62" t="s">
        <v>798</v>
      </c>
      <c r="K89" s="74">
        <f t="shared" si="11"/>
        <v>1072974.4982059898</v>
      </c>
      <c r="L89" s="74">
        <v>6.03058940004607</v>
      </c>
      <c r="M89" s="76" t="str">
        <f t="shared" si="12"/>
        <v>G1T1701_BR_131_M__G1T1701_BR_262_MP</v>
      </c>
      <c r="N89" s="24">
        <v>1</v>
      </c>
    </row>
    <row r="90" spans="1:14" x14ac:dyDescent="0.25">
      <c r="A90">
        <v>150</v>
      </c>
      <c r="B90" s="62" t="s">
        <v>926</v>
      </c>
      <c r="C90" s="64">
        <v>1</v>
      </c>
      <c r="D90" s="64">
        <v>0</v>
      </c>
      <c r="E90" s="22">
        <f t="shared" si="8"/>
        <v>0</v>
      </c>
      <c r="F90" s="62" t="s">
        <v>797</v>
      </c>
      <c r="G90" s="74">
        <f t="shared" si="9"/>
        <v>1</v>
      </c>
      <c r="H90" s="75">
        <v>0</v>
      </c>
      <c r="I90" s="19">
        <f t="shared" si="10"/>
        <v>0</v>
      </c>
      <c r="J90" s="62" t="s">
        <v>798</v>
      </c>
      <c r="K90" s="74">
        <f t="shared" si="11"/>
        <v>1072974.4982059898</v>
      </c>
      <c r="L90" s="74">
        <v>6.03058940004607</v>
      </c>
      <c r="M90" s="76" t="str">
        <f t="shared" si="12"/>
        <v>G1T1701_BR_131_M__G1T1701_BR_262_MP</v>
      </c>
      <c r="N90" s="24">
        <v>1</v>
      </c>
    </row>
    <row r="91" spans="1:14" x14ac:dyDescent="0.25">
      <c r="A91">
        <v>150</v>
      </c>
      <c r="B91" s="62" t="s">
        <v>927</v>
      </c>
      <c r="C91" s="64">
        <v>160.25306701660156</v>
      </c>
      <c r="D91" s="64">
        <v>2.2048063500513213</v>
      </c>
      <c r="E91" s="22">
        <f t="shared" si="8"/>
        <v>1</v>
      </c>
      <c r="F91" s="62" t="s">
        <v>797</v>
      </c>
      <c r="G91" s="74">
        <f t="shared" si="9"/>
        <v>1</v>
      </c>
      <c r="H91" s="75">
        <v>0</v>
      </c>
      <c r="I91" s="19">
        <f t="shared" si="10"/>
        <v>0</v>
      </c>
      <c r="J91" s="62" t="s">
        <v>798</v>
      </c>
      <c r="K91" s="74">
        <f t="shared" si="11"/>
        <v>1072974.4982059898</v>
      </c>
      <c r="L91" s="74">
        <v>6.03058940004607</v>
      </c>
      <c r="M91" s="76" t="str">
        <f t="shared" si="12"/>
        <v>G1T1701_BR_131_M__G1T1701_BR_262_MP</v>
      </c>
      <c r="N91" s="24">
        <v>1</v>
      </c>
    </row>
    <row r="92" spans="1:14" x14ac:dyDescent="0.25">
      <c r="A92">
        <v>150</v>
      </c>
      <c r="B92" s="62" t="s">
        <v>928</v>
      </c>
      <c r="C92" s="64">
        <v>1</v>
      </c>
      <c r="D92" s="64">
        <v>0</v>
      </c>
      <c r="E92" s="22">
        <f t="shared" si="8"/>
        <v>0</v>
      </c>
      <c r="F92" s="62" t="s">
        <v>797</v>
      </c>
      <c r="G92" s="74">
        <f t="shared" si="9"/>
        <v>1</v>
      </c>
      <c r="H92" s="75">
        <v>0</v>
      </c>
      <c r="I92" s="19">
        <f t="shared" si="10"/>
        <v>0</v>
      </c>
      <c r="J92" s="62" t="s">
        <v>798</v>
      </c>
      <c r="K92" s="74">
        <f t="shared" si="11"/>
        <v>1072974.4982059898</v>
      </c>
      <c r="L92" s="74">
        <v>6.03058940004607</v>
      </c>
      <c r="M92" s="76" t="str">
        <f t="shared" si="12"/>
        <v>G1T1701_BR_131_M__G1T1701_BR_262_MP</v>
      </c>
      <c r="N92" s="24">
        <v>1</v>
      </c>
    </row>
    <row r="93" spans="1:14" x14ac:dyDescent="0.25">
      <c r="A93">
        <v>150</v>
      </c>
      <c r="B93" s="62" t="s">
        <v>929</v>
      </c>
      <c r="C93" s="64">
        <v>828.03192138671875</v>
      </c>
      <c r="D93" s="64">
        <v>2.918047079556477</v>
      </c>
      <c r="E93" s="22">
        <f t="shared" si="8"/>
        <v>1</v>
      </c>
      <c r="F93" s="62" t="s">
        <v>797</v>
      </c>
      <c r="G93" s="74">
        <f t="shared" si="9"/>
        <v>1</v>
      </c>
      <c r="H93" s="75">
        <v>0</v>
      </c>
      <c r="I93" s="19">
        <f t="shared" si="10"/>
        <v>0</v>
      </c>
      <c r="J93" s="62" t="s">
        <v>798</v>
      </c>
      <c r="K93" s="74">
        <f t="shared" si="11"/>
        <v>1072974.4982059898</v>
      </c>
      <c r="L93" s="74">
        <v>6.03058940004607</v>
      </c>
      <c r="M93" s="76" t="str">
        <f t="shared" si="12"/>
        <v>G1T1701_BR_131_M__G1T1701_BR_262_MP</v>
      </c>
      <c r="N93" s="24">
        <v>1</v>
      </c>
    </row>
    <row r="94" spans="1:14" x14ac:dyDescent="0.25">
      <c r="A94">
        <v>150</v>
      </c>
      <c r="B94" s="62" t="s">
        <v>930</v>
      </c>
      <c r="C94" s="64">
        <v>1</v>
      </c>
      <c r="D94" s="64">
        <v>0</v>
      </c>
      <c r="E94" s="22">
        <f t="shared" si="8"/>
        <v>0</v>
      </c>
      <c r="F94" s="62" t="s">
        <v>797</v>
      </c>
      <c r="G94" s="74">
        <f t="shared" si="9"/>
        <v>1</v>
      </c>
      <c r="H94" s="75">
        <v>0</v>
      </c>
      <c r="I94" s="19">
        <f t="shared" si="10"/>
        <v>0</v>
      </c>
      <c r="J94" s="62" t="s">
        <v>798</v>
      </c>
      <c r="K94" s="74">
        <f t="shared" si="11"/>
        <v>1072974.4982059898</v>
      </c>
      <c r="L94" s="74">
        <v>6.03058940004607</v>
      </c>
      <c r="M94" s="76" t="str">
        <f t="shared" si="12"/>
        <v>G1T1701_BR_131_M__G1T1701_BR_262_MP</v>
      </c>
      <c r="N94" s="24">
        <v>1</v>
      </c>
    </row>
    <row r="95" spans="1:14" x14ac:dyDescent="0.25">
      <c r="A95">
        <v>150</v>
      </c>
      <c r="B95" s="62" t="s">
        <v>931</v>
      </c>
      <c r="C95" s="64">
        <v>1</v>
      </c>
      <c r="D95" s="64">
        <v>0</v>
      </c>
      <c r="E95" s="22">
        <f t="shared" si="8"/>
        <v>0</v>
      </c>
      <c r="F95" s="62" t="s">
        <v>797</v>
      </c>
      <c r="G95" s="74">
        <f t="shared" si="9"/>
        <v>1</v>
      </c>
      <c r="H95" s="75">
        <v>0</v>
      </c>
      <c r="I95" s="19">
        <f t="shared" si="10"/>
        <v>0</v>
      </c>
      <c r="J95" s="62" t="s">
        <v>798</v>
      </c>
      <c r="K95" s="74">
        <f t="shared" si="11"/>
        <v>1072974.4982059898</v>
      </c>
      <c r="L95" s="74">
        <v>6.03058940004607</v>
      </c>
      <c r="M95" s="76" t="str">
        <f t="shared" si="12"/>
        <v>G1T1701_BR_131_M__G1T1701_BR_262_MP</v>
      </c>
      <c r="N95" s="24">
        <v>1</v>
      </c>
    </row>
    <row r="96" spans="1:14" x14ac:dyDescent="0.25">
      <c r="A96">
        <v>150</v>
      </c>
      <c r="B96" s="62" t="s">
        <v>932</v>
      </c>
      <c r="C96" s="64">
        <v>1</v>
      </c>
      <c r="D96" s="64">
        <v>0</v>
      </c>
      <c r="E96" s="22">
        <f t="shared" si="8"/>
        <v>0</v>
      </c>
      <c r="F96" s="62" t="s">
        <v>797</v>
      </c>
      <c r="G96" s="74">
        <f t="shared" si="9"/>
        <v>1</v>
      </c>
      <c r="H96" s="75">
        <v>0</v>
      </c>
      <c r="I96" s="19">
        <f t="shared" si="10"/>
        <v>0</v>
      </c>
      <c r="J96" s="62" t="s">
        <v>798</v>
      </c>
      <c r="K96" s="74">
        <f t="shared" si="11"/>
        <v>1072974.4982059898</v>
      </c>
      <c r="L96" s="74">
        <v>6.03058940004607</v>
      </c>
      <c r="M96" s="76" t="str">
        <f t="shared" si="12"/>
        <v>G1T1701_BR_131_M__G1T1701_BR_262_MP</v>
      </c>
      <c r="N96" s="24">
        <v>1</v>
      </c>
    </row>
    <row r="97" spans="1:14" x14ac:dyDescent="0.25">
      <c r="A97">
        <v>150</v>
      </c>
      <c r="B97" s="62" t="s">
        <v>933</v>
      </c>
      <c r="C97" s="64">
        <v>1</v>
      </c>
      <c r="D97" s="64">
        <v>0</v>
      </c>
      <c r="E97" s="22">
        <f t="shared" si="8"/>
        <v>0</v>
      </c>
      <c r="F97" s="62" t="s">
        <v>797</v>
      </c>
      <c r="G97" s="74">
        <f t="shared" si="9"/>
        <v>1</v>
      </c>
      <c r="H97" s="75">
        <v>0</v>
      </c>
      <c r="I97" s="19">
        <f t="shared" si="10"/>
        <v>0</v>
      </c>
      <c r="J97" s="62" t="s">
        <v>798</v>
      </c>
      <c r="K97" s="74">
        <f t="shared" si="11"/>
        <v>1072974.4982059898</v>
      </c>
      <c r="L97" s="74">
        <v>6.03058940004607</v>
      </c>
      <c r="M97" s="76" t="str">
        <f t="shared" si="12"/>
        <v>G1T1701_BR_131_M__G1T1701_BR_262_MP</v>
      </c>
      <c r="N97" s="24">
        <v>1</v>
      </c>
    </row>
    <row r="98" spans="1:14" x14ac:dyDescent="0.25">
      <c r="A98">
        <v>150</v>
      </c>
      <c r="B98" s="62" t="s">
        <v>934</v>
      </c>
      <c r="C98" s="64">
        <v>1</v>
      </c>
      <c r="D98" s="64">
        <v>0</v>
      </c>
      <c r="E98" s="22">
        <f t="shared" si="8"/>
        <v>0</v>
      </c>
      <c r="F98" s="62" t="s">
        <v>797</v>
      </c>
      <c r="G98" s="74">
        <f t="shared" si="9"/>
        <v>1</v>
      </c>
      <c r="H98" s="75">
        <v>0</v>
      </c>
      <c r="I98" s="19">
        <f t="shared" si="10"/>
        <v>0</v>
      </c>
      <c r="J98" s="62" t="s">
        <v>798</v>
      </c>
      <c r="K98" s="74">
        <f t="shared" ref="K98:K129" si="13">10^L98</f>
        <v>1072974.4982059898</v>
      </c>
      <c r="L98" s="74">
        <v>6.03058940004607</v>
      </c>
      <c r="M98" s="76" t="str">
        <f t="shared" si="12"/>
        <v>G1T1701_BR_131_M__G1T1701_BR_262_MP</v>
      </c>
      <c r="N98" s="24">
        <v>1</v>
      </c>
    </row>
    <row r="99" spans="1:14" x14ac:dyDescent="0.25">
      <c r="A99" s="10">
        <v>150</v>
      </c>
      <c r="B99" s="63" t="s">
        <v>935</v>
      </c>
      <c r="C99" s="64">
        <v>4374.9362182617188</v>
      </c>
      <c r="D99" s="64">
        <v>3.6409717258705836</v>
      </c>
      <c r="E99" s="22">
        <f t="shared" si="8"/>
        <v>1</v>
      </c>
      <c r="F99" s="63" t="s">
        <v>797</v>
      </c>
      <c r="G99" s="74">
        <f t="shared" si="9"/>
        <v>1</v>
      </c>
      <c r="H99" s="75">
        <v>0</v>
      </c>
      <c r="I99" s="19">
        <f t="shared" si="10"/>
        <v>0</v>
      </c>
      <c r="J99" s="63" t="s">
        <v>798</v>
      </c>
      <c r="K99" s="74">
        <f t="shared" si="13"/>
        <v>1072974.4982059898</v>
      </c>
      <c r="L99" s="74">
        <v>6.03058940004607</v>
      </c>
      <c r="M99" s="80" t="str">
        <f t="shared" si="12"/>
        <v>G1T1701_BR_131_M__G1T1701_BR_262_MP</v>
      </c>
      <c r="N99" s="24">
        <v>1</v>
      </c>
    </row>
    <row r="100" spans="1:14" x14ac:dyDescent="0.25">
      <c r="A100">
        <v>150</v>
      </c>
      <c r="B100" s="62" t="s">
        <v>936</v>
      </c>
      <c r="C100" s="64">
        <v>1</v>
      </c>
      <c r="D100" s="64">
        <v>0</v>
      </c>
      <c r="E100" s="22">
        <f t="shared" si="8"/>
        <v>0</v>
      </c>
      <c r="F100" s="62" t="s">
        <v>797</v>
      </c>
      <c r="G100" s="74">
        <f t="shared" si="9"/>
        <v>1</v>
      </c>
      <c r="H100" s="75">
        <v>0</v>
      </c>
      <c r="I100" s="19">
        <f t="shared" si="10"/>
        <v>0</v>
      </c>
      <c r="J100" s="62" t="s">
        <v>798</v>
      </c>
      <c r="K100" s="74">
        <f t="shared" si="13"/>
        <v>1072974.4982059898</v>
      </c>
      <c r="L100" s="74">
        <v>6.03058940004607</v>
      </c>
      <c r="M100" s="76" t="str">
        <f t="shared" si="12"/>
        <v>G1T1701_BR_131_M__G1T1701_BR_262_MP</v>
      </c>
      <c r="N100" s="24">
        <v>1</v>
      </c>
    </row>
    <row r="101" spans="1:14" x14ac:dyDescent="0.25">
      <c r="A101">
        <v>150</v>
      </c>
      <c r="B101" s="62" t="s">
        <v>937</v>
      </c>
      <c r="C101" s="64">
        <v>1</v>
      </c>
      <c r="D101" s="64">
        <v>0</v>
      </c>
      <c r="E101" s="22">
        <f t="shared" si="8"/>
        <v>0</v>
      </c>
      <c r="F101" s="62" t="s">
        <v>797</v>
      </c>
      <c r="G101" s="74">
        <f t="shared" si="9"/>
        <v>1</v>
      </c>
      <c r="H101" s="75">
        <v>0</v>
      </c>
      <c r="I101" s="19">
        <f t="shared" si="10"/>
        <v>0</v>
      </c>
      <c r="J101" s="62" t="s">
        <v>798</v>
      </c>
      <c r="K101" s="74">
        <f t="shared" si="13"/>
        <v>1072974.4982059898</v>
      </c>
      <c r="L101" s="74">
        <v>6.03058940004607</v>
      </c>
      <c r="M101" s="76" t="str">
        <f t="shared" si="12"/>
        <v>G1T1701_BR_131_M__G1T1701_BR_262_MP</v>
      </c>
      <c r="N101" s="24">
        <v>1</v>
      </c>
    </row>
    <row r="102" spans="1:14" x14ac:dyDescent="0.25">
      <c r="A102">
        <v>150</v>
      </c>
      <c r="B102" s="62" t="s">
        <v>938</v>
      </c>
      <c r="C102" s="64">
        <v>1</v>
      </c>
      <c r="D102" s="64">
        <v>0</v>
      </c>
      <c r="E102" s="22">
        <f t="shared" si="8"/>
        <v>0</v>
      </c>
      <c r="F102" s="62" t="s">
        <v>797</v>
      </c>
      <c r="G102" s="74">
        <f t="shared" si="9"/>
        <v>1</v>
      </c>
      <c r="H102" s="75">
        <v>0</v>
      </c>
      <c r="I102" s="19">
        <f t="shared" si="10"/>
        <v>0</v>
      </c>
      <c r="J102" s="62" t="s">
        <v>798</v>
      </c>
      <c r="K102" s="74">
        <f t="shared" si="13"/>
        <v>1072974.4982059898</v>
      </c>
      <c r="L102" s="74">
        <v>6.03058940004607</v>
      </c>
      <c r="M102" s="76" t="str">
        <f t="shared" si="12"/>
        <v>G1T1701_BR_131_M__G1T1701_BR_262_MP</v>
      </c>
      <c r="N102" s="24">
        <v>1</v>
      </c>
    </row>
    <row r="103" spans="1:14" x14ac:dyDescent="0.25">
      <c r="A103">
        <v>150</v>
      </c>
      <c r="B103" s="62" t="s">
        <v>939</v>
      </c>
      <c r="C103" s="64">
        <v>1</v>
      </c>
      <c r="D103" s="64">
        <v>0</v>
      </c>
      <c r="E103" s="22">
        <f t="shared" si="8"/>
        <v>0</v>
      </c>
      <c r="F103" s="62" t="s">
        <v>797</v>
      </c>
      <c r="G103" s="74">
        <f t="shared" si="9"/>
        <v>1</v>
      </c>
      <c r="H103" s="75">
        <v>0</v>
      </c>
      <c r="I103" s="19">
        <f t="shared" si="10"/>
        <v>0</v>
      </c>
      <c r="J103" s="62" t="s">
        <v>798</v>
      </c>
      <c r="K103" s="74">
        <f t="shared" si="13"/>
        <v>1072974.4982059898</v>
      </c>
      <c r="L103" s="74">
        <v>6.03058940004607</v>
      </c>
      <c r="M103" s="76" t="str">
        <f t="shared" si="12"/>
        <v>G1T1701_BR_131_M__G1T1701_BR_262_MP</v>
      </c>
      <c r="N103" s="24">
        <v>1</v>
      </c>
    </row>
    <row r="104" spans="1:14" x14ac:dyDescent="0.25">
      <c r="A104">
        <v>150</v>
      </c>
      <c r="B104" s="62" t="s">
        <v>940</v>
      </c>
      <c r="C104" s="64">
        <v>725.97509702801801</v>
      </c>
      <c r="D104" s="64">
        <v>2.8609217234427815</v>
      </c>
      <c r="E104" s="22">
        <f t="shared" si="8"/>
        <v>1</v>
      </c>
      <c r="F104" s="62" t="s">
        <v>797</v>
      </c>
      <c r="G104" s="74">
        <f t="shared" si="9"/>
        <v>1</v>
      </c>
      <c r="H104" s="75">
        <v>0</v>
      </c>
      <c r="I104" s="19">
        <f t="shared" si="10"/>
        <v>0</v>
      </c>
      <c r="J104" s="62" t="s">
        <v>798</v>
      </c>
      <c r="K104" s="74">
        <f t="shared" si="13"/>
        <v>1072974.4982059898</v>
      </c>
      <c r="L104" s="74">
        <v>6.03058940004607</v>
      </c>
      <c r="M104" s="76" t="str">
        <f t="shared" si="12"/>
        <v>G1T1701_BR_131_M__G1T1701_BR_262_MP</v>
      </c>
      <c r="N104" s="24">
        <v>1</v>
      </c>
    </row>
    <row r="105" spans="1:14" x14ac:dyDescent="0.25">
      <c r="A105">
        <v>150</v>
      </c>
      <c r="B105" s="62" t="s">
        <v>941</v>
      </c>
      <c r="C105" s="64">
        <v>1</v>
      </c>
      <c r="D105" s="64">
        <v>0</v>
      </c>
      <c r="E105" s="22">
        <f t="shared" si="8"/>
        <v>0</v>
      </c>
      <c r="F105" s="62" t="s">
        <v>797</v>
      </c>
      <c r="G105" s="74">
        <f t="shared" si="9"/>
        <v>1</v>
      </c>
      <c r="H105" s="75">
        <v>0</v>
      </c>
      <c r="I105" s="19">
        <f t="shared" si="10"/>
        <v>0</v>
      </c>
      <c r="J105" s="62" t="s">
        <v>798</v>
      </c>
      <c r="K105" s="74">
        <f t="shared" si="13"/>
        <v>1072974.4982059898</v>
      </c>
      <c r="L105" s="74">
        <v>6.03058940004607</v>
      </c>
      <c r="M105" s="76" t="str">
        <f t="shared" si="12"/>
        <v>G1T1701_BR_131_M__G1T1701_BR_262_MP</v>
      </c>
      <c r="N105" s="24">
        <v>1</v>
      </c>
    </row>
    <row r="106" spans="1:14" x14ac:dyDescent="0.25">
      <c r="A106">
        <v>150</v>
      </c>
      <c r="B106" s="62" t="s">
        <v>942</v>
      </c>
      <c r="C106" s="64">
        <v>1</v>
      </c>
      <c r="D106" s="64">
        <v>0</v>
      </c>
      <c r="E106" s="22">
        <f t="shared" si="8"/>
        <v>0</v>
      </c>
      <c r="F106" s="62" t="s">
        <v>797</v>
      </c>
      <c r="G106" s="74">
        <f t="shared" si="9"/>
        <v>1</v>
      </c>
      <c r="H106" s="75">
        <v>0</v>
      </c>
      <c r="I106" s="19">
        <f t="shared" si="10"/>
        <v>0</v>
      </c>
      <c r="J106" s="62" t="s">
        <v>798</v>
      </c>
      <c r="K106" s="74">
        <f t="shared" si="13"/>
        <v>1072974.4982059898</v>
      </c>
      <c r="L106" s="74">
        <v>6.03058940004607</v>
      </c>
      <c r="M106" s="76" t="str">
        <f t="shared" si="12"/>
        <v>G1T1701_BR_131_M__G1T1701_BR_262_MP</v>
      </c>
      <c r="N106" s="24">
        <v>1</v>
      </c>
    </row>
    <row r="107" spans="1:14" x14ac:dyDescent="0.25">
      <c r="A107">
        <v>150</v>
      </c>
      <c r="B107" s="62" t="s">
        <v>943</v>
      </c>
      <c r="C107" s="64">
        <v>1</v>
      </c>
      <c r="D107" s="64">
        <v>0</v>
      </c>
      <c r="E107" s="22">
        <f t="shared" si="8"/>
        <v>0</v>
      </c>
      <c r="F107" s="62" t="s">
        <v>797</v>
      </c>
      <c r="G107" s="74">
        <f t="shared" si="9"/>
        <v>1</v>
      </c>
      <c r="H107" s="75">
        <v>0</v>
      </c>
      <c r="I107" s="19">
        <f t="shared" si="10"/>
        <v>0</v>
      </c>
      <c r="J107" s="62" t="s">
        <v>798</v>
      </c>
      <c r="K107" s="74">
        <f t="shared" si="13"/>
        <v>1072974.4982059898</v>
      </c>
      <c r="L107" s="74">
        <v>6.03058940004607</v>
      </c>
      <c r="M107" s="76" t="str">
        <f t="shared" si="12"/>
        <v>G1T1701_BR_131_M__G1T1701_BR_262_MP</v>
      </c>
      <c r="N107" s="24">
        <v>1</v>
      </c>
    </row>
    <row r="108" spans="1:14" x14ac:dyDescent="0.25">
      <c r="A108">
        <v>150</v>
      </c>
      <c r="B108" s="62" t="s">
        <v>944</v>
      </c>
      <c r="C108" s="64">
        <v>1</v>
      </c>
      <c r="D108" s="64">
        <v>0</v>
      </c>
      <c r="E108" s="22">
        <f t="shared" si="8"/>
        <v>0</v>
      </c>
      <c r="F108" s="62" t="s">
        <v>797</v>
      </c>
      <c r="G108" s="74">
        <f t="shared" si="9"/>
        <v>1</v>
      </c>
      <c r="H108" s="75">
        <v>0</v>
      </c>
      <c r="I108" s="19">
        <f t="shared" si="10"/>
        <v>0</v>
      </c>
      <c r="J108" s="62" t="s">
        <v>798</v>
      </c>
      <c r="K108" s="74">
        <f t="shared" si="13"/>
        <v>1072974.4982059898</v>
      </c>
      <c r="L108" s="74">
        <v>6.03058940004607</v>
      </c>
      <c r="M108" s="76" t="str">
        <f t="shared" si="12"/>
        <v>G1T1701_BR_131_M__G1T1701_BR_262_MP</v>
      </c>
      <c r="N108" s="24">
        <v>1</v>
      </c>
    </row>
    <row r="109" spans="1:14" x14ac:dyDescent="0.25">
      <c r="A109">
        <v>150</v>
      </c>
      <c r="B109" s="62" t="s">
        <v>945</v>
      </c>
      <c r="C109" s="64">
        <v>1</v>
      </c>
      <c r="D109" s="64">
        <v>0</v>
      </c>
      <c r="E109" s="22">
        <f t="shared" si="8"/>
        <v>0</v>
      </c>
      <c r="F109" s="62" t="s">
        <v>797</v>
      </c>
      <c r="G109" s="74">
        <f t="shared" si="9"/>
        <v>1</v>
      </c>
      <c r="H109" s="75">
        <v>0</v>
      </c>
      <c r="I109" s="19">
        <f t="shared" si="10"/>
        <v>0</v>
      </c>
      <c r="J109" s="62" t="s">
        <v>798</v>
      </c>
      <c r="K109" s="74">
        <f t="shared" si="13"/>
        <v>1072974.4982059898</v>
      </c>
      <c r="L109" s="74">
        <v>6.03058940004607</v>
      </c>
      <c r="M109" s="76" t="str">
        <f t="shared" si="12"/>
        <v>G1T1701_BR_131_M__G1T1701_BR_262_MP</v>
      </c>
      <c r="N109" s="24">
        <v>1</v>
      </c>
    </row>
    <row r="110" spans="1:14" x14ac:dyDescent="0.25">
      <c r="A110">
        <v>150</v>
      </c>
      <c r="B110" s="62" t="s">
        <v>946</v>
      </c>
      <c r="C110" s="64">
        <v>1</v>
      </c>
      <c r="D110" s="64">
        <v>0</v>
      </c>
      <c r="E110" s="22">
        <f t="shared" si="8"/>
        <v>0</v>
      </c>
      <c r="F110" s="62" t="s">
        <v>797</v>
      </c>
      <c r="G110" s="74">
        <f t="shared" si="9"/>
        <v>1</v>
      </c>
      <c r="H110" s="75">
        <v>0</v>
      </c>
      <c r="I110" s="19">
        <f t="shared" si="10"/>
        <v>0</v>
      </c>
      <c r="J110" s="62" t="s">
        <v>798</v>
      </c>
      <c r="K110" s="74">
        <f t="shared" si="13"/>
        <v>1072974.4982059898</v>
      </c>
      <c r="L110" s="74">
        <v>6.03058940004607</v>
      </c>
      <c r="M110" s="76" t="str">
        <f t="shared" si="12"/>
        <v>G1T1701_BR_131_M__G1T1701_BR_262_MP</v>
      </c>
      <c r="N110" s="24">
        <v>1</v>
      </c>
    </row>
    <row r="111" spans="1:14" x14ac:dyDescent="0.25">
      <c r="A111">
        <v>150</v>
      </c>
      <c r="B111" s="62" t="s">
        <v>947</v>
      </c>
      <c r="C111" s="64">
        <v>1</v>
      </c>
      <c r="D111" s="64">
        <v>0</v>
      </c>
      <c r="E111" s="22">
        <f t="shared" si="8"/>
        <v>0</v>
      </c>
      <c r="F111" s="62" t="s">
        <v>797</v>
      </c>
      <c r="G111" s="74">
        <f t="shared" si="9"/>
        <v>1</v>
      </c>
      <c r="H111" s="75">
        <v>0</v>
      </c>
      <c r="I111" s="19">
        <f t="shared" si="10"/>
        <v>0</v>
      </c>
      <c r="J111" s="62" t="s">
        <v>798</v>
      </c>
      <c r="K111" s="74">
        <f t="shared" si="13"/>
        <v>1072974.4982059898</v>
      </c>
      <c r="L111" s="74">
        <v>6.03058940004607</v>
      </c>
      <c r="M111" s="76" t="str">
        <f t="shared" si="12"/>
        <v>G1T1701_BR_131_M__G1T1701_BR_262_MP</v>
      </c>
      <c r="N111" s="24">
        <v>1</v>
      </c>
    </row>
    <row r="112" spans="1:14" x14ac:dyDescent="0.25">
      <c r="A112">
        <v>150</v>
      </c>
      <c r="B112" s="62" t="s">
        <v>948</v>
      </c>
      <c r="C112" s="64">
        <v>1</v>
      </c>
      <c r="D112" s="64">
        <v>0</v>
      </c>
      <c r="E112" s="22">
        <f t="shared" si="8"/>
        <v>0</v>
      </c>
      <c r="F112" s="62" t="s">
        <v>797</v>
      </c>
      <c r="G112" s="74">
        <f t="shared" si="9"/>
        <v>1</v>
      </c>
      <c r="H112" s="75">
        <v>0</v>
      </c>
      <c r="I112" s="19">
        <f t="shared" si="10"/>
        <v>0</v>
      </c>
      <c r="J112" s="62" t="s">
        <v>798</v>
      </c>
      <c r="K112" s="74">
        <f t="shared" si="13"/>
        <v>1072974.4982059898</v>
      </c>
      <c r="L112" s="74">
        <v>6.03058940004607</v>
      </c>
      <c r="M112" s="76" t="str">
        <f t="shared" si="12"/>
        <v>G1T1701_BR_131_M__G1T1701_BR_262_MP</v>
      </c>
      <c r="N112" s="24">
        <v>1</v>
      </c>
    </row>
    <row r="113" spans="1:14" x14ac:dyDescent="0.25">
      <c r="A113">
        <v>150</v>
      </c>
      <c r="B113" s="62" t="s">
        <v>949</v>
      </c>
      <c r="C113" s="79">
        <v>1</v>
      </c>
      <c r="D113" s="64">
        <v>0</v>
      </c>
      <c r="E113" s="22">
        <f t="shared" si="8"/>
        <v>0</v>
      </c>
      <c r="F113" s="62" t="s">
        <v>797</v>
      </c>
      <c r="G113" s="74">
        <f t="shared" si="9"/>
        <v>1</v>
      </c>
      <c r="H113" s="75">
        <v>0</v>
      </c>
      <c r="I113" s="19">
        <f t="shared" si="10"/>
        <v>0</v>
      </c>
      <c r="J113" s="62" t="s">
        <v>798</v>
      </c>
      <c r="K113" s="74">
        <f t="shared" si="13"/>
        <v>1072974.4982059898</v>
      </c>
      <c r="L113" s="74">
        <v>6.03058940004607</v>
      </c>
      <c r="M113" s="76" t="str">
        <f t="shared" si="12"/>
        <v>G1T1701_BR_131_M__G1T1701_BR_262_MP</v>
      </c>
      <c r="N113" s="24">
        <v>1</v>
      </c>
    </row>
    <row r="114" spans="1:14" x14ac:dyDescent="0.25">
      <c r="A114">
        <v>150</v>
      </c>
      <c r="B114" s="62" t="s">
        <v>950</v>
      </c>
      <c r="C114" s="64">
        <v>1</v>
      </c>
      <c r="D114" s="64">
        <v>0</v>
      </c>
      <c r="E114" s="22">
        <f t="shared" si="8"/>
        <v>0</v>
      </c>
      <c r="F114" s="62" t="s">
        <v>797</v>
      </c>
      <c r="G114" s="74">
        <f t="shared" si="9"/>
        <v>1</v>
      </c>
      <c r="H114" s="75">
        <v>0</v>
      </c>
      <c r="I114" s="19">
        <f t="shared" si="10"/>
        <v>0</v>
      </c>
      <c r="J114" s="62" t="s">
        <v>798</v>
      </c>
      <c r="K114" s="74">
        <f t="shared" si="13"/>
        <v>1072974.4982059898</v>
      </c>
      <c r="L114" s="74">
        <v>6.03058940004607</v>
      </c>
      <c r="M114" s="76" t="str">
        <f t="shared" si="12"/>
        <v>G1T1701_BR_131_M__G1T1701_BR_262_MP</v>
      </c>
      <c r="N114" s="24">
        <v>1</v>
      </c>
    </row>
    <row r="115" spans="1:14" x14ac:dyDescent="0.25">
      <c r="A115">
        <v>150</v>
      </c>
      <c r="B115" s="62" t="s">
        <v>951</v>
      </c>
      <c r="C115" s="22">
        <v>1</v>
      </c>
      <c r="D115" s="22">
        <v>0</v>
      </c>
      <c r="E115" s="22">
        <f t="shared" si="8"/>
        <v>0</v>
      </c>
      <c r="F115" s="62" t="s">
        <v>797</v>
      </c>
      <c r="G115" s="74">
        <f t="shared" si="9"/>
        <v>1</v>
      </c>
      <c r="H115" s="75">
        <v>0</v>
      </c>
      <c r="I115" s="19">
        <f t="shared" si="10"/>
        <v>0</v>
      </c>
      <c r="J115" s="62" t="s">
        <v>798</v>
      </c>
      <c r="K115" s="74">
        <f t="shared" si="13"/>
        <v>1072974.4982059898</v>
      </c>
      <c r="L115" s="74">
        <v>6.03058940004607</v>
      </c>
      <c r="M115" s="76" t="str">
        <f t="shared" si="12"/>
        <v>G1T1701_BR_131_M__G1T1701_BR_262_MP</v>
      </c>
      <c r="N115" s="24">
        <v>1</v>
      </c>
    </row>
    <row r="116" spans="1:14" x14ac:dyDescent="0.25">
      <c r="A116">
        <v>150</v>
      </c>
      <c r="B116" s="62" t="s">
        <v>952</v>
      </c>
      <c r="C116" s="64">
        <v>1</v>
      </c>
      <c r="D116" s="64">
        <v>0</v>
      </c>
      <c r="E116" s="22">
        <f t="shared" si="8"/>
        <v>0</v>
      </c>
      <c r="F116" s="62" t="s">
        <v>797</v>
      </c>
      <c r="G116" s="74">
        <f t="shared" si="9"/>
        <v>1</v>
      </c>
      <c r="H116" s="75">
        <v>0</v>
      </c>
      <c r="I116" s="19">
        <f t="shared" si="10"/>
        <v>0</v>
      </c>
      <c r="J116" s="62" t="s">
        <v>798</v>
      </c>
      <c r="K116" s="74">
        <f t="shared" si="13"/>
        <v>1072974.4982059898</v>
      </c>
      <c r="L116" s="74">
        <v>6.03058940004607</v>
      </c>
      <c r="M116" s="76" t="str">
        <f t="shared" si="12"/>
        <v>G1T1701_BR_131_M__G1T1701_BR_262_MP</v>
      </c>
      <c r="N116" s="24">
        <v>1</v>
      </c>
    </row>
    <row r="117" spans="1:14" x14ac:dyDescent="0.25">
      <c r="A117">
        <v>150</v>
      </c>
      <c r="B117" s="62" t="s">
        <v>953</v>
      </c>
      <c r="C117" s="12">
        <v>4341.7062377929688</v>
      </c>
      <c r="D117" s="22">
        <v>3.6376604355114344</v>
      </c>
      <c r="E117" s="22">
        <f t="shared" si="8"/>
        <v>1</v>
      </c>
      <c r="F117" s="62" t="s">
        <v>797</v>
      </c>
      <c r="G117" s="74">
        <f t="shared" si="9"/>
        <v>1</v>
      </c>
      <c r="H117" s="75">
        <v>0</v>
      </c>
      <c r="I117" s="19">
        <f t="shared" si="10"/>
        <v>0</v>
      </c>
      <c r="J117" s="62" t="s">
        <v>798</v>
      </c>
      <c r="K117" s="74">
        <f t="shared" si="13"/>
        <v>1072974.4982059898</v>
      </c>
      <c r="L117" s="74">
        <v>6.03058940004607</v>
      </c>
      <c r="M117" s="76" t="str">
        <f t="shared" si="12"/>
        <v>G1T1701_BR_131_M__G1T1701_BR_262_MP</v>
      </c>
      <c r="N117" s="24">
        <v>1</v>
      </c>
    </row>
    <row r="118" spans="1:14" x14ac:dyDescent="0.25">
      <c r="A118">
        <v>150</v>
      </c>
      <c r="B118" s="62" t="s">
        <v>954</v>
      </c>
      <c r="C118" s="22">
        <v>789.66514587402344</v>
      </c>
      <c r="D118" s="22">
        <v>2.8974429696090684</v>
      </c>
      <c r="E118" s="22">
        <f t="shared" si="8"/>
        <v>1</v>
      </c>
      <c r="F118" s="62" t="s">
        <v>797</v>
      </c>
      <c r="G118" s="74">
        <f t="shared" si="9"/>
        <v>1</v>
      </c>
      <c r="H118" s="75">
        <v>0</v>
      </c>
      <c r="I118" s="19">
        <f t="shared" si="10"/>
        <v>0</v>
      </c>
      <c r="J118" s="62" t="s">
        <v>798</v>
      </c>
      <c r="K118" s="74">
        <f t="shared" si="13"/>
        <v>1072974.4982059898</v>
      </c>
      <c r="L118" s="74">
        <v>6.03058940004607</v>
      </c>
      <c r="M118" s="76" t="str">
        <f t="shared" si="12"/>
        <v>G1T1701_BR_131_M__G1T1701_BR_262_MP</v>
      </c>
      <c r="N118" s="24">
        <v>1</v>
      </c>
    </row>
    <row r="119" spans="1:14" x14ac:dyDescent="0.25">
      <c r="A119">
        <v>150</v>
      </c>
      <c r="B119" s="62" t="s">
        <v>955</v>
      </c>
      <c r="C119" s="22">
        <v>1</v>
      </c>
      <c r="D119" s="22">
        <v>0</v>
      </c>
      <c r="E119" s="22">
        <f t="shared" si="8"/>
        <v>0</v>
      </c>
      <c r="F119" s="62" t="s">
        <v>797</v>
      </c>
      <c r="G119" s="74">
        <f t="shared" si="9"/>
        <v>1</v>
      </c>
      <c r="H119" s="75">
        <v>0</v>
      </c>
      <c r="I119" s="19">
        <f t="shared" si="10"/>
        <v>0</v>
      </c>
      <c r="J119" s="62" t="s">
        <v>798</v>
      </c>
      <c r="K119" s="74">
        <f t="shared" si="13"/>
        <v>1072974.4982059898</v>
      </c>
      <c r="L119" s="74">
        <v>6.03058940004607</v>
      </c>
      <c r="M119" s="76" t="str">
        <f t="shared" si="12"/>
        <v>G1T1701_BR_131_M__G1T1701_BR_262_MP</v>
      </c>
      <c r="N119" s="24">
        <v>1</v>
      </c>
    </row>
    <row r="120" spans="1:14" x14ac:dyDescent="0.25">
      <c r="A120">
        <v>150</v>
      </c>
      <c r="B120" s="62" t="s">
        <v>956</v>
      </c>
      <c r="C120" s="22">
        <v>1032.1395111083984</v>
      </c>
      <c r="D120" s="22">
        <v>3.0137384035019963</v>
      </c>
      <c r="E120" s="22">
        <f t="shared" si="8"/>
        <v>1</v>
      </c>
      <c r="F120" s="62" t="s">
        <v>797</v>
      </c>
      <c r="G120" s="74">
        <f t="shared" si="9"/>
        <v>1</v>
      </c>
      <c r="H120" s="75">
        <v>0</v>
      </c>
      <c r="I120" s="19">
        <f t="shared" si="10"/>
        <v>0</v>
      </c>
      <c r="J120" s="62" t="s">
        <v>798</v>
      </c>
      <c r="K120" s="74">
        <f t="shared" si="13"/>
        <v>1072974.4982059898</v>
      </c>
      <c r="L120" s="74">
        <v>6.03058940004607</v>
      </c>
      <c r="M120" s="76" t="str">
        <f t="shared" si="12"/>
        <v>G1T1701_BR_131_M__G1T1701_BR_262_MP</v>
      </c>
      <c r="N120" s="24">
        <v>1</v>
      </c>
    </row>
    <row r="121" spans="1:14" x14ac:dyDescent="0.25">
      <c r="A121">
        <v>150</v>
      </c>
      <c r="B121" s="62" t="s">
        <v>957</v>
      </c>
      <c r="C121" s="12">
        <v>185.97122192382813</v>
      </c>
      <c r="D121" s="22">
        <v>2.269445744612304</v>
      </c>
      <c r="E121" s="22">
        <f t="shared" si="8"/>
        <v>1</v>
      </c>
      <c r="F121" s="62" t="s">
        <v>797</v>
      </c>
      <c r="G121" s="74">
        <f t="shared" si="9"/>
        <v>1</v>
      </c>
      <c r="H121" s="75">
        <v>0</v>
      </c>
      <c r="I121" s="19">
        <f t="shared" si="10"/>
        <v>0</v>
      </c>
      <c r="J121" s="62" t="s">
        <v>798</v>
      </c>
      <c r="K121" s="74">
        <f t="shared" si="13"/>
        <v>1072974.4982059898</v>
      </c>
      <c r="L121" s="74">
        <v>6.03058940004607</v>
      </c>
      <c r="M121" s="76" t="str">
        <f t="shared" si="12"/>
        <v>G1T1701_BR_131_M__G1T1701_BR_262_MP</v>
      </c>
      <c r="N121" s="24">
        <v>1</v>
      </c>
    </row>
    <row r="122" spans="1:14" x14ac:dyDescent="0.25">
      <c r="A122">
        <v>150</v>
      </c>
      <c r="B122" s="62" t="s">
        <v>958</v>
      </c>
      <c r="C122" s="22">
        <v>1</v>
      </c>
      <c r="D122" s="22">
        <v>0</v>
      </c>
      <c r="E122" s="22">
        <f t="shared" si="8"/>
        <v>0</v>
      </c>
      <c r="F122" s="62" t="s">
        <v>797</v>
      </c>
      <c r="G122" s="74">
        <f t="shared" si="9"/>
        <v>1</v>
      </c>
      <c r="H122" s="75">
        <v>0</v>
      </c>
      <c r="I122" s="19">
        <f t="shared" si="10"/>
        <v>0</v>
      </c>
      <c r="J122" s="62" t="s">
        <v>798</v>
      </c>
      <c r="K122" s="74">
        <f t="shared" si="13"/>
        <v>1072974.4982059898</v>
      </c>
      <c r="L122" s="74">
        <v>6.03058940004607</v>
      </c>
      <c r="M122" s="76" t="str">
        <f t="shared" si="12"/>
        <v>G1T1701_BR_131_M__G1T1701_BR_262_MP</v>
      </c>
      <c r="N122" s="24">
        <v>1</v>
      </c>
    </row>
    <row r="123" spans="1:14" x14ac:dyDescent="0.25">
      <c r="A123">
        <v>150</v>
      </c>
      <c r="B123" s="62" t="s">
        <v>959</v>
      </c>
      <c r="C123" s="64">
        <v>1</v>
      </c>
      <c r="D123" s="64">
        <v>0</v>
      </c>
      <c r="E123" s="22">
        <f t="shared" si="8"/>
        <v>0</v>
      </c>
      <c r="F123" s="62" t="s">
        <v>797</v>
      </c>
      <c r="G123" s="74">
        <f t="shared" si="9"/>
        <v>1</v>
      </c>
      <c r="H123" s="75">
        <v>0</v>
      </c>
      <c r="I123" s="19">
        <f t="shared" si="10"/>
        <v>0</v>
      </c>
      <c r="J123" s="62" t="s">
        <v>798</v>
      </c>
      <c r="K123" s="74">
        <f t="shared" si="13"/>
        <v>1072974.4982059898</v>
      </c>
      <c r="L123" s="74">
        <v>6.03058940004607</v>
      </c>
      <c r="M123" s="76" t="str">
        <f t="shared" si="12"/>
        <v>G1T1701_BR_131_M__G1T1701_BR_262_MP</v>
      </c>
      <c r="N123" s="24">
        <v>1</v>
      </c>
    </row>
    <row r="124" spans="1:14" x14ac:dyDescent="0.25">
      <c r="A124" s="10">
        <v>150</v>
      </c>
      <c r="B124" s="63" t="s">
        <v>960</v>
      </c>
      <c r="C124" s="64">
        <v>1</v>
      </c>
      <c r="D124" s="64">
        <v>0</v>
      </c>
      <c r="E124" s="22">
        <f t="shared" si="8"/>
        <v>0</v>
      </c>
      <c r="F124" s="63" t="s">
        <v>797</v>
      </c>
      <c r="G124" s="74">
        <f t="shared" si="9"/>
        <v>1</v>
      </c>
      <c r="H124" s="75">
        <v>0</v>
      </c>
      <c r="I124" s="19">
        <f t="shared" si="10"/>
        <v>0</v>
      </c>
      <c r="J124" s="63" t="s">
        <v>798</v>
      </c>
      <c r="K124" s="74">
        <f t="shared" si="13"/>
        <v>1072974.4982059898</v>
      </c>
      <c r="L124" s="74">
        <v>6.03058940004607</v>
      </c>
      <c r="M124" s="80" t="str">
        <f t="shared" si="12"/>
        <v>G1T1701_BR_131_M__G1T1701_BR_262_MP</v>
      </c>
      <c r="N124" s="24">
        <v>1</v>
      </c>
    </row>
    <row r="125" spans="1:14" x14ac:dyDescent="0.25">
      <c r="A125">
        <v>150</v>
      </c>
      <c r="B125" s="62" t="s">
        <v>961</v>
      </c>
      <c r="C125" s="64">
        <v>1</v>
      </c>
      <c r="D125" s="64">
        <v>0</v>
      </c>
      <c r="E125" s="22">
        <f t="shared" si="8"/>
        <v>0</v>
      </c>
      <c r="F125" s="62" t="s">
        <v>797</v>
      </c>
      <c r="G125" s="74">
        <f t="shared" si="9"/>
        <v>1</v>
      </c>
      <c r="H125" s="75">
        <v>0</v>
      </c>
      <c r="I125" s="19">
        <f t="shared" si="10"/>
        <v>0</v>
      </c>
      <c r="J125" s="62" t="s">
        <v>798</v>
      </c>
      <c r="K125" s="74">
        <f t="shared" si="13"/>
        <v>1072974.4982059898</v>
      </c>
      <c r="L125" s="74">
        <v>6.03058940004607</v>
      </c>
      <c r="M125" s="76" t="str">
        <f t="shared" si="12"/>
        <v>G1T1701_BR_131_M__G1T1701_BR_262_MP</v>
      </c>
      <c r="N125" s="24">
        <v>1</v>
      </c>
    </row>
    <row r="126" spans="1:14" ht="15.75" thickBot="1" x14ac:dyDescent="0.3">
      <c r="A126" s="49">
        <v>150</v>
      </c>
      <c r="B126" s="81" t="s">
        <v>962</v>
      </c>
      <c r="C126" s="51">
        <v>1</v>
      </c>
      <c r="D126" s="51">
        <v>0</v>
      </c>
      <c r="E126" s="51">
        <f t="shared" si="8"/>
        <v>0</v>
      </c>
      <c r="F126" s="81" t="s">
        <v>797</v>
      </c>
      <c r="G126" s="84">
        <f t="shared" si="9"/>
        <v>1</v>
      </c>
      <c r="H126" s="84">
        <v>0</v>
      </c>
      <c r="I126" s="85">
        <f t="shared" si="10"/>
        <v>0</v>
      </c>
      <c r="J126" s="81" t="s">
        <v>798</v>
      </c>
      <c r="K126" s="84">
        <f t="shared" si="13"/>
        <v>1072974.4982059898</v>
      </c>
      <c r="L126" s="84">
        <v>6.03058940004607</v>
      </c>
      <c r="M126" s="82" t="str">
        <f t="shared" si="12"/>
        <v>G1T1701_BR_131_M__G1T1701_BR_262_MP</v>
      </c>
      <c r="N126" s="65">
        <v>1</v>
      </c>
    </row>
    <row r="127" spans="1:14" x14ac:dyDescent="0.25">
      <c r="A127" s="10">
        <v>149</v>
      </c>
      <c r="B127" s="63" t="s">
        <v>963</v>
      </c>
      <c r="C127" s="22">
        <v>1</v>
      </c>
      <c r="D127" s="22">
        <v>0</v>
      </c>
      <c r="E127" s="22">
        <f t="shared" si="8"/>
        <v>0</v>
      </c>
      <c r="F127" s="63" t="s">
        <v>964</v>
      </c>
      <c r="G127" s="74">
        <f t="shared" si="9"/>
        <v>18034.232053609314</v>
      </c>
      <c r="H127" s="74">
        <v>4.2560976536141402</v>
      </c>
      <c r="I127" s="19">
        <f t="shared" si="10"/>
        <v>1</v>
      </c>
      <c r="J127" s="63" t="s">
        <v>965</v>
      </c>
      <c r="K127" s="74">
        <f t="shared" si="13"/>
        <v>3026.0779897616453</v>
      </c>
      <c r="L127" s="75">
        <v>3.4808801167098573</v>
      </c>
      <c r="M127" s="80" t="str">
        <f t="shared" si="12"/>
        <v>G1T1701_BR_182_MP__G1T1701_BR_023_P</v>
      </c>
      <c r="N127" s="24">
        <v>2</v>
      </c>
    </row>
    <row r="128" spans="1:14" x14ac:dyDescent="0.25">
      <c r="A128">
        <v>149</v>
      </c>
      <c r="B128" s="62" t="s">
        <v>966</v>
      </c>
      <c r="C128" s="22">
        <v>1</v>
      </c>
      <c r="D128" s="22">
        <v>0</v>
      </c>
      <c r="E128" s="22">
        <f t="shared" si="8"/>
        <v>0</v>
      </c>
      <c r="F128" s="62" t="s">
        <v>964</v>
      </c>
      <c r="G128" s="74">
        <f t="shared" si="9"/>
        <v>18034.232053609314</v>
      </c>
      <c r="H128" s="74">
        <v>4.2560976536141402</v>
      </c>
      <c r="I128" s="19">
        <f t="shared" si="10"/>
        <v>1</v>
      </c>
      <c r="J128" s="62" t="s">
        <v>965</v>
      </c>
      <c r="K128" s="74">
        <f t="shared" si="13"/>
        <v>3026.0779897616453</v>
      </c>
      <c r="L128" s="75">
        <v>3.4808801167098573</v>
      </c>
      <c r="M128" s="76" t="str">
        <f t="shared" si="12"/>
        <v>G1T1701_BR_182_MP__G1T1701_BR_023_P</v>
      </c>
      <c r="N128" s="24">
        <v>2</v>
      </c>
    </row>
    <row r="129" spans="1:14" x14ac:dyDescent="0.25">
      <c r="A129">
        <v>149</v>
      </c>
      <c r="B129" s="62" t="s">
        <v>967</v>
      </c>
      <c r="C129" s="22">
        <v>183.48783493041992</v>
      </c>
      <c r="D129" s="22">
        <v>2.2636072762299442</v>
      </c>
      <c r="E129" s="22">
        <f t="shared" si="8"/>
        <v>1</v>
      </c>
      <c r="F129" s="62" t="s">
        <v>964</v>
      </c>
      <c r="G129" s="74">
        <f t="shared" si="9"/>
        <v>18034.232053609314</v>
      </c>
      <c r="H129" s="74">
        <v>4.2560976536141402</v>
      </c>
      <c r="I129" s="19">
        <f t="shared" si="10"/>
        <v>1</v>
      </c>
      <c r="J129" s="62" t="s">
        <v>965</v>
      </c>
      <c r="K129" s="74">
        <f t="shared" si="13"/>
        <v>3026.0779897616667</v>
      </c>
      <c r="L129" s="75">
        <v>3.48088011670986</v>
      </c>
      <c r="M129" s="76" t="str">
        <f t="shared" si="12"/>
        <v>G1T1701_BR_182_MP__G1T1701_BR_023_P</v>
      </c>
      <c r="N129" s="24">
        <v>2</v>
      </c>
    </row>
    <row r="130" spans="1:14" x14ac:dyDescent="0.25">
      <c r="A130">
        <v>149</v>
      </c>
      <c r="B130" s="62" t="s">
        <v>968</v>
      </c>
      <c r="C130" s="22">
        <v>24.446103572845459</v>
      </c>
      <c r="D130" s="22">
        <v>1.3882096474406809</v>
      </c>
      <c r="E130" s="22">
        <f t="shared" ref="E130:E193" si="14">IF(D130=0, 0, 1)</f>
        <v>1</v>
      </c>
      <c r="F130" s="62" t="s">
        <v>964</v>
      </c>
      <c r="G130" s="74">
        <f t="shared" ref="G130:G193" si="15">10^H130</f>
        <v>18034.232053609314</v>
      </c>
      <c r="H130" s="74">
        <v>4.2560976536141402</v>
      </c>
      <c r="I130" s="19">
        <f t="shared" ref="I130:I193" si="16">IF(H130=0, 0, 1)</f>
        <v>1</v>
      </c>
      <c r="J130" s="62" t="s">
        <v>965</v>
      </c>
      <c r="K130" s="74">
        <f t="shared" ref="K130:K161" si="17">10^L130</f>
        <v>3026.0779897616667</v>
      </c>
      <c r="L130" s="75">
        <v>3.48088011670986</v>
      </c>
      <c r="M130" s="76" t="str">
        <f t="shared" ref="M130:M193" si="18">F130&amp;"__"&amp;J130</f>
        <v>G1T1701_BR_182_MP__G1T1701_BR_023_P</v>
      </c>
      <c r="N130" s="24">
        <v>2</v>
      </c>
    </row>
    <row r="131" spans="1:14" x14ac:dyDescent="0.25">
      <c r="A131">
        <v>149</v>
      </c>
      <c r="B131" s="62" t="s">
        <v>969</v>
      </c>
      <c r="C131" s="22">
        <v>1</v>
      </c>
      <c r="D131" s="22">
        <v>0</v>
      </c>
      <c r="E131" s="22">
        <f t="shared" si="14"/>
        <v>0</v>
      </c>
      <c r="F131" s="62" t="s">
        <v>964</v>
      </c>
      <c r="G131" s="74">
        <f t="shared" si="15"/>
        <v>18034.232053609314</v>
      </c>
      <c r="H131" s="74">
        <v>4.2560976536141402</v>
      </c>
      <c r="I131" s="19">
        <f t="shared" si="16"/>
        <v>1</v>
      </c>
      <c r="J131" s="62" t="s">
        <v>965</v>
      </c>
      <c r="K131" s="74">
        <f t="shared" si="17"/>
        <v>3026.0779897616667</v>
      </c>
      <c r="L131" s="75">
        <v>3.48088011670986</v>
      </c>
      <c r="M131" s="76" t="str">
        <f t="shared" si="18"/>
        <v>G1T1701_BR_182_MP__G1T1701_BR_023_P</v>
      </c>
      <c r="N131" s="24">
        <v>2</v>
      </c>
    </row>
    <row r="132" spans="1:14" x14ac:dyDescent="0.25">
      <c r="A132">
        <v>149</v>
      </c>
      <c r="B132" s="62" t="s">
        <v>970</v>
      </c>
      <c r="C132" s="22">
        <v>1</v>
      </c>
      <c r="D132" s="22">
        <v>0</v>
      </c>
      <c r="E132" s="22">
        <f t="shared" si="14"/>
        <v>0</v>
      </c>
      <c r="F132" s="62" t="s">
        <v>964</v>
      </c>
      <c r="G132" s="74">
        <f t="shared" si="15"/>
        <v>18034.232053609314</v>
      </c>
      <c r="H132" s="74">
        <v>4.2560976536141402</v>
      </c>
      <c r="I132" s="19">
        <f t="shared" si="16"/>
        <v>1</v>
      </c>
      <c r="J132" s="62" t="s">
        <v>965</v>
      </c>
      <c r="K132" s="74">
        <f t="shared" si="17"/>
        <v>3026.0779897616667</v>
      </c>
      <c r="L132" s="75">
        <v>3.48088011670986</v>
      </c>
      <c r="M132" s="76" t="str">
        <f t="shared" si="18"/>
        <v>G1T1701_BR_182_MP__G1T1701_BR_023_P</v>
      </c>
      <c r="N132" s="24">
        <v>2</v>
      </c>
    </row>
    <row r="133" spans="1:14" x14ac:dyDescent="0.25">
      <c r="A133">
        <v>149</v>
      </c>
      <c r="B133" s="62" t="s">
        <v>971</v>
      </c>
      <c r="C133" s="12">
        <v>1</v>
      </c>
      <c r="D133" s="22">
        <v>0</v>
      </c>
      <c r="E133" s="22">
        <f t="shared" si="14"/>
        <v>0</v>
      </c>
      <c r="F133" s="62" t="s">
        <v>964</v>
      </c>
      <c r="G133" s="74">
        <f t="shared" si="15"/>
        <v>18034.232053609314</v>
      </c>
      <c r="H133" s="74">
        <v>4.2560976536141402</v>
      </c>
      <c r="I133" s="19">
        <f t="shared" si="16"/>
        <v>1</v>
      </c>
      <c r="J133" s="62" t="s">
        <v>965</v>
      </c>
      <c r="K133" s="74">
        <f t="shared" si="17"/>
        <v>3026.0779897616667</v>
      </c>
      <c r="L133" s="75">
        <v>3.48088011670986</v>
      </c>
      <c r="M133" s="76" t="str">
        <f t="shared" si="18"/>
        <v>G1T1701_BR_182_MP__G1T1701_BR_023_P</v>
      </c>
      <c r="N133" s="24">
        <v>2</v>
      </c>
    </row>
    <row r="134" spans="1:14" x14ac:dyDescent="0.25">
      <c r="A134">
        <v>149</v>
      </c>
      <c r="B134" s="62" t="s">
        <v>972</v>
      </c>
      <c r="C134" s="64">
        <v>1</v>
      </c>
      <c r="D134" s="64">
        <v>0</v>
      </c>
      <c r="E134" s="22">
        <f t="shared" si="14"/>
        <v>0</v>
      </c>
      <c r="F134" s="62" t="s">
        <v>964</v>
      </c>
      <c r="G134" s="74">
        <f t="shared" si="15"/>
        <v>18034.232053609314</v>
      </c>
      <c r="H134" s="74">
        <v>4.2560976536141402</v>
      </c>
      <c r="I134" s="19">
        <f t="shared" si="16"/>
        <v>1</v>
      </c>
      <c r="J134" s="62" t="s">
        <v>965</v>
      </c>
      <c r="K134" s="74">
        <f t="shared" si="17"/>
        <v>3026.0779897616667</v>
      </c>
      <c r="L134" s="75">
        <v>3.48088011670986</v>
      </c>
      <c r="M134" s="76" t="str">
        <f t="shared" si="18"/>
        <v>G1T1701_BR_182_MP__G1T1701_BR_023_P</v>
      </c>
      <c r="N134" s="24">
        <v>2</v>
      </c>
    </row>
    <row r="135" spans="1:14" x14ac:dyDescent="0.25">
      <c r="A135">
        <v>149</v>
      </c>
      <c r="B135" s="62" t="s">
        <v>973</v>
      </c>
      <c r="C135" s="64">
        <v>510906.3671875</v>
      </c>
      <c r="D135" s="64">
        <v>5.7083413151253355</v>
      </c>
      <c r="E135" s="22">
        <f t="shared" si="14"/>
        <v>1</v>
      </c>
      <c r="F135" s="62" t="s">
        <v>974</v>
      </c>
      <c r="G135" s="74">
        <f t="shared" si="15"/>
        <v>1</v>
      </c>
      <c r="H135" s="74">
        <v>0</v>
      </c>
      <c r="I135" s="19">
        <f t="shared" si="16"/>
        <v>0</v>
      </c>
      <c r="J135" s="62" t="s">
        <v>975</v>
      </c>
      <c r="K135" s="74">
        <f t="shared" si="17"/>
        <v>1488708.1784254406</v>
      </c>
      <c r="L135" s="74">
        <v>6.1728095742327822</v>
      </c>
      <c r="M135" s="76" t="str">
        <f t="shared" si="18"/>
        <v>G1T1701_BR_171_M__G1T1701_BR_372_MP</v>
      </c>
      <c r="N135" s="24">
        <v>2</v>
      </c>
    </row>
    <row r="136" spans="1:14" x14ac:dyDescent="0.25">
      <c r="A136">
        <v>149</v>
      </c>
      <c r="B136" s="62" t="s">
        <v>976</v>
      </c>
      <c r="C136" s="64">
        <v>91181.513671875</v>
      </c>
      <c r="D136" s="64">
        <v>4.9599067974940008</v>
      </c>
      <c r="E136" s="22">
        <f t="shared" si="14"/>
        <v>1</v>
      </c>
      <c r="F136" s="62" t="s">
        <v>964</v>
      </c>
      <c r="G136" s="74">
        <f t="shared" si="15"/>
        <v>18034.232053609314</v>
      </c>
      <c r="H136" s="74">
        <v>4.2560976536141402</v>
      </c>
      <c r="I136" s="19">
        <f t="shared" si="16"/>
        <v>1</v>
      </c>
      <c r="J136" s="62" t="s">
        <v>965</v>
      </c>
      <c r="K136" s="74">
        <f t="shared" si="17"/>
        <v>3026.0779897616667</v>
      </c>
      <c r="L136" s="75">
        <v>3.48088011670986</v>
      </c>
      <c r="M136" s="76" t="str">
        <f t="shared" si="18"/>
        <v>G1T1701_BR_182_MP__G1T1701_BR_023_P</v>
      </c>
      <c r="N136" s="24">
        <v>2</v>
      </c>
    </row>
    <row r="137" spans="1:14" x14ac:dyDescent="0.25">
      <c r="A137" s="10">
        <v>149</v>
      </c>
      <c r="B137" s="63" t="s">
        <v>977</v>
      </c>
      <c r="C137" s="64">
        <v>1</v>
      </c>
      <c r="D137" s="64">
        <v>0</v>
      </c>
      <c r="E137" s="22">
        <f t="shared" si="14"/>
        <v>0</v>
      </c>
      <c r="F137" s="63" t="s">
        <v>964</v>
      </c>
      <c r="G137" s="74">
        <f t="shared" si="15"/>
        <v>18034.232053609314</v>
      </c>
      <c r="H137" s="74">
        <v>4.2560976536141402</v>
      </c>
      <c r="I137" s="19">
        <f t="shared" si="16"/>
        <v>1</v>
      </c>
      <c r="J137" s="63" t="s">
        <v>965</v>
      </c>
      <c r="K137" s="74">
        <f t="shared" si="17"/>
        <v>3026.0779897616667</v>
      </c>
      <c r="L137" s="75">
        <v>3.48088011670986</v>
      </c>
      <c r="M137" s="80" t="str">
        <f t="shared" si="18"/>
        <v>G1T1701_BR_182_MP__G1T1701_BR_023_P</v>
      </c>
      <c r="N137" s="24">
        <v>2</v>
      </c>
    </row>
    <row r="138" spans="1:14" x14ac:dyDescent="0.25">
      <c r="A138">
        <v>149</v>
      </c>
      <c r="B138" s="62" t="s">
        <v>978</v>
      </c>
      <c r="C138" s="64">
        <v>1</v>
      </c>
      <c r="D138" s="64">
        <v>0</v>
      </c>
      <c r="E138" s="22">
        <f t="shared" si="14"/>
        <v>0</v>
      </c>
      <c r="F138" s="62" t="s">
        <v>964</v>
      </c>
      <c r="G138" s="74">
        <f t="shared" si="15"/>
        <v>18034.232053609314</v>
      </c>
      <c r="H138" s="74">
        <v>4.2560976536141402</v>
      </c>
      <c r="I138" s="19">
        <f t="shared" si="16"/>
        <v>1</v>
      </c>
      <c r="J138" s="62" t="s">
        <v>965</v>
      </c>
      <c r="K138" s="74">
        <f t="shared" si="17"/>
        <v>3026.0779897616667</v>
      </c>
      <c r="L138" s="75">
        <v>3.48088011670986</v>
      </c>
      <c r="M138" s="76" t="str">
        <f t="shared" si="18"/>
        <v>G1T1701_BR_182_MP__G1T1701_BR_023_P</v>
      </c>
      <c r="N138" s="24">
        <v>2</v>
      </c>
    </row>
    <row r="139" spans="1:14" x14ac:dyDescent="0.25">
      <c r="A139">
        <v>149</v>
      </c>
      <c r="B139" s="62" t="s">
        <v>979</v>
      </c>
      <c r="C139" s="64">
        <v>1</v>
      </c>
      <c r="D139" s="64">
        <v>0</v>
      </c>
      <c r="E139" s="22">
        <f t="shared" si="14"/>
        <v>0</v>
      </c>
      <c r="F139" s="62" t="s">
        <v>964</v>
      </c>
      <c r="G139" s="74">
        <f t="shared" si="15"/>
        <v>18034.232053609314</v>
      </c>
      <c r="H139" s="74">
        <v>4.2560976536141402</v>
      </c>
      <c r="I139" s="19">
        <f t="shared" si="16"/>
        <v>1</v>
      </c>
      <c r="J139" s="62" t="s">
        <v>965</v>
      </c>
      <c r="K139" s="74">
        <f t="shared" si="17"/>
        <v>3026.0779897616667</v>
      </c>
      <c r="L139" s="75">
        <v>3.48088011670986</v>
      </c>
      <c r="M139" s="76" t="str">
        <f t="shared" si="18"/>
        <v>G1T1701_BR_182_MP__G1T1701_BR_023_P</v>
      </c>
      <c r="N139" s="24">
        <v>2</v>
      </c>
    </row>
    <row r="140" spans="1:14" x14ac:dyDescent="0.25">
      <c r="A140">
        <v>149</v>
      </c>
      <c r="B140" s="62" t="s">
        <v>980</v>
      </c>
      <c r="C140" s="64">
        <v>23.002910614013672</v>
      </c>
      <c r="D140" s="64">
        <f t="shared" ref="D140:D145" si="19">LOG10(C140)</f>
        <v>1.361782791827558</v>
      </c>
      <c r="E140" s="22">
        <f t="shared" si="14"/>
        <v>1</v>
      </c>
      <c r="F140" s="62" t="s">
        <v>964</v>
      </c>
      <c r="G140" s="74">
        <f t="shared" si="15"/>
        <v>18034.232053609314</v>
      </c>
      <c r="H140" s="74">
        <v>4.2560976536141402</v>
      </c>
      <c r="I140" s="19">
        <f t="shared" si="16"/>
        <v>1</v>
      </c>
      <c r="J140" s="62" t="s">
        <v>965</v>
      </c>
      <c r="K140" s="74">
        <f t="shared" si="17"/>
        <v>3026.0779897616667</v>
      </c>
      <c r="L140" s="75">
        <v>3.48088011670986</v>
      </c>
      <c r="M140" s="76" t="str">
        <f t="shared" si="18"/>
        <v>G1T1701_BR_182_MP__G1T1701_BR_023_P</v>
      </c>
      <c r="N140" s="24">
        <v>2</v>
      </c>
    </row>
    <row r="141" spans="1:14" x14ac:dyDescent="0.25">
      <c r="A141">
        <v>149</v>
      </c>
      <c r="B141" s="62" t="s">
        <v>981</v>
      </c>
      <c r="C141" s="64">
        <v>1</v>
      </c>
      <c r="D141" s="64">
        <f t="shared" si="19"/>
        <v>0</v>
      </c>
      <c r="E141" s="22">
        <f t="shared" si="14"/>
        <v>0</v>
      </c>
      <c r="F141" s="62" t="s">
        <v>964</v>
      </c>
      <c r="G141" s="74">
        <f t="shared" si="15"/>
        <v>18034.232053609314</v>
      </c>
      <c r="H141" s="74">
        <v>4.2560976536141402</v>
      </c>
      <c r="I141" s="19">
        <f t="shared" si="16"/>
        <v>1</v>
      </c>
      <c r="J141" s="62" t="s">
        <v>965</v>
      </c>
      <c r="K141" s="74">
        <f t="shared" si="17"/>
        <v>3026.0779897616667</v>
      </c>
      <c r="L141" s="75">
        <v>3.48088011670986</v>
      </c>
      <c r="M141" s="76" t="str">
        <f t="shared" si="18"/>
        <v>G1T1701_BR_182_MP__G1T1701_BR_023_P</v>
      </c>
      <c r="N141" s="24">
        <v>2</v>
      </c>
    </row>
    <row r="142" spans="1:14" x14ac:dyDescent="0.25">
      <c r="A142">
        <v>149</v>
      </c>
      <c r="B142" s="62" t="s">
        <v>982</v>
      </c>
      <c r="C142" s="22">
        <v>96.855564117431641</v>
      </c>
      <c r="D142" s="64">
        <f t="shared" si="19"/>
        <v>1.9861245749372758</v>
      </c>
      <c r="E142" s="22">
        <f t="shared" si="14"/>
        <v>1</v>
      </c>
      <c r="F142" s="62" t="s">
        <v>964</v>
      </c>
      <c r="G142" s="74">
        <f t="shared" si="15"/>
        <v>18034.232053609314</v>
      </c>
      <c r="H142" s="74">
        <v>4.2560976536141402</v>
      </c>
      <c r="I142" s="19">
        <f t="shared" si="16"/>
        <v>1</v>
      </c>
      <c r="J142" s="62" t="s">
        <v>965</v>
      </c>
      <c r="K142" s="74">
        <f t="shared" si="17"/>
        <v>3026.0779897616667</v>
      </c>
      <c r="L142" s="75">
        <v>3.48088011670986</v>
      </c>
      <c r="M142" s="76" t="str">
        <f t="shared" si="18"/>
        <v>G1T1701_BR_182_MP__G1T1701_BR_023_P</v>
      </c>
      <c r="N142" s="24">
        <v>2</v>
      </c>
    </row>
    <row r="143" spans="1:14" x14ac:dyDescent="0.25">
      <c r="A143">
        <v>149</v>
      </c>
      <c r="B143" s="62" t="s">
        <v>983</v>
      </c>
      <c r="C143" s="22">
        <v>1</v>
      </c>
      <c r="D143" s="64">
        <f t="shared" si="19"/>
        <v>0</v>
      </c>
      <c r="E143" s="22">
        <f t="shared" si="14"/>
        <v>0</v>
      </c>
      <c r="F143" s="62" t="s">
        <v>964</v>
      </c>
      <c r="G143" s="74">
        <f t="shared" si="15"/>
        <v>18034.232053609314</v>
      </c>
      <c r="H143" s="74">
        <v>4.2560976536141402</v>
      </c>
      <c r="I143" s="19">
        <f t="shared" si="16"/>
        <v>1</v>
      </c>
      <c r="J143" s="62" t="s">
        <v>965</v>
      </c>
      <c r="K143" s="74">
        <f t="shared" si="17"/>
        <v>3026.0779897616667</v>
      </c>
      <c r="L143" s="75">
        <v>3.48088011670986</v>
      </c>
      <c r="M143" s="76" t="str">
        <f t="shared" si="18"/>
        <v>G1T1701_BR_182_MP__G1T1701_BR_023_P</v>
      </c>
      <c r="N143" s="24">
        <v>2</v>
      </c>
    </row>
    <row r="144" spans="1:14" x14ac:dyDescent="0.25">
      <c r="A144">
        <v>149</v>
      </c>
      <c r="B144" s="62" t="s">
        <v>984</v>
      </c>
      <c r="C144" s="22">
        <v>1</v>
      </c>
      <c r="D144" s="64">
        <f t="shared" si="19"/>
        <v>0</v>
      </c>
      <c r="E144" s="22">
        <f t="shared" si="14"/>
        <v>0</v>
      </c>
      <c r="F144" s="62" t="s">
        <v>964</v>
      </c>
      <c r="G144" s="74">
        <f t="shared" si="15"/>
        <v>18034.232053609314</v>
      </c>
      <c r="H144" s="74">
        <v>4.2560976536141402</v>
      </c>
      <c r="I144" s="19">
        <f t="shared" si="16"/>
        <v>1</v>
      </c>
      <c r="J144" s="62" t="s">
        <v>965</v>
      </c>
      <c r="K144" s="74">
        <f t="shared" si="17"/>
        <v>3026.0779897616667</v>
      </c>
      <c r="L144" s="75">
        <v>3.48088011670986</v>
      </c>
      <c r="M144" s="76" t="str">
        <f t="shared" si="18"/>
        <v>G1T1701_BR_182_MP__G1T1701_BR_023_P</v>
      </c>
      <c r="N144" s="24">
        <v>2</v>
      </c>
    </row>
    <row r="145" spans="1:14" x14ac:dyDescent="0.25">
      <c r="A145">
        <v>149</v>
      </c>
      <c r="B145" s="62" t="s">
        <v>985</v>
      </c>
      <c r="C145" s="64">
        <v>1109.3129304898277</v>
      </c>
      <c r="D145" s="64">
        <f t="shared" si="19"/>
        <v>3.045054075287394</v>
      </c>
      <c r="E145" s="22">
        <f t="shared" si="14"/>
        <v>1</v>
      </c>
      <c r="F145" s="62" t="s">
        <v>964</v>
      </c>
      <c r="G145" s="74">
        <f t="shared" si="15"/>
        <v>18034.232053609314</v>
      </c>
      <c r="H145" s="74">
        <v>4.2560976536141402</v>
      </c>
      <c r="I145" s="19">
        <f t="shared" si="16"/>
        <v>1</v>
      </c>
      <c r="J145" s="62" t="s">
        <v>965</v>
      </c>
      <c r="K145" s="74">
        <f t="shared" si="17"/>
        <v>3026.0779897616667</v>
      </c>
      <c r="L145" s="75">
        <v>3.48088011670986</v>
      </c>
      <c r="M145" s="76" t="str">
        <f t="shared" si="18"/>
        <v>G1T1701_BR_182_MP__G1T1701_BR_023_P</v>
      </c>
      <c r="N145" s="24">
        <v>2</v>
      </c>
    </row>
    <row r="146" spans="1:14" x14ac:dyDescent="0.25">
      <c r="A146">
        <v>149</v>
      </c>
      <c r="B146" s="62" t="s">
        <v>986</v>
      </c>
      <c r="C146" s="64">
        <v>1</v>
      </c>
      <c r="E146" s="22">
        <f t="shared" si="14"/>
        <v>0</v>
      </c>
      <c r="F146" s="62" t="s">
        <v>964</v>
      </c>
      <c r="G146" s="74">
        <f t="shared" si="15"/>
        <v>18034.232053609314</v>
      </c>
      <c r="H146" s="74">
        <v>4.2560976536141402</v>
      </c>
      <c r="I146" s="19">
        <f t="shared" si="16"/>
        <v>1</v>
      </c>
      <c r="J146" s="62" t="s">
        <v>965</v>
      </c>
      <c r="K146" s="74">
        <f t="shared" si="17"/>
        <v>3026.0779897616667</v>
      </c>
      <c r="L146" s="75">
        <v>3.48088011670986</v>
      </c>
      <c r="M146" s="76" t="str">
        <f t="shared" si="18"/>
        <v>G1T1701_BR_182_MP__G1T1701_BR_023_P</v>
      </c>
      <c r="N146" s="24">
        <v>2</v>
      </c>
    </row>
    <row r="147" spans="1:14" x14ac:dyDescent="0.25">
      <c r="A147">
        <v>149</v>
      </c>
      <c r="B147" s="62" t="s">
        <v>987</v>
      </c>
      <c r="C147" s="64">
        <v>1</v>
      </c>
      <c r="D147" s="64">
        <v>0</v>
      </c>
      <c r="E147" s="22">
        <f t="shared" si="14"/>
        <v>0</v>
      </c>
      <c r="F147" s="62" t="s">
        <v>964</v>
      </c>
      <c r="G147" s="74">
        <f t="shared" si="15"/>
        <v>18034.232053609314</v>
      </c>
      <c r="H147" s="74">
        <v>4.2560976536141402</v>
      </c>
      <c r="I147" s="19">
        <f t="shared" si="16"/>
        <v>1</v>
      </c>
      <c r="J147" s="62" t="s">
        <v>965</v>
      </c>
      <c r="K147" s="74">
        <f t="shared" si="17"/>
        <v>3026.0779897616667</v>
      </c>
      <c r="L147" s="75">
        <v>3.48088011670986</v>
      </c>
      <c r="M147" s="76" t="str">
        <f t="shared" si="18"/>
        <v>G1T1701_BR_182_MP__G1T1701_BR_023_P</v>
      </c>
      <c r="N147" s="24">
        <v>2</v>
      </c>
    </row>
    <row r="148" spans="1:14" x14ac:dyDescent="0.25">
      <c r="A148">
        <v>149</v>
      </c>
      <c r="B148" s="62" t="s">
        <v>988</v>
      </c>
      <c r="C148" s="64">
        <v>1</v>
      </c>
      <c r="D148" s="64">
        <v>0</v>
      </c>
      <c r="E148" s="22">
        <f t="shared" si="14"/>
        <v>0</v>
      </c>
      <c r="F148" s="62" t="s">
        <v>964</v>
      </c>
      <c r="G148" s="74">
        <f t="shared" si="15"/>
        <v>18034.232053609314</v>
      </c>
      <c r="H148" s="74">
        <v>4.2560976536141402</v>
      </c>
      <c r="I148" s="19">
        <f t="shared" si="16"/>
        <v>1</v>
      </c>
      <c r="J148" s="62" t="s">
        <v>965</v>
      </c>
      <c r="K148" s="74">
        <f t="shared" si="17"/>
        <v>3026.0779897616667</v>
      </c>
      <c r="L148" s="75">
        <v>3.48088011670986</v>
      </c>
      <c r="M148" s="76" t="str">
        <f t="shared" si="18"/>
        <v>G1T1701_BR_182_MP__G1T1701_BR_023_P</v>
      </c>
      <c r="N148" s="24">
        <v>2</v>
      </c>
    </row>
    <row r="149" spans="1:14" x14ac:dyDescent="0.25">
      <c r="A149">
        <v>149</v>
      </c>
      <c r="B149" s="62" t="s">
        <v>989</v>
      </c>
      <c r="C149" s="64">
        <v>1</v>
      </c>
      <c r="D149" s="64">
        <v>0</v>
      </c>
      <c r="E149" s="22">
        <f t="shared" si="14"/>
        <v>0</v>
      </c>
      <c r="F149" s="62" t="s">
        <v>964</v>
      </c>
      <c r="G149" s="74">
        <f t="shared" si="15"/>
        <v>18034.232053609314</v>
      </c>
      <c r="H149" s="74">
        <v>4.2560976536141402</v>
      </c>
      <c r="I149" s="19">
        <f t="shared" si="16"/>
        <v>1</v>
      </c>
      <c r="J149" s="62" t="s">
        <v>965</v>
      </c>
      <c r="K149" s="74">
        <f t="shared" si="17"/>
        <v>3026.0779897616667</v>
      </c>
      <c r="L149" s="75">
        <v>3.48088011670986</v>
      </c>
      <c r="M149" s="76" t="str">
        <f t="shared" si="18"/>
        <v>G1T1701_BR_182_MP__G1T1701_BR_023_P</v>
      </c>
      <c r="N149" s="24">
        <v>2</v>
      </c>
    </row>
    <row r="150" spans="1:14" x14ac:dyDescent="0.25">
      <c r="A150">
        <v>149</v>
      </c>
      <c r="B150" s="62" t="s">
        <v>990</v>
      </c>
      <c r="C150" s="64">
        <v>1</v>
      </c>
      <c r="D150" s="64">
        <v>0</v>
      </c>
      <c r="E150" s="22">
        <f t="shared" si="14"/>
        <v>0</v>
      </c>
      <c r="F150" s="62" t="s">
        <v>964</v>
      </c>
      <c r="G150" s="74">
        <f t="shared" si="15"/>
        <v>18034.232053609314</v>
      </c>
      <c r="H150" s="74">
        <v>4.2560976536141402</v>
      </c>
      <c r="I150" s="19">
        <f t="shared" si="16"/>
        <v>1</v>
      </c>
      <c r="J150" s="62" t="s">
        <v>965</v>
      </c>
      <c r="K150" s="74">
        <f t="shared" si="17"/>
        <v>3026.0779897616667</v>
      </c>
      <c r="L150" s="75">
        <v>3.48088011670986</v>
      </c>
      <c r="M150" s="76" t="str">
        <f t="shared" si="18"/>
        <v>G1T1701_BR_182_MP__G1T1701_BR_023_P</v>
      </c>
      <c r="N150" s="24">
        <v>2</v>
      </c>
    </row>
    <row r="151" spans="1:14" x14ac:dyDescent="0.25">
      <c r="A151">
        <v>149</v>
      </c>
      <c r="B151" s="62" t="s">
        <v>991</v>
      </c>
      <c r="C151" s="64">
        <v>1</v>
      </c>
      <c r="D151" s="64">
        <v>0</v>
      </c>
      <c r="E151" s="22">
        <f t="shared" si="14"/>
        <v>0</v>
      </c>
      <c r="F151" s="62" t="s">
        <v>964</v>
      </c>
      <c r="G151" s="74">
        <f t="shared" si="15"/>
        <v>18034.232053609314</v>
      </c>
      <c r="H151" s="74">
        <v>4.2560976536141402</v>
      </c>
      <c r="I151" s="19">
        <f t="shared" si="16"/>
        <v>1</v>
      </c>
      <c r="J151" s="62" t="s">
        <v>965</v>
      </c>
      <c r="K151" s="74">
        <f t="shared" si="17"/>
        <v>3026.0779897616667</v>
      </c>
      <c r="L151" s="75">
        <v>3.48088011670986</v>
      </c>
      <c r="M151" s="76" t="str">
        <f t="shared" si="18"/>
        <v>G1T1701_BR_182_MP__G1T1701_BR_023_P</v>
      </c>
      <c r="N151" s="24">
        <v>2</v>
      </c>
    </row>
    <row r="152" spans="1:14" x14ac:dyDescent="0.25">
      <c r="A152">
        <v>149</v>
      </c>
      <c r="B152" s="62" t="s">
        <v>992</v>
      </c>
      <c r="C152" s="64">
        <v>1</v>
      </c>
      <c r="D152" s="64">
        <v>0</v>
      </c>
      <c r="E152" s="22">
        <f t="shared" si="14"/>
        <v>0</v>
      </c>
      <c r="F152" s="62" t="s">
        <v>964</v>
      </c>
      <c r="G152" s="74">
        <f t="shared" si="15"/>
        <v>18034.232053609314</v>
      </c>
      <c r="H152" s="74">
        <v>4.2560976536141402</v>
      </c>
      <c r="I152" s="19">
        <f t="shared" si="16"/>
        <v>1</v>
      </c>
      <c r="J152" s="62" t="s">
        <v>965</v>
      </c>
      <c r="K152" s="74">
        <f t="shared" si="17"/>
        <v>3026.0779897616667</v>
      </c>
      <c r="L152" s="75">
        <v>3.48088011670986</v>
      </c>
      <c r="M152" s="76" t="str">
        <f t="shared" si="18"/>
        <v>G1T1701_BR_182_MP__G1T1701_BR_023_P</v>
      </c>
      <c r="N152" s="24">
        <v>2</v>
      </c>
    </row>
    <row r="153" spans="1:14" x14ac:dyDescent="0.25">
      <c r="A153">
        <v>149</v>
      </c>
      <c r="B153" s="62" t="s">
        <v>993</v>
      </c>
      <c r="C153" s="64">
        <v>1</v>
      </c>
      <c r="D153" s="64">
        <v>0</v>
      </c>
      <c r="E153" s="22">
        <f t="shared" si="14"/>
        <v>0</v>
      </c>
      <c r="F153" s="62" t="s">
        <v>964</v>
      </c>
      <c r="G153" s="74">
        <f t="shared" si="15"/>
        <v>18034.232053609314</v>
      </c>
      <c r="H153" s="74">
        <v>4.2560976536141402</v>
      </c>
      <c r="I153" s="19">
        <f t="shared" si="16"/>
        <v>1</v>
      </c>
      <c r="J153" s="62" t="s">
        <v>965</v>
      </c>
      <c r="K153" s="74">
        <f t="shared" si="17"/>
        <v>3026.0779897616667</v>
      </c>
      <c r="L153" s="75">
        <v>3.48088011670986</v>
      </c>
      <c r="M153" s="76" t="str">
        <f t="shared" si="18"/>
        <v>G1T1701_BR_182_MP__G1T1701_BR_023_P</v>
      </c>
      <c r="N153" s="24">
        <v>2</v>
      </c>
    </row>
    <row r="154" spans="1:14" x14ac:dyDescent="0.25">
      <c r="A154">
        <v>149</v>
      </c>
      <c r="B154" s="62" t="s">
        <v>994</v>
      </c>
      <c r="C154" s="22">
        <v>87.217168807983398</v>
      </c>
      <c r="D154" s="22">
        <v>1.9406019847562725</v>
      </c>
      <c r="E154" s="22">
        <f t="shared" si="14"/>
        <v>1</v>
      </c>
      <c r="F154" s="62" t="s">
        <v>964</v>
      </c>
      <c r="G154" s="74">
        <f t="shared" si="15"/>
        <v>18034.232053609314</v>
      </c>
      <c r="H154" s="74">
        <v>4.2560976536141402</v>
      </c>
      <c r="I154" s="19">
        <f t="shared" si="16"/>
        <v>1</v>
      </c>
      <c r="J154" s="62" t="s">
        <v>965</v>
      </c>
      <c r="K154" s="74">
        <f t="shared" si="17"/>
        <v>3026.0779897616667</v>
      </c>
      <c r="L154" s="75">
        <v>3.48088011670986</v>
      </c>
      <c r="M154" s="76" t="str">
        <f t="shared" si="18"/>
        <v>G1T1701_BR_182_MP__G1T1701_BR_023_P</v>
      </c>
      <c r="N154" s="24">
        <v>2</v>
      </c>
    </row>
    <row r="155" spans="1:14" x14ac:dyDescent="0.25">
      <c r="A155">
        <v>149</v>
      </c>
      <c r="B155" s="62" t="s">
        <v>995</v>
      </c>
      <c r="C155" s="64">
        <v>1</v>
      </c>
      <c r="D155" s="64" t="s">
        <v>764</v>
      </c>
      <c r="E155" s="22">
        <f t="shared" si="14"/>
        <v>1</v>
      </c>
      <c r="F155" s="62" t="s">
        <v>964</v>
      </c>
      <c r="G155" s="74">
        <f t="shared" si="15"/>
        <v>18034.232053609314</v>
      </c>
      <c r="H155" s="74">
        <v>4.2560976536141402</v>
      </c>
      <c r="I155" s="19">
        <f t="shared" si="16"/>
        <v>1</v>
      </c>
      <c r="J155" s="62" t="s">
        <v>965</v>
      </c>
      <c r="K155" s="74">
        <f t="shared" si="17"/>
        <v>3026.0779897616667</v>
      </c>
      <c r="L155" s="75">
        <v>3.48088011670986</v>
      </c>
      <c r="M155" s="76" t="str">
        <f t="shared" si="18"/>
        <v>G1T1701_BR_182_MP__G1T1701_BR_023_P</v>
      </c>
      <c r="N155" s="24">
        <v>2</v>
      </c>
    </row>
    <row r="156" spans="1:14" x14ac:dyDescent="0.25">
      <c r="A156">
        <v>149</v>
      </c>
      <c r="B156" s="62" t="s">
        <v>996</v>
      </c>
      <c r="C156" s="64">
        <v>1</v>
      </c>
      <c r="D156" s="64" t="s">
        <v>764</v>
      </c>
      <c r="E156" s="22">
        <f t="shared" si="14"/>
        <v>1</v>
      </c>
      <c r="F156" s="62" t="s">
        <v>964</v>
      </c>
      <c r="G156" s="74">
        <f t="shared" si="15"/>
        <v>18034.232053609314</v>
      </c>
      <c r="H156" s="74">
        <v>4.2560976536141402</v>
      </c>
      <c r="I156" s="19">
        <f t="shared" si="16"/>
        <v>1</v>
      </c>
      <c r="J156" s="62" t="s">
        <v>965</v>
      </c>
      <c r="K156" s="74">
        <f t="shared" si="17"/>
        <v>3026.0779897616667</v>
      </c>
      <c r="L156" s="75">
        <v>3.48088011670986</v>
      </c>
      <c r="M156" s="76" t="str">
        <f t="shared" si="18"/>
        <v>G1T1701_BR_182_MP__G1T1701_BR_023_P</v>
      </c>
      <c r="N156" s="24">
        <v>2</v>
      </c>
    </row>
    <row r="157" spans="1:14" x14ac:dyDescent="0.25">
      <c r="A157">
        <v>149</v>
      </c>
      <c r="B157" s="62" t="s">
        <v>997</v>
      </c>
      <c r="C157" s="64">
        <v>22.552690655258107</v>
      </c>
      <c r="D157" s="64">
        <v>1.3531983629333684</v>
      </c>
      <c r="E157" s="22">
        <f t="shared" si="14"/>
        <v>1</v>
      </c>
      <c r="F157" s="62" t="s">
        <v>964</v>
      </c>
      <c r="G157" s="74">
        <f t="shared" si="15"/>
        <v>18034.232053609314</v>
      </c>
      <c r="H157" s="74">
        <v>4.2560976536141402</v>
      </c>
      <c r="I157" s="19">
        <f t="shared" si="16"/>
        <v>1</v>
      </c>
      <c r="J157" s="62" t="s">
        <v>965</v>
      </c>
      <c r="K157" s="74">
        <f t="shared" si="17"/>
        <v>3026.0779897616667</v>
      </c>
      <c r="L157" s="75">
        <v>3.48088011670986</v>
      </c>
      <c r="M157" s="76" t="str">
        <f t="shared" si="18"/>
        <v>G1T1701_BR_182_MP__G1T1701_BR_023_P</v>
      </c>
      <c r="N157" s="24">
        <v>2</v>
      </c>
    </row>
    <row r="158" spans="1:14" x14ac:dyDescent="0.25">
      <c r="A158">
        <v>149</v>
      </c>
      <c r="B158" s="62" t="s">
        <v>998</v>
      </c>
      <c r="C158" s="64">
        <v>1</v>
      </c>
      <c r="D158" s="64" t="s">
        <v>764</v>
      </c>
      <c r="E158" s="22">
        <f t="shared" si="14"/>
        <v>1</v>
      </c>
      <c r="F158" s="62" t="s">
        <v>964</v>
      </c>
      <c r="G158" s="74">
        <f t="shared" si="15"/>
        <v>18034.232053609314</v>
      </c>
      <c r="H158" s="74">
        <v>4.2560976536141402</v>
      </c>
      <c r="I158" s="19">
        <f t="shared" si="16"/>
        <v>1</v>
      </c>
      <c r="J158" s="62" t="s">
        <v>965</v>
      </c>
      <c r="K158" s="74">
        <f t="shared" si="17"/>
        <v>3026.0779897616667</v>
      </c>
      <c r="L158" s="75">
        <v>3.48088011670986</v>
      </c>
      <c r="M158" s="76" t="str">
        <f t="shared" si="18"/>
        <v>G1T1701_BR_182_MP__G1T1701_BR_023_P</v>
      </c>
      <c r="N158" s="24">
        <v>2</v>
      </c>
    </row>
    <row r="159" spans="1:14" x14ac:dyDescent="0.25">
      <c r="A159">
        <v>150</v>
      </c>
      <c r="B159" s="62" t="s">
        <v>999</v>
      </c>
      <c r="C159" s="64">
        <v>42.828865051269531</v>
      </c>
      <c r="D159" s="64">
        <v>1.6317365659094882</v>
      </c>
      <c r="E159" s="22">
        <f t="shared" si="14"/>
        <v>1</v>
      </c>
      <c r="F159" s="62" t="s">
        <v>964</v>
      </c>
      <c r="G159" s="74">
        <f t="shared" si="15"/>
        <v>18034.232053609314</v>
      </c>
      <c r="H159" s="74">
        <v>4.2560976536141402</v>
      </c>
      <c r="I159" s="19">
        <f t="shared" si="16"/>
        <v>1</v>
      </c>
      <c r="J159" s="62" t="s">
        <v>965</v>
      </c>
      <c r="K159" s="74">
        <f t="shared" si="17"/>
        <v>3026.0779897616667</v>
      </c>
      <c r="L159" s="75">
        <v>3.48088011670986</v>
      </c>
      <c r="M159" s="76" t="str">
        <f t="shared" si="18"/>
        <v>G1T1701_BR_182_MP__G1T1701_BR_023_P</v>
      </c>
      <c r="N159" s="24">
        <v>2</v>
      </c>
    </row>
    <row r="160" spans="1:14" x14ac:dyDescent="0.25">
      <c r="A160">
        <v>150</v>
      </c>
      <c r="B160" s="62" t="s">
        <v>1000</v>
      </c>
      <c r="C160" s="64">
        <v>131.94797515869141</v>
      </c>
      <c r="D160" s="64">
        <v>2.1204027300304573</v>
      </c>
      <c r="E160" s="22">
        <f t="shared" si="14"/>
        <v>1</v>
      </c>
      <c r="F160" s="62" t="s">
        <v>964</v>
      </c>
      <c r="G160" s="74">
        <f t="shared" si="15"/>
        <v>18034.232053609314</v>
      </c>
      <c r="H160" s="74">
        <v>4.2560976536141402</v>
      </c>
      <c r="I160" s="19">
        <f t="shared" si="16"/>
        <v>1</v>
      </c>
      <c r="J160" s="62" t="s">
        <v>965</v>
      </c>
      <c r="K160" s="74">
        <f t="shared" si="17"/>
        <v>3026.0779897616667</v>
      </c>
      <c r="L160" s="75">
        <v>3.48088011670986</v>
      </c>
      <c r="M160" s="76" t="str">
        <f t="shared" si="18"/>
        <v>G1T1701_BR_182_MP__G1T1701_BR_023_P</v>
      </c>
      <c r="N160" s="24">
        <v>2</v>
      </c>
    </row>
    <row r="161" spans="1:14" x14ac:dyDescent="0.25">
      <c r="A161">
        <v>150</v>
      </c>
      <c r="B161" s="62" t="s">
        <v>1001</v>
      </c>
      <c r="C161" s="22">
        <v>15.834852457046509</v>
      </c>
      <c r="D161" s="22">
        <v>1.1996140211408914</v>
      </c>
      <c r="E161" s="22">
        <f t="shared" si="14"/>
        <v>1</v>
      </c>
      <c r="F161" s="62" t="s">
        <v>964</v>
      </c>
      <c r="G161" s="74">
        <f t="shared" si="15"/>
        <v>18034.232053609314</v>
      </c>
      <c r="H161" s="74">
        <v>4.2560976536141402</v>
      </c>
      <c r="I161" s="19">
        <f t="shared" si="16"/>
        <v>1</v>
      </c>
      <c r="J161" s="62" t="s">
        <v>965</v>
      </c>
      <c r="K161" s="74">
        <f t="shared" si="17"/>
        <v>3026.0779897616667</v>
      </c>
      <c r="L161" s="75">
        <v>3.48088011670986</v>
      </c>
      <c r="M161" s="76" t="str">
        <f t="shared" si="18"/>
        <v>G1T1701_BR_182_MP__G1T1701_BR_023_P</v>
      </c>
      <c r="N161" s="24">
        <v>2</v>
      </c>
    </row>
    <row r="162" spans="1:14" x14ac:dyDescent="0.25">
      <c r="A162">
        <v>150</v>
      </c>
      <c r="B162" s="62" t="s">
        <v>1002</v>
      </c>
      <c r="C162" s="64">
        <v>1</v>
      </c>
      <c r="D162" s="64">
        <v>0</v>
      </c>
      <c r="E162" s="22">
        <f t="shared" si="14"/>
        <v>0</v>
      </c>
      <c r="F162" s="62" t="s">
        <v>964</v>
      </c>
      <c r="G162" s="74">
        <f t="shared" si="15"/>
        <v>18034.232053609314</v>
      </c>
      <c r="H162" s="74">
        <v>4.2560976536141402</v>
      </c>
      <c r="I162" s="19">
        <f t="shared" si="16"/>
        <v>1</v>
      </c>
      <c r="J162" s="62" t="s">
        <v>965</v>
      </c>
      <c r="K162" s="74">
        <f t="shared" ref="K162:K178" si="20">10^L162</f>
        <v>3026.0779897616667</v>
      </c>
      <c r="L162" s="75">
        <v>3.48088011670986</v>
      </c>
      <c r="M162" s="76" t="str">
        <f t="shared" si="18"/>
        <v>G1T1701_BR_182_MP__G1T1701_BR_023_P</v>
      </c>
      <c r="N162" s="24">
        <v>2</v>
      </c>
    </row>
    <row r="163" spans="1:14" x14ac:dyDescent="0.25">
      <c r="A163">
        <v>150</v>
      </c>
      <c r="B163" s="62" t="s">
        <v>1003</v>
      </c>
      <c r="C163" s="22">
        <v>69.474830627441406</v>
      </c>
      <c r="D163" s="22">
        <v>1.8418274966850015</v>
      </c>
      <c r="E163" s="22">
        <f t="shared" si="14"/>
        <v>1</v>
      </c>
      <c r="F163" s="62" t="s">
        <v>964</v>
      </c>
      <c r="G163" s="74">
        <f t="shared" si="15"/>
        <v>18034.232053609314</v>
      </c>
      <c r="H163" s="74">
        <v>4.2560976536141402</v>
      </c>
      <c r="I163" s="19">
        <f t="shared" si="16"/>
        <v>1</v>
      </c>
      <c r="J163" s="62" t="s">
        <v>965</v>
      </c>
      <c r="K163" s="74">
        <f t="shared" si="20"/>
        <v>3026.0779897616667</v>
      </c>
      <c r="L163" s="75">
        <v>3.48088011670986</v>
      </c>
      <c r="M163" s="76" t="str">
        <f t="shared" si="18"/>
        <v>G1T1701_BR_182_MP__G1T1701_BR_023_P</v>
      </c>
      <c r="N163" s="24">
        <v>2</v>
      </c>
    </row>
    <row r="164" spans="1:14" x14ac:dyDescent="0.25">
      <c r="A164">
        <v>150</v>
      </c>
      <c r="B164" s="62" t="s">
        <v>1004</v>
      </c>
      <c r="C164" s="22">
        <v>305.95722198486328</v>
      </c>
      <c r="D164" s="22">
        <v>2.4856607089827634</v>
      </c>
      <c r="E164" s="22">
        <f t="shared" si="14"/>
        <v>1</v>
      </c>
      <c r="F164" s="62" t="s">
        <v>964</v>
      </c>
      <c r="G164" s="74">
        <f t="shared" si="15"/>
        <v>18034.232053609314</v>
      </c>
      <c r="H164" s="74">
        <v>4.2560976536141402</v>
      </c>
      <c r="I164" s="19">
        <f t="shared" si="16"/>
        <v>1</v>
      </c>
      <c r="J164" s="62" t="s">
        <v>965</v>
      </c>
      <c r="K164" s="74">
        <f t="shared" si="20"/>
        <v>3026.0779897616667</v>
      </c>
      <c r="L164" s="75">
        <v>3.48088011670986</v>
      </c>
      <c r="M164" s="76" t="str">
        <f t="shared" si="18"/>
        <v>G1T1701_BR_182_MP__G1T1701_BR_023_P</v>
      </c>
      <c r="N164" s="24">
        <v>2</v>
      </c>
    </row>
    <row r="165" spans="1:14" x14ac:dyDescent="0.25">
      <c r="A165">
        <v>150</v>
      </c>
      <c r="B165" s="62" t="s">
        <v>1005</v>
      </c>
      <c r="C165" s="64">
        <v>1</v>
      </c>
      <c r="D165" s="64">
        <v>0</v>
      </c>
      <c r="E165" s="22">
        <f t="shared" si="14"/>
        <v>0</v>
      </c>
      <c r="F165" s="62" t="s">
        <v>964</v>
      </c>
      <c r="G165" s="74">
        <f t="shared" si="15"/>
        <v>18034.232053609314</v>
      </c>
      <c r="H165" s="74">
        <v>4.2560976536141402</v>
      </c>
      <c r="I165" s="19">
        <f t="shared" si="16"/>
        <v>1</v>
      </c>
      <c r="J165" s="62" t="s">
        <v>965</v>
      </c>
      <c r="K165" s="74">
        <f t="shared" si="20"/>
        <v>3026.0779897616667</v>
      </c>
      <c r="L165" s="75">
        <v>3.48088011670986</v>
      </c>
      <c r="M165" s="76" t="str">
        <f t="shared" si="18"/>
        <v>G1T1701_BR_182_MP__G1T1701_BR_023_P</v>
      </c>
      <c r="N165" s="24">
        <v>2</v>
      </c>
    </row>
    <row r="166" spans="1:14" x14ac:dyDescent="0.25">
      <c r="A166">
        <v>150</v>
      </c>
      <c r="B166" s="62" t="s">
        <v>1006</v>
      </c>
      <c r="C166" s="64">
        <v>1</v>
      </c>
      <c r="D166" s="64">
        <v>0</v>
      </c>
      <c r="E166" s="22">
        <f t="shared" si="14"/>
        <v>0</v>
      </c>
      <c r="F166" s="62" t="s">
        <v>964</v>
      </c>
      <c r="G166" s="74">
        <f t="shared" si="15"/>
        <v>18034.232053609314</v>
      </c>
      <c r="H166" s="74">
        <v>4.2560976536141402</v>
      </c>
      <c r="I166" s="19">
        <f t="shared" si="16"/>
        <v>1</v>
      </c>
      <c r="J166" s="62" t="s">
        <v>965</v>
      </c>
      <c r="K166" s="74">
        <f t="shared" si="20"/>
        <v>3026.0779897616667</v>
      </c>
      <c r="L166" s="75">
        <v>3.48088011670986</v>
      </c>
      <c r="M166" s="76" t="str">
        <f t="shared" si="18"/>
        <v>G1T1701_BR_182_MP__G1T1701_BR_023_P</v>
      </c>
      <c r="N166" s="24">
        <v>2</v>
      </c>
    </row>
    <row r="167" spans="1:14" x14ac:dyDescent="0.25">
      <c r="A167">
        <v>150</v>
      </c>
      <c r="B167" s="62" t="s">
        <v>1007</v>
      </c>
      <c r="C167" s="64">
        <v>1</v>
      </c>
      <c r="D167" s="64">
        <v>0</v>
      </c>
      <c r="E167" s="22">
        <f t="shared" si="14"/>
        <v>0</v>
      </c>
      <c r="F167" s="62" t="s">
        <v>964</v>
      </c>
      <c r="G167" s="74">
        <f t="shared" si="15"/>
        <v>18034.232053609314</v>
      </c>
      <c r="H167" s="74">
        <v>4.2560976536141402</v>
      </c>
      <c r="I167" s="19">
        <f t="shared" si="16"/>
        <v>1</v>
      </c>
      <c r="J167" s="62" t="s">
        <v>965</v>
      </c>
      <c r="K167" s="74">
        <f t="shared" si="20"/>
        <v>3026.0779897616667</v>
      </c>
      <c r="L167" s="75">
        <v>3.48088011670986</v>
      </c>
      <c r="M167" s="76" t="str">
        <f t="shared" si="18"/>
        <v>G1T1701_BR_182_MP__G1T1701_BR_023_P</v>
      </c>
      <c r="N167" s="24">
        <v>2</v>
      </c>
    </row>
    <row r="168" spans="1:14" x14ac:dyDescent="0.25">
      <c r="A168">
        <v>150</v>
      </c>
      <c r="B168" s="62" t="s">
        <v>1008</v>
      </c>
      <c r="C168" s="64">
        <v>1</v>
      </c>
      <c r="D168" s="64">
        <v>0</v>
      </c>
      <c r="E168" s="22">
        <f t="shared" si="14"/>
        <v>0</v>
      </c>
      <c r="F168" s="62" t="s">
        <v>964</v>
      </c>
      <c r="G168" s="74">
        <f t="shared" si="15"/>
        <v>18034.232053609314</v>
      </c>
      <c r="H168" s="74">
        <v>4.2560976536141402</v>
      </c>
      <c r="I168" s="19">
        <f t="shared" si="16"/>
        <v>1</v>
      </c>
      <c r="J168" s="62" t="s">
        <v>965</v>
      </c>
      <c r="K168" s="74">
        <f t="shared" si="20"/>
        <v>3026.0779897616667</v>
      </c>
      <c r="L168" s="75">
        <v>3.48088011670986</v>
      </c>
      <c r="M168" s="76" t="str">
        <f t="shared" si="18"/>
        <v>G1T1701_BR_182_MP__G1T1701_BR_023_P</v>
      </c>
      <c r="N168" s="24">
        <v>2</v>
      </c>
    </row>
    <row r="169" spans="1:14" x14ac:dyDescent="0.25">
      <c r="A169">
        <v>150</v>
      </c>
      <c r="B169" s="62" t="s">
        <v>1009</v>
      </c>
      <c r="C169" s="64">
        <v>1</v>
      </c>
      <c r="D169" s="64">
        <v>0</v>
      </c>
      <c r="E169" s="22">
        <f t="shared" si="14"/>
        <v>0</v>
      </c>
      <c r="F169" s="62" t="s">
        <v>964</v>
      </c>
      <c r="G169" s="74">
        <f t="shared" si="15"/>
        <v>18034.232053609314</v>
      </c>
      <c r="H169" s="74">
        <v>4.2560976536141402</v>
      </c>
      <c r="I169" s="19">
        <f t="shared" si="16"/>
        <v>1</v>
      </c>
      <c r="J169" s="62" t="s">
        <v>965</v>
      </c>
      <c r="K169" s="74">
        <f t="shared" si="20"/>
        <v>3026.0779897616667</v>
      </c>
      <c r="L169" s="75">
        <v>3.48088011670986</v>
      </c>
      <c r="M169" s="76" t="str">
        <f t="shared" si="18"/>
        <v>G1T1701_BR_182_MP__G1T1701_BR_023_P</v>
      </c>
      <c r="N169" s="24">
        <v>2</v>
      </c>
    </row>
    <row r="170" spans="1:14" x14ac:dyDescent="0.25">
      <c r="A170">
        <v>150</v>
      </c>
      <c r="B170" s="62" t="s">
        <v>1010</v>
      </c>
      <c r="C170" s="64">
        <v>1</v>
      </c>
      <c r="D170" s="64">
        <v>0</v>
      </c>
      <c r="E170" s="22">
        <f t="shared" si="14"/>
        <v>0</v>
      </c>
      <c r="F170" s="62" t="s">
        <v>964</v>
      </c>
      <c r="G170" s="74">
        <f t="shared" si="15"/>
        <v>18034.232053609314</v>
      </c>
      <c r="H170" s="74">
        <v>4.2560976536141402</v>
      </c>
      <c r="I170" s="19">
        <f t="shared" si="16"/>
        <v>1</v>
      </c>
      <c r="J170" s="62" t="s">
        <v>965</v>
      </c>
      <c r="K170" s="74">
        <f t="shared" si="20"/>
        <v>3026.0779897616667</v>
      </c>
      <c r="L170" s="75">
        <v>3.48088011670986</v>
      </c>
      <c r="M170" s="76" t="str">
        <f t="shared" si="18"/>
        <v>G1T1701_BR_182_MP__G1T1701_BR_023_P</v>
      </c>
      <c r="N170" s="24">
        <v>2</v>
      </c>
    </row>
    <row r="171" spans="1:14" x14ac:dyDescent="0.25">
      <c r="A171">
        <v>150</v>
      </c>
      <c r="B171" s="62" t="s">
        <v>1011</v>
      </c>
      <c r="C171" s="64">
        <v>1</v>
      </c>
      <c r="D171" s="64">
        <v>0</v>
      </c>
      <c r="E171" s="22">
        <f t="shared" si="14"/>
        <v>0</v>
      </c>
      <c r="F171" s="62" t="s">
        <v>964</v>
      </c>
      <c r="G171" s="74">
        <f t="shared" si="15"/>
        <v>18034.232053609314</v>
      </c>
      <c r="H171" s="74">
        <v>4.2560976536141402</v>
      </c>
      <c r="I171" s="19">
        <f t="shared" si="16"/>
        <v>1</v>
      </c>
      <c r="J171" s="62" t="s">
        <v>965</v>
      </c>
      <c r="K171" s="74">
        <f t="shared" si="20"/>
        <v>3026.0779897616667</v>
      </c>
      <c r="L171" s="75">
        <v>3.48088011670986</v>
      </c>
      <c r="M171" s="76" t="str">
        <f t="shared" si="18"/>
        <v>G1T1701_BR_182_MP__G1T1701_BR_023_P</v>
      </c>
      <c r="N171" s="24">
        <v>2</v>
      </c>
    </row>
    <row r="172" spans="1:14" x14ac:dyDescent="0.25">
      <c r="A172">
        <v>150</v>
      </c>
      <c r="B172" s="62" t="s">
        <v>1012</v>
      </c>
      <c r="C172" s="22">
        <v>3213.787841796875</v>
      </c>
      <c r="D172" s="22">
        <v>3.5070172034235538</v>
      </c>
      <c r="E172" s="22">
        <f t="shared" si="14"/>
        <v>1</v>
      </c>
      <c r="F172" s="62" t="s">
        <v>964</v>
      </c>
      <c r="G172" s="74">
        <f t="shared" si="15"/>
        <v>18034.232053609314</v>
      </c>
      <c r="H172" s="74">
        <v>4.2560976536141402</v>
      </c>
      <c r="I172" s="19">
        <f t="shared" si="16"/>
        <v>1</v>
      </c>
      <c r="J172" s="62" t="s">
        <v>965</v>
      </c>
      <c r="K172" s="74">
        <f t="shared" si="20"/>
        <v>3026.0779897616667</v>
      </c>
      <c r="L172" s="75">
        <v>3.48088011670986</v>
      </c>
      <c r="M172" s="76" t="str">
        <f t="shared" si="18"/>
        <v>G1T1701_BR_182_MP__G1T1701_BR_023_P</v>
      </c>
      <c r="N172" s="24">
        <v>2</v>
      </c>
    </row>
    <row r="173" spans="1:14" x14ac:dyDescent="0.25">
      <c r="A173">
        <v>150</v>
      </c>
      <c r="B173" s="62" t="s">
        <v>1013</v>
      </c>
      <c r="C173" s="22">
        <v>1</v>
      </c>
      <c r="D173" s="22">
        <v>0</v>
      </c>
      <c r="E173" s="22">
        <f t="shared" si="14"/>
        <v>0</v>
      </c>
      <c r="F173" s="62" t="s">
        <v>964</v>
      </c>
      <c r="G173" s="74">
        <f t="shared" si="15"/>
        <v>18034.232053609314</v>
      </c>
      <c r="H173" s="74">
        <v>4.2560976536141402</v>
      </c>
      <c r="I173" s="19">
        <f t="shared" si="16"/>
        <v>1</v>
      </c>
      <c r="J173" s="62" t="s">
        <v>965</v>
      </c>
      <c r="K173" s="74">
        <f t="shared" si="20"/>
        <v>3026.0779897616667</v>
      </c>
      <c r="L173" s="75">
        <v>3.48088011670986</v>
      </c>
      <c r="M173" s="76" t="str">
        <f t="shared" si="18"/>
        <v>G1T1701_BR_182_MP__G1T1701_BR_023_P</v>
      </c>
      <c r="N173" s="24">
        <v>2</v>
      </c>
    </row>
    <row r="174" spans="1:14" x14ac:dyDescent="0.25">
      <c r="A174">
        <v>150</v>
      </c>
      <c r="B174" s="62" t="s">
        <v>1014</v>
      </c>
      <c r="C174" s="22">
        <v>1</v>
      </c>
      <c r="D174" s="22">
        <v>0</v>
      </c>
      <c r="E174" s="22">
        <f t="shared" si="14"/>
        <v>0</v>
      </c>
      <c r="F174" s="62" t="s">
        <v>964</v>
      </c>
      <c r="G174" s="74">
        <f t="shared" si="15"/>
        <v>18034.232053609314</v>
      </c>
      <c r="H174" s="74">
        <v>4.2560976536141402</v>
      </c>
      <c r="I174" s="19">
        <f t="shared" si="16"/>
        <v>1</v>
      </c>
      <c r="J174" s="62" t="s">
        <v>965</v>
      </c>
      <c r="K174" s="74">
        <f t="shared" si="20"/>
        <v>3026.0779897616667</v>
      </c>
      <c r="L174" s="75">
        <v>3.48088011670986</v>
      </c>
      <c r="M174" s="76" t="str">
        <f t="shared" si="18"/>
        <v>G1T1701_BR_182_MP__G1T1701_BR_023_P</v>
      </c>
      <c r="N174" s="24">
        <v>2</v>
      </c>
    </row>
    <row r="175" spans="1:14" x14ac:dyDescent="0.25">
      <c r="A175">
        <v>150</v>
      </c>
      <c r="B175" s="62" t="s">
        <v>1015</v>
      </c>
      <c r="C175" s="22">
        <v>36.052064895629883</v>
      </c>
      <c r="D175" s="22">
        <v>1.556930144148257</v>
      </c>
      <c r="E175" s="22">
        <f t="shared" si="14"/>
        <v>1</v>
      </c>
      <c r="F175" s="62" t="s">
        <v>964</v>
      </c>
      <c r="G175" s="74">
        <f t="shared" si="15"/>
        <v>18034.232053609314</v>
      </c>
      <c r="H175" s="74">
        <v>4.2560976536141402</v>
      </c>
      <c r="I175" s="19">
        <f t="shared" si="16"/>
        <v>1</v>
      </c>
      <c r="J175" s="62" t="s">
        <v>965</v>
      </c>
      <c r="K175" s="74">
        <f t="shared" si="20"/>
        <v>3026.0779897616667</v>
      </c>
      <c r="L175" s="75">
        <v>3.48088011670986</v>
      </c>
      <c r="M175" s="76" t="str">
        <f t="shared" si="18"/>
        <v>G1T1701_BR_182_MP__G1T1701_BR_023_P</v>
      </c>
      <c r="N175" s="24">
        <v>2</v>
      </c>
    </row>
    <row r="176" spans="1:14" x14ac:dyDescent="0.25">
      <c r="A176">
        <v>150</v>
      </c>
      <c r="B176" s="62" t="s">
        <v>1016</v>
      </c>
      <c r="C176" s="22">
        <v>1</v>
      </c>
      <c r="D176" s="22">
        <v>0</v>
      </c>
      <c r="E176" s="22">
        <f t="shared" si="14"/>
        <v>0</v>
      </c>
      <c r="F176" s="62" t="s">
        <v>964</v>
      </c>
      <c r="G176" s="74">
        <f t="shared" si="15"/>
        <v>18034.232053609314</v>
      </c>
      <c r="H176" s="74">
        <v>4.2560976536141402</v>
      </c>
      <c r="I176" s="19">
        <f t="shared" si="16"/>
        <v>1</v>
      </c>
      <c r="J176" s="62" t="s">
        <v>965</v>
      </c>
      <c r="K176" s="74">
        <f t="shared" si="20"/>
        <v>3026.0779897616667</v>
      </c>
      <c r="L176" s="75">
        <v>3.48088011670986</v>
      </c>
      <c r="M176" s="76" t="str">
        <f t="shared" si="18"/>
        <v>G1T1701_BR_182_MP__G1T1701_BR_023_P</v>
      </c>
      <c r="N176" s="24">
        <v>2</v>
      </c>
    </row>
    <row r="177" spans="1:14" x14ac:dyDescent="0.25">
      <c r="A177">
        <v>150</v>
      </c>
      <c r="B177" s="62" t="s">
        <v>1017</v>
      </c>
      <c r="C177" s="79">
        <v>28.339648246765137</v>
      </c>
      <c r="D177" s="64">
        <v>1.4523944554584793</v>
      </c>
      <c r="E177" s="22">
        <f t="shared" si="14"/>
        <v>1</v>
      </c>
      <c r="F177" s="62" t="s">
        <v>964</v>
      </c>
      <c r="G177" s="74">
        <f t="shared" si="15"/>
        <v>18034.232053609314</v>
      </c>
      <c r="H177" s="74">
        <v>4.2560976536141402</v>
      </c>
      <c r="I177" s="19">
        <f t="shared" si="16"/>
        <v>1</v>
      </c>
      <c r="J177" s="62" t="s">
        <v>965</v>
      </c>
      <c r="K177" s="74">
        <f t="shared" si="20"/>
        <v>3026.0779897616667</v>
      </c>
      <c r="L177" s="75">
        <v>3.48088011670986</v>
      </c>
      <c r="M177" s="76" t="str">
        <f t="shared" si="18"/>
        <v>G1T1701_BR_182_MP__G1T1701_BR_023_P</v>
      </c>
      <c r="N177" s="24">
        <v>2</v>
      </c>
    </row>
    <row r="178" spans="1:14" x14ac:dyDescent="0.25">
      <c r="A178">
        <v>150</v>
      </c>
      <c r="B178" s="62" t="s">
        <v>1018</v>
      </c>
      <c r="C178" s="64">
        <v>1</v>
      </c>
      <c r="D178" s="64">
        <v>0</v>
      </c>
      <c r="E178" s="22">
        <f t="shared" si="14"/>
        <v>0</v>
      </c>
      <c r="F178" s="62" t="s">
        <v>964</v>
      </c>
      <c r="G178" s="74">
        <f t="shared" si="15"/>
        <v>18034.232053609314</v>
      </c>
      <c r="H178" s="74">
        <v>4.2560976536141402</v>
      </c>
      <c r="I178" s="19">
        <f t="shared" si="16"/>
        <v>1</v>
      </c>
      <c r="J178" s="62" t="s">
        <v>965</v>
      </c>
      <c r="K178" s="74">
        <f t="shared" si="20"/>
        <v>3026.0779897616667</v>
      </c>
      <c r="L178" s="75">
        <v>3.48088011670986</v>
      </c>
      <c r="M178" s="76" t="str">
        <f t="shared" si="18"/>
        <v>G1T1701_BR_182_MP__G1T1701_BR_023_P</v>
      </c>
      <c r="N178" s="24">
        <v>2</v>
      </c>
    </row>
    <row r="179" spans="1:14" x14ac:dyDescent="0.25">
      <c r="A179">
        <v>149</v>
      </c>
      <c r="B179" s="62" t="s">
        <v>1019</v>
      </c>
      <c r="C179" s="22">
        <v>15.848238468170166</v>
      </c>
      <c r="D179" s="22">
        <v>1.1999809974012148</v>
      </c>
      <c r="E179" s="22">
        <f t="shared" si="14"/>
        <v>1</v>
      </c>
      <c r="F179" s="62" t="s">
        <v>1020</v>
      </c>
      <c r="G179" s="74">
        <f t="shared" si="15"/>
        <v>1</v>
      </c>
      <c r="H179" s="75">
        <v>0</v>
      </c>
      <c r="I179" s="19">
        <f t="shared" si="16"/>
        <v>0</v>
      </c>
      <c r="J179" s="62" t="s">
        <v>1021</v>
      </c>
      <c r="K179" s="74" t="s">
        <v>157</v>
      </c>
      <c r="L179" s="74" t="s">
        <v>157</v>
      </c>
      <c r="M179" s="76" t="str">
        <f t="shared" si="18"/>
        <v>G1T1701_BR_166_MP__G1T1701_BR_263_MP</v>
      </c>
      <c r="N179" s="24">
        <v>3</v>
      </c>
    </row>
    <row r="180" spans="1:14" x14ac:dyDescent="0.25">
      <c r="A180">
        <v>149</v>
      </c>
      <c r="B180" s="62" t="s">
        <v>1022</v>
      </c>
      <c r="C180" s="22">
        <v>30.921027660369873</v>
      </c>
      <c r="D180" s="22">
        <v>1.4902539192634707</v>
      </c>
      <c r="E180" s="22">
        <f t="shared" si="14"/>
        <v>1</v>
      </c>
      <c r="F180" s="62" t="s">
        <v>1020</v>
      </c>
      <c r="G180" s="74">
        <f t="shared" si="15"/>
        <v>1</v>
      </c>
      <c r="H180" s="75">
        <v>0</v>
      </c>
      <c r="I180" s="19">
        <f t="shared" si="16"/>
        <v>0</v>
      </c>
      <c r="J180" s="62" t="s">
        <v>1021</v>
      </c>
      <c r="K180" s="74" t="s">
        <v>157</v>
      </c>
      <c r="L180" s="74" t="s">
        <v>157</v>
      </c>
      <c r="M180" s="76" t="str">
        <f t="shared" si="18"/>
        <v>G1T1701_BR_166_MP__G1T1701_BR_263_MP</v>
      </c>
      <c r="N180" s="24">
        <v>3</v>
      </c>
    </row>
    <row r="181" spans="1:14" x14ac:dyDescent="0.25">
      <c r="A181">
        <v>149</v>
      </c>
      <c r="B181" s="62" t="s">
        <v>1023</v>
      </c>
      <c r="C181" s="12">
        <v>1</v>
      </c>
      <c r="D181" s="22">
        <v>0</v>
      </c>
      <c r="E181" s="22">
        <f t="shared" si="14"/>
        <v>0</v>
      </c>
      <c r="F181" s="62" t="s">
        <v>1020</v>
      </c>
      <c r="G181" s="74">
        <f t="shared" si="15"/>
        <v>1</v>
      </c>
      <c r="H181" s="75">
        <v>0</v>
      </c>
      <c r="I181" s="19">
        <f t="shared" si="16"/>
        <v>0</v>
      </c>
      <c r="J181" s="62" t="s">
        <v>1021</v>
      </c>
      <c r="K181" s="74" t="s">
        <v>157</v>
      </c>
      <c r="L181" s="74" t="s">
        <v>157</v>
      </c>
      <c r="M181" s="76" t="str">
        <f t="shared" si="18"/>
        <v>G1T1701_BR_166_MP__G1T1701_BR_263_MP</v>
      </c>
      <c r="N181" s="24">
        <v>3</v>
      </c>
    </row>
    <row r="182" spans="1:14" x14ac:dyDescent="0.25">
      <c r="A182">
        <v>149</v>
      </c>
      <c r="B182" s="62" t="s">
        <v>1024</v>
      </c>
      <c r="C182" s="79">
        <v>1</v>
      </c>
      <c r="D182" s="64">
        <v>0</v>
      </c>
      <c r="E182" s="22">
        <f t="shared" si="14"/>
        <v>0</v>
      </c>
      <c r="F182" s="63" t="s">
        <v>1020</v>
      </c>
      <c r="G182" s="74">
        <f t="shared" si="15"/>
        <v>1</v>
      </c>
      <c r="H182" s="75">
        <v>0</v>
      </c>
      <c r="I182" s="19">
        <f t="shared" si="16"/>
        <v>0</v>
      </c>
      <c r="J182" s="63" t="s">
        <v>1021</v>
      </c>
      <c r="K182" s="74" t="s">
        <v>157</v>
      </c>
      <c r="L182" s="74" t="s">
        <v>157</v>
      </c>
      <c r="M182" s="80" t="str">
        <f t="shared" si="18"/>
        <v>G1T1701_BR_166_MP__G1T1701_BR_263_MP</v>
      </c>
      <c r="N182" s="24">
        <v>3</v>
      </c>
    </row>
    <row r="183" spans="1:14" x14ac:dyDescent="0.25">
      <c r="A183">
        <v>149</v>
      </c>
      <c r="B183" s="62" t="s">
        <v>1025</v>
      </c>
      <c r="C183" s="64">
        <v>817.41094859996338</v>
      </c>
      <c r="D183" s="64">
        <v>2.9124404504598713</v>
      </c>
      <c r="E183" s="22">
        <f t="shared" si="14"/>
        <v>1</v>
      </c>
      <c r="F183" s="62" t="s">
        <v>1020</v>
      </c>
      <c r="G183" s="74">
        <f t="shared" si="15"/>
        <v>1</v>
      </c>
      <c r="H183" s="75">
        <v>0</v>
      </c>
      <c r="I183" s="19">
        <f t="shared" si="16"/>
        <v>0</v>
      </c>
      <c r="J183" s="62" t="s">
        <v>1021</v>
      </c>
      <c r="K183" s="74" t="s">
        <v>157</v>
      </c>
      <c r="L183" s="74" t="s">
        <v>157</v>
      </c>
      <c r="M183" s="76" t="str">
        <f t="shared" si="18"/>
        <v>G1T1701_BR_166_MP__G1T1701_BR_263_MP</v>
      </c>
      <c r="N183" s="24">
        <v>3</v>
      </c>
    </row>
    <row r="184" spans="1:14" x14ac:dyDescent="0.25">
      <c r="A184">
        <v>149</v>
      </c>
      <c r="B184" s="62" t="s">
        <v>1026</v>
      </c>
      <c r="C184" s="64">
        <v>1</v>
      </c>
      <c r="D184" s="64">
        <f>LOG10(C184)</f>
        <v>0</v>
      </c>
      <c r="E184" s="22">
        <f t="shared" si="14"/>
        <v>0</v>
      </c>
      <c r="F184" s="62" t="s">
        <v>1020</v>
      </c>
      <c r="G184" s="74">
        <f t="shared" si="15"/>
        <v>1</v>
      </c>
      <c r="H184" s="75">
        <v>0</v>
      </c>
      <c r="I184" s="19">
        <f t="shared" si="16"/>
        <v>0</v>
      </c>
      <c r="J184" s="62" t="s">
        <v>1021</v>
      </c>
      <c r="K184" s="74" t="s">
        <v>157</v>
      </c>
      <c r="L184" s="74" t="s">
        <v>157</v>
      </c>
      <c r="M184" s="76" t="str">
        <f t="shared" si="18"/>
        <v>G1T1701_BR_166_MP__G1T1701_BR_263_MP</v>
      </c>
      <c r="N184" s="24">
        <v>3</v>
      </c>
    </row>
    <row r="185" spans="1:14" x14ac:dyDescent="0.25">
      <c r="A185" s="10">
        <v>149</v>
      </c>
      <c r="B185" s="63" t="s">
        <v>1027</v>
      </c>
      <c r="C185" s="22">
        <v>1</v>
      </c>
      <c r="D185" s="64">
        <f>LOG10(C185)</f>
        <v>0</v>
      </c>
      <c r="E185" s="22">
        <f t="shared" si="14"/>
        <v>0</v>
      </c>
      <c r="F185" s="63" t="s">
        <v>1020</v>
      </c>
      <c r="G185" s="74">
        <f t="shared" si="15"/>
        <v>1</v>
      </c>
      <c r="H185" s="75">
        <v>0</v>
      </c>
      <c r="I185" s="19">
        <f t="shared" si="16"/>
        <v>0</v>
      </c>
      <c r="J185" s="63" t="s">
        <v>1021</v>
      </c>
      <c r="K185" s="74" t="s">
        <v>157</v>
      </c>
      <c r="L185" s="74" t="s">
        <v>157</v>
      </c>
      <c r="M185" s="80" t="str">
        <f t="shared" si="18"/>
        <v>G1T1701_BR_166_MP__G1T1701_BR_263_MP</v>
      </c>
      <c r="N185" s="24">
        <v>3</v>
      </c>
    </row>
    <row r="186" spans="1:14" x14ac:dyDescent="0.25">
      <c r="A186">
        <v>149</v>
      </c>
      <c r="B186" s="62" t="s">
        <v>1028</v>
      </c>
      <c r="C186" s="64">
        <v>1</v>
      </c>
      <c r="E186" s="22">
        <f t="shared" si="14"/>
        <v>0</v>
      </c>
      <c r="F186" s="62" t="s">
        <v>1020</v>
      </c>
      <c r="G186" s="74">
        <f t="shared" si="15"/>
        <v>1</v>
      </c>
      <c r="H186" s="75">
        <v>0</v>
      </c>
      <c r="I186" s="19">
        <f t="shared" si="16"/>
        <v>0</v>
      </c>
      <c r="J186" s="62" t="s">
        <v>1021</v>
      </c>
      <c r="K186" s="74" t="s">
        <v>157</v>
      </c>
      <c r="L186" s="74" t="s">
        <v>157</v>
      </c>
      <c r="M186" s="76" t="str">
        <f t="shared" si="18"/>
        <v>G1T1701_BR_166_MP__G1T1701_BR_263_MP</v>
      </c>
      <c r="N186" s="24">
        <v>3</v>
      </c>
    </row>
    <row r="187" spans="1:14" x14ac:dyDescent="0.25">
      <c r="A187">
        <v>149</v>
      </c>
      <c r="B187" s="62" t="s">
        <v>1029</v>
      </c>
      <c r="C187" s="64">
        <v>59.32711124420166</v>
      </c>
      <c r="D187" s="64">
        <v>1.7732532021846463</v>
      </c>
      <c r="E187" s="22">
        <f t="shared" si="14"/>
        <v>1</v>
      </c>
      <c r="F187" s="62" t="s">
        <v>1020</v>
      </c>
      <c r="G187" s="74">
        <f t="shared" si="15"/>
        <v>1</v>
      </c>
      <c r="H187" s="75">
        <v>0</v>
      </c>
      <c r="I187" s="19">
        <f t="shared" si="16"/>
        <v>0</v>
      </c>
      <c r="J187" s="62" t="s">
        <v>1021</v>
      </c>
      <c r="K187" s="74" t="s">
        <v>157</v>
      </c>
      <c r="L187" s="74" t="s">
        <v>157</v>
      </c>
      <c r="M187" s="76" t="str">
        <f t="shared" si="18"/>
        <v>G1T1701_BR_166_MP__G1T1701_BR_263_MP</v>
      </c>
      <c r="N187" s="24">
        <v>3</v>
      </c>
    </row>
    <row r="188" spans="1:14" x14ac:dyDescent="0.25">
      <c r="A188">
        <v>149</v>
      </c>
      <c r="B188" s="62" t="s">
        <v>1030</v>
      </c>
      <c r="C188" s="64">
        <v>1</v>
      </c>
      <c r="D188" s="64" t="s">
        <v>764</v>
      </c>
      <c r="E188" s="22">
        <f t="shared" si="14"/>
        <v>1</v>
      </c>
      <c r="F188" s="62" t="s">
        <v>1020</v>
      </c>
      <c r="G188" s="74">
        <f t="shared" si="15"/>
        <v>1</v>
      </c>
      <c r="H188" s="75">
        <v>0</v>
      </c>
      <c r="I188" s="19">
        <f t="shared" si="16"/>
        <v>0</v>
      </c>
      <c r="J188" s="62" t="s">
        <v>1021</v>
      </c>
      <c r="K188" s="74" t="s">
        <v>157</v>
      </c>
      <c r="L188" s="74" t="s">
        <v>157</v>
      </c>
      <c r="M188" s="76" t="str">
        <f t="shared" si="18"/>
        <v>G1T1701_BR_166_MP__G1T1701_BR_263_MP</v>
      </c>
      <c r="N188" s="24">
        <v>3</v>
      </c>
    </row>
    <row r="189" spans="1:14" x14ac:dyDescent="0.25">
      <c r="A189">
        <v>149</v>
      </c>
      <c r="B189" s="62" t="s">
        <v>1031</v>
      </c>
      <c r="C189" s="64">
        <v>67.616362571716309</v>
      </c>
      <c r="D189" s="64">
        <v>1.8300518041475611</v>
      </c>
      <c r="E189" s="22">
        <f t="shared" si="14"/>
        <v>1</v>
      </c>
      <c r="F189" s="62" t="s">
        <v>1020</v>
      </c>
      <c r="G189" s="74">
        <f t="shared" si="15"/>
        <v>1</v>
      </c>
      <c r="H189" s="75">
        <v>0</v>
      </c>
      <c r="I189" s="19">
        <f t="shared" si="16"/>
        <v>0</v>
      </c>
      <c r="J189" s="62" t="s">
        <v>1021</v>
      </c>
      <c r="K189" s="74" t="s">
        <v>157</v>
      </c>
      <c r="L189" s="74" t="s">
        <v>157</v>
      </c>
      <c r="M189" s="76" t="str">
        <f t="shared" si="18"/>
        <v>G1T1701_BR_166_MP__G1T1701_BR_263_MP</v>
      </c>
      <c r="N189" s="24">
        <v>3</v>
      </c>
    </row>
    <row r="190" spans="1:14" x14ac:dyDescent="0.25">
      <c r="A190">
        <v>149</v>
      </c>
      <c r="B190" s="62" t="s">
        <v>1032</v>
      </c>
      <c r="C190" s="64">
        <v>84.845409568635276</v>
      </c>
      <c r="D190" s="64">
        <v>1.9286283504493269</v>
      </c>
      <c r="E190" s="22">
        <f t="shared" si="14"/>
        <v>1</v>
      </c>
      <c r="F190" s="62" t="s">
        <v>1020</v>
      </c>
      <c r="G190" s="74">
        <f t="shared" si="15"/>
        <v>1</v>
      </c>
      <c r="H190" s="75">
        <v>0</v>
      </c>
      <c r="I190" s="19">
        <f t="shared" si="16"/>
        <v>0</v>
      </c>
      <c r="J190" s="62" t="s">
        <v>1021</v>
      </c>
      <c r="K190" s="74" t="s">
        <v>157</v>
      </c>
      <c r="L190" s="74" t="s">
        <v>157</v>
      </c>
      <c r="M190" s="76" t="str">
        <f t="shared" si="18"/>
        <v>G1T1701_BR_166_MP__G1T1701_BR_263_MP</v>
      </c>
      <c r="N190" s="24">
        <v>3</v>
      </c>
    </row>
    <row r="191" spans="1:14" x14ac:dyDescent="0.25">
      <c r="A191">
        <v>150</v>
      </c>
      <c r="B191" s="62" t="s">
        <v>1033</v>
      </c>
      <c r="C191" s="64">
        <v>1</v>
      </c>
      <c r="D191" s="64">
        <v>0</v>
      </c>
      <c r="E191" s="22">
        <f t="shared" si="14"/>
        <v>0</v>
      </c>
      <c r="F191" s="62" t="s">
        <v>1020</v>
      </c>
      <c r="G191" s="74">
        <f t="shared" si="15"/>
        <v>1</v>
      </c>
      <c r="H191" s="75">
        <v>0</v>
      </c>
      <c r="I191" s="19">
        <f t="shared" si="16"/>
        <v>0</v>
      </c>
      <c r="J191" s="62" t="s">
        <v>1021</v>
      </c>
      <c r="K191" s="74" t="s">
        <v>157</v>
      </c>
      <c r="L191" s="74" t="s">
        <v>157</v>
      </c>
      <c r="M191" s="76" t="str">
        <f t="shared" si="18"/>
        <v>G1T1701_BR_166_MP__G1T1701_BR_263_MP</v>
      </c>
      <c r="N191" s="24">
        <v>3</v>
      </c>
    </row>
    <row r="192" spans="1:14" x14ac:dyDescent="0.25">
      <c r="A192">
        <v>150</v>
      </c>
      <c r="B192" s="62" t="s">
        <v>1034</v>
      </c>
      <c r="C192" s="64">
        <v>41.052241325378418</v>
      </c>
      <c r="D192" s="64">
        <v>1.6133368732379523</v>
      </c>
      <c r="E192" s="22">
        <f t="shared" si="14"/>
        <v>1</v>
      </c>
      <c r="F192" s="62" t="s">
        <v>1020</v>
      </c>
      <c r="G192" s="74">
        <f t="shared" si="15"/>
        <v>1</v>
      </c>
      <c r="H192" s="75">
        <v>0</v>
      </c>
      <c r="I192" s="19">
        <f t="shared" si="16"/>
        <v>0</v>
      </c>
      <c r="J192" s="62" t="s">
        <v>1021</v>
      </c>
      <c r="K192" s="74" t="s">
        <v>157</v>
      </c>
      <c r="L192" s="74" t="s">
        <v>157</v>
      </c>
      <c r="M192" s="76" t="str">
        <f t="shared" si="18"/>
        <v>G1T1701_BR_166_MP__G1T1701_BR_263_MP</v>
      </c>
      <c r="N192" s="24">
        <v>3</v>
      </c>
    </row>
    <row r="193" spans="1:14" x14ac:dyDescent="0.25">
      <c r="A193">
        <v>150</v>
      </c>
      <c r="B193" s="62" t="s">
        <v>1035</v>
      </c>
      <c r="C193" s="64">
        <v>583.49960327148438</v>
      </c>
      <c r="D193" s="64">
        <v>2.7660405650993605</v>
      </c>
      <c r="E193" s="22">
        <f t="shared" si="14"/>
        <v>1</v>
      </c>
      <c r="F193" s="62" t="s">
        <v>1020</v>
      </c>
      <c r="G193" s="74">
        <f t="shared" si="15"/>
        <v>1</v>
      </c>
      <c r="H193" s="75">
        <v>0</v>
      </c>
      <c r="I193" s="19">
        <f t="shared" si="16"/>
        <v>0</v>
      </c>
      <c r="J193" s="62" t="s">
        <v>1021</v>
      </c>
      <c r="K193" s="74" t="s">
        <v>157</v>
      </c>
      <c r="L193" s="74" t="s">
        <v>157</v>
      </c>
      <c r="M193" s="76" t="str">
        <f t="shared" si="18"/>
        <v>G1T1701_BR_166_MP__G1T1701_BR_263_MP</v>
      </c>
      <c r="N193" s="24">
        <v>3</v>
      </c>
    </row>
    <row r="194" spans="1:14" x14ac:dyDescent="0.25">
      <c r="A194">
        <v>150</v>
      </c>
      <c r="B194" s="62" t="s">
        <v>1036</v>
      </c>
      <c r="C194" s="64">
        <v>1</v>
      </c>
      <c r="D194" s="64">
        <v>0</v>
      </c>
      <c r="E194" s="22">
        <f t="shared" ref="E194:E257" si="21">IF(D194=0, 0, 1)</f>
        <v>0</v>
      </c>
      <c r="F194" s="62" t="s">
        <v>1020</v>
      </c>
      <c r="G194" s="74">
        <f t="shared" ref="G194:G257" si="22">10^H194</f>
        <v>1</v>
      </c>
      <c r="H194" s="75">
        <v>0</v>
      </c>
      <c r="I194" s="19">
        <f t="shared" ref="I194:I257" si="23">IF(H194=0, 0, 1)</f>
        <v>0</v>
      </c>
      <c r="J194" s="62" t="s">
        <v>1021</v>
      </c>
      <c r="K194" s="74" t="s">
        <v>157</v>
      </c>
      <c r="L194" s="74" t="s">
        <v>157</v>
      </c>
      <c r="M194" s="76" t="str">
        <f t="shared" ref="M194:M257" si="24">F194&amp;"__"&amp;J194</f>
        <v>G1T1701_BR_166_MP__G1T1701_BR_263_MP</v>
      </c>
      <c r="N194" s="24">
        <v>3</v>
      </c>
    </row>
    <row r="195" spans="1:14" x14ac:dyDescent="0.25">
      <c r="A195">
        <v>150</v>
      </c>
      <c r="B195" s="62" t="s">
        <v>1037</v>
      </c>
      <c r="C195" s="64">
        <v>127.00801849365234</v>
      </c>
      <c r="D195" s="64">
        <v>2.1038311404647438</v>
      </c>
      <c r="E195" s="22">
        <f t="shared" si="21"/>
        <v>1</v>
      </c>
      <c r="F195" s="62" t="s">
        <v>1020</v>
      </c>
      <c r="G195" s="74">
        <f t="shared" si="22"/>
        <v>1</v>
      </c>
      <c r="H195" s="75">
        <v>0</v>
      </c>
      <c r="I195" s="19">
        <f t="shared" si="23"/>
        <v>0</v>
      </c>
      <c r="J195" s="62" t="s">
        <v>1021</v>
      </c>
      <c r="K195" s="74" t="s">
        <v>157</v>
      </c>
      <c r="L195" s="74" t="s">
        <v>157</v>
      </c>
      <c r="M195" s="76" t="str">
        <f t="shared" si="24"/>
        <v>G1T1701_BR_166_MP__G1T1701_BR_263_MP</v>
      </c>
      <c r="N195" s="24">
        <v>3</v>
      </c>
    </row>
    <row r="196" spans="1:14" x14ac:dyDescent="0.25">
      <c r="A196">
        <v>150</v>
      </c>
      <c r="B196" s="62" t="s">
        <v>1038</v>
      </c>
      <c r="C196" s="64">
        <v>3466.0122680664063</v>
      </c>
      <c r="D196" s="64">
        <v>3.53983009558047</v>
      </c>
      <c r="E196" s="22">
        <f t="shared" si="21"/>
        <v>1</v>
      </c>
      <c r="F196" s="62" t="s">
        <v>1020</v>
      </c>
      <c r="G196" s="74">
        <f t="shared" si="22"/>
        <v>1</v>
      </c>
      <c r="H196" s="75">
        <v>0</v>
      </c>
      <c r="I196" s="19">
        <f t="shared" si="23"/>
        <v>0</v>
      </c>
      <c r="J196" s="62" t="s">
        <v>1021</v>
      </c>
      <c r="K196" s="74" t="s">
        <v>157</v>
      </c>
      <c r="L196" s="74" t="s">
        <v>157</v>
      </c>
      <c r="M196" s="76" t="str">
        <f t="shared" si="24"/>
        <v>G1T1701_BR_166_MP__G1T1701_BR_263_MP</v>
      </c>
      <c r="N196" s="24">
        <v>3</v>
      </c>
    </row>
    <row r="197" spans="1:14" x14ac:dyDescent="0.25">
      <c r="A197">
        <v>150</v>
      </c>
      <c r="B197" s="62" t="s">
        <v>1039</v>
      </c>
      <c r="C197" s="64">
        <v>356.64836883544922</v>
      </c>
      <c r="D197" s="64">
        <v>2.5522402420749595</v>
      </c>
      <c r="E197" s="22">
        <f t="shared" si="21"/>
        <v>1</v>
      </c>
      <c r="F197" s="62" t="s">
        <v>1020</v>
      </c>
      <c r="G197" s="74">
        <f t="shared" si="22"/>
        <v>1</v>
      </c>
      <c r="H197" s="75">
        <v>0</v>
      </c>
      <c r="I197" s="19">
        <f t="shared" si="23"/>
        <v>0</v>
      </c>
      <c r="J197" s="62" t="s">
        <v>1021</v>
      </c>
      <c r="K197" s="74" t="s">
        <v>157</v>
      </c>
      <c r="L197" s="74" t="s">
        <v>157</v>
      </c>
      <c r="M197" s="76" t="str">
        <f t="shared" si="24"/>
        <v>G1T1701_BR_166_MP__G1T1701_BR_263_MP</v>
      </c>
      <c r="N197" s="24">
        <v>3</v>
      </c>
    </row>
    <row r="198" spans="1:14" x14ac:dyDescent="0.25">
      <c r="A198">
        <v>150</v>
      </c>
      <c r="B198" s="62" t="s">
        <v>1040</v>
      </c>
      <c r="C198" s="64">
        <v>412.87254333496094</v>
      </c>
      <c r="D198" s="64">
        <v>2.6158160025777764</v>
      </c>
      <c r="E198" s="22">
        <f t="shared" si="21"/>
        <v>1</v>
      </c>
      <c r="F198" s="62" t="s">
        <v>1020</v>
      </c>
      <c r="G198" s="74">
        <f t="shared" si="22"/>
        <v>1</v>
      </c>
      <c r="H198" s="75">
        <v>0</v>
      </c>
      <c r="I198" s="19">
        <f t="shared" si="23"/>
        <v>0</v>
      </c>
      <c r="J198" s="62" t="s">
        <v>1021</v>
      </c>
      <c r="K198" s="74" t="s">
        <v>157</v>
      </c>
      <c r="L198" s="74" t="s">
        <v>157</v>
      </c>
      <c r="M198" s="76" t="str">
        <f t="shared" si="24"/>
        <v>G1T1701_BR_166_MP__G1T1701_BR_263_MP</v>
      </c>
      <c r="N198" s="24">
        <v>3</v>
      </c>
    </row>
    <row r="199" spans="1:14" x14ac:dyDescent="0.25">
      <c r="A199">
        <v>150</v>
      </c>
      <c r="B199" s="62" t="s">
        <v>1041</v>
      </c>
      <c r="C199" s="64">
        <v>2299.2352294921875</v>
      </c>
      <c r="D199" s="64">
        <v>3.3615834052164035</v>
      </c>
      <c r="E199" s="22">
        <f t="shared" si="21"/>
        <v>1</v>
      </c>
      <c r="F199" s="62" t="s">
        <v>1020</v>
      </c>
      <c r="G199" s="74">
        <f t="shared" si="22"/>
        <v>1</v>
      </c>
      <c r="H199" s="75">
        <v>0</v>
      </c>
      <c r="I199" s="19">
        <f t="shared" si="23"/>
        <v>0</v>
      </c>
      <c r="J199" s="62" t="s">
        <v>1021</v>
      </c>
      <c r="K199" s="74" t="s">
        <v>157</v>
      </c>
      <c r="L199" s="74" t="s">
        <v>157</v>
      </c>
      <c r="M199" s="76" t="str">
        <f t="shared" si="24"/>
        <v>G1T1701_BR_166_MP__G1T1701_BR_263_MP</v>
      </c>
      <c r="N199" s="24">
        <v>3</v>
      </c>
    </row>
    <row r="200" spans="1:14" x14ac:dyDescent="0.25">
      <c r="A200">
        <v>150</v>
      </c>
      <c r="B200" s="62" t="s">
        <v>1042</v>
      </c>
      <c r="C200" s="64">
        <v>122.10009574890137</v>
      </c>
      <c r="D200" s="64">
        <v>2.0867160045116573</v>
      </c>
      <c r="E200" s="22">
        <f t="shared" si="21"/>
        <v>1</v>
      </c>
      <c r="F200" s="62" t="s">
        <v>1020</v>
      </c>
      <c r="G200" s="74">
        <f t="shared" si="22"/>
        <v>1</v>
      </c>
      <c r="H200" s="75">
        <v>0</v>
      </c>
      <c r="I200" s="19">
        <f t="shared" si="23"/>
        <v>0</v>
      </c>
      <c r="J200" s="62" t="s">
        <v>1021</v>
      </c>
      <c r="K200" s="74" t="s">
        <v>157</v>
      </c>
      <c r="L200" s="74" t="s">
        <v>157</v>
      </c>
      <c r="M200" s="76" t="str">
        <f t="shared" si="24"/>
        <v>G1T1701_BR_166_MP__G1T1701_BR_263_MP</v>
      </c>
      <c r="N200" s="24">
        <v>3</v>
      </c>
    </row>
    <row r="201" spans="1:14" x14ac:dyDescent="0.25">
      <c r="A201">
        <v>150</v>
      </c>
      <c r="B201" s="62" t="s">
        <v>1043</v>
      </c>
      <c r="C201" s="64">
        <v>1</v>
      </c>
      <c r="D201" s="64">
        <v>0</v>
      </c>
      <c r="E201" s="22">
        <f t="shared" si="21"/>
        <v>0</v>
      </c>
      <c r="F201" s="62" t="s">
        <v>1020</v>
      </c>
      <c r="G201" s="74">
        <f t="shared" si="22"/>
        <v>1</v>
      </c>
      <c r="H201" s="75">
        <v>0</v>
      </c>
      <c r="I201" s="19">
        <f t="shared" si="23"/>
        <v>0</v>
      </c>
      <c r="J201" s="62" t="s">
        <v>1021</v>
      </c>
      <c r="K201" s="74" t="s">
        <v>157</v>
      </c>
      <c r="L201" s="74" t="s">
        <v>157</v>
      </c>
      <c r="M201" s="76" t="str">
        <f t="shared" si="24"/>
        <v>G1T1701_BR_166_MP__G1T1701_BR_263_MP</v>
      </c>
      <c r="N201" s="24">
        <v>3</v>
      </c>
    </row>
    <row r="202" spans="1:14" x14ac:dyDescent="0.25">
      <c r="A202">
        <v>150</v>
      </c>
      <c r="B202" s="62" t="s">
        <v>1044</v>
      </c>
      <c r="C202" s="64">
        <v>1</v>
      </c>
      <c r="D202" s="64">
        <v>0</v>
      </c>
      <c r="E202" s="22">
        <f t="shared" si="21"/>
        <v>0</v>
      </c>
      <c r="F202" s="62" t="s">
        <v>1020</v>
      </c>
      <c r="G202" s="74">
        <f t="shared" si="22"/>
        <v>1</v>
      </c>
      <c r="H202" s="75">
        <v>0</v>
      </c>
      <c r="I202" s="19">
        <f t="shared" si="23"/>
        <v>0</v>
      </c>
      <c r="J202" s="62" t="s">
        <v>1021</v>
      </c>
      <c r="K202" s="74" t="s">
        <v>157</v>
      </c>
      <c r="L202" s="74" t="s">
        <v>157</v>
      </c>
      <c r="M202" s="76" t="str">
        <f t="shared" si="24"/>
        <v>G1T1701_BR_166_MP__G1T1701_BR_263_MP</v>
      </c>
      <c r="N202" s="24">
        <v>3</v>
      </c>
    </row>
    <row r="203" spans="1:14" x14ac:dyDescent="0.25">
      <c r="A203">
        <v>150</v>
      </c>
      <c r="B203" s="62" t="s">
        <v>1045</v>
      </c>
      <c r="C203" s="64">
        <v>1</v>
      </c>
      <c r="D203" s="64">
        <v>0</v>
      </c>
      <c r="E203" s="22">
        <f t="shared" si="21"/>
        <v>0</v>
      </c>
      <c r="F203" s="62" t="s">
        <v>1020</v>
      </c>
      <c r="G203" s="74">
        <f t="shared" si="22"/>
        <v>1</v>
      </c>
      <c r="H203" s="75">
        <v>0</v>
      </c>
      <c r="I203" s="19">
        <f t="shared" si="23"/>
        <v>0</v>
      </c>
      <c r="J203" s="62" t="s">
        <v>1021</v>
      </c>
      <c r="K203" s="74" t="s">
        <v>157</v>
      </c>
      <c r="L203" s="74" t="s">
        <v>157</v>
      </c>
      <c r="M203" s="76" t="str">
        <f t="shared" si="24"/>
        <v>G1T1701_BR_166_MP__G1T1701_BR_263_MP</v>
      </c>
      <c r="N203" s="24">
        <v>3</v>
      </c>
    </row>
    <row r="204" spans="1:14" x14ac:dyDescent="0.25">
      <c r="A204">
        <v>150</v>
      </c>
      <c r="B204" s="62" t="s">
        <v>1046</v>
      </c>
      <c r="C204" s="64">
        <v>1</v>
      </c>
      <c r="D204" s="64">
        <v>0</v>
      </c>
      <c r="E204" s="22">
        <f t="shared" si="21"/>
        <v>0</v>
      </c>
      <c r="F204" s="62" t="s">
        <v>1020</v>
      </c>
      <c r="G204" s="74">
        <f t="shared" si="22"/>
        <v>1</v>
      </c>
      <c r="H204" s="75">
        <v>0</v>
      </c>
      <c r="I204" s="19">
        <f t="shared" si="23"/>
        <v>0</v>
      </c>
      <c r="J204" s="62" t="s">
        <v>1021</v>
      </c>
      <c r="K204" s="74" t="s">
        <v>157</v>
      </c>
      <c r="L204" s="74" t="s">
        <v>157</v>
      </c>
      <c r="M204" s="76" t="str">
        <f t="shared" si="24"/>
        <v>G1T1701_BR_166_MP__G1T1701_BR_263_MP</v>
      </c>
      <c r="N204" s="24">
        <v>3</v>
      </c>
    </row>
    <row r="205" spans="1:14" x14ac:dyDescent="0.25">
      <c r="A205">
        <v>150</v>
      </c>
      <c r="B205" s="62" t="s">
        <v>1047</v>
      </c>
      <c r="C205" s="64">
        <v>743849.0625</v>
      </c>
      <c r="D205" s="64">
        <v>5.8714848199900214</v>
      </c>
      <c r="E205" s="22">
        <f t="shared" si="21"/>
        <v>1</v>
      </c>
      <c r="F205" s="62" t="s">
        <v>1020</v>
      </c>
      <c r="G205" s="74">
        <f t="shared" si="22"/>
        <v>1</v>
      </c>
      <c r="H205" s="75">
        <v>0</v>
      </c>
      <c r="I205" s="19">
        <f t="shared" si="23"/>
        <v>0</v>
      </c>
      <c r="J205" s="62" t="s">
        <v>1021</v>
      </c>
      <c r="K205" s="74" t="s">
        <v>157</v>
      </c>
      <c r="L205" s="74" t="s">
        <v>157</v>
      </c>
      <c r="M205" s="76" t="str">
        <f t="shared" si="24"/>
        <v>G1T1701_BR_166_MP__G1T1701_BR_263_MP</v>
      </c>
      <c r="N205" s="24">
        <v>3</v>
      </c>
    </row>
    <row r="206" spans="1:14" x14ac:dyDescent="0.25">
      <c r="A206">
        <v>150</v>
      </c>
      <c r="B206" s="62" t="s">
        <v>1048</v>
      </c>
      <c r="C206" s="64">
        <v>1</v>
      </c>
      <c r="D206" s="64">
        <v>0</v>
      </c>
      <c r="E206" s="22">
        <f t="shared" si="21"/>
        <v>0</v>
      </c>
      <c r="F206" s="62" t="s">
        <v>1020</v>
      </c>
      <c r="G206" s="74">
        <f t="shared" si="22"/>
        <v>1</v>
      </c>
      <c r="H206" s="75">
        <v>0</v>
      </c>
      <c r="I206" s="19">
        <f t="shared" si="23"/>
        <v>0</v>
      </c>
      <c r="J206" s="62" t="s">
        <v>1021</v>
      </c>
      <c r="K206" s="74" t="s">
        <v>157</v>
      </c>
      <c r="L206" s="74" t="s">
        <v>157</v>
      </c>
      <c r="M206" s="76" t="str">
        <f t="shared" si="24"/>
        <v>G1T1701_BR_166_MP__G1T1701_BR_263_MP</v>
      </c>
      <c r="N206" s="24">
        <v>3</v>
      </c>
    </row>
    <row r="207" spans="1:14" x14ac:dyDescent="0.25">
      <c r="A207">
        <v>150</v>
      </c>
      <c r="B207" s="62" t="s">
        <v>1049</v>
      </c>
      <c r="C207" s="22">
        <v>1</v>
      </c>
      <c r="D207" s="22">
        <v>0</v>
      </c>
      <c r="E207" s="22">
        <f t="shared" si="21"/>
        <v>0</v>
      </c>
      <c r="F207" s="62" t="s">
        <v>1020</v>
      </c>
      <c r="G207" s="74">
        <f t="shared" si="22"/>
        <v>1</v>
      </c>
      <c r="H207" s="75">
        <v>0</v>
      </c>
      <c r="I207" s="19">
        <f t="shared" si="23"/>
        <v>0</v>
      </c>
      <c r="J207" s="62" t="s">
        <v>1021</v>
      </c>
      <c r="K207" s="74" t="s">
        <v>157</v>
      </c>
      <c r="L207" s="74" t="s">
        <v>157</v>
      </c>
      <c r="M207" s="76" t="str">
        <f t="shared" si="24"/>
        <v>G1T1701_BR_166_MP__G1T1701_BR_263_MP</v>
      </c>
      <c r="N207" s="24">
        <v>3</v>
      </c>
    </row>
    <row r="208" spans="1:14" x14ac:dyDescent="0.25">
      <c r="A208">
        <v>150</v>
      </c>
      <c r="B208" s="62" t="s">
        <v>1050</v>
      </c>
      <c r="C208" s="64">
        <v>1</v>
      </c>
      <c r="D208" s="64">
        <v>0</v>
      </c>
      <c r="E208" s="22">
        <f t="shared" si="21"/>
        <v>0</v>
      </c>
      <c r="F208" s="62" t="s">
        <v>1020</v>
      </c>
      <c r="G208" s="74">
        <f t="shared" si="22"/>
        <v>1</v>
      </c>
      <c r="H208" s="75">
        <v>0</v>
      </c>
      <c r="I208" s="19">
        <f t="shared" si="23"/>
        <v>0</v>
      </c>
      <c r="J208" s="62" t="s">
        <v>1021</v>
      </c>
      <c r="K208" s="74" t="s">
        <v>157</v>
      </c>
      <c r="L208" s="74" t="s">
        <v>157</v>
      </c>
      <c r="M208" s="76" t="str">
        <f t="shared" si="24"/>
        <v>G1T1701_BR_166_MP__G1T1701_BR_263_MP</v>
      </c>
      <c r="N208" s="24">
        <v>3</v>
      </c>
    </row>
    <row r="209" spans="1:14" ht="15.75" thickBot="1" x14ac:dyDescent="0.3">
      <c r="A209">
        <v>150</v>
      </c>
      <c r="B209" s="62" t="s">
        <v>1051</v>
      </c>
      <c r="C209" s="51">
        <v>1</v>
      </c>
      <c r="D209" s="22">
        <v>0</v>
      </c>
      <c r="E209" s="22">
        <f t="shared" si="21"/>
        <v>0</v>
      </c>
      <c r="F209" s="62" t="s">
        <v>1020</v>
      </c>
      <c r="G209" s="74">
        <f t="shared" si="22"/>
        <v>1</v>
      </c>
      <c r="H209" s="75">
        <v>0</v>
      </c>
      <c r="I209" s="19">
        <f t="shared" si="23"/>
        <v>0</v>
      </c>
      <c r="J209" s="62" t="s">
        <v>1021</v>
      </c>
      <c r="K209" s="74" t="s">
        <v>157</v>
      </c>
      <c r="L209" s="74" t="s">
        <v>157</v>
      </c>
      <c r="M209" s="76" t="str">
        <f t="shared" si="24"/>
        <v>G1T1701_BR_166_MP__G1T1701_BR_263_MP</v>
      </c>
      <c r="N209" s="24">
        <v>3</v>
      </c>
    </row>
    <row r="210" spans="1:14" x14ac:dyDescent="0.25">
      <c r="A210">
        <v>150</v>
      </c>
      <c r="B210" s="62" t="s">
        <v>1052</v>
      </c>
      <c r="C210" s="64">
        <v>1</v>
      </c>
      <c r="D210" s="64">
        <v>0</v>
      </c>
      <c r="E210" s="22">
        <f t="shared" si="21"/>
        <v>0</v>
      </c>
      <c r="F210" s="62" t="s">
        <v>1020</v>
      </c>
      <c r="G210" s="74">
        <f t="shared" si="22"/>
        <v>1</v>
      </c>
      <c r="H210" s="75">
        <v>0</v>
      </c>
      <c r="I210" s="19">
        <f t="shared" si="23"/>
        <v>0</v>
      </c>
      <c r="J210" s="62" t="s">
        <v>1021</v>
      </c>
      <c r="K210" s="74" t="s">
        <v>157</v>
      </c>
      <c r="L210" s="74" t="s">
        <v>157</v>
      </c>
      <c r="M210" s="76" t="str">
        <f t="shared" si="24"/>
        <v>G1T1701_BR_166_MP__G1T1701_BR_263_MP</v>
      </c>
      <c r="N210" s="24">
        <v>3</v>
      </c>
    </row>
    <row r="211" spans="1:14" ht="15.75" thickBot="1" x14ac:dyDescent="0.3">
      <c r="A211" s="49">
        <v>149</v>
      </c>
      <c r="B211" s="81" t="s">
        <v>1053</v>
      </c>
      <c r="C211" s="22">
        <v>15.962603092193602</v>
      </c>
      <c r="D211" s="22">
        <v>1.2031037151094501</v>
      </c>
      <c r="E211" s="22">
        <f t="shared" si="21"/>
        <v>1</v>
      </c>
      <c r="F211" s="81" t="s">
        <v>1054</v>
      </c>
      <c r="G211" s="75">
        <f t="shared" si="22"/>
        <v>1</v>
      </c>
      <c r="H211" s="75">
        <v>0</v>
      </c>
      <c r="I211" s="19">
        <f t="shared" si="23"/>
        <v>0</v>
      </c>
      <c r="J211" s="81" t="s">
        <v>1055</v>
      </c>
      <c r="K211" s="74">
        <f t="shared" ref="K211:K274" si="25">10^L211</f>
        <v>170976.46731318141</v>
      </c>
      <c r="L211" s="74">
        <v>5.2329363395188757</v>
      </c>
      <c r="M211" s="82" t="str">
        <f t="shared" si="24"/>
        <v>G1T1701_BR_360_MP__G1T1701_BR_318_MP</v>
      </c>
      <c r="N211" s="65">
        <v>4</v>
      </c>
    </row>
    <row r="212" spans="1:14" x14ac:dyDescent="0.25">
      <c r="A212">
        <v>149</v>
      </c>
      <c r="B212" s="62" t="s">
        <v>1056</v>
      </c>
      <c r="C212" s="22">
        <v>98.157339096069336</v>
      </c>
      <c r="D212" s="22">
        <v>1.9919227767813219</v>
      </c>
      <c r="E212" s="22">
        <f t="shared" si="21"/>
        <v>1</v>
      </c>
      <c r="F212" s="62" t="s">
        <v>1054</v>
      </c>
      <c r="G212" s="75">
        <f t="shared" si="22"/>
        <v>1</v>
      </c>
      <c r="H212" s="75">
        <v>0</v>
      </c>
      <c r="I212" s="19">
        <f t="shared" si="23"/>
        <v>0</v>
      </c>
      <c r="J212" s="62" t="s">
        <v>1055</v>
      </c>
      <c r="K212" s="74">
        <f t="shared" si="25"/>
        <v>170976.46731318141</v>
      </c>
      <c r="L212" s="74">
        <v>5.2329363395188757</v>
      </c>
      <c r="M212" s="76" t="str">
        <f t="shared" si="24"/>
        <v>G1T1701_BR_360_MP__G1T1701_BR_318_MP</v>
      </c>
      <c r="N212" s="24">
        <v>4</v>
      </c>
    </row>
    <row r="213" spans="1:14" x14ac:dyDescent="0.25">
      <c r="A213">
        <v>149</v>
      </c>
      <c r="B213" s="62" t="s">
        <v>1057</v>
      </c>
      <c r="C213" s="22">
        <v>28.240480422973633</v>
      </c>
      <c r="D213" s="22">
        <v>1.4508720805976025</v>
      </c>
      <c r="E213" s="22">
        <f t="shared" si="21"/>
        <v>1</v>
      </c>
      <c r="F213" s="62" t="s">
        <v>1054</v>
      </c>
      <c r="G213" s="75">
        <f t="shared" si="22"/>
        <v>1</v>
      </c>
      <c r="H213" s="75">
        <v>0</v>
      </c>
      <c r="I213" s="19">
        <f t="shared" si="23"/>
        <v>0</v>
      </c>
      <c r="J213" s="62" t="s">
        <v>1055</v>
      </c>
      <c r="K213" s="74">
        <f t="shared" si="25"/>
        <v>170976.46731318292</v>
      </c>
      <c r="L213" s="74">
        <v>5.2329363395188802</v>
      </c>
      <c r="M213" s="76" t="str">
        <f t="shared" si="24"/>
        <v>G1T1701_BR_360_MP__G1T1701_BR_318_MP</v>
      </c>
      <c r="N213" s="24">
        <v>4</v>
      </c>
    </row>
    <row r="214" spans="1:14" x14ac:dyDescent="0.25">
      <c r="A214">
        <v>149</v>
      </c>
      <c r="B214" s="62" t="s">
        <v>1058</v>
      </c>
      <c r="C214" s="64">
        <v>1</v>
      </c>
      <c r="D214" s="64">
        <v>0</v>
      </c>
      <c r="E214" s="22">
        <f t="shared" si="21"/>
        <v>0</v>
      </c>
      <c r="F214" s="62" t="s">
        <v>1054</v>
      </c>
      <c r="G214" s="75">
        <f t="shared" si="22"/>
        <v>1</v>
      </c>
      <c r="H214" s="75">
        <v>0</v>
      </c>
      <c r="I214" s="19">
        <f t="shared" si="23"/>
        <v>0</v>
      </c>
      <c r="J214" s="62" t="s">
        <v>1055</v>
      </c>
      <c r="K214" s="74">
        <f t="shared" si="25"/>
        <v>170976.46731318292</v>
      </c>
      <c r="L214" s="74">
        <v>5.2329363395188802</v>
      </c>
      <c r="M214" s="76" t="str">
        <f t="shared" si="24"/>
        <v>G1T1701_BR_360_MP__G1T1701_BR_318_MP</v>
      </c>
      <c r="N214" s="24">
        <v>4</v>
      </c>
    </row>
    <row r="215" spans="1:14" x14ac:dyDescent="0.25">
      <c r="A215">
        <v>149</v>
      </c>
      <c r="B215" s="62" t="s">
        <v>1059</v>
      </c>
      <c r="C215" s="79">
        <v>595667.7734375</v>
      </c>
      <c r="D215" s="64">
        <v>5.7750041047205407</v>
      </c>
      <c r="E215" s="22">
        <f t="shared" si="21"/>
        <v>1</v>
      </c>
      <c r="F215" s="62" t="s">
        <v>1054</v>
      </c>
      <c r="G215" s="75">
        <f t="shared" si="22"/>
        <v>1</v>
      </c>
      <c r="H215" s="75">
        <v>0</v>
      </c>
      <c r="I215" s="19">
        <f t="shared" si="23"/>
        <v>0</v>
      </c>
      <c r="J215" s="62" t="s">
        <v>1055</v>
      </c>
      <c r="K215" s="74">
        <f t="shared" si="25"/>
        <v>170976.46731318292</v>
      </c>
      <c r="L215" s="74">
        <v>5.2329363395188802</v>
      </c>
      <c r="M215" s="76" t="str">
        <f t="shared" si="24"/>
        <v>G1T1701_BR_360_MP__G1T1701_BR_318_MP</v>
      </c>
      <c r="N215" s="24">
        <v>4</v>
      </c>
    </row>
    <row r="216" spans="1:14" x14ac:dyDescent="0.25">
      <c r="A216">
        <v>149</v>
      </c>
      <c r="B216" s="62" t="s">
        <v>1060</v>
      </c>
      <c r="C216" s="64">
        <v>1</v>
      </c>
      <c r="E216" s="22">
        <f t="shared" si="21"/>
        <v>0</v>
      </c>
      <c r="F216" s="62" t="s">
        <v>1054</v>
      </c>
      <c r="G216" s="75">
        <f t="shared" si="22"/>
        <v>1</v>
      </c>
      <c r="H216" s="75">
        <v>0</v>
      </c>
      <c r="I216" s="19">
        <f t="shared" si="23"/>
        <v>0</v>
      </c>
      <c r="J216" s="62" t="s">
        <v>1055</v>
      </c>
      <c r="K216" s="74">
        <f t="shared" si="25"/>
        <v>170976.46731318292</v>
      </c>
      <c r="L216" s="74">
        <v>5.2329363395188802</v>
      </c>
      <c r="M216" s="76" t="str">
        <f t="shared" si="24"/>
        <v>G1T1701_BR_360_MP__G1T1701_BR_318_MP</v>
      </c>
      <c r="N216" s="24">
        <v>4</v>
      </c>
    </row>
    <row r="217" spans="1:14" x14ac:dyDescent="0.25">
      <c r="A217">
        <v>149</v>
      </c>
      <c r="B217" s="62" t="s">
        <v>1061</v>
      </c>
      <c r="C217" s="64">
        <v>1</v>
      </c>
      <c r="E217" s="22">
        <f t="shared" si="21"/>
        <v>0</v>
      </c>
      <c r="F217" s="62" t="s">
        <v>1054</v>
      </c>
      <c r="G217" s="75">
        <f t="shared" si="22"/>
        <v>1</v>
      </c>
      <c r="H217" s="75">
        <v>0</v>
      </c>
      <c r="I217" s="19">
        <f t="shared" si="23"/>
        <v>0</v>
      </c>
      <c r="J217" s="62" t="s">
        <v>1055</v>
      </c>
      <c r="K217" s="74">
        <f t="shared" si="25"/>
        <v>170976.46731318292</v>
      </c>
      <c r="L217" s="74">
        <v>5.2329363395188802</v>
      </c>
      <c r="M217" s="76" t="str">
        <f t="shared" si="24"/>
        <v>G1T1701_BR_360_MP__G1T1701_BR_318_MP</v>
      </c>
      <c r="N217" s="24">
        <v>4</v>
      </c>
    </row>
    <row r="218" spans="1:14" x14ac:dyDescent="0.25">
      <c r="A218" s="10">
        <v>149</v>
      </c>
      <c r="B218" s="63" t="s">
        <v>1062</v>
      </c>
      <c r="C218" s="64">
        <v>6852.1953012751437</v>
      </c>
      <c r="E218" s="22">
        <f t="shared" si="21"/>
        <v>0</v>
      </c>
      <c r="F218" s="63" t="s">
        <v>1054</v>
      </c>
      <c r="G218" s="75">
        <f t="shared" si="22"/>
        <v>1</v>
      </c>
      <c r="H218" s="75">
        <v>0</v>
      </c>
      <c r="I218" s="19">
        <f t="shared" si="23"/>
        <v>0</v>
      </c>
      <c r="J218" s="63" t="s">
        <v>1055</v>
      </c>
      <c r="K218" s="74">
        <f t="shared" si="25"/>
        <v>170976.46731318292</v>
      </c>
      <c r="L218" s="74">
        <v>5.2329363395188802</v>
      </c>
      <c r="M218" s="80" t="str">
        <f t="shared" si="24"/>
        <v>G1T1701_BR_360_MP__G1T1701_BR_318_MP</v>
      </c>
      <c r="N218" s="24">
        <v>4</v>
      </c>
    </row>
    <row r="219" spans="1:14" x14ac:dyDescent="0.25">
      <c r="A219">
        <v>149</v>
      </c>
      <c r="B219" s="62" t="s">
        <v>1063</v>
      </c>
      <c r="C219" s="79">
        <v>1</v>
      </c>
      <c r="D219" s="64">
        <v>0</v>
      </c>
      <c r="E219" s="22">
        <f t="shared" si="21"/>
        <v>0</v>
      </c>
      <c r="F219" s="62" t="s">
        <v>1054</v>
      </c>
      <c r="G219" s="75">
        <f t="shared" si="22"/>
        <v>1</v>
      </c>
      <c r="H219" s="75">
        <v>0</v>
      </c>
      <c r="I219" s="19">
        <f t="shared" si="23"/>
        <v>0</v>
      </c>
      <c r="J219" s="62" t="s">
        <v>1055</v>
      </c>
      <c r="K219" s="74">
        <f t="shared" si="25"/>
        <v>170976.46731318292</v>
      </c>
      <c r="L219" s="74">
        <v>5.2329363395188802</v>
      </c>
      <c r="M219" s="76" t="str">
        <f t="shared" si="24"/>
        <v>G1T1701_BR_360_MP__G1T1701_BR_318_MP</v>
      </c>
      <c r="N219" s="24">
        <v>4</v>
      </c>
    </row>
    <row r="220" spans="1:14" x14ac:dyDescent="0.25">
      <c r="A220">
        <v>149</v>
      </c>
      <c r="B220" s="62" t="s">
        <v>1064</v>
      </c>
      <c r="C220" s="64">
        <v>1</v>
      </c>
      <c r="D220" s="64">
        <v>0</v>
      </c>
      <c r="E220" s="22">
        <f t="shared" si="21"/>
        <v>0</v>
      </c>
      <c r="F220" s="62" t="s">
        <v>1054</v>
      </c>
      <c r="G220" s="75">
        <f t="shared" si="22"/>
        <v>1</v>
      </c>
      <c r="H220" s="75">
        <v>0</v>
      </c>
      <c r="I220" s="19">
        <f t="shared" si="23"/>
        <v>0</v>
      </c>
      <c r="J220" s="62" t="s">
        <v>1055</v>
      </c>
      <c r="K220" s="74">
        <f t="shared" si="25"/>
        <v>170976.46731318292</v>
      </c>
      <c r="L220" s="74">
        <v>5.2329363395188802</v>
      </c>
      <c r="M220" s="76" t="str">
        <f t="shared" si="24"/>
        <v>G1T1701_BR_360_MP__G1T1701_BR_318_MP</v>
      </c>
      <c r="N220" s="24">
        <v>4</v>
      </c>
    </row>
    <row r="221" spans="1:14" x14ac:dyDescent="0.25">
      <c r="A221">
        <v>149</v>
      </c>
      <c r="B221" s="62" t="s">
        <v>1065</v>
      </c>
      <c r="C221" s="64">
        <v>1</v>
      </c>
      <c r="D221" s="64">
        <v>0</v>
      </c>
      <c r="E221" s="22">
        <f t="shared" si="21"/>
        <v>0</v>
      </c>
      <c r="F221" s="62" t="s">
        <v>1054</v>
      </c>
      <c r="G221" s="75">
        <f t="shared" si="22"/>
        <v>1</v>
      </c>
      <c r="H221" s="75">
        <v>0</v>
      </c>
      <c r="I221" s="19">
        <f t="shared" si="23"/>
        <v>0</v>
      </c>
      <c r="J221" s="62" t="s">
        <v>1055</v>
      </c>
      <c r="K221" s="74">
        <f t="shared" si="25"/>
        <v>170976.46731318292</v>
      </c>
      <c r="L221" s="74">
        <v>5.2329363395188802</v>
      </c>
      <c r="M221" s="76" t="str">
        <f t="shared" si="24"/>
        <v>G1T1701_BR_360_MP__G1T1701_BR_318_MP</v>
      </c>
      <c r="N221" s="24">
        <v>4</v>
      </c>
    </row>
    <row r="222" spans="1:14" x14ac:dyDescent="0.25">
      <c r="A222">
        <v>149</v>
      </c>
      <c r="B222" s="62" t="s">
        <v>1066</v>
      </c>
      <c r="C222" s="64">
        <v>1</v>
      </c>
      <c r="D222" s="64">
        <v>0</v>
      </c>
      <c r="E222" s="22">
        <f t="shared" si="21"/>
        <v>0</v>
      </c>
      <c r="F222" s="62" t="s">
        <v>1054</v>
      </c>
      <c r="G222" s="75">
        <f t="shared" si="22"/>
        <v>1</v>
      </c>
      <c r="H222" s="75">
        <v>0</v>
      </c>
      <c r="I222" s="19">
        <f t="shared" si="23"/>
        <v>0</v>
      </c>
      <c r="J222" s="62" t="s">
        <v>1055</v>
      </c>
      <c r="K222" s="74">
        <f t="shared" si="25"/>
        <v>170976.46731318292</v>
      </c>
      <c r="L222" s="74">
        <v>5.2329363395188802</v>
      </c>
      <c r="M222" s="76" t="str">
        <f t="shared" si="24"/>
        <v>G1T1701_BR_360_MP__G1T1701_BR_318_MP</v>
      </c>
      <c r="N222" s="24">
        <v>4</v>
      </c>
    </row>
    <row r="223" spans="1:14" x14ac:dyDescent="0.25">
      <c r="A223">
        <v>149</v>
      </c>
      <c r="B223" s="62" t="s">
        <v>1067</v>
      </c>
      <c r="C223" s="64">
        <v>1</v>
      </c>
      <c r="D223" s="64">
        <v>0</v>
      </c>
      <c r="E223" s="22">
        <f t="shared" si="21"/>
        <v>0</v>
      </c>
      <c r="F223" s="62" t="s">
        <v>1054</v>
      </c>
      <c r="G223" s="75">
        <f t="shared" si="22"/>
        <v>1</v>
      </c>
      <c r="H223" s="75">
        <v>0</v>
      </c>
      <c r="I223" s="19">
        <f t="shared" si="23"/>
        <v>0</v>
      </c>
      <c r="J223" s="62" t="s">
        <v>1055</v>
      </c>
      <c r="K223" s="74">
        <f t="shared" si="25"/>
        <v>170976.46731318292</v>
      </c>
      <c r="L223" s="74">
        <v>5.2329363395188802</v>
      </c>
      <c r="M223" s="76" t="str">
        <f t="shared" si="24"/>
        <v>G1T1701_BR_360_MP__G1T1701_BR_318_MP</v>
      </c>
      <c r="N223" s="24">
        <v>4</v>
      </c>
    </row>
    <row r="224" spans="1:14" x14ac:dyDescent="0.25">
      <c r="A224">
        <v>149</v>
      </c>
      <c r="B224" s="62" t="s">
        <v>1068</v>
      </c>
      <c r="C224" s="64">
        <v>22632.258300781199</v>
      </c>
      <c r="D224" s="64">
        <v>4.3547278910574443</v>
      </c>
      <c r="E224" s="22">
        <f t="shared" si="21"/>
        <v>1</v>
      </c>
      <c r="F224" s="62" t="s">
        <v>1054</v>
      </c>
      <c r="G224" s="75">
        <f t="shared" si="22"/>
        <v>1</v>
      </c>
      <c r="H224" s="75">
        <v>0</v>
      </c>
      <c r="I224" s="19">
        <f t="shared" si="23"/>
        <v>0</v>
      </c>
      <c r="J224" s="62" t="s">
        <v>1055</v>
      </c>
      <c r="K224" s="74">
        <f t="shared" si="25"/>
        <v>170976.46731318292</v>
      </c>
      <c r="L224" s="74">
        <v>5.2329363395188802</v>
      </c>
      <c r="M224" s="76" t="str">
        <f t="shared" si="24"/>
        <v>G1T1701_BR_360_MP__G1T1701_BR_318_MP</v>
      </c>
      <c r="N224" s="24">
        <v>4</v>
      </c>
    </row>
    <row r="225" spans="1:14" x14ac:dyDescent="0.25">
      <c r="A225">
        <v>149</v>
      </c>
      <c r="B225" s="62" t="s">
        <v>1069</v>
      </c>
      <c r="C225" s="64">
        <v>22804.60693359375</v>
      </c>
      <c r="D225" s="64">
        <v>4.3580225910236825</v>
      </c>
      <c r="E225" s="22">
        <f t="shared" si="21"/>
        <v>1</v>
      </c>
      <c r="F225" s="62" t="s">
        <v>1054</v>
      </c>
      <c r="G225" s="75">
        <f t="shared" si="22"/>
        <v>1</v>
      </c>
      <c r="H225" s="75">
        <v>0</v>
      </c>
      <c r="I225" s="19">
        <f t="shared" si="23"/>
        <v>0</v>
      </c>
      <c r="J225" s="62" t="s">
        <v>1055</v>
      </c>
      <c r="K225" s="74">
        <f t="shared" si="25"/>
        <v>170976.46731318292</v>
      </c>
      <c r="L225" s="74">
        <v>5.2329363395188802</v>
      </c>
      <c r="M225" s="76" t="str">
        <f t="shared" si="24"/>
        <v>G1T1701_BR_360_MP__G1T1701_BR_318_MP</v>
      </c>
      <c r="N225" s="24">
        <v>4</v>
      </c>
    </row>
    <row r="226" spans="1:14" x14ac:dyDescent="0.25">
      <c r="A226">
        <v>149</v>
      </c>
      <c r="B226" s="62" t="s">
        <v>1070</v>
      </c>
      <c r="C226" s="64">
        <v>13133.629501435573</v>
      </c>
      <c r="D226" s="64">
        <v>4.1183847607142043</v>
      </c>
      <c r="E226" s="22">
        <f t="shared" si="21"/>
        <v>1</v>
      </c>
      <c r="F226" s="62" t="s">
        <v>1054</v>
      </c>
      <c r="G226" s="75">
        <f t="shared" si="22"/>
        <v>1</v>
      </c>
      <c r="H226" s="75">
        <v>0</v>
      </c>
      <c r="I226" s="19">
        <f t="shared" si="23"/>
        <v>0</v>
      </c>
      <c r="J226" s="62" t="s">
        <v>1055</v>
      </c>
      <c r="K226" s="74">
        <f t="shared" si="25"/>
        <v>170976.46731318292</v>
      </c>
      <c r="L226" s="74">
        <v>5.2329363395188802</v>
      </c>
      <c r="M226" s="76" t="str">
        <f t="shared" si="24"/>
        <v>G1T1701_BR_360_MP__G1T1701_BR_318_MP</v>
      </c>
      <c r="N226" s="24">
        <v>4</v>
      </c>
    </row>
    <row r="227" spans="1:14" x14ac:dyDescent="0.25">
      <c r="A227">
        <v>149</v>
      </c>
      <c r="B227" s="62" t="s">
        <v>1071</v>
      </c>
      <c r="C227" s="64">
        <v>1</v>
      </c>
      <c r="D227" s="64" t="s">
        <v>764</v>
      </c>
      <c r="E227" s="22">
        <f t="shared" si="21"/>
        <v>1</v>
      </c>
      <c r="F227" s="62" t="s">
        <v>1054</v>
      </c>
      <c r="G227" s="75">
        <f t="shared" si="22"/>
        <v>1</v>
      </c>
      <c r="H227" s="75">
        <v>0</v>
      </c>
      <c r="I227" s="19">
        <f t="shared" si="23"/>
        <v>0</v>
      </c>
      <c r="J227" s="62" t="s">
        <v>1055</v>
      </c>
      <c r="K227" s="74">
        <f t="shared" si="25"/>
        <v>170976.46731318292</v>
      </c>
      <c r="L227" s="74">
        <v>5.2329363395188802</v>
      </c>
      <c r="M227" s="76" t="str">
        <f t="shared" si="24"/>
        <v>G1T1701_BR_360_MP__G1T1701_BR_318_MP</v>
      </c>
      <c r="N227" s="24">
        <v>4</v>
      </c>
    </row>
    <row r="228" spans="1:14" x14ac:dyDescent="0.25">
      <c r="A228">
        <v>149</v>
      </c>
      <c r="B228" s="62" t="s">
        <v>1072</v>
      </c>
      <c r="C228" s="64">
        <v>23142.362547770223</v>
      </c>
      <c r="D228" s="64">
        <v>4.3644076929512972</v>
      </c>
      <c r="E228" s="22">
        <f t="shared" si="21"/>
        <v>1</v>
      </c>
      <c r="F228" s="62" t="s">
        <v>1054</v>
      </c>
      <c r="G228" s="75">
        <f t="shared" si="22"/>
        <v>1</v>
      </c>
      <c r="H228" s="75">
        <v>0</v>
      </c>
      <c r="I228" s="19">
        <f t="shared" si="23"/>
        <v>0</v>
      </c>
      <c r="J228" s="62" t="s">
        <v>1055</v>
      </c>
      <c r="K228" s="74">
        <f t="shared" si="25"/>
        <v>170976.46731318292</v>
      </c>
      <c r="L228" s="74">
        <v>5.2329363395188802</v>
      </c>
      <c r="M228" s="76" t="str">
        <f t="shared" si="24"/>
        <v>G1T1701_BR_360_MP__G1T1701_BR_318_MP</v>
      </c>
      <c r="N228" s="24">
        <v>4</v>
      </c>
    </row>
    <row r="229" spans="1:14" x14ac:dyDescent="0.25">
      <c r="A229">
        <v>150</v>
      </c>
      <c r="B229" s="62" t="s">
        <v>1073</v>
      </c>
      <c r="C229" s="64">
        <v>1</v>
      </c>
      <c r="D229" s="64">
        <v>0</v>
      </c>
      <c r="E229" s="22">
        <f t="shared" si="21"/>
        <v>0</v>
      </c>
      <c r="F229" s="62" t="s">
        <v>1054</v>
      </c>
      <c r="G229" s="75">
        <f t="shared" si="22"/>
        <v>1</v>
      </c>
      <c r="H229" s="75">
        <v>0</v>
      </c>
      <c r="I229" s="19">
        <f t="shared" si="23"/>
        <v>0</v>
      </c>
      <c r="J229" s="62" t="s">
        <v>1055</v>
      </c>
      <c r="K229" s="74">
        <f t="shared" si="25"/>
        <v>170976.46731318292</v>
      </c>
      <c r="L229" s="74">
        <v>5.2329363395188802</v>
      </c>
      <c r="M229" s="76" t="str">
        <f t="shared" si="24"/>
        <v>G1T1701_BR_360_MP__G1T1701_BR_318_MP</v>
      </c>
      <c r="N229" s="24">
        <v>4</v>
      </c>
    </row>
    <row r="230" spans="1:14" x14ac:dyDescent="0.25">
      <c r="A230">
        <v>150</v>
      </c>
      <c r="B230" s="62" t="s">
        <v>1074</v>
      </c>
      <c r="C230" s="64">
        <v>188.36669969926612</v>
      </c>
      <c r="D230" s="64">
        <v>2.2750041287375407</v>
      </c>
      <c r="E230" s="22">
        <f t="shared" si="21"/>
        <v>1</v>
      </c>
      <c r="F230" s="62" t="s">
        <v>1054</v>
      </c>
      <c r="G230" s="75">
        <f t="shared" si="22"/>
        <v>1</v>
      </c>
      <c r="H230" s="75">
        <v>0</v>
      </c>
      <c r="I230" s="19">
        <f t="shared" si="23"/>
        <v>0</v>
      </c>
      <c r="J230" s="62" t="s">
        <v>1055</v>
      </c>
      <c r="K230" s="74">
        <f t="shared" si="25"/>
        <v>170976.46731318292</v>
      </c>
      <c r="L230" s="74">
        <v>5.2329363395188802</v>
      </c>
      <c r="M230" s="76" t="str">
        <f t="shared" si="24"/>
        <v>G1T1701_BR_360_MP__G1T1701_BR_318_MP</v>
      </c>
      <c r="N230" s="24">
        <v>4</v>
      </c>
    </row>
    <row r="231" spans="1:14" x14ac:dyDescent="0.25">
      <c r="A231">
        <v>150</v>
      </c>
      <c r="B231" s="62" t="s">
        <v>1075</v>
      </c>
      <c r="C231" s="22">
        <v>29.013128280639648</v>
      </c>
      <c r="D231" s="22">
        <v>1.4625945582329696</v>
      </c>
      <c r="E231" s="22">
        <f t="shared" si="21"/>
        <v>1</v>
      </c>
      <c r="F231" s="62" t="s">
        <v>1054</v>
      </c>
      <c r="G231" s="75">
        <f t="shared" si="22"/>
        <v>1</v>
      </c>
      <c r="H231" s="75">
        <v>0</v>
      </c>
      <c r="I231" s="19">
        <f t="shared" si="23"/>
        <v>0</v>
      </c>
      <c r="J231" s="62" t="s">
        <v>1055</v>
      </c>
      <c r="K231" s="74">
        <f t="shared" si="25"/>
        <v>170976.46731318292</v>
      </c>
      <c r="L231" s="74">
        <v>5.2329363395188802</v>
      </c>
      <c r="M231" s="76" t="str">
        <f t="shared" si="24"/>
        <v>G1T1701_BR_360_MP__G1T1701_BR_318_MP</v>
      </c>
      <c r="N231" s="24">
        <v>4</v>
      </c>
    </row>
    <row r="232" spans="1:14" x14ac:dyDescent="0.25">
      <c r="A232">
        <v>150</v>
      </c>
      <c r="B232" s="62" t="s">
        <v>1076</v>
      </c>
      <c r="C232" s="64">
        <v>62.556164078211893</v>
      </c>
      <c r="D232" s="64">
        <v>1.7962701100846985</v>
      </c>
      <c r="E232" s="22">
        <f t="shared" si="21"/>
        <v>1</v>
      </c>
      <c r="F232" s="62" t="s">
        <v>1054</v>
      </c>
      <c r="G232" s="75">
        <f t="shared" si="22"/>
        <v>1</v>
      </c>
      <c r="H232" s="75">
        <v>0</v>
      </c>
      <c r="I232" s="19">
        <f t="shared" si="23"/>
        <v>0</v>
      </c>
      <c r="J232" s="62" t="s">
        <v>1055</v>
      </c>
      <c r="K232" s="74">
        <f t="shared" si="25"/>
        <v>170976.46731318292</v>
      </c>
      <c r="L232" s="74">
        <v>5.2329363395188802</v>
      </c>
      <c r="M232" s="76" t="str">
        <f t="shared" si="24"/>
        <v>G1T1701_BR_360_MP__G1T1701_BR_318_MP</v>
      </c>
      <c r="N232" s="24">
        <v>4</v>
      </c>
    </row>
    <row r="233" spans="1:14" x14ac:dyDescent="0.25">
      <c r="A233">
        <v>150</v>
      </c>
      <c r="B233" s="62" t="s">
        <v>1077</v>
      </c>
      <c r="C233" s="64">
        <v>13064.0966796875</v>
      </c>
      <c r="D233" s="64">
        <v>4.1160793856982556</v>
      </c>
      <c r="E233" s="22">
        <f t="shared" si="21"/>
        <v>1</v>
      </c>
      <c r="F233" s="62" t="s">
        <v>1054</v>
      </c>
      <c r="G233" s="75">
        <f t="shared" si="22"/>
        <v>1</v>
      </c>
      <c r="H233" s="75">
        <v>0</v>
      </c>
      <c r="I233" s="19">
        <f t="shared" si="23"/>
        <v>0</v>
      </c>
      <c r="J233" s="62" t="s">
        <v>1055</v>
      </c>
      <c r="K233" s="74">
        <f t="shared" si="25"/>
        <v>170976.46731318292</v>
      </c>
      <c r="L233" s="74">
        <v>5.2329363395188802</v>
      </c>
      <c r="M233" s="76" t="str">
        <f t="shared" si="24"/>
        <v>G1T1701_BR_360_MP__G1T1701_BR_318_MP</v>
      </c>
      <c r="N233" s="24">
        <v>4</v>
      </c>
    </row>
    <row r="234" spans="1:14" x14ac:dyDescent="0.25">
      <c r="A234">
        <v>150</v>
      </c>
      <c r="B234" s="62" t="s">
        <v>1078</v>
      </c>
      <c r="C234" s="22">
        <v>396.23199462890625</v>
      </c>
      <c r="D234" s="22">
        <v>2.5979495406870678</v>
      </c>
      <c r="E234" s="22">
        <f t="shared" si="21"/>
        <v>1</v>
      </c>
      <c r="F234" s="62" t="s">
        <v>1054</v>
      </c>
      <c r="G234" s="75">
        <f t="shared" si="22"/>
        <v>1</v>
      </c>
      <c r="H234" s="75">
        <v>0</v>
      </c>
      <c r="I234" s="19">
        <f t="shared" si="23"/>
        <v>0</v>
      </c>
      <c r="J234" s="62" t="s">
        <v>1055</v>
      </c>
      <c r="K234" s="74">
        <f t="shared" si="25"/>
        <v>170976.46731318292</v>
      </c>
      <c r="L234" s="74">
        <v>5.2329363395188802</v>
      </c>
      <c r="M234" s="76" t="str">
        <f t="shared" si="24"/>
        <v>G1T1701_BR_360_MP__G1T1701_BR_318_MP</v>
      </c>
      <c r="N234" s="24">
        <v>4</v>
      </c>
    </row>
    <row r="235" spans="1:14" x14ac:dyDescent="0.25">
      <c r="A235">
        <v>150</v>
      </c>
      <c r="B235" s="62" t="s">
        <v>1079</v>
      </c>
      <c r="C235" s="64">
        <v>909343.203125</v>
      </c>
      <c r="D235" s="64">
        <v>5.9587278250178546</v>
      </c>
      <c r="E235" s="22">
        <f t="shared" si="21"/>
        <v>1</v>
      </c>
      <c r="F235" s="62" t="s">
        <v>1054</v>
      </c>
      <c r="G235" s="75">
        <f t="shared" si="22"/>
        <v>1</v>
      </c>
      <c r="H235" s="75">
        <v>0</v>
      </c>
      <c r="I235" s="19">
        <f t="shared" si="23"/>
        <v>0</v>
      </c>
      <c r="J235" s="62" t="s">
        <v>1055</v>
      </c>
      <c r="K235" s="74">
        <f t="shared" si="25"/>
        <v>170976.46731318292</v>
      </c>
      <c r="L235" s="74">
        <v>5.2329363395188802</v>
      </c>
      <c r="M235" s="76" t="str">
        <f t="shared" si="24"/>
        <v>G1T1701_BR_360_MP__G1T1701_BR_318_MP</v>
      </c>
      <c r="N235" s="24">
        <v>4</v>
      </c>
    </row>
    <row r="236" spans="1:14" x14ac:dyDescent="0.25">
      <c r="A236">
        <v>150</v>
      </c>
      <c r="B236" s="62" t="s">
        <v>1080</v>
      </c>
      <c r="C236" s="64">
        <v>283.50870132446289</v>
      </c>
      <c r="D236" s="64">
        <v>2.4525663926088481</v>
      </c>
      <c r="E236" s="22">
        <f t="shared" si="21"/>
        <v>1</v>
      </c>
      <c r="F236" s="62" t="s">
        <v>1054</v>
      </c>
      <c r="G236" s="75">
        <f t="shared" si="22"/>
        <v>1</v>
      </c>
      <c r="H236" s="75">
        <v>0</v>
      </c>
      <c r="I236" s="19">
        <f t="shared" si="23"/>
        <v>0</v>
      </c>
      <c r="J236" s="62" t="s">
        <v>1055</v>
      </c>
      <c r="K236" s="74">
        <f t="shared" si="25"/>
        <v>170976.46731318292</v>
      </c>
      <c r="L236" s="74">
        <v>5.2329363395188802</v>
      </c>
      <c r="M236" s="76" t="str">
        <f t="shared" si="24"/>
        <v>G1T1701_BR_360_MP__G1T1701_BR_318_MP</v>
      </c>
      <c r="N236" s="24">
        <v>4</v>
      </c>
    </row>
    <row r="237" spans="1:14" x14ac:dyDescent="0.25">
      <c r="A237">
        <v>150</v>
      </c>
      <c r="B237" s="62" t="s">
        <v>1081</v>
      </c>
      <c r="C237" s="64">
        <v>1</v>
      </c>
      <c r="D237" s="64">
        <v>0</v>
      </c>
      <c r="E237" s="22">
        <f t="shared" si="21"/>
        <v>0</v>
      </c>
      <c r="F237" s="62" t="s">
        <v>1054</v>
      </c>
      <c r="G237" s="75">
        <f t="shared" si="22"/>
        <v>1</v>
      </c>
      <c r="H237" s="75">
        <v>0</v>
      </c>
      <c r="I237" s="19">
        <f t="shared" si="23"/>
        <v>0</v>
      </c>
      <c r="J237" s="62" t="s">
        <v>1055</v>
      </c>
      <c r="K237" s="74">
        <f t="shared" si="25"/>
        <v>170976.46731318292</v>
      </c>
      <c r="L237" s="74">
        <v>5.2329363395188802</v>
      </c>
      <c r="M237" s="76" t="str">
        <f t="shared" si="24"/>
        <v>G1T1701_BR_360_MP__G1T1701_BR_318_MP</v>
      </c>
      <c r="N237" s="24">
        <v>4</v>
      </c>
    </row>
    <row r="238" spans="1:14" x14ac:dyDescent="0.25">
      <c r="A238">
        <v>150</v>
      </c>
      <c r="B238" s="62" t="s">
        <v>1082</v>
      </c>
      <c r="C238" s="64">
        <v>177.58955001831055</v>
      </c>
      <c r="D238" s="64">
        <v>2.2494174068090924</v>
      </c>
      <c r="E238" s="22">
        <f t="shared" si="21"/>
        <v>1</v>
      </c>
      <c r="F238" s="62" t="s">
        <v>1054</v>
      </c>
      <c r="G238" s="75">
        <f t="shared" si="22"/>
        <v>1</v>
      </c>
      <c r="H238" s="75">
        <v>0</v>
      </c>
      <c r="I238" s="19">
        <f t="shared" si="23"/>
        <v>0</v>
      </c>
      <c r="J238" s="62" t="s">
        <v>1055</v>
      </c>
      <c r="K238" s="74">
        <f t="shared" si="25"/>
        <v>170976.46731318292</v>
      </c>
      <c r="L238" s="74">
        <v>5.2329363395188802</v>
      </c>
      <c r="M238" s="76" t="str">
        <f t="shared" si="24"/>
        <v>G1T1701_BR_360_MP__G1T1701_BR_318_MP</v>
      </c>
      <c r="N238" s="24">
        <v>4</v>
      </c>
    </row>
    <row r="239" spans="1:14" x14ac:dyDescent="0.25">
      <c r="A239">
        <v>150</v>
      </c>
      <c r="B239" s="62" t="s">
        <v>1083</v>
      </c>
      <c r="C239" s="22">
        <v>1</v>
      </c>
      <c r="D239" s="22">
        <v>0</v>
      </c>
      <c r="E239" s="22">
        <f t="shared" si="21"/>
        <v>0</v>
      </c>
      <c r="F239" s="62" t="s">
        <v>1054</v>
      </c>
      <c r="G239" s="75">
        <f t="shared" si="22"/>
        <v>1</v>
      </c>
      <c r="H239" s="75">
        <v>0</v>
      </c>
      <c r="I239" s="19">
        <f t="shared" si="23"/>
        <v>0</v>
      </c>
      <c r="J239" s="62" t="s">
        <v>1055</v>
      </c>
      <c r="K239" s="74">
        <f t="shared" si="25"/>
        <v>170976.46731318292</v>
      </c>
      <c r="L239" s="74">
        <v>5.2329363395188802</v>
      </c>
      <c r="M239" s="76" t="str">
        <f t="shared" si="24"/>
        <v>G1T1701_BR_360_MP__G1T1701_BR_318_MP</v>
      </c>
      <c r="N239" s="24">
        <v>4</v>
      </c>
    </row>
    <row r="240" spans="1:14" x14ac:dyDescent="0.25">
      <c r="A240">
        <v>150</v>
      </c>
      <c r="B240" s="62" t="s">
        <v>1084</v>
      </c>
      <c r="C240" s="64">
        <v>1</v>
      </c>
      <c r="D240" s="64">
        <v>0</v>
      </c>
      <c r="E240" s="22">
        <f t="shared" si="21"/>
        <v>0</v>
      </c>
      <c r="F240" s="62" t="s">
        <v>1054</v>
      </c>
      <c r="G240" s="75">
        <f t="shared" si="22"/>
        <v>1</v>
      </c>
      <c r="H240" s="75">
        <v>0</v>
      </c>
      <c r="I240" s="19">
        <f t="shared" si="23"/>
        <v>0</v>
      </c>
      <c r="J240" s="62" t="s">
        <v>1055</v>
      </c>
      <c r="K240" s="74">
        <f t="shared" si="25"/>
        <v>170976.46731318292</v>
      </c>
      <c r="L240" s="74">
        <v>5.2329363395188802</v>
      </c>
      <c r="M240" s="76" t="str">
        <f t="shared" si="24"/>
        <v>G1T1701_BR_360_MP__G1T1701_BR_318_MP</v>
      </c>
      <c r="N240" s="24">
        <v>4</v>
      </c>
    </row>
    <row r="241" spans="1:14" x14ac:dyDescent="0.25">
      <c r="A241">
        <v>150</v>
      </c>
      <c r="B241" s="62" t="s">
        <v>1085</v>
      </c>
      <c r="C241" s="64">
        <v>1</v>
      </c>
      <c r="D241" s="64">
        <v>0</v>
      </c>
      <c r="E241" s="22">
        <f t="shared" si="21"/>
        <v>0</v>
      </c>
      <c r="F241" s="62" t="s">
        <v>1054</v>
      </c>
      <c r="G241" s="75">
        <f t="shared" si="22"/>
        <v>1</v>
      </c>
      <c r="H241" s="75">
        <v>0</v>
      </c>
      <c r="I241" s="19">
        <f t="shared" si="23"/>
        <v>0</v>
      </c>
      <c r="J241" s="62" t="s">
        <v>1055</v>
      </c>
      <c r="K241" s="74">
        <f t="shared" si="25"/>
        <v>170976.46731318292</v>
      </c>
      <c r="L241" s="74">
        <v>5.2329363395188802</v>
      </c>
      <c r="M241" s="76" t="str">
        <f t="shared" si="24"/>
        <v>G1T1701_BR_360_MP__G1T1701_BR_318_MP</v>
      </c>
      <c r="N241" s="24">
        <v>4</v>
      </c>
    </row>
    <row r="242" spans="1:14" x14ac:dyDescent="0.25">
      <c r="A242">
        <v>150</v>
      </c>
      <c r="B242" s="62" t="s">
        <v>1086</v>
      </c>
      <c r="C242" s="64">
        <v>697270.078125</v>
      </c>
      <c r="D242" s="64">
        <v>5.8434010287729361</v>
      </c>
      <c r="E242" s="22">
        <f t="shared" si="21"/>
        <v>1</v>
      </c>
      <c r="F242" s="62" t="s">
        <v>1054</v>
      </c>
      <c r="G242" s="75">
        <f t="shared" si="22"/>
        <v>1</v>
      </c>
      <c r="H242" s="75">
        <v>0</v>
      </c>
      <c r="I242" s="19">
        <f t="shared" si="23"/>
        <v>0</v>
      </c>
      <c r="J242" s="62" t="s">
        <v>1055</v>
      </c>
      <c r="K242" s="74">
        <f t="shared" si="25"/>
        <v>170976.46731318292</v>
      </c>
      <c r="L242" s="74">
        <v>5.2329363395188802</v>
      </c>
      <c r="M242" s="76" t="str">
        <f t="shared" si="24"/>
        <v>G1T1701_BR_360_MP__G1T1701_BR_318_MP</v>
      </c>
      <c r="N242" s="24">
        <v>4</v>
      </c>
    </row>
    <row r="243" spans="1:14" x14ac:dyDescent="0.25">
      <c r="A243">
        <v>150</v>
      </c>
      <c r="B243" s="62" t="s">
        <v>1087</v>
      </c>
      <c r="C243" s="64">
        <v>1524920.15625</v>
      </c>
      <c r="D243" s="64">
        <v>6.183247104923578</v>
      </c>
      <c r="E243" s="22">
        <f t="shared" si="21"/>
        <v>1</v>
      </c>
      <c r="F243" s="62" t="s">
        <v>1054</v>
      </c>
      <c r="G243" s="75">
        <f t="shared" si="22"/>
        <v>1</v>
      </c>
      <c r="H243" s="75">
        <v>0</v>
      </c>
      <c r="I243" s="19">
        <f t="shared" si="23"/>
        <v>0</v>
      </c>
      <c r="J243" s="62" t="s">
        <v>1055</v>
      </c>
      <c r="K243" s="74">
        <f t="shared" si="25"/>
        <v>170976.46731318292</v>
      </c>
      <c r="L243" s="74">
        <v>5.2329363395188802</v>
      </c>
      <c r="M243" s="76" t="str">
        <f t="shared" si="24"/>
        <v>G1T1701_BR_360_MP__G1T1701_BR_318_MP</v>
      </c>
      <c r="N243" s="24">
        <v>4</v>
      </c>
    </row>
    <row r="244" spans="1:14" ht="15.75" thickBot="1" x14ac:dyDescent="0.3">
      <c r="A244">
        <v>150</v>
      </c>
      <c r="B244" s="62" t="s">
        <v>1088</v>
      </c>
      <c r="C244" s="83">
        <v>1</v>
      </c>
      <c r="D244" s="64">
        <v>0</v>
      </c>
      <c r="E244" s="22">
        <f t="shared" si="21"/>
        <v>0</v>
      </c>
      <c r="F244" s="62" t="s">
        <v>1054</v>
      </c>
      <c r="G244" s="75">
        <f t="shared" si="22"/>
        <v>1</v>
      </c>
      <c r="H244" s="75">
        <v>0</v>
      </c>
      <c r="I244" s="19">
        <f t="shared" si="23"/>
        <v>0</v>
      </c>
      <c r="J244" s="62" t="s">
        <v>1055</v>
      </c>
      <c r="K244" s="74">
        <f t="shared" si="25"/>
        <v>170976.46731318292</v>
      </c>
      <c r="L244" s="74">
        <v>5.2329363395188802</v>
      </c>
      <c r="M244" s="76" t="str">
        <f t="shared" si="24"/>
        <v>G1T1701_BR_360_MP__G1T1701_BR_318_MP</v>
      </c>
      <c r="N244" s="24">
        <v>4</v>
      </c>
    </row>
    <row r="245" spans="1:14" x14ac:dyDescent="0.25">
      <c r="A245">
        <v>150</v>
      </c>
      <c r="B245" s="62" t="s">
        <v>1089</v>
      </c>
      <c r="C245" s="64">
        <v>1</v>
      </c>
      <c r="D245" s="64">
        <v>0</v>
      </c>
      <c r="E245" s="22">
        <f t="shared" si="21"/>
        <v>0</v>
      </c>
      <c r="F245" s="62" t="s">
        <v>1054</v>
      </c>
      <c r="G245" s="75">
        <f t="shared" si="22"/>
        <v>1</v>
      </c>
      <c r="H245" s="75">
        <v>0</v>
      </c>
      <c r="I245" s="19">
        <f t="shared" si="23"/>
        <v>0</v>
      </c>
      <c r="J245" s="62" t="s">
        <v>1055</v>
      </c>
      <c r="K245" s="74">
        <f t="shared" si="25"/>
        <v>170976.46731318292</v>
      </c>
      <c r="L245" s="74">
        <v>5.2329363395188802</v>
      </c>
      <c r="M245" s="76" t="str">
        <f t="shared" si="24"/>
        <v>G1T1701_BR_360_MP__G1T1701_BR_318_MP</v>
      </c>
      <c r="N245" s="24">
        <v>4</v>
      </c>
    </row>
    <row r="246" spans="1:14" x14ac:dyDescent="0.25">
      <c r="A246">
        <v>150</v>
      </c>
      <c r="B246" s="62" t="s">
        <v>1090</v>
      </c>
      <c r="C246" s="64">
        <v>11374.82421875</v>
      </c>
      <c r="D246" s="64">
        <v>4.0559446939958086</v>
      </c>
      <c r="E246" s="22">
        <f t="shared" si="21"/>
        <v>1</v>
      </c>
      <c r="F246" s="62" t="s">
        <v>1054</v>
      </c>
      <c r="G246" s="75">
        <f t="shared" si="22"/>
        <v>1</v>
      </c>
      <c r="H246" s="75">
        <v>0</v>
      </c>
      <c r="I246" s="19">
        <f t="shared" si="23"/>
        <v>0</v>
      </c>
      <c r="J246" s="62" t="s">
        <v>1055</v>
      </c>
      <c r="K246" s="74">
        <f t="shared" si="25"/>
        <v>170976.46731318292</v>
      </c>
      <c r="L246" s="74">
        <v>5.2329363395188802</v>
      </c>
      <c r="M246" s="76" t="str">
        <f t="shared" si="24"/>
        <v>G1T1701_BR_360_MP__G1T1701_BR_318_MP</v>
      </c>
      <c r="N246" s="24">
        <v>4</v>
      </c>
    </row>
    <row r="247" spans="1:14" ht="15.75" thickBot="1" x14ac:dyDescent="0.3">
      <c r="A247" s="49">
        <v>150</v>
      </c>
      <c r="B247" s="81" t="s">
        <v>1091</v>
      </c>
      <c r="C247" s="79">
        <v>44.08635139465332</v>
      </c>
      <c r="D247" s="64">
        <v>1.6443041579159867</v>
      </c>
      <c r="E247" s="22">
        <f t="shared" si="21"/>
        <v>1</v>
      </c>
      <c r="F247" s="81" t="s">
        <v>1054</v>
      </c>
      <c r="G247" s="75">
        <f t="shared" si="22"/>
        <v>1</v>
      </c>
      <c r="H247" s="75">
        <v>0</v>
      </c>
      <c r="I247" s="19">
        <f t="shared" si="23"/>
        <v>0</v>
      </c>
      <c r="J247" s="81" t="s">
        <v>1055</v>
      </c>
      <c r="K247" s="74">
        <f t="shared" si="25"/>
        <v>170976.46731318292</v>
      </c>
      <c r="L247" s="74">
        <v>5.2329363395188802</v>
      </c>
      <c r="M247" s="82" t="str">
        <f t="shared" si="24"/>
        <v>G1T1701_BR_360_MP__G1T1701_BR_318_MP</v>
      </c>
      <c r="N247" s="65">
        <v>4</v>
      </c>
    </row>
    <row r="248" spans="1:14" x14ac:dyDescent="0.25">
      <c r="A248" s="10">
        <v>150</v>
      </c>
      <c r="B248" s="63" t="s">
        <v>1092</v>
      </c>
      <c r="C248" s="22">
        <v>1</v>
      </c>
      <c r="D248" s="22">
        <v>0</v>
      </c>
      <c r="E248" s="22">
        <f t="shared" si="21"/>
        <v>0</v>
      </c>
      <c r="F248" s="63" t="s">
        <v>1054</v>
      </c>
      <c r="G248" s="75">
        <f t="shared" si="22"/>
        <v>1</v>
      </c>
      <c r="H248" s="75">
        <v>0</v>
      </c>
      <c r="I248" s="19">
        <f t="shared" si="23"/>
        <v>0</v>
      </c>
      <c r="J248" s="63" t="s">
        <v>1055</v>
      </c>
      <c r="K248" s="74">
        <f t="shared" si="25"/>
        <v>170976.46731318292</v>
      </c>
      <c r="L248" s="74">
        <v>5.2329363395188802</v>
      </c>
      <c r="M248" s="80" t="str">
        <f t="shared" si="24"/>
        <v>G1T1701_BR_360_MP__G1T1701_BR_318_MP</v>
      </c>
      <c r="N248" s="24">
        <v>4</v>
      </c>
    </row>
    <row r="249" spans="1:14" x14ac:dyDescent="0.25">
      <c r="A249">
        <v>150</v>
      </c>
      <c r="B249" s="62" t="s">
        <v>1093</v>
      </c>
      <c r="C249" s="64">
        <v>3017.6351928710938</v>
      </c>
      <c r="D249" s="64">
        <v>3.4796667360030833</v>
      </c>
      <c r="E249" s="22">
        <f t="shared" si="21"/>
        <v>1</v>
      </c>
      <c r="F249" s="62" t="s">
        <v>1054</v>
      </c>
      <c r="G249" s="75">
        <f t="shared" si="22"/>
        <v>1</v>
      </c>
      <c r="H249" s="75">
        <v>0</v>
      </c>
      <c r="I249" s="19">
        <f t="shared" si="23"/>
        <v>0</v>
      </c>
      <c r="J249" s="62" t="s">
        <v>1055</v>
      </c>
      <c r="K249" s="74">
        <f t="shared" si="25"/>
        <v>170976.46731318292</v>
      </c>
      <c r="L249" s="74">
        <v>5.2329363395188802</v>
      </c>
      <c r="M249" s="76" t="str">
        <f t="shared" si="24"/>
        <v>G1T1701_BR_360_MP__G1T1701_BR_318_MP</v>
      </c>
      <c r="N249" s="24">
        <v>4</v>
      </c>
    </row>
    <row r="250" spans="1:14" x14ac:dyDescent="0.25">
      <c r="A250">
        <v>149</v>
      </c>
      <c r="B250" s="62" t="s">
        <v>1094</v>
      </c>
      <c r="C250" s="64">
        <v>422247.8515625</v>
      </c>
      <c r="D250" s="64">
        <v>5.6255674485167591</v>
      </c>
      <c r="E250" s="22">
        <f t="shared" si="21"/>
        <v>1</v>
      </c>
      <c r="F250" s="62" t="s">
        <v>1095</v>
      </c>
      <c r="G250" s="74">
        <f t="shared" si="22"/>
        <v>234254722.72361231</v>
      </c>
      <c r="H250" s="75">
        <v>8.3696883552999601</v>
      </c>
      <c r="I250" s="19">
        <f t="shared" si="23"/>
        <v>1</v>
      </c>
      <c r="J250" s="62" t="s">
        <v>1096</v>
      </c>
      <c r="K250" s="74">
        <f t="shared" si="25"/>
        <v>11859.572669718431</v>
      </c>
      <c r="L250" s="74">
        <v>4.07406904058585</v>
      </c>
      <c r="M250" s="76" t="str">
        <f t="shared" si="24"/>
        <v>G1T1701_BR_139_MP__G1T1701_BR_042_P</v>
      </c>
      <c r="N250" s="24">
        <v>5</v>
      </c>
    </row>
    <row r="251" spans="1:14" ht="15.75" thickBot="1" x14ac:dyDescent="0.3">
      <c r="A251">
        <v>149</v>
      </c>
      <c r="B251" s="62" t="s">
        <v>1097</v>
      </c>
      <c r="C251" s="83">
        <v>5249.9493408203125</v>
      </c>
      <c r="D251" s="64">
        <v>3.7201551127186532</v>
      </c>
      <c r="E251" s="22">
        <f t="shared" si="21"/>
        <v>1</v>
      </c>
      <c r="F251" s="62" t="s">
        <v>1095</v>
      </c>
      <c r="G251" s="74">
        <f t="shared" si="22"/>
        <v>234254722.72361231</v>
      </c>
      <c r="H251" s="75">
        <v>8.3696883552999601</v>
      </c>
      <c r="I251" s="19">
        <f t="shared" si="23"/>
        <v>1</v>
      </c>
      <c r="J251" s="62" t="s">
        <v>1096</v>
      </c>
      <c r="K251" s="74">
        <f t="shared" si="25"/>
        <v>11859.572669718431</v>
      </c>
      <c r="L251" s="74">
        <v>4.07406904058585</v>
      </c>
      <c r="M251" s="76" t="str">
        <f t="shared" si="24"/>
        <v>G1T1701_BR_139_MP__G1T1701_BR_042_P</v>
      </c>
      <c r="N251" s="24">
        <v>5</v>
      </c>
    </row>
    <row r="252" spans="1:14" x14ac:dyDescent="0.25">
      <c r="A252" s="10">
        <v>149</v>
      </c>
      <c r="B252" s="63" t="s">
        <v>1098</v>
      </c>
      <c r="C252" s="64">
        <v>14.096904993057251</v>
      </c>
      <c r="D252" s="64">
        <f>LOG10(C252)</f>
        <v>1.1491237727985824</v>
      </c>
      <c r="E252" s="22">
        <f t="shared" si="21"/>
        <v>1</v>
      </c>
      <c r="F252" s="63" t="s">
        <v>1095</v>
      </c>
      <c r="G252" s="74">
        <f t="shared" si="22"/>
        <v>234254722.72361231</v>
      </c>
      <c r="H252" s="75">
        <v>8.3696883552999601</v>
      </c>
      <c r="I252" s="19">
        <f t="shared" si="23"/>
        <v>1</v>
      </c>
      <c r="J252" s="63" t="s">
        <v>1096</v>
      </c>
      <c r="K252" s="74">
        <f t="shared" si="25"/>
        <v>11859.572669718431</v>
      </c>
      <c r="L252" s="74">
        <v>4.07406904058585</v>
      </c>
      <c r="M252" s="80" t="str">
        <f t="shared" si="24"/>
        <v>G1T1701_BR_139_MP__G1T1701_BR_042_P</v>
      </c>
      <c r="N252" s="24">
        <v>5</v>
      </c>
    </row>
    <row r="253" spans="1:14" x14ac:dyDescent="0.25">
      <c r="A253">
        <v>149</v>
      </c>
      <c r="B253" s="62" t="s">
        <v>1099</v>
      </c>
      <c r="C253" s="22">
        <v>1</v>
      </c>
      <c r="D253" s="64">
        <f>LOG10(C253)</f>
        <v>0</v>
      </c>
      <c r="E253" s="22">
        <f t="shared" si="21"/>
        <v>0</v>
      </c>
      <c r="F253" s="62" t="s">
        <v>1095</v>
      </c>
      <c r="G253" s="74">
        <f t="shared" si="22"/>
        <v>234254722.72361231</v>
      </c>
      <c r="H253" s="75">
        <v>8.3696883552999601</v>
      </c>
      <c r="I253" s="19">
        <f t="shared" si="23"/>
        <v>1</v>
      </c>
      <c r="J253" s="62" t="s">
        <v>1096</v>
      </c>
      <c r="K253" s="74">
        <f t="shared" si="25"/>
        <v>11859.572669718431</v>
      </c>
      <c r="L253" s="74">
        <v>4.07406904058585</v>
      </c>
      <c r="M253" s="76" t="str">
        <f t="shared" si="24"/>
        <v>G1T1701_BR_139_MP__G1T1701_BR_042_P</v>
      </c>
      <c r="N253" s="24">
        <v>5</v>
      </c>
    </row>
    <row r="254" spans="1:14" ht="15.75" thickBot="1" x14ac:dyDescent="0.3">
      <c r="A254" s="49">
        <v>149</v>
      </c>
      <c r="B254" s="81" t="s">
        <v>1100</v>
      </c>
      <c r="C254" s="64">
        <v>1</v>
      </c>
      <c r="D254" s="64">
        <v>0</v>
      </c>
      <c r="E254" s="22">
        <f t="shared" si="21"/>
        <v>0</v>
      </c>
      <c r="F254" s="81" t="s">
        <v>1095</v>
      </c>
      <c r="G254" s="74">
        <f t="shared" si="22"/>
        <v>234254722.72361231</v>
      </c>
      <c r="H254" s="75">
        <v>8.3696883552999601</v>
      </c>
      <c r="I254" s="19">
        <f t="shared" si="23"/>
        <v>1</v>
      </c>
      <c r="J254" s="81" t="s">
        <v>1096</v>
      </c>
      <c r="K254" s="74">
        <f t="shared" si="25"/>
        <v>11859.572669718431</v>
      </c>
      <c r="L254" s="74">
        <v>4.07406904058585</v>
      </c>
      <c r="M254" s="82" t="str">
        <f t="shared" si="24"/>
        <v>G1T1701_BR_139_MP__G1T1701_BR_042_P</v>
      </c>
      <c r="N254" s="65">
        <v>5</v>
      </c>
    </row>
    <row r="255" spans="1:14" x14ac:dyDescent="0.25">
      <c r="A255">
        <v>149</v>
      </c>
      <c r="B255" s="62" t="s">
        <v>1101</v>
      </c>
      <c r="C255" s="64">
        <v>175.44069290161099</v>
      </c>
      <c r="D255" s="64">
        <v>2.2441303339154302</v>
      </c>
      <c r="E255" s="22">
        <f t="shared" si="21"/>
        <v>1</v>
      </c>
      <c r="F255" s="62" t="s">
        <v>1095</v>
      </c>
      <c r="G255" s="74">
        <f t="shared" si="22"/>
        <v>234254722.72361231</v>
      </c>
      <c r="H255" s="75">
        <v>8.3696883552999601</v>
      </c>
      <c r="I255" s="19">
        <f t="shared" si="23"/>
        <v>1</v>
      </c>
      <c r="J255" s="62" t="s">
        <v>1096</v>
      </c>
      <c r="K255" s="74">
        <f t="shared" si="25"/>
        <v>11859.572669718431</v>
      </c>
      <c r="L255" s="74">
        <v>4.07406904058585</v>
      </c>
      <c r="M255" s="76" t="str">
        <f t="shared" si="24"/>
        <v>G1T1701_BR_139_MP__G1T1701_BR_042_P</v>
      </c>
      <c r="N255" s="24">
        <v>5</v>
      </c>
    </row>
    <row r="256" spans="1:14" x14ac:dyDescent="0.25">
      <c r="A256">
        <v>149</v>
      </c>
      <c r="B256" s="62" t="s">
        <v>1102</v>
      </c>
      <c r="C256" s="79">
        <v>1</v>
      </c>
      <c r="D256" s="64">
        <v>0</v>
      </c>
      <c r="E256" s="22">
        <f t="shared" si="21"/>
        <v>0</v>
      </c>
      <c r="F256" s="62" t="s">
        <v>1095</v>
      </c>
      <c r="G256" s="74">
        <f t="shared" si="22"/>
        <v>234254722.72361231</v>
      </c>
      <c r="H256" s="75">
        <v>8.3696883552999601</v>
      </c>
      <c r="I256" s="19">
        <f t="shared" si="23"/>
        <v>1</v>
      </c>
      <c r="J256" s="62" t="s">
        <v>1096</v>
      </c>
      <c r="K256" s="74">
        <f t="shared" si="25"/>
        <v>11859.572669718431</v>
      </c>
      <c r="L256" s="74">
        <v>4.07406904058585</v>
      </c>
      <c r="M256" s="76" t="str">
        <f t="shared" si="24"/>
        <v>G1T1701_BR_139_MP__G1T1701_BR_042_P</v>
      </c>
      <c r="N256" s="24">
        <v>5</v>
      </c>
    </row>
    <row r="257" spans="1:14" x14ac:dyDescent="0.25">
      <c r="A257" s="10">
        <v>149</v>
      </c>
      <c r="B257" s="63" t="s">
        <v>1103</v>
      </c>
      <c r="C257" s="64">
        <v>1</v>
      </c>
      <c r="D257" s="64">
        <v>0</v>
      </c>
      <c r="E257" s="22">
        <f t="shared" si="21"/>
        <v>0</v>
      </c>
      <c r="F257" s="63" t="s">
        <v>1095</v>
      </c>
      <c r="G257" s="74">
        <f t="shared" si="22"/>
        <v>234254722.72361231</v>
      </c>
      <c r="H257" s="75">
        <v>8.3696883552999601</v>
      </c>
      <c r="I257" s="19">
        <f t="shared" si="23"/>
        <v>1</v>
      </c>
      <c r="J257" s="63" t="s">
        <v>1096</v>
      </c>
      <c r="K257" s="74">
        <f t="shared" si="25"/>
        <v>11859.572669718431</v>
      </c>
      <c r="L257" s="74">
        <v>4.07406904058585</v>
      </c>
      <c r="M257" s="80" t="str">
        <f t="shared" si="24"/>
        <v>G1T1701_BR_139_MP__G1T1701_BR_042_P</v>
      </c>
      <c r="N257" s="24">
        <v>5</v>
      </c>
    </row>
    <row r="258" spans="1:14" x14ac:dyDescent="0.25">
      <c r="A258">
        <v>149</v>
      </c>
      <c r="B258" s="62" t="s">
        <v>1104</v>
      </c>
      <c r="C258" s="64">
        <v>1</v>
      </c>
      <c r="D258" s="64">
        <v>0</v>
      </c>
      <c r="E258" s="22">
        <f t="shared" ref="E258:E321" si="26">IF(D258=0, 0, 1)</f>
        <v>0</v>
      </c>
      <c r="F258" s="62" t="s">
        <v>1095</v>
      </c>
      <c r="G258" s="74">
        <f t="shared" ref="G258:G321" si="27">10^H258</f>
        <v>234254722.72361231</v>
      </c>
      <c r="H258" s="75">
        <v>8.3696883552999601</v>
      </c>
      <c r="I258" s="19">
        <f t="shared" ref="I258:I321" si="28">IF(H258=0, 0, 1)</f>
        <v>1</v>
      </c>
      <c r="J258" s="62" t="s">
        <v>1096</v>
      </c>
      <c r="K258" s="74">
        <f t="shared" si="25"/>
        <v>11859.572669718431</v>
      </c>
      <c r="L258" s="74">
        <v>4.07406904058585</v>
      </c>
      <c r="M258" s="76" t="str">
        <f t="shared" ref="M258:M321" si="29">F258&amp;"__"&amp;J258</f>
        <v>G1T1701_BR_139_MP__G1T1701_BR_042_P</v>
      </c>
      <c r="N258" s="24">
        <v>5</v>
      </c>
    </row>
    <row r="259" spans="1:14" x14ac:dyDescent="0.25">
      <c r="A259">
        <v>149</v>
      </c>
      <c r="B259" s="62" t="s">
        <v>1105</v>
      </c>
      <c r="C259" s="64">
        <v>1</v>
      </c>
      <c r="D259" s="64">
        <v>0</v>
      </c>
      <c r="E259" s="22">
        <f t="shared" si="26"/>
        <v>0</v>
      </c>
      <c r="F259" s="62" t="s">
        <v>1095</v>
      </c>
      <c r="G259" s="74">
        <f t="shared" si="27"/>
        <v>234254722.72361231</v>
      </c>
      <c r="H259" s="75">
        <v>8.3696883552999601</v>
      </c>
      <c r="I259" s="19">
        <f t="shared" si="28"/>
        <v>1</v>
      </c>
      <c r="J259" s="62" t="s">
        <v>1096</v>
      </c>
      <c r="K259" s="74">
        <f t="shared" si="25"/>
        <v>11859.572669718431</v>
      </c>
      <c r="L259" s="74">
        <v>4.07406904058585</v>
      </c>
      <c r="M259" s="76" t="str">
        <f t="shared" si="29"/>
        <v>G1T1701_BR_139_MP__G1T1701_BR_042_P</v>
      </c>
      <c r="N259" s="24">
        <v>5</v>
      </c>
    </row>
    <row r="260" spans="1:14" x14ac:dyDescent="0.25">
      <c r="A260">
        <v>149</v>
      </c>
      <c r="B260" s="62" t="s">
        <v>1106</v>
      </c>
      <c r="C260" s="64">
        <v>11318.212033526201</v>
      </c>
      <c r="D260" s="64">
        <v>4.0537778256770478</v>
      </c>
      <c r="E260" s="22">
        <f t="shared" si="26"/>
        <v>1</v>
      </c>
      <c r="F260" s="62" t="s">
        <v>1095</v>
      </c>
      <c r="G260" s="74">
        <f t="shared" si="27"/>
        <v>234254722.72361231</v>
      </c>
      <c r="H260" s="75">
        <v>8.3696883552999601</v>
      </c>
      <c r="I260" s="19">
        <f t="shared" si="28"/>
        <v>1</v>
      </c>
      <c r="J260" s="62" t="s">
        <v>1096</v>
      </c>
      <c r="K260" s="74">
        <f t="shared" si="25"/>
        <v>11859.572669718431</v>
      </c>
      <c r="L260" s="74">
        <v>4.07406904058585</v>
      </c>
      <c r="M260" s="76" t="str">
        <f t="shared" si="29"/>
        <v>G1T1701_BR_139_MP__G1T1701_BR_042_P</v>
      </c>
      <c r="N260" s="24">
        <v>5</v>
      </c>
    </row>
    <row r="261" spans="1:14" x14ac:dyDescent="0.25">
      <c r="A261" s="10">
        <v>149</v>
      </c>
      <c r="B261" s="63" t="s">
        <v>1107</v>
      </c>
      <c r="C261" s="64">
        <v>5803.2916259765625</v>
      </c>
      <c r="D261" s="64">
        <v>3.7636743952018064</v>
      </c>
      <c r="E261" s="22">
        <f t="shared" si="26"/>
        <v>1</v>
      </c>
      <c r="F261" s="63" t="s">
        <v>1095</v>
      </c>
      <c r="G261" s="74">
        <f t="shared" si="27"/>
        <v>234254722.72361231</v>
      </c>
      <c r="H261" s="75">
        <v>8.3696883552999601</v>
      </c>
      <c r="I261" s="19">
        <f t="shared" si="28"/>
        <v>1</v>
      </c>
      <c r="J261" s="63" t="s">
        <v>1096</v>
      </c>
      <c r="K261" s="74">
        <f t="shared" si="25"/>
        <v>11859.572669718431</v>
      </c>
      <c r="L261" s="74">
        <v>4.07406904058585</v>
      </c>
      <c r="M261" s="80" t="str">
        <f t="shared" si="29"/>
        <v>G1T1701_BR_139_MP__G1T1701_BR_042_P</v>
      </c>
      <c r="N261" s="24">
        <v>5</v>
      </c>
    </row>
    <row r="262" spans="1:14" x14ac:dyDescent="0.25">
      <c r="A262">
        <v>149</v>
      </c>
      <c r="B262" s="62" t="s">
        <v>1108</v>
      </c>
      <c r="C262" s="64">
        <v>1</v>
      </c>
      <c r="D262" s="64" t="s">
        <v>764</v>
      </c>
      <c r="E262" s="22">
        <f t="shared" si="26"/>
        <v>1</v>
      </c>
      <c r="F262" s="62" t="s">
        <v>1095</v>
      </c>
      <c r="G262" s="74">
        <f t="shared" si="27"/>
        <v>234254722.72361231</v>
      </c>
      <c r="H262" s="75">
        <v>8.3696883552999601</v>
      </c>
      <c r="I262" s="19">
        <f t="shared" si="28"/>
        <v>1</v>
      </c>
      <c r="J262" s="62" t="s">
        <v>1096</v>
      </c>
      <c r="K262" s="74">
        <f t="shared" si="25"/>
        <v>11859.572669718431</v>
      </c>
      <c r="L262" s="74">
        <v>4.07406904058585</v>
      </c>
      <c r="M262" s="76" t="str">
        <f t="shared" si="29"/>
        <v>G1T1701_BR_139_MP__G1T1701_BR_042_P</v>
      </c>
      <c r="N262" s="24">
        <v>5</v>
      </c>
    </row>
    <row r="263" spans="1:14" x14ac:dyDescent="0.25">
      <c r="A263">
        <v>149</v>
      </c>
      <c r="B263" s="62" t="s">
        <v>1109</v>
      </c>
      <c r="C263" s="64">
        <v>1</v>
      </c>
      <c r="D263" s="64" t="s">
        <v>764</v>
      </c>
      <c r="E263" s="22">
        <f t="shared" si="26"/>
        <v>1</v>
      </c>
      <c r="F263" s="62" t="s">
        <v>1095</v>
      </c>
      <c r="G263" s="74">
        <f t="shared" si="27"/>
        <v>234254722.72361231</v>
      </c>
      <c r="H263" s="75">
        <v>8.3696883552999601</v>
      </c>
      <c r="I263" s="19">
        <f t="shared" si="28"/>
        <v>1</v>
      </c>
      <c r="J263" s="62" t="s">
        <v>1096</v>
      </c>
      <c r="K263" s="74">
        <f t="shared" si="25"/>
        <v>11859.572669718431</v>
      </c>
      <c r="L263" s="74">
        <v>4.07406904058585</v>
      </c>
      <c r="M263" s="76" t="str">
        <f t="shared" si="29"/>
        <v>G1T1701_BR_139_MP__G1T1701_BR_042_P</v>
      </c>
      <c r="N263" s="24">
        <v>5</v>
      </c>
    </row>
    <row r="264" spans="1:14" x14ac:dyDescent="0.25">
      <c r="A264">
        <v>149</v>
      </c>
      <c r="B264" s="62" t="s">
        <v>1110</v>
      </c>
      <c r="C264" s="64">
        <v>1</v>
      </c>
      <c r="D264" s="64" t="s">
        <v>764</v>
      </c>
      <c r="E264" s="22">
        <f t="shared" si="26"/>
        <v>1</v>
      </c>
      <c r="F264" s="62" t="s">
        <v>1095</v>
      </c>
      <c r="G264" s="74">
        <f t="shared" si="27"/>
        <v>234254722.72361231</v>
      </c>
      <c r="H264" s="75">
        <v>8.3696883552999601</v>
      </c>
      <c r="I264" s="19">
        <f t="shared" si="28"/>
        <v>1</v>
      </c>
      <c r="J264" s="62" t="s">
        <v>1096</v>
      </c>
      <c r="K264" s="74">
        <f t="shared" si="25"/>
        <v>11859.572669718431</v>
      </c>
      <c r="L264" s="74">
        <v>4.07406904058585</v>
      </c>
      <c r="M264" s="76" t="str">
        <f t="shared" si="29"/>
        <v>G1T1701_BR_139_MP__G1T1701_BR_042_P</v>
      </c>
      <c r="N264" s="24">
        <v>5</v>
      </c>
    </row>
    <row r="265" spans="1:14" x14ac:dyDescent="0.25">
      <c r="A265">
        <v>149</v>
      </c>
      <c r="B265" s="62" t="s">
        <v>1111</v>
      </c>
      <c r="C265" s="79">
        <v>189504.140625</v>
      </c>
      <c r="D265" s="64">
        <v>5.2776187036494386</v>
      </c>
      <c r="E265" s="22">
        <f t="shared" si="26"/>
        <v>1</v>
      </c>
      <c r="F265" s="62" t="s">
        <v>1095</v>
      </c>
      <c r="G265" s="74">
        <f t="shared" si="27"/>
        <v>234254722.72361231</v>
      </c>
      <c r="H265" s="75">
        <v>8.3696883552999601</v>
      </c>
      <c r="I265" s="19">
        <f t="shared" si="28"/>
        <v>1</v>
      </c>
      <c r="J265" s="62" t="s">
        <v>1096</v>
      </c>
      <c r="K265" s="74">
        <f t="shared" si="25"/>
        <v>11859.572669718431</v>
      </c>
      <c r="L265" s="74">
        <v>4.07406904058585</v>
      </c>
      <c r="M265" s="76" t="str">
        <f t="shared" si="29"/>
        <v>G1T1701_BR_139_MP__G1T1701_BR_042_P</v>
      </c>
      <c r="N265" s="24">
        <v>5</v>
      </c>
    </row>
    <row r="266" spans="1:14" x14ac:dyDescent="0.25">
      <c r="A266">
        <v>149</v>
      </c>
      <c r="B266" s="62" t="s">
        <v>1112</v>
      </c>
      <c r="C266" s="64">
        <v>1</v>
      </c>
      <c r="D266" s="64" t="s">
        <v>764</v>
      </c>
      <c r="E266" s="22">
        <f t="shared" si="26"/>
        <v>1</v>
      </c>
      <c r="F266" s="62" t="s">
        <v>1095</v>
      </c>
      <c r="G266" s="74">
        <f t="shared" si="27"/>
        <v>234254722.72361231</v>
      </c>
      <c r="H266" s="75">
        <v>8.3696883552999601</v>
      </c>
      <c r="I266" s="19">
        <f t="shared" si="28"/>
        <v>1</v>
      </c>
      <c r="J266" s="62" t="s">
        <v>1096</v>
      </c>
      <c r="K266" s="74">
        <f t="shared" si="25"/>
        <v>11859.572669718431</v>
      </c>
      <c r="L266" s="74">
        <v>4.07406904058585</v>
      </c>
      <c r="M266" s="76" t="str">
        <f t="shared" si="29"/>
        <v>G1T1701_BR_139_MP__G1T1701_BR_042_P</v>
      </c>
      <c r="N266" s="24">
        <v>5</v>
      </c>
    </row>
    <row r="267" spans="1:14" ht="15.75" thickBot="1" x14ac:dyDescent="0.3">
      <c r="A267">
        <v>149</v>
      </c>
      <c r="B267" s="62" t="s">
        <v>1113</v>
      </c>
      <c r="C267" s="83">
        <v>669.82814077918613</v>
      </c>
      <c r="D267" s="64">
        <v>2.8259633891405325</v>
      </c>
      <c r="E267" s="22">
        <f t="shared" si="26"/>
        <v>1</v>
      </c>
      <c r="F267" s="62" t="s">
        <v>1095</v>
      </c>
      <c r="G267" s="74">
        <f t="shared" si="27"/>
        <v>234254722.72361231</v>
      </c>
      <c r="H267" s="75">
        <v>8.3696883552999601</v>
      </c>
      <c r="I267" s="19">
        <f t="shared" si="28"/>
        <v>1</v>
      </c>
      <c r="J267" s="62" t="s">
        <v>1096</v>
      </c>
      <c r="K267" s="74">
        <f t="shared" si="25"/>
        <v>11859.572669718431</v>
      </c>
      <c r="L267" s="74">
        <v>4.07406904058585</v>
      </c>
      <c r="M267" s="76" t="str">
        <f t="shared" si="29"/>
        <v>G1T1701_BR_139_MP__G1T1701_BR_042_P</v>
      </c>
      <c r="N267" s="24">
        <v>5</v>
      </c>
    </row>
    <row r="268" spans="1:14" x14ac:dyDescent="0.25">
      <c r="A268" s="10">
        <v>149</v>
      </c>
      <c r="B268" s="63" t="s">
        <v>1114</v>
      </c>
      <c r="C268" s="64">
        <v>676.60430908203125</v>
      </c>
      <c r="D268" s="64">
        <v>2.830334759347009</v>
      </c>
      <c r="E268" s="22">
        <f t="shared" si="26"/>
        <v>1</v>
      </c>
      <c r="F268" s="63" t="s">
        <v>1095</v>
      </c>
      <c r="G268" s="74">
        <f t="shared" si="27"/>
        <v>234254722.72361231</v>
      </c>
      <c r="H268" s="75">
        <v>8.3696883552999601</v>
      </c>
      <c r="I268" s="19">
        <f t="shared" si="28"/>
        <v>1</v>
      </c>
      <c r="J268" s="63" t="s">
        <v>1096</v>
      </c>
      <c r="K268" s="74">
        <f t="shared" si="25"/>
        <v>11859.572669718431</v>
      </c>
      <c r="L268" s="74">
        <v>4.07406904058585</v>
      </c>
      <c r="M268" s="80" t="str">
        <f t="shared" si="29"/>
        <v>G1T1701_BR_139_MP__G1T1701_BR_042_P</v>
      </c>
      <c r="N268" s="24">
        <v>5</v>
      </c>
    </row>
    <row r="269" spans="1:14" x14ac:dyDescent="0.25">
      <c r="A269">
        <v>150</v>
      </c>
      <c r="B269" s="62" t="s">
        <v>1115</v>
      </c>
      <c r="C269" s="64">
        <v>1</v>
      </c>
      <c r="D269" s="64">
        <v>0</v>
      </c>
      <c r="E269" s="22">
        <f t="shared" si="26"/>
        <v>0</v>
      </c>
      <c r="F269" s="62" t="s">
        <v>1095</v>
      </c>
      <c r="G269" s="74">
        <f t="shared" si="27"/>
        <v>234254722.72361231</v>
      </c>
      <c r="H269" s="75">
        <v>8.3696883552999601</v>
      </c>
      <c r="I269" s="19">
        <f t="shared" si="28"/>
        <v>1</v>
      </c>
      <c r="J269" s="62" t="s">
        <v>1096</v>
      </c>
      <c r="K269" s="74">
        <f t="shared" si="25"/>
        <v>11859.572669718431</v>
      </c>
      <c r="L269" s="74">
        <v>4.07406904058585</v>
      </c>
      <c r="M269" s="76" t="str">
        <f t="shared" si="29"/>
        <v>G1T1701_BR_139_MP__G1T1701_BR_042_P</v>
      </c>
      <c r="N269" s="24">
        <v>5</v>
      </c>
    </row>
    <row r="270" spans="1:14" ht="15.75" thickBot="1" x14ac:dyDescent="0.3">
      <c r="A270" s="49">
        <v>150</v>
      </c>
      <c r="B270" s="81" t="s">
        <v>1116</v>
      </c>
      <c r="C270" s="64">
        <v>116.11236572265625</v>
      </c>
      <c r="D270" s="64">
        <v>2.0648784736501837</v>
      </c>
      <c r="E270" s="22">
        <f t="shared" si="26"/>
        <v>1</v>
      </c>
      <c r="F270" s="81" t="s">
        <v>1095</v>
      </c>
      <c r="G270" s="74">
        <f t="shared" si="27"/>
        <v>234254722.72361231</v>
      </c>
      <c r="H270" s="75">
        <v>8.3696883552999601</v>
      </c>
      <c r="I270" s="19">
        <f t="shared" si="28"/>
        <v>1</v>
      </c>
      <c r="J270" s="81" t="s">
        <v>1096</v>
      </c>
      <c r="K270" s="74">
        <f t="shared" si="25"/>
        <v>11859.572669718431</v>
      </c>
      <c r="L270" s="74">
        <v>4.07406904058585</v>
      </c>
      <c r="M270" s="82" t="str">
        <f t="shared" si="29"/>
        <v>G1T1701_BR_139_MP__G1T1701_BR_042_P</v>
      </c>
      <c r="N270" s="65">
        <v>5</v>
      </c>
    </row>
    <row r="271" spans="1:14" x14ac:dyDescent="0.25">
      <c r="A271">
        <v>150</v>
      </c>
      <c r="B271" s="62" t="s">
        <v>1117</v>
      </c>
      <c r="C271" s="64">
        <v>152.47114181518555</v>
      </c>
      <c r="D271" s="64">
        <v>2.183187652624428</v>
      </c>
      <c r="E271" s="22">
        <f t="shared" si="26"/>
        <v>1</v>
      </c>
      <c r="F271" s="62" t="s">
        <v>1095</v>
      </c>
      <c r="G271" s="74">
        <f t="shared" si="27"/>
        <v>234254722.72361231</v>
      </c>
      <c r="H271" s="75">
        <v>8.3696883552999601</v>
      </c>
      <c r="I271" s="19">
        <f t="shared" si="28"/>
        <v>1</v>
      </c>
      <c r="J271" s="62" t="s">
        <v>1096</v>
      </c>
      <c r="K271" s="74">
        <f t="shared" si="25"/>
        <v>11859.572669718431</v>
      </c>
      <c r="L271" s="74">
        <v>4.07406904058585</v>
      </c>
      <c r="M271" s="76" t="str">
        <f t="shared" si="29"/>
        <v>G1T1701_BR_139_MP__G1T1701_BR_042_P</v>
      </c>
      <c r="N271" s="24">
        <v>5</v>
      </c>
    </row>
    <row r="272" spans="1:14" x14ac:dyDescent="0.25">
      <c r="A272">
        <v>150</v>
      </c>
      <c r="B272" s="62" t="s">
        <v>1118</v>
      </c>
      <c r="C272" s="64">
        <v>136.62361145019531</v>
      </c>
      <c r="D272" s="64">
        <v>2.1355257611053715</v>
      </c>
      <c r="E272" s="22">
        <f t="shared" si="26"/>
        <v>1</v>
      </c>
      <c r="F272" s="62" t="s">
        <v>1095</v>
      </c>
      <c r="G272" s="74">
        <f t="shared" si="27"/>
        <v>234254722.72361231</v>
      </c>
      <c r="H272" s="75">
        <v>8.3696883552999601</v>
      </c>
      <c r="I272" s="19">
        <f t="shared" si="28"/>
        <v>1</v>
      </c>
      <c r="J272" s="62" t="s">
        <v>1096</v>
      </c>
      <c r="K272" s="74">
        <f t="shared" si="25"/>
        <v>11859.572669718431</v>
      </c>
      <c r="L272" s="74">
        <v>4.07406904058585</v>
      </c>
      <c r="M272" s="76" t="str">
        <f t="shared" si="29"/>
        <v>G1T1701_BR_139_MP__G1T1701_BR_042_P</v>
      </c>
      <c r="N272" s="24">
        <v>5</v>
      </c>
    </row>
    <row r="273" spans="1:14" x14ac:dyDescent="0.25">
      <c r="A273">
        <v>150</v>
      </c>
      <c r="B273" s="62" t="s">
        <v>1119</v>
      </c>
      <c r="C273" s="22">
        <v>28438.291015625</v>
      </c>
      <c r="D273" s="22">
        <v>4.4539034941398521</v>
      </c>
      <c r="E273" s="22">
        <f t="shared" si="26"/>
        <v>1</v>
      </c>
      <c r="F273" s="62" t="s">
        <v>1095</v>
      </c>
      <c r="G273" s="74">
        <f t="shared" si="27"/>
        <v>234254722.72361231</v>
      </c>
      <c r="H273" s="75">
        <v>8.3696883552999601</v>
      </c>
      <c r="I273" s="19">
        <f t="shared" si="28"/>
        <v>1</v>
      </c>
      <c r="J273" s="62" t="s">
        <v>1096</v>
      </c>
      <c r="K273" s="74">
        <f t="shared" si="25"/>
        <v>11859.572669718431</v>
      </c>
      <c r="L273" s="74">
        <v>4.07406904058585</v>
      </c>
      <c r="M273" s="76" t="str">
        <f t="shared" si="29"/>
        <v>G1T1701_BR_139_MP__G1T1701_BR_042_P</v>
      </c>
      <c r="N273" s="24">
        <v>5</v>
      </c>
    </row>
    <row r="274" spans="1:14" x14ac:dyDescent="0.25">
      <c r="A274">
        <v>150</v>
      </c>
      <c r="B274" s="62" t="s">
        <v>1120</v>
      </c>
      <c r="C274" s="64">
        <v>1</v>
      </c>
      <c r="D274" s="64">
        <v>0</v>
      </c>
      <c r="E274" s="22">
        <f t="shared" si="26"/>
        <v>0</v>
      </c>
      <c r="F274" s="62" t="s">
        <v>1095</v>
      </c>
      <c r="G274" s="74">
        <f t="shared" si="27"/>
        <v>234254722.72361231</v>
      </c>
      <c r="H274" s="75">
        <v>8.3696883552999601</v>
      </c>
      <c r="I274" s="19">
        <f t="shared" si="28"/>
        <v>1</v>
      </c>
      <c r="J274" s="62" t="s">
        <v>1096</v>
      </c>
      <c r="K274" s="74">
        <f t="shared" si="25"/>
        <v>11859.572669718431</v>
      </c>
      <c r="L274" s="74">
        <v>4.07406904058585</v>
      </c>
      <c r="M274" s="76" t="str">
        <f t="shared" si="29"/>
        <v>G1T1701_BR_139_MP__G1T1701_BR_042_P</v>
      </c>
      <c r="N274" s="24">
        <v>5</v>
      </c>
    </row>
    <row r="275" spans="1:14" x14ac:dyDescent="0.25">
      <c r="A275">
        <v>150</v>
      </c>
      <c r="B275" s="62" t="s">
        <v>1121</v>
      </c>
      <c r="C275" s="22">
        <v>105815.361328125</v>
      </c>
      <c r="D275" s="22">
        <v>5.0245487192660212</v>
      </c>
      <c r="E275" s="22">
        <f t="shared" si="26"/>
        <v>1</v>
      </c>
      <c r="F275" s="62" t="s">
        <v>1095</v>
      </c>
      <c r="G275" s="74">
        <f t="shared" si="27"/>
        <v>234254722.72361231</v>
      </c>
      <c r="H275" s="75">
        <v>8.3696883552999601</v>
      </c>
      <c r="I275" s="19">
        <f t="shared" si="28"/>
        <v>1</v>
      </c>
      <c r="J275" s="62" t="s">
        <v>1096</v>
      </c>
      <c r="K275" s="74">
        <f t="shared" ref="K275:K338" si="30">10^L275</f>
        <v>11859.572669718431</v>
      </c>
      <c r="L275" s="74">
        <v>4.07406904058585</v>
      </c>
      <c r="M275" s="76" t="str">
        <f t="shared" si="29"/>
        <v>G1T1701_BR_139_MP__G1T1701_BR_042_P</v>
      </c>
      <c r="N275" s="24">
        <v>5</v>
      </c>
    </row>
    <row r="276" spans="1:14" x14ac:dyDescent="0.25">
      <c r="A276">
        <v>150</v>
      </c>
      <c r="B276" s="62" t="s">
        <v>1122</v>
      </c>
      <c r="C276" s="22">
        <v>1</v>
      </c>
      <c r="D276" s="22">
        <v>0</v>
      </c>
      <c r="E276" s="22">
        <f t="shared" si="26"/>
        <v>0</v>
      </c>
      <c r="F276" s="62" t="s">
        <v>1095</v>
      </c>
      <c r="G276" s="74">
        <f t="shared" si="27"/>
        <v>234254722.72361231</v>
      </c>
      <c r="H276" s="75">
        <v>8.3696883552999601</v>
      </c>
      <c r="I276" s="19">
        <f t="shared" si="28"/>
        <v>1</v>
      </c>
      <c r="J276" s="62" t="s">
        <v>1096</v>
      </c>
      <c r="K276" s="74">
        <f t="shared" si="30"/>
        <v>11859.572669718431</v>
      </c>
      <c r="L276" s="74">
        <v>4.07406904058585</v>
      </c>
      <c r="M276" s="76" t="str">
        <f t="shared" si="29"/>
        <v>G1T1701_BR_139_MP__G1T1701_BR_042_P</v>
      </c>
      <c r="N276" s="24">
        <v>5</v>
      </c>
    </row>
    <row r="277" spans="1:14" x14ac:dyDescent="0.25">
      <c r="A277">
        <v>150</v>
      </c>
      <c r="B277" s="62" t="s">
        <v>1123</v>
      </c>
      <c r="C277" s="64">
        <v>1</v>
      </c>
      <c r="D277" s="64">
        <v>0</v>
      </c>
      <c r="E277" s="22">
        <f t="shared" si="26"/>
        <v>0</v>
      </c>
      <c r="F277" s="62" t="s">
        <v>1095</v>
      </c>
      <c r="G277" s="74">
        <f t="shared" si="27"/>
        <v>234254722.72361231</v>
      </c>
      <c r="H277" s="75">
        <v>8.3696883552999601</v>
      </c>
      <c r="I277" s="19">
        <f t="shared" si="28"/>
        <v>1</v>
      </c>
      <c r="J277" s="62" t="s">
        <v>1096</v>
      </c>
      <c r="K277" s="74">
        <f t="shared" si="30"/>
        <v>11859.572669718431</v>
      </c>
      <c r="L277" s="74">
        <v>4.07406904058585</v>
      </c>
      <c r="M277" s="76" t="str">
        <f t="shared" si="29"/>
        <v>G1T1701_BR_139_MP__G1T1701_BR_042_P</v>
      </c>
      <c r="N277" s="24">
        <v>5</v>
      </c>
    </row>
    <row r="278" spans="1:14" x14ac:dyDescent="0.25">
      <c r="A278">
        <v>150</v>
      </c>
      <c r="B278" s="62" t="s">
        <v>1124</v>
      </c>
      <c r="C278" s="64">
        <v>30403.59619140625</v>
      </c>
      <c r="D278" s="64">
        <v>4.4829249557703772</v>
      </c>
      <c r="E278" s="22">
        <f t="shared" si="26"/>
        <v>1</v>
      </c>
      <c r="F278" s="62" t="s">
        <v>1095</v>
      </c>
      <c r="G278" s="74">
        <f t="shared" si="27"/>
        <v>234254722.72361231</v>
      </c>
      <c r="H278" s="75">
        <v>8.3696883552999601</v>
      </c>
      <c r="I278" s="19">
        <f t="shared" si="28"/>
        <v>1</v>
      </c>
      <c r="J278" s="62" t="s">
        <v>1096</v>
      </c>
      <c r="K278" s="74">
        <f t="shared" si="30"/>
        <v>11859.572669718431</v>
      </c>
      <c r="L278" s="74">
        <v>4.07406904058585</v>
      </c>
      <c r="M278" s="76" t="str">
        <f t="shared" si="29"/>
        <v>G1T1701_BR_139_MP__G1T1701_BR_042_P</v>
      </c>
      <c r="N278" s="24">
        <v>5</v>
      </c>
    </row>
    <row r="279" spans="1:14" x14ac:dyDescent="0.25">
      <c r="A279">
        <v>150</v>
      </c>
      <c r="B279" s="62" t="s">
        <v>1125</v>
      </c>
      <c r="C279" s="22">
        <v>1</v>
      </c>
      <c r="D279" s="22">
        <v>0</v>
      </c>
      <c r="E279" s="22">
        <f t="shared" si="26"/>
        <v>0</v>
      </c>
      <c r="F279" s="62" t="s">
        <v>1095</v>
      </c>
      <c r="G279" s="74">
        <f t="shared" si="27"/>
        <v>234254722.72361231</v>
      </c>
      <c r="H279" s="75">
        <v>8.3696883552999601</v>
      </c>
      <c r="I279" s="19">
        <f t="shared" si="28"/>
        <v>1</v>
      </c>
      <c r="J279" s="62" t="s">
        <v>1096</v>
      </c>
      <c r="K279" s="74">
        <f t="shared" si="30"/>
        <v>11859.572669718431</v>
      </c>
      <c r="L279" s="74">
        <v>4.07406904058585</v>
      </c>
      <c r="M279" s="76" t="str">
        <f t="shared" si="29"/>
        <v>G1T1701_BR_139_MP__G1T1701_BR_042_P</v>
      </c>
      <c r="N279" s="24">
        <v>5</v>
      </c>
    </row>
    <row r="280" spans="1:14" x14ac:dyDescent="0.25">
      <c r="A280">
        <v>149</v>
      </c>
      <c r="B280" s="62" t="s">
        <v>1126</v>
      </c>
      <c r="C280" s="22">
        <v>1</v>
      </c>
      <c r="D280" s="22">
        <v>0</v>
      </c>
      <c r="E280" s="22">
        <f t="shared" si="26"/>
        <v>0</v>
      </c>
      <c r="F280" s="62" t="s">
        <v>1127</v>
      </c>
      <c r="G280" s="74">
        <f t="shared" si="27"/>
        <v>60211.171035368017</v>
      </c>
      <c r="H280" s="19">
        <v>4.7796770737982923</v>
      </c>
      <c r="I280" s="19">
        <f t="shared" si="28"/>
        <v>1</v>
      </c>
      <c r="J280" s="62" t="s">
        <v>1128</v>
      </c>
      <c r="K280" s="74">
        <f t="shared" si="30"/>
        <v>2980.1501246506323</v>
      </c>
      <c r="L280" s="19">
        <v>3.4742381421518127</v>
      </c>
      <c r="M280" s="76" t="str">
        <f t="shared" si="29"/>
        <v>G1T1701_BR_053_GP__G1T1701_BR_006_P</v>
      </c>
      <c r="N280">
        <v>6</v>
      </c>
    </row>
    <row r="281" spans="1:14" x14ac:dyDescent="0.25">
      <c r="A281">
        <v>149</v>
      </c>
      <c r="B281" s="62" t="s">
        <v>1129</v>
      </c>
      <c r="C281" s="22">
        <v>11.634781360626221</v>
      </c>
      <c r="D281" s="22">
        <v>1.0657582264911858</v>
      </c>
      <c r="E281" s="22">
        <f t="shared" si="26"/>
        <v>1</v>
      </c>
      <c r="F281" s="62" t="s">
        <v>1127</v>
      </c>
      <c r="G281" s="74">
        <f t="shared" si="27"/>
        <v>60211.171035368017</v>
      </c>
      <c r="H281" s="19">
        <v>4.7796770737982923</v>
      </c>
      <c r="I281" s="19">
        <f t="shared" si="28"/>
        <v>1</v>
      </c>
      <c r="J281" s="62" t="s">
        <v>1128</v>
      </c>
      <c r="K281" s="74">
        <f t="shared" si="30"/>
        <v>2980.1501246506323</v>
      </c>
      <c r="L281" s="19">
        <v>3.4742381421518127</v>
      </c>
      <c r="M281" s="76" t="str">
        <f t="shared" si="29"/>
        <v>G1T1701_BR_053_GP__G1T1701_BR_006_P</v>
      </c>
      <c r="N281">
        <v>6</v>
      </c>
    </row>
    <row r="282" spans="1:14" x14ac:dyDescent="0.25">
      <c r="A282">
        <v>149</v>
      </c>
      <c r="B282" s="62" t="s">
        <v>1130</v>
      </c>
      <c r="C282" s="22">
        <v>1</v>
      </c>
      <c r="D282" s="22">
        <v>0</v>
      </c>
      <c r="E282" s="22">
        <f t="shared" si="26"/>
        <v>0</v>
      </c>
      <c r="F282" s="62" t="s">
        <v>1127</v>
      </c>
      <c r="G282" s="74">
        <f t="shared" si="27"/>
        <v>60211.171035367588</v>
      </c>
      <c r="H282" s="19">
        <v>4.7796770737982897</v>
      </c>
      <c r="I282" s="19">
        <f t="shared" si="28"/>
        <v>1</v>
      </c>
      <c r="J282" s="62" t="s">
        <v>1128</v>
      </c>
      <c r="K282" s="74">
        <f t="shared" si="30"/>
        <v>2980.1501246506136</v>
      </c>
      <c r="L282" s="19">
        <v>3.47423814215181</v>
      </c>
      <c r="M282" s="76" t="str">
        <f t="shared" si="29"/>
        <v>G1T1701_BR_053_GP__G1T1701_BR_006_P</v>
      </c>
      <c r="N282">
        <v>6</v>
      </c>
    </row>
    <row r="283" spans="1:14" x14ac:dyDescent="0.25">
      <c r="A283">
        <v>149</v>
      </c>
      <c r="B283" s="62" t="s">
        <v>1131</v>
      </c>
      <c r="C283" s="12">
        <v>1</v>
      </c>
      <c r="D283" s="22">
        <v>0</v>
      </c>
      <c r="E283" s="22">
        <f t="shared" si="26"/>
        <v>0</v>
      </c>
      <c r="F283" s="62" t="s">
        <v>1127</v>
      </c>
      <c r="G283" s="74">
        <f t="shared" si="27"/>
        <v>60211.171035367588</v>
      </c>
      <c r="H283" s="19">
        <v>4.7796770737982897</v>
      </c>
      <c r="I283" s="19">
        <f t="shared" si="28"/>
        <v>1</v>
      </c>
      <c r="J283" s="62" t="s">
        <v>1128</v>
      </c>
      <c r="K283" s="74">
        <f t="shared" si="30"/>
        <v>2980.1501246506136</v>
      </c>
      <c r="L283" s="19">
        <v>3.47423814215181</v>
      </c>
      <c r="M283" s="76" t="str">
        <f t="shared" si="29"/>
        <v>G1T1701_BR_053_GP__G1T1701_BR_006_P</v>
      </c>
      <c r="N283">
        <v>6</v>
      </c>
    </row>
    <row r="284" spans="1:14" x14ac:dyDescent="0.25">
      <c r="A284">
        <v>149</v>
      </c>
      <c r="B284" s="62" t="s">
        <v>1132</v>
      </c>
      <c r="C284" s="64">
        <v>1</v>
      </c>
      <c r="D284" s="64">
        <v>0</v>
      </c>
      <c r="E284" s="22">
        <f t="shared" si="26"/>
        <v>0</v>
      </c>
      <c r="F284" s="62" t="s">
        <v>1127</v>
      </c>
      <c r="G284" s="74">
        <f t="shared" si="27"/>
        <v>60211.171035367588</v>
      </c>
      <c r="H284" s="19">
        <v>4.7796770737982897</v>
      </c>
      <c r="I284" s="19">
        <f t="shared" si="28"/>
        <v>1</v>
      </c>
      <c r="J284" s="62" t="s">
        <v>1128</v>
      </c>
      <c r="K284" s="74">
        <f t="shared" si="30"/>
        <v>2980.1501246506136</v>
      </c>
      <c r="L284" s="19">
        <v>3.47423814215181</v>
      </c>
      <c r="M284" s="76" t="str">
        <f t="shared" si="29"/>
        <v>G1T1701_BR_053_GP__G1T1701_BR_006_P</v>
      </c>
      <c r="N284">
        <v>6</v>
      </c>
    </row>
    <row r="285" spans="1:14" x14ac:dyDescent="0.25">
      <c r="A285">
        <v>149</v>
      </c>
      <c r="B285" s="62" t="s">
        <v>1133</v>
      </c>
      <c r="C285" s="64">
        <v>147.99372673034668</v>
      </c>
      <c r="D285" s="64">
        <v>2.1702433065832274</v>
      </c>
      <c r="E285" s="22">
        <f t="shared" si="26"/>
        <v>1</v>
      </c>
      <c r="F285" s="62" t="s">
        <v>1127</v>
      </c>
      <c r="G285" s="74">
        <f t="shared" si="27"/>
        <v>60211.171035367588</v>
      </c>
      <c r="H285" s="19">
        <v>4.7796770737982897</v>
      </c>
      <c r="I285" s="19">
        <f t="shared" si="28"/>
        <v>1</v>
      </c>
      <c r="J285" s="62" t="s">
        <v>1128</v>
      </c>
      <c r="K285" s="74">
        <f t="shared" si="30"/>
        <v>2980.1501246506136</v>
      </c>
      <c r="L285" s="19">
        <v>3.47423814215181</v>
      </c>
      <c r="M285" s="76" t="str">
        <f t="shared" si="29"/>
        <v>G1T1701_BR_053_GP__G1T1701_BR_006_P</v>
      </c>
      <c r="N285">
        <v>6</v>
      </c>
    </row>
    <row r="286" spans="1:14" x14ac:dyDescent="0.25">
      <c r="A286" s="10">
        <v>149</v>
      </c>
      <c r="B286" s="63" t="s">
        <v>1134</v>
      </c>
      <c r="C286" s="64">
        <v>112.26333618164063</v>
      </c>
      <c r="D286" s="64">
        <v>2.0502379442060152</v>
      </c>
      <c r="E286" s="22">
        <f t="shared" si="26"/>
        <v>1</v>
      </c>
      <c r="F286" s="63" t="s">
        <v>1127</v>
      </c>
      <c r="G286" s="74">
        <f t="shared" si="27"/>
        <v>60211.171035367588</v>
      </c>
      <c r="H286" s="19">
        <v>4.7796770737982897</v>
      </c>
      <c r="I286" s="19">
        <f t="shared" si="28"/>
        <v>1</v>
      </c>
      <c r="J286" s="63" t="s">
        <v>1128</v>
      </c>
      <c r="K286" s="74">
        <f t="shared" si="30"/>
        <v>2980.1501246506136</v>
      </c>
      <c r="L286" s="19">
        <v>3.47423814215181</v>
      </c>
      <c r="M286" s="80" t="str">
        <f t="shared" si="29"/>
        <v>G1T1701_BR_053_GP__G1T1701_BR_006_P</v>
      </c>
      <c r="N286" s="10">
        <v>6</v>
      </c>
    </row>
    <row r="287" spans="1:14" x14ac:dyDescent="0.25">
      <c r="A287">
        <v>149</v>
      </c>
      <c r="B287" s="62" t="s">
        <v>1135</v>
      </c>
      <c r="C287" s="64">
        <v>1</v>
      </c>
      <c r="D287" s="64">
        <v>0</v>
      </c>
      <c r="E287" s="22">
        <f t="shared" si="26"/>
        <v>0</v>
      </c>
      <c r="F287" s="62" t="s">
        <v>1127</v>
      </c>
      <c r="G287" s="74">
        <f t="shared" si="27"/>
        <v>60211.171035367588</v>
      </c>
      <c r="H287" s="19">
        <v>4.7796770737982897</v>
      </c>
      <c r="I287" s="19">
        <f t="shared" si="28"/>
        <v>1</v>
      </c>
      <c r="J287" s="62" t="s">
        <v>1128</v>
      </c>
      <c r="K287" s="74">
        <f t="shared" si="30"/>
        <v>2980.1501246506136</v>
      </c>
      <c r="L287" s="19">
        <v>3.47423814215181</v>
      </c>
      <c r="M287" s="76" t="str">
        <f t="shared" si="29"/>
        <v>G1T1701_BR_053_GP__G1T1701_BR_006_P</v>
      </c>
      <c r="N287">
        <v>6</v>
      </c>
    </row>
    <row r="288" spans="1:14" x14ac:dyDescent="0.25">
      <c r="A288">
        <v>149</v>
      </c>
      <c r="B288" s="62" t="s">
        <v>1136</v>
      </c>
      <c r="C288" s="64">
        <v>1</v>
      </c>
      <c r="D288" s="64">
        <v>0</v>
      </c>
      <c r="E288" s="22">
        <f t="shared" si="26"/>
        <v>0</v>
      </c>
      <c r="F288" s="62" t="s">
        <v>1127</v>
      </c>
      <c r="G288" s="74">
        <f t="shared" si="27"/>
        <v>60211.171035367588</v>
      </c>
      <c r="H288" s="19">
        <v>4.7796770737982897</v>
      </c>
      <c r="I288" s="19">
        <f t="shared" si="28"/>
        <v>1</v>
      </c>
      <c r="J288" s="62" t="s">
        <v>1128</v>
      </c>
      <c r="K288" s="74">
        <f t="shared" si="30"/>
        <v>2980.1501246506136</v>
      </c>
      <c r="L288" s="19">
        <v>3.47423814215181</v>
      </c>
      <c r="M288" s="76" t="str">
        <f t="shared" si="29"/>
        <v>G1T1701_BR_053_GP__G1T1701_BR_006_P</v>
      </c>
      <c r="N288">
        <v>6</v>
      </c>
    </row>
    <row r="289" spans="1:14" x14ac:dyDescent="0.25">
      <c r="A289">
        <v>149</v>
      </c>
      <c r="B289" s="62" t="s">
        <v>1137</v>
      </c>
      <c r="C289" s="64">
        <v>1235.1630237952077</v>
      </c>
      <c r="D289" s="64">
        <v>3.0917242820184843</v>
      </c>
      <c r="E289" s="22">
        <f t="shared" si="26"/>
        <v>1</v>
      </c>
      <c r="F289" s="62" t="s">
        <v>1127</v>
      </c>
      <c r="G289" s="74">
        <f t="shared" si="27"/>
        <v>60211.171035367588</v>
      </c>
      <c r="H289" s="19">
        <v>4.7796770737982897</v>
      </c>
      <c r="I289" s="19">
        <f t="shared" si="28"/>
        <v>1</v>
      </c>
      <c r="J289" s="62" t="s">
        <v>1128</v>
      </c>
      <c r="K289" s="74">
        <f t="shared" si="30"/>
        <v>2980.1501246506136</v>
      </c>
      <c r="L289" s="19">
        <v>3.47423814215181</v>
      </c>
      <c r="M289" s="76" t="str">
        <f t="shared" si="29"/>
        <v>G1T1701_BR_053_GP__G1T1701_BR_006_P</v>
      </c>
      <c r="N289">
        <v>6</v>
      </c>
    </row>
    <row r="290" spans="1:14" x14ac:dyDescent="0.25">
      <c r="A290">
        <v>149</v>
      </c>
      <c r="B290" s="62" t="s">
        <v>1138</v>
      </c>
      <c r="C290" s="22">
        <v>1</v>
      </c>
      <c r="D290" s="64">
        <f>LOG10(C290)</f>
        <v>0</v>
      </c>
      <c r="E290" s="22">
        <f t="shared" si="26"/>
        <v>0</v>
      </c>
      <c r="F290" s="62" t="s">
        <v>1127</v>
      </c>
      <c r="G290" s="74">
        <f t="shared" si="27"/>
        <v>60211.171035367588</v>
      </c>
      <c r="H290" s="19">
        <v>4.7796770737982897</v>
      </c>
      <c r="I290" s="19">
        <f t="shared" si="28"/>
        <v>1</v>
      </c>
      <c r="J290" s="62" t="s">
        <v>1128</v>
      </c>
      <c r="K290" s="74">
        <f t="shared" si="30"/>
        <v>2980.1501246506136</v>
      </c>
      <c r="L290" s="19">
        <v>3.47423814215181</v>
      </c>
      <c r="M290" s="76" t="str">
        <f t="shared" si="29"/>
        <v>G1T1701_BR_053_GP__G1T1701_BR_006_P</v>
      </c>
      <c r="N290">
        <v>6</v>
      </c>
    </row>
    <row r="291" spans="1:14" x14ac:dyDescent="0.25">
      <c r="A291">
        <v>149</v>
      </c>
      <c r="B291" s="62" t="s">
        <v>1139</v>
      </c>
      <c r="C291" s="64">
        <v>1</v>
      </c>
      <c r="D291" s="64">
        <f>LOG10(C291)</f>
        <v>0</v>
      </c>
      <c r="E291" s="22">
        <f t="shared" si="26"/>
        <v>0</v>
      </c>
      <c r="F291" s="62" t="s">
        <v>1127</v>
      </c>
      <c r="G291" s="74">
        <f t="shared" si="27"/>
        <v>60211.171035367588</v>
      </c>
      <c r="H291" s="19">
        <v>4.7796770737982897</v>
      </c>
      <c r="I291" s="19">
        <f t="shared" si="28"/>
        <v>1</v>
      </c>
      <c r="J291" s="62" t="s">
        <v>1128</v>
      </c>
      <c r="K291" s="74">
        <f t="shared" si="30"/>
        <v>2980.1501246506136</v>
      </c>
      <c r="L291" s="19">
        <v>3.47423814215181</v>
      </c>
      <c r="M291" s="76" t="str">
        <f t="shared" si="29"/>
        <v>G1T1701_BR_053_GP__G1T1701_BR_006_P</v>
      </c>
      <c r="N291">
        <v>6</v>
      </c>
    </row>
    <row r="292" spans="1:14" x14ac:dyDescent="0.25">
      <c r="A292">
        <v>149</v>
      </c>
      <c r="B292" s="62" t="s">
        <v>1140</v>
      </c>
      <c r="C292" s="64">
        <v>1</v>
      </c>
      <c r="D292" s="64">
        <v>0</v>
      </c>
      <c r="E292" s="22">
        <f t="shared" si="26"/>
        <v>0</v>
      </c>
      <c r="F292" s="62" t="s">
        <v>1127</v>
      </c>
      <c r="G292" s="74">
        <f t="shared" si="27"/>
        <v>60211.171035367588</v>
      </c>
      <c r="H292" s="19">
        <v>4.7796770737982897</v>
      </c>
      <c r="I292" s="19">
        <f t="shared" si="28"/>
        <v>1</v>
      </c>
      <c r="J292" s="62" t="s">
        <v>1128</v>
      </c>
      <c r="K292" s="74">
        <f t="shared" si="30"/>
        <v>2980.1501246506136</v>
      </c>
      <c r="L292" s="19">
        <v>3.47423814215181</v>
      </c>
      <c r="M292" s="76" t="str">
        <f t="shared" si="29"/>
        <v>G1T1701_BR_053_GP__G1T1701_BR_006_P</v>
      </c>
      <c r="N292">
        <v>6</v>
      </c>
    </row>
    <row r="293" spans="1:14" x14ac:dyDescent="0.25">
      <c r="A293">
        <v>149</v>
      </c>
      <c r="B293" s="62" t="s">
        <v>1141</v>
      </c>
      <c r="C293" s="64">
        <v>1</v>
      </c>
      <c r="D293" s="64">
        <v>0</v>
      </c>
      <c r="E293" s="22">
        <f t="shared" si="26"/>
        <v>0</v>
      </c>
      <c r="F293" s="62" t="s">
        <v>1127</v>
      </c>
      <c r="G293" s="74">
        <f t="shared" si="27"/>
        <v>60211.171035367588</v>
      </c>
      <c r="H293" s="19">
        <v>4.7796770737982897</v>
      </c>
      <c r="I293" s="19">
        <f t="shared" si="28"/>
        <v>1</v>
      </c>
      <c r="J293" s="62" t="s">
        <v>1128</v>
      </c>
      <c r="K293" s="74">
        <f t="shared" si="30"/>
        <v>2980.1501246506136</v>
      </c>
      <c r="L293" s="19">
        <v>3.47423814215181</v>
      </c>
      <c r="M293" s="76" t="str">
        <f t="shared" si="29"/>
        <v>G1T1701_BR_053_GP__G1T1701_BR_006_P</v>
      </c>
      <c r="N293">
        <v>6</v>
      </c>
    </row>
    <row r="294" spans="1:14" x14ac:dyDescent="0.25">
      <c r="A294">
        <v>149</v>
      </c>
      <c r="B294" s="62" t="s">
        <v>1142</v>
      </c>
      <c r="C294" s="22">
        <v>1</v>
      </c>
      <c r="D294" s="22" t="s">
        <v>764</v>
      </c>
      <c r="E294" s="22">
        <f t="shared" si="26"/>
        <v>1</v>
      </c>
      <c r="F294" s="62" t="s">
        <v>1127</v>
      </c>
      <c r="G294" s="74">
        <f t="shared" si="27"/>
        <v>60211.171035367588</v>
      </c>
      <c r="H294" s="19">
        <v>4.7796770737982897</v>
      </c>
      <c r="I294" s="19">
        <f t="shared" si="28"/>
        <v>1</v>
      </c>
      <c r="J294" s="62" t="s">
        <v>1128</v>
      </c>
      <c r="K294" s="74">
        <f t="shared" si="30"/>
        <v>2980.1501246506136</v>
      </c>
      <c r="L294" s="19">
        <v>3.47423814215181</v>
      </c>
      <c r="M294" s="76" t="str">
        <f t="shared" si="29"/>
        <v>G1T1701_BR_053_GP__G1T1701_BR_006_P</v>
      </c>
      <c r="N294">
        <v>6</v>
      </c>
    </row>
    <row r="295" spans="1:14" x14ac:dyDescent="0.25">
      <c r="A295">
        <v>149</v>
      </c>
      <c r="B295" s="62" t="s">
        <v>1143</v>
      </c>
      <c r="C295" s="64">
        <v>1</v>
      </c>
      <c r="D295" s="64" t="s">
        <v>764</v>
      </c>
      <c r="E295" s="22">
        <f t="shared" si="26"/>
        <v>1</v>
      </c>
      <c r="F295" s="62" t="s">
        <v>1127</v>
      </c>
      <c r="G295" s="74">
        <f t="shared" si="27"/>
        <v>60211.171035367588</v>
      </c>
      <c r="H295" s="19">
        <v>4.7796770737982897</v>
      </c>
      <c r="I295" s="19">
        <f t="shared" si="28"/>
        <v>1</v>
      </c>
      <c r="J295" s="62" t="s">
        <v>1128</v>
      </c>
      <c r="K295" s="74">
        <f t="shared" si="30"/>
        <v>2980.1501246506136</v>
      </c>
      <c r="L295" s="19">
        <v>3.47423814215181</v>
      </c>
      <c r="M295" s="76" t="str">
        <f t="shared" si="29"/>
        <v>G1T1701_BR_053_GP__G1T1701_BR_006_P</v>
      </c>
      <c r="N295">
        <v>6</v>
      </c>
    </row>
    <row r="296" spans="1:14" x14ac:dyDescent="0.25">
      <c r="A296">
        <v>150</v>
      </c>
      <c r="B296" s="62" t="s">
        <v>1144</v>
      </c>
      <c r="C296" s="64">
        <v>319.77155685424805</v>
      </c>
      <c r="D296" s="64">
        <v>2.5048398313595346</v>
      </c>
      <c r="E296" s="22">
        <f t="shared" si="26"/>
        <v>1</v>
      </c>
      <c r="F296" s="62" t="s">
        <v>1127</v>
      </c>
      <c r="G296" s="74">
        <f t="shared" si="27"/>
        <v>60211.171035367588</v>
      </c>
      <c r="H296" s="19">
        <v>4.7796770737982897</v>
      </c>
      <c r="I296" s="19">
        <f t="shared" si="28"/>
        <v>1</v>
      </c>
      <c r="J296" s="62" t="s">
        <v>1128</v>
      </c>
      <c r="K296" s="74">
        <f t="shared" si="30"/>
        <v>2980.1501246506136</v>
      </c>
      <c r="L296" s="19">
        <v>3.47423814215181</v>
      </c>
      <c r="M296" s="76" t="str">
        <f t="shared" si="29"/>
        <v>G1T1701_BR_053_GP__G1T1701_BR_006_P</v>
      </c>
      <c r="N296">
        <v>6</v>
      </c>
    </row>
    <row r="297" spans="1:14" x14ac:dyDescent="0.25">
      <c r="A297">
        <v>150</v>
      </c>
      <c r="B297" s="62" t="s">
        <v>1145</v>
      </c>
      <c r="C297" s="64">
        <v>1</v>
      </c>
      <c r="D297" s="64">
        <v>0</v>
      </c>
      <c r="E297" s="22">
        <f t="shared" si="26"/>
        <v>0</v>
      </c>
      <c r="F297" s="62" t="s">
        <v>1127</v>
      </c>
      <c r="G297" s="74">
        <f t="shared" si="27"/>
        <v>60211.171035367588</v>
      </c>
      <c r="H297" s="19">
        <v>4.7796770737982897</v>
      </c>
      <c r="I297" s="19">
        <f t="shared" si="28"/>
        <v>1</v>
      </c>
      <c r="J297" s="62" t="s">
        <v>1128</v>
      </c>
      <c r="K297" s="74">
        <f t="shared" si="30"/>
        <v>2980.1501246506136</v>
      </c>
      <c r="L297" s="19">
        <v>3.47423814215181</v>
      </c>
      <c r="M297" s="76" t="str">
        <f t="shared" si="29"/>
        <v>G1T1701_BR_053_GP__G1T1701_BR_006_P</v>
      </c>
      <c r="N297">
        <v>6</v>
      </c>
    </row>
    <row r="298" spans="1:14" x14ac:dyDescent="0.25">
      <c r="A298">
        <v>150</v>
      </c>
      <c r="B298" s="62" t="s">
        <v>1146</v>
      </c>
      <c r="C298" s="64">
        <v>1</v>
      </c>
      <c r="D298" s="64">
        <v>0</v>
      </c>
      <c r="E298" s="22">
        <f t="shared" si="26"/>
        <v>0</v>
      </c>
      <c r="F298" s="62" t="s">
        <v>1127</v>
      </c>
      <c r="G298" s="74">
        <f t="shared" si="27"/>
        <v>60211.171035367588</v>
      </c>
      <c r="H298" s="19">
        <v>4.7796770737982897</v>
      </c>
      <c r="I298" s="19">
        <f t="shared" si="28"/>
        <v>1</v>
      </c>
      <c r="J298" s="62" t="s">
        <v>1128</v>
      </c>
      <c r="K298" s="74">
        <f t="shared" si="30"/>
        <v>2980.1501246506136</v>
      </c>
      <c r="L298" s="19">
        <v>3.47423814215181</v>
      </c>
      <c r="M298" s="76" t="str">
        <f t="shared" si="29"/>
        <v>G1T1701_BR_053_GP__G1T1701_BR_006_P</v>
      </c>
      <c r="N298">
        <v>6</v>
      </c>
    </row>
    <row r="299" spans="1:14" x14ac:dyDescent="0.25">
      <c r="A299">
        <v>150</v>
      </c>
      <c r="B299" s="62" t="s">
        <v>1147</v>
      </c>
      <c r="C299" s="64">
        <v>1</v>
      </c>
      <c r="D299" s="64">
        <v>0</v>
      </c>
      <c r="E299" s="22">
        <f t="shared" si="26"/>
        <v>0</v>
      </c>
      <c r="F299" s="62" t="s">
        <v>1127</v>
      </c>
      <c r="G299" s="74">
        <f t="shared" si="27"/>
        <v>60211.171035367588</v>
      </c>
      <c r="H299" s="19">
        <v>4.7796770737982897</v>
      </c>
      <c r="I299" s="19">
        <f t="shared" si="28"/>
        <v>1</v>
      </c>
      <c r="J299" s="62" t="s">
        <v>1128</v>
      </c>
      <c r="K299" s="74">
        <f t="shared" si="30"/>
        <v>2980.1501246506136</v>
      </c>
      <c r="L299" s="19">
        <v>3.47423814215181</v>
      </c>
      <c r="M299" s="76" t="str">
        <f t="shared" si="29"/>
        <v>G1T1701_BR_053_GP__G1T1701_BR_006_P</v>
      </c>
      <c r="N299">
        <v>6</v>
      </c>
    </row>
    <row r="300" spans="1:14" x14ac:dyDescent="0.25">
      <c r="A300">
        <v>150</v>
      </c>
      <c r="B300" s="62" t="s">
        <v>1148</v>
      </c>
      <c r="C300" s="64">
        <v>1</v>
      </c>
      <c r="D300" s="64">
        <v>0</v>
      </c>
      <c r="E300" s="22">
        <f t="shared" si="26"/>
        <v>0</v>
      </c>
      <c r="F300" s="62" t="s">
        <v>1127</v>
      </c>
      <c r="G300" s="74">
        <f t="shared" si="27"/>
        <v>60211.171035367588</v>
      </c>
      <c r="H300" s="19">
        <v>4.7796770737982897</v>
      </c>
      <c r="I300" s="19">
        <f t="shared" si="28"/>
        <v>1</v>
      </c>
      <c r="J300" s="62" t="s">
        <v>1128</v>
      </c>
      <c r="K300" s="74">
        <f t="shared" si="30"/>
        <v>2980.1501246506136</v>
      </c>
      <c r="L300" s="19">
        <v>3.47423814215181</v>
      </c>
      <c r="M300" s="76" t="str">
        <f t="shared" si="29"/>
        <v>G1T1701_BR_053_GP__G1T1701_BR_006_P</v>
      </c>
      <c r="N300">
        <v>6</v>
      </c>
    </row>
    <row r="301" spans="1:14" x14ac:dyDescent="0.25">
      <c r="A301">
        <v>150</v>
      </c>
      <c r="B301" s="62" t="s">
        <v>1149</v>
      </c>
      <c r="C301" s="64">
        <v>62729.3994140625</v>
      </c>
      <c r="D301" s="64">
        <v>4.7974711295203223</v>
      </c>
      <c r="E301" s="22">
        <f t="shared" si="26"/>
        <v>1</v>
      </c>
      <c r="F301" s="62" t="s">
        <v>1127</v>
      </c>
      <c r="G301" s="74">
        <f t="shared" si="27"/>
        <v>60211.171035367588</v>
      </c>
      <c r="H301" s="19">
        <v>4.7796770737982897</v>
      </c>
      <c r="I301" s="19">
        <f t="shared" si="28"/>
        <v>1</v>
      </c>
      <c r="J301" s="62" t="s">
        <v>1128</v>
      </c>
      <c r="K301" s="74">
        <f t="shared" si="30"/>
        <v>2980.1501246506136</v>
      </c>
      <c r="L301" s="19">
        <v>3.47423814215181</v>
      </c>
      <c r="M301" s="76" t="str">
        <f t="shared" si="29"/>
        <v>G1T1701_BR_053_GP__G1T1701_BR_006_P</v>
      </c>
      <c r="N301">
        <v>6</v>
      </c>
    </row>
    <row r="302" spans="1:14" x14ac:dyDescent="0.25">
      <c r="A302">
        <v>150</v>
      </c>
      <c r="B302" s="62" t="s">
        <v>1150</v>
      </c>
      <c r="C302" s="64">
        <v>1</v>
      </c>
      <c r="D302" s="64">
        <v>0</v>
      </c>
      <c r="E302" s="22">
        <f t="shared" si="26"/>
        <v>0</v>
      </c>
      <c r="F302" s="62" t="s">
        <v>1127</v>
      </c>
      <c r="G302" s="74">
        <f t="shared" si="27"/>
        <v>60211.171035367588</v>
      </c>
      <c r="H302" s="19">
        <v>4.7796770737982897</v>
      </c>
      <c r="I302" s="19">
        <f t="shared" si="28"/>
        <v>1</v>
      </c>
      <c r="J302" s="62" t="s">
        <v>1128</v>
      </c>
      <c r="K302" s="74">
        <f t="shared" si="30"/>
        <v>2980.1501246506136</v>
      </c>
      <c r="L302" s="19">
        <v>3.47423814215181</v>
      </c>
      <c r="M302" s="76" t="str">
        <f t="shared" si="29"/>
        <v>G1T1701_BR_053_GP__G1T1701_BR_006_P</v>
      </c>
      <c r="N302">
        <v>6</v>
      </c>
    </row>
    <row r="303" spans="1:14" x14ac:dyDescent="0.25">
      <c r="A303">
        <v>150</v>
      </c>
      <c r="B303" s="62" t="s">
        <v>1151</v>
      </c>
      <c r="C303" s="64">
        <v>1</v>
      </c>
      <c r="D303" s="64">
        <v>0</v>
      </c>
      <c r="E303" s="22">
        <f t="shared" si="26"/>
        <v>0</v>
      </c>
      <c r="F303" s="62" t="s">
        <v>1127</v>
      </c>
      <c r="G303" s="74">
        <f t="shared" si="27"/>
        <v>60211.171035367588</v>
      </c>
      <c r="H303" s="19">
        <v>4.7796770737982897</v>
      </c>
      <c r="I303" s="19">
        <f t="shared" si="28"/>
        <v>1</v>
      </c>
      <c r="J303" s="62" t="s">
        <v>1128</v>
      </c>
      <c r="K303" s="74">
        <f t="shared" si="30"/>
        <v>2980.1501246506136</v>
      </c>
      <c r="L303" s="19">
        <v>3.47423814215181</v>
      </c>
      <c r="M303" s="76" t="str">
        <f t="shared" si="29"/>
        <v>G1T1701_BR_053_GP__G1T1701_BR_006_P</v>
      </c>
      <c r="N303">
        <v>6</v>
      </c>
    </row>
    <row r="304" spans="1:14" x14ac:dyDescent="0.25">
      <c r="A304">
        <v>150</v>
      </c>
      <c r="B304" s="62" t="s">
        <v>1152</v>
      </c>
      <c r="C304" s="22">
        <v>1</v>
      </c>
      <c r="D304" s="22">
        <v>0</v>
      </c>
      <c r="E304" s="22">
        <f t="shared" si="26"/>
        <v>0</v>
      </c>
      <c r="F304" s="62" t="s">
        <v>1127</v>
      </c>
      <c r="G304" s="74">
        <f t="shared" si="27"/>
        <v>60211.171035367588</v>
      </c>
      <c r="H304" s="19">
        <v>4.7796770737982897</v>
      </c>
      <c r="I304" s="19">
        <f t="shared" si="28"/>
        <v>1</v>
      </c>
      <c r="J304" s="62" t="s">
        <v>1128</v>
      </c>
      <c r="K304" s="74">
        <f t="shared" si="30"/>
        <v>2980.1501246506136</v>
      </c>
      <c r="L304" s="19">
        <v>3.47423814215181</v>
      </c>
      <c r="M304" s="76" t="str">
        <f t="shared" si="29"/>
        <v>G1T1701_BR_053_GP__G1T1701_BR_006_P</v>
      </c>
      <c r="N304">
        <v>6</v>
      </c>
    </row>
    <row r="305" spans="1:14" x14ac:dyDescent="0.25">
      <c r="A305">
        <v>150</v>
      </c>
      <c r="B305" s="62" t="s">
        <v>1153</v>
      </c>
      <c r="C305" s="12">
        <v>1</v>
      </c>
      <c r="D305" s="22">
        <v>0</v>
      </c>
      <c r="E305" s="22">
        <f t="shared" si="26"/>
        <v>0</v>
      </c>
      <c r="F305" s="62" t="s">
        <v>1127</v>
      </c>
      <c r="G305" s="74">
        <f t="shared" si="27"/>
        <v>60211.171035367588</v>
      </c>
      <c r="H305" s="19">
        <v>4.7796770737982897</v>
      </c>
      <c r="I305" s="19">
        <f t="shared" si="28"/>
        <v>1</v>
      </c>
      <c r="J305" s="62" t="s">
        <v>1128</v>
      </c>
      <c r="K305" s="74">
        <f t="shared" si="30"/>
        <v>2980.1501246506136</v>
      </c>
      <c r="L305" s="19">
        <v>3.47423814215181</v>
      </c>
      <c r="M305" s="76" t="str">
        <f t="shared" si="29"/>
        <v>G1T1701_BR_053_GP__G1T1701_BR_006_P</v>
      </c>
      <c r="N305">
        <v>6</v>
      </c>
    </row>
    <row r="306" spans="1:14" x14ac:dyDescent="0.25">
      <c r="A306" s="10">
        <v>150</v>
      </c>
      <c r="B306" s="63" t="s">
        <v>1154</v>
      </c>
      <c r="C306" s="22">
        <v>1</v>
      </c>
      <c r="D306" s="22">
        <v>0</v>
      </c>
      <c r="E306" s="22">
        <f t="shared" si="26"/>
        <v>0</v>
      </c>
      <c r="F306" s="63" t="s">
        <v>1127</v>
      </c>
      <c r="G306" s="74">
        <f t="shared" si="27"/>
        <v>60211.171035367588</v>
      </c>
      <c r="H306" s="19">
        <v>4.7796770737982897</v>
      </c>
      <c r="I306" s="19">
        <f t="shared" si="28"/>
        <v>1</v>
      </c>
      <c r="J306" s="63" t="s">
        <v>1128</v>
      </c>
      <c r="K306" s="74">
        <f t="shared" si="30"/>
        <v>2980.1501246506136</v>
      </c>
      <c r="L306" s="19">
        <v>3.47423814215181</v>
      </c>
      <c r="M306" s="80" t="str">
        <f t="shared" si="29"/>
        <v>G1T1701_BR_053_GP__G1T1701_BR_006_P</v>
      </c>
      <c r="N306" s="10">
        <v>6</v>
      </c>
    </row>
    <row r="307" spans="1:14" x14ac:dyDescent="0.25">
      <c r="A307">
        <v>150</v>
      </c>
      <c r="B307" s="62" t="s">
        <v>1155</v>
      </c>
      <c r="C307" s="64">
        <v>1092358.359375</v>
      </c>
      <c r="D307" s="64">
        <v>6.0383651365076609</v>
      </c>
      <c r="E307" s="22">
        <f t="shared" si="26"/>
        <v>1</v>
      </c>
      <c r="F307" s="62" t="s">
        <v>1127</v>
      </c>
      <c r="G307" s="74">
        <f t="shared" si="27"/>
        <v>60211.171035367588</v>
      </c>
      <c r="H307" s="19">
        <v>4.7796770737982897</v>
      </c>
      <c r="I307" s="19">
        <f t="shared" si="28"/>
        <v>1</v>
      </c>
      <c r="J307" s="62" t="s">
        <v>1128</v>
      </c>
      <c r="K307" s="74">
        <f t="shared" si="30"/>
        <v>2980.1501246506136</v>
      </c>
      <c r="L307" s="19">
        <v>3.47423814215181</v>
      </c>
      <c r="M307" s="76" t="str">
        <f t="shared" si="29"/>
        <v>G1T1701_BR_053_GP__G1T1701_BR_006_P</v>
      </c>
      <c r="N307">
        <v>6</v>
      </c>
    </row>
    <row r="308" spans="1:14" x14ac:dyDescent="0.25">
      <c r="A308">
        <v>150</v>
      </c>
      <c r="B308" s="62" t="s">
        <v>1156</v>
      </c>
      <c r="C308" s="22">
        <v>31.109578609466553</v>
      </c>
      <c r="D308" s="22">
        <v>1.4928941284721606</v>
      </c>
      <c r="E308" s="22">
        <f t="shared" si="26"/>
        <v>1</v>
      </c>
      <c r="F308" s="62" t="s">
        <v>1127</v>
      </c>
      <c r="G308" s="74">
        <f t="shared" si="27"/>
        <v>60211.171035367588</v>
      </c>
      <c r="H308" s="19">
        <v>4.7796770737982897</v>
      </c>
      <c r="I308" s="19">
        <f t="shared" si="28"/>
        <v>1</v>
      </c>
      <c r="J308" s="62" t="s">
        <v>1128</v>
      </c>
      <c r="K308" s="74">
        <f t="shared" si="30"/>
        <v>2980.1501246506136</v>
      </c>
      <c r="L308" s="19">
        <v>3.47423814215181</v>
      </c>
      <c r="M308" s="76" t="str">
        <f t="shared" si="29"/>
        <v>G1T1701_BR_053_GP__G1T1701_BR_006_P</v>
      </c>
      <c r="N308">
        <v>6</v>
      </c>
    </row>
    <row r="309" spans="1:14" x14ac:dyDescent="0.25">
      <c r="A309">
        <v>150</v>
      </c>
      <c r="B309" s="62" t="s">
        <v>1157</v>
      </c>
      <c r="C309" s="64">
        <v>1</v>
      </c>
      <c r="D309" s="64">
        <v>0</v>
      </c>
      <c r="E309" s="22">
        <f t="shared" si="26"/>
        <v>0</v>
      </c>
      <c r="F309" s="62" t="s">
        <v>1127</v>
      </c>
      <c r="G309" s="74">
        <f t="shared" si="27"/>
        <v>60211.171035367588</v>
      </c>
      <c r="H309" s="19">
        <v>4.7796770737982897</v>
      </c>
      <c r="I309" s="19">
        <f t="shared" si="28"/>
        <v>1</v>
      </c>
      <c r="J309" s="62" t="s">
        <v>1128</v>
      </c>
      <c r="K309" s="74">
        <f t="shared" si="30"/>
        <v>2980.1501246506136</v>
      </c>
      <c r="L309" s="19">
        <v>3.47423814215181</v>
      </c>
      <c r="M309" s="76" t="str">
        <f t="shared" si="29"/>
        <v>G1T1701_BR_053_GP__G1T1701_BR_006_P</v>
      </c>
      <c r="N309">
        <v>6</v>
      </c>
    </row>
    <row r="310" spans="1:14" x14ac:dyDescent="0.25">
      <c r="A310">
        <v>149</v>
      </c>
      <c r="B310" s="62" t="s">
        <v>1158</v>
      </c>
      <c r="C310" s="22">
        <v>85.652627944946289</v>
      </c>
      <c r="D310" s="22">
        <v>1.9327406922808679</v>
      </c>
      <c r="E310" s="22">
        <f t="shared" si="26"/>
        <v>1</v>
      </c>
      <c r="F310" s="62" t="s">
        <v>1159</v>
      </c>
      <c r="G310" s="74">
        <f t="shared" si="27"/>
        <v>144512.59319843596</v>
      </c>
      <c r="H310" s="19">
        <v>5.1599056942779304</v>
      </c>
      <c r="I310" s="19">
        <f t="shared" si="28"/>
        <v>1</v>
      </c>
      <c r="J310" s="62" t="s">
        <v>1160</v>
      </c>
      <c r="K310" s="74">
        <f t="shared" si="30"/>
        <v>4426.3007483984647</v>
      </c>
      <c r="L310" s="19">
        <v>3.6460409190653644</v>
      </c>
      <c r="M310" s="76" t="str">
        <f t="shared" si="29"/>
        <v>G1T1701_BR_048_P__G1T1701_BR_001_P</v>
      </c>
      <c r="N310">
        <v>7</v>
      </c>
    </row>
    <row r="311" spans="1:14" x14ac:dyDescent="0.25">
      <c r="A311">
        <v>149</v>
      </c>
      <c r="B311" s="62" t="s">
        <v>1161</v>
      </c>
      <c r="C311" s="22">
        <v>105.19839286804199</v>
      </c>
      <c r="D311" s="22">
        <v>2.0220091050850919</v>
      </c>
      <c r="E311" s="22">
        <f t="shared" si="26"/>
        <v>1</v>
      </c>
      <c r="F311" s="62" t="s">
        <v>1159</v>
      </c>
      <c r="G311" s="74">
        <f t="shared" si="27"/>
        <v>144512.59319843596</v>
      </c>
      <c r="H311" s="19">
        <v>5.1599056942779304</v>
      </c>
      <c r="I311" s="19">
        <f t="shared" si="28"/>
        <v>1</v>
      </c>
      <c r="J311" s="62" t="s">
        <v>1160</v>
      </c>
      <c r="K311" s="74">
        <f t="shared" si="30"/>
        <v>4426.3007483984647</v>
      </c>
      <c r="L311" s="19">
        <v>3.6460409190653644</v>
      </c>
      <c r="M311" s="76" t="str">
        <f t="shared" si="29"/>
        <v>G1T1701_BR_048_P__G1T1701_BR_001_P</v>
      </c>
      <c r="N311">
        <v>7</v>
      </c>
    </row>
    <row r="312" spans="1:14" x14ac:dyDescent="0.25">
      <c r="A312">
        <v>149</v>
      </c>
      <c r="B312" s="62" t="s">
        <v>1162</v>
      </c>
      <c r="C312" s="22">
        <v>15029.281005859375</v>
      </c>
      <c r="D312" s="22">
        <v>4.1769382046283754</v>
      </c>
      <c r="E312" s="22">
        <f t="shared" si="26"/>
        <v>1</v>
      </c>
      <c r="F312" s="62" t="s">
        <v>1159</v>
      </c>
      <c r="G312" s="74">
        <f t="shared" si="27"/>
        <v>144512.59319843596</v>
      </c>
      <c r="H312" s="19">
        <v>5.1599056942779304</v>
      </c>
      <c r="I312" s="19">
        <f t="shared" si="28"/>
        <v>1</v>
      </c>
      <c r="J312" s="62" t="s">
        <v>1160</v>
      </c>
      <c r="K312" s="74">
        <f t="shared" si="30"/>
        <v>4426.3007483984175</v>
      </c>
      <c r="L312" s="19">
        <v>3.64604091906536</v>
      </c>
      <c r="M312" s="76" t="str">
        <f t="shared" si="29"/>
        <v>G1T1701_BR_048_P__G1T1701_BR_001_P</v>
      </c>
      <c r="N312">
        <v>7</v>
      </c>
    </row>
    <row r="313" spans="1:14" x14ac:dyDescent="0.25">
      <c r="A313">
        <v>149</v>
      </c>
      <c r="B313" s="62" t="s">
        <v>1163</v>
      </c>
      <c r="C313" s="64">
        <v>337948.1640625</v>
      </c>
      <c r="D313" s="64">
        <v>5.5288500914373282</v>
      </c>
      <c r="E313" s="22">
        <f t="shared" si="26"/>
        <v>1</v>
      </c>
      <c r="F313" s="62" t="s">
        <v>1159</v>
      </c>
      <c r="G313" s="74">
        <f t="shared" si="27"/>
        <v>144512.59319843596</v>
      </c>
      <c r="H313" s="19">
        <v>5.1599056942779304</v>
      </c>
      <c r="I313" s="19">
        <f t="shared" si="28"/>
        <v>1</v>
      </c>
      <c r="J313" s="62" t="s">
        <v>1160</v>
      </c>
      <c r="K313" s="74">
        <f t="shared" si="30"/>
        <v>4426.3007483984175</v>
      </c>
      <c r="L313" s="19">
        <v>3.64604091906536</v>
      </c>
      <c r="M313" s="76" t="str">
        <f t="shared" si="29"/>
        <v>G1T1701_BR_048_P__G1T1701_BR_001_P</v>
      </c>
      <c r="N313">
        <v>7</v>
      </c>
    </row>
    <row r="314" spans="1:14" x14ac:dyDescent="0.25">
      <c r="A314">
        <v>149</v>
      </c>
      <c r="B314" s="62" t="s">
        <v>1164</v>
      </c>
      <c r="C314" s="64">
        <v>1300.4496765136719</v>
      </c>
      <c r="D314" s="64">
        <v>3.1140935509684295</v>
      </c>
      <c r="E314" s="22">
        <f t="shared" si="26"/>
        <v>1</v>
      </c>
      <c r="F314" s="62" t="s">
        <v>1159</v>
      </c>
      <c r="G314" s="74">
        <f t="shared" si="27"/>
        <v>144512.59319843596</v>
      </c>
      <c r="H314" s="19">
        <v>5.1599056942779304</v>
      </c>
      <c r="I314" s="19">
        <f t="shared" si="28"/>
        <v>1</v>
      </c>
      <c r="J314" s="62" t="s">
        <v>1160</v>
      </c>
      <c r="K314" s="74">
        <f t="shared" si="30"/>
        <v>4426.3007483984175</v>
      </c>
      <c r="L314" s="19">
        <v>3.64604091906536</v>
      </c>
      <c r="M314" s="76" t="str">
        <f t="shared" si="29"/>
        <v>G1T1701_BR_048_P__G1T1701_BR_001_P</v>
      </c>
      <c r="N314">
        <v>7</v>
      </c>
    </row>
    <row r="315" spans="1:14" x14ac:dyDescent="0.25">
      <c r="A315">
        <v>149</v>
      </c>
      <c r="B315" s="62" t="s">
        <v>1165</v>
      </c>
      <c r="C315" s="64">
        <v>257.84795761108398</v>
      </c>
      <c r="D315" s="64">
        <v>2.4113636957514633</v>
      </c>
      <c r="E315" s="22">
        <f t="shared" si="26"/>
        <v>1</v>
      </c>
      <c r="F315" s="62" t="s">
        <v>1159</v>
      </c>
      <c r="G315" s="74">
        <f t="shared" si="27"/>
        <v>144512.59319843596</v>
      </c>
      <c r="H315" s="19">
        <v>5.1599056942779304</v>
      </c>
      <c r="I315" s="19">
        <f t="shared" si="28"/>
        <v>1</v>
      </c>
      <c r="J315" s="62" t="s">
        <v>1160</v>
      </c>
      <c r="K315" s="74">
        <f t="shared" si="30"/>
        <v>4426.3007483984175</v>
      </c>
      <c r="L315" s="19">
        <v>3.64604091906536</v>
      </c>
      <c r="M315" s="76" t="str">
        <f t="shared" si="29"/>
        <v>G1T1701_BR_048_P__G1T1701_BR_001_P</v>
      </c>
      <c r="N315">
        <v>7</v>
      </c>
    </row>
    <row r="316" spans="1:14" ht="15.75" thickBot="1" x14ac:dyDescent="0.3">
      <c r="A316">
        <v>149</v>
      </c>
      <c r="B316" s="62" t="s">
        <v>1166</v>
      </c>
      <c r="C316" s="83">
        <v>3395.9689331054688</v>
      </c>
      <c r="D316" s="64">
        <f>LOG10(C316)</f>
        <v>3.5309637085911794</v>
      </c>
      <c r="E316" s="22">
        <f t="shared" si="26"/>
        <v>1</v>
      </c>
      <c r="F316" s="62" t="s">
        <v>1159</v>
      </c>
      <c r="G316" s="74">
        <f t="shared" si="27"/>
        <v>144512.59319843596</v>
      </c>
      <c r="H316" s="19">
        <v>5.1599056942779304</v>
      </c>
      <c r="I316" s="19">
        <f t="shared" si="28"/>
        <v>1</v>
      </c>
      <c r="J316" s="62" t="s">
        <v>1160</v>
      </c>
      <c r="K316" s="74">
        <f t="shared" si="30"/>
        <v>4426.3007483984175</v>
      </c>
      <c r="L316" s="19">
        <v>3.64604091906536</v>
      </c>
      <c r="M316" s="76" t="str">
        <f t="shared" si="29"/>
        <v>G1T1701_BR_048_P__G1T1701_BR_001_P</v>
      </c>
      <c r="N316">
        <v>7</v>
      </c>
    </row>
    <row r="317" spans="1:14" x14ac:dyDescent="0.25">
      <c r="A317">
        <v>149</v>
      </c>
      <c r="B317" s="62" t="s">
        <v>1167</v>
      </c>
      <c r="C317" s="64">
        <v>60.117149353027344</v>
      </c>
      <c r="D317" s="64">
        <f>LOG10(C317)</f>
        <v>1.7789983789407859</v>
      </c>
      <c r="E317" s="22">
        <f t="shared" si="26"/>
        <v>1</v>
      </c>
      <c r="F317" s="62" t="s">
        <v>1159</v>
      </c>
      <c r="G317" s="74">
        <f t="shared" si="27"/>
        <v>144512.59319843596</v>
      </c>
      <c r="H317" s="19">
        <v>5.1599056942779304</v>
      </c>
      <c r="I317" s="19">
        <f t="shared" si="28"/>
        <v>1</v>
      </c>
      <c r="J317" s="62" t="s">
        <v>1160</v>
      </c>
      <c r="K317" s="74">
        <f t="shared" si="30"/>
        <v>4426.3007483984175</v>
      </c>
      <c r="L317" s="19">
        <v>3.64604091906536</v>
      </c>
      <c r="M317" s="76" t="str">
        <f t="shared" si="29"/>
        <v>G1T1701_BR_048_P__G1T1701_BR_001_P</v>
      </c>
      <c r="N317">
        <v>7</v>
      </c>
    </row>
    <row r="318" spans="1:14" x14ac:dyDescent="0.25">
      <c r="A318">
        <v>149</v>
      </c>
      <c r="B318" s="62" t="s">
        <v>1168</v>
      </c>
      <c r="C318" s="64">
        <v>847.24334716796875</v>
      </c>
      <c r="D318" s="64">
        <f>LOG10(C318)</f>
        <v>2.9280081673004057</v>
      </c>
      <c r="E318" s="22">
        <f t="shared" si="26"/>
        <v>1</v>
      </c>
      <c r="F318" s="62" t="s">
        <v>1159</v>
      </c>
      <c r="G318" s="74">
        <f t="shared" si="27"/>
        <v>144512.59319843596</v>
      </c>
      <c r="H318" s="19">
        <v>5.1599056942779304</v>
      </c>
      <c r="I318" s="19">
        <f t="shared" si="28"/>
        <v>1</v>
      </c>
      <c r="J318" s="62" t="s">
        <v>1160</v>
      </c>
      <c r="K318" s="74">
        <f t="shared" si="30"/>
        <v>4426.3007483984175</v>
      </c>
      <c r="L318" s="19">
        <v>3.64604091906536</v>
      </c>
      <c r="M318" s="76" t="str">
        <f t="shared" si="29"/>
        <v>G1T1701_BR_048_P__G1T1701_BR_001_P</v>
      </c>
      <c r="N318">
        <v>7</v>
      </c>
    </row>
    <row r="319" spans="1:14" x14ac:dyDescent="0.25">
      <c r="A319">
        <v>149</v>
      </c>
      <c r="B319" s="62" t="s">
        <v>1169</v>
      </c>
      <c r="C319" s="64">
        <v>1</v>
      </c>
      <c r="D319" s="64">
        <v>0</v>
      </c>
      <c r="E319" s="22">
        <f t="shared" si="26"/>
        <v>0</v>
      </c>
      <c r="F319" s="62" t="s">
        <v>1159</v>
      </c>
      <c r="G319" s="74">
        <f t="shared" si="27"/>
        <v>144512.59319843596</v>
      </c>
      <c r="H319" s="19">
        <v>5.1599056942779304</v>
      </c>
      <c r="I319" s="19">
        <f t="shared" si="28"/>
        <v>1</v>
      </c>
      <c r="J319" s="62" t="s">
        <v>1160</v>
      </c>
      <c r="K319" s="74">
        <f t="shared" si="30"/>
        <v>4426.3007483984175</v>
      </c>
      <c r="L319" s="19">
        <v>3.64604091906536</v>
      </c>
      <c r="M319" s="76" t="str">
        <f t="shared" si="29"/>
        <v>G1T1701_BR_048_P__G1T1701_BR_001_P</v>
      </c>
      <c r="N319">
        <v>7</v>
      </c>
    </row>
    <row r="320" spans="1:14" x14ac:dyDescent="0.25">
      <c r="A320">
        <v>149</v>
      </c>
      <c r="B320" s="62" t="s">
        <v>1170</v>
      </c>
      <c r="C320" s="64">
        <v>206.02827072143555</v>
      </c>
      <c r="D320" s="64">
        <v>2.313926817339607</v>
      </c>
      <c r="E320" s="22">
        <f t="shared" si="26"/>
        <v>1</v>
      </c>
      <c r="F320" s="62" t="s">
        <v>1159</v>
      </c>
      <c r="G320" s="74">
        <f t="shared" si="27"/>
        <v>144512.59319843596</v>
      </c>
      <c r="H320" s="19">
        <v>5.1599056942779304</v>
      </c>
      <c r="I320" s="19">
        <f t="shared" si="28"/>
        <v>1</v>
      </c>
      <c r="J320" s="62" t="s">
        <v>1160</v>
      </c>
      <c r="K320" s="74">
        <f t="shared" si="30"/>
        <v>4426.3007483984175</v>
      </c>
      <c r="L320" s="19">
        <v>3.64604091906536</v>
      </c>
      <c r="M320" s="76" t="str">
        <f t="shared" si="29"/>
        <v>G1T1701_BR_048_P__G1T1701_BR_001_P</v>
      </c>
      <c r="N320">
        <v>7</v>
      </c>
    </row>
    <row r="321" spans="1:14" x14ac:dyDescent="0.25">
      <c r="A321">
        <v>150</v>
      </c>
      <c r="B321" s="62" t="s">
        <v>1171</v>
      </c>
      <c r="C321" s="64">
        <v>10497.598876953125</v>
      </c>
      <c r="D321" s="64">
        <v>4.0210899739518347</v>
      </c>
      <c r="E321" s="22">
        <f t="shared" si="26"/>
        <v>1</v>
      </c>
      <c r="F321" s="62" t="s">
        <v>1159</v>
      </c>
      <c r="G321" s="74">
        <f t="shared" si="27"/>
        <v>144512.59319843596</v>
      </c>
      <c r="H321" s="19">
        <v>5.1599056942779304</v>
      </c>
      <c r="I321" s="19">
        <f t="shared" si="28"/>
        <v>1</v>
      </c>
      <c r="J321" s="62" t="s">
        <v>1160</v>
      </c>
      <c r="K321" s="74">
        <f t="shared" si="30"/>
        <v>4426.3007483984175</v>
      </c>
      <c r="L321" s="19">
        <v>3.64604091906536</v>
      </c>
      <c r="M321" s="76" t="str">
        <f t="shared" si="29"/>
        <v>G1T1701_BR_048_P__G1T1701_BR_001_P</v>
      </c>
      <c r="N321">
        <v>7</v>
      </c>
    </row>
    <row r="322" spans="1:14" x14ac:dyDescent="0.25">
      <c r="A322">
        <v>150</v>
      </c>
      <c r="B322" s="62" t="s">
        <v>1172</v>
      </c>
      <c r="C322" s="22">
        <v>27.608506679534912</v>
      </c>
      <c r="D322" s="22">
        <v>1.4410429166582095</v>
      </c>
      <c r="E322" s="22">
        <f t="shared" ref="E322:E385" si="31">IF(D322=0, 0, 1)</f>
        <v>1</v>
      </c>
      <c r="F322" s="62" t="s">
        <v>1159</v>
      </c>
      <c r="G322" s="74">
        <f t="shared" ref="G322:G385" si="32">10^H322</f>
        <v>144512.59319843596</v>
      </c>
      <c r="H322" s="19">
        <v>5.1599056942779304</v>
      </c>
      <c r="I322" s="19">
        <f t="shared" ref="I322:I385" si="33">IF(H322=0, 0, 1)</f>
        <v>1</v>
      </c>
      <c r="J322" s="62" t="s">
        <v>1160</v>
      </c>
      <c r="K322" s="74">
        <f t="shared" si="30"/>
        <v>4426.3007483984175</v>
      </c>
      <c r="L322" s="19">
        <v>3.64604091906536</v>
      </c>
      <c r="M322" s="76" t="str">
        <f t="shared" ref="M322:M385" si="34">F322&amp;"__"&amp;J322</f>
        <v>G1T1701_BR_048_P__G1T1701_BR_001_P</v>
      </c>
      <c r="N322">
        <v>7</v>
      </c>
    </row>
    <row r="323" spans="1:14" x14ac:dyDescent="0.25">
      <c r="A323">
        <v>150</v>
      </c>
      <c r="B323" s="62" t="s">
        <v>1173</v>
      </c>
      <c r="C323" s="64">
        <v>50.660881996154785</v>
      </c>
      <c r="D323" s="64">
        <v>1.7046727465032596</v>
      </c>
      <c r="E323" s="22">
        <f t="shared" si="31"/>
        <v>1</v>
      </c>
      <c r="F323" s="62" t="s">
        <v>1159</v>
      </c>
      <c r="G323" s="74">
        <f t="shared" si="32"/>
        <v>144512.59319843596</v>
      </c>
      <c r="H323" s="19">
        <v>5.1599056942779304</v>
      </c>
      <c r="I323" s="19">
        <f t="shared" si="33"/>
        <v>1</v>
      </c>
      <c r="J323" s="62" t="s">
        <v>1160</v>
      </c>
      <c r="K323" s="74">
        <f t="shared" si="30"/>
        <v>4426.3007483984175</v>
      </c>
      <c r="L323" s="19">
        <v>3.64604091906536</v>
      </c>
      <c r="M323" s="76" t="str">
        <f t="shared" si="34"/>
        <v>G1T1701_BR_048_P__G1T1701_BR_001_P</v>
      </c>
      <c r="N323">
        <v>7</v>
      </c>
    </row>
    <row r="324" spans="1:14" x14ac:dyDescent="0.25">
      <c r="A324">
        <v>150</v>
      </c>
      <c r="B324" s="62" t="s">
        <v>1174</v>
      </c>
      <c r="C324" s="64">
        <v>1202.6999664306641</v>
      </c>
      <c r="D324" s="64">
        <v>3.0801572988483104</v>
      </c>
      <c r="E324" s="22">
        <f t="shared" si="31"/>
        <v>1</v>
      </c>
      <c r="F324" s="62" t="s">
        <v>1159</v>
      </c>
      <c r="G324" s="74">
        <f t="shared" si="32"/>
        <v>144512.59319843596</v>
      </c>
      <c r="H324" s="19">
        <v>5.1599056942779304</v>
      </c>
      <c r="I324" s="19">
        <f t="shared" si="33"/>
        <v>1</v>
      </c>
      <c r="J324" s="62" t="s">
        <v>1160</v>
      </c>
      <c r="K324" s="74">
        <f t="shared" si="30"/>
        <v>4426.3007483984175</v>
      </c>
      <c r="L324" s="19">
        <v>3.64604091906536</v>
      </c>
      <c r="M324" s="76" t="str">
        <f t="shared" si="34"/>
        <v>G1T1701_BR_048_P__G1T1701_BR_001_P</v>
      </c>
      <c r="N324">
        <v>7</v>
      </c>
    </row>
    <row r="325" spans="1:14" x14ac:dyDescent="0.25">
      <c r="A325">
        <v>150</v>
      </c>
      <c r="B325" s="62" t="s">
        <v>1175</v>
      </c>
      <c r="C325" s="22">
        <v>53511.4501953125</v>
      </c>
      <c r="D325" s="22">
        <v>4.728446720798356</v>
      </c>
      <c r="E325" s="22">
        <f t="shared" si="31"/>
        <v>1</v>
      </c>
      <c r="F325" s="62" t="s">
        <v>1159</v>
      </c>
      <c r="G325" s="74">
        <f t="shared" si="32"/>
        <v>144512.59319843596</v>
      </c>
      <c r="H325" s="19">
        <v>5.1599056942779304</v>
      </c>
      <c r="I325" s="19">
        <f t="shared" si="33"/>
        <v>1</v>
      </c>
      <c r="J325" s="62" t="s">
        <v>1160</v>
      </c>
      <c r="K325" s="74">
        <f t="shared" si="30"/>
        <v>4426.3007483984175</v>
      </c>
      <c r="L325" s="19">
        <v>3.64604091906536</v>
      </c>
      <c r="M325" s="76" t="str">
        <f t="shared" si="34"/>
        <v>G1T1701_BR_048_P__G1T1701_BR_001_P</v>
      </c>
      <c r="N325">
        <v>7</v>
      </c>
    </row>
    <row r="326" spans="1:14" x14ac:dyDescent="0.25">
      <c r="A326">
        <v>150</v>
      </c>
      <c r="B326" s="62" t="s">
        <v>1176</v>
      </c>
      <c r="C326" s="64">
        <v>50.065183639526367</v>
      </c>
      <c r="D326" s="64">
        <v>1.6995358135002296</v>
      </c>
      <c r="E326" s="22">
        <f t="shared" si="31"/>
        <v>1</v>
      </c>
      <c r="F326" s="62" t="s">
        <v>1159</v>
      </c>
      <c r="G326" s="74">
        <f t="shared" si="32"/>
        <v>144512.59319843596</v>
      </c>
      <c r="H326" s="19">
        <v>5.1599056942779304</v>
      </c>
      <c r="I326" s="19">
        <f t="shared" si="33"/>
        <v>1</v>
      </c>
      <c r="J326" s="62" t="s">
        <v>1160</v>
      </c>
      <c r="K326" s="74">
        <f t="shared" si="30"/>
        <v>4426.3007483984175</v>
      </c>
      <c r="L326" s="19">
        <v>3.64604091906536</v>
      </c>
      <c r="M326" s="76" t="str">
        <f t="shared" si="34"/>
        <v>G1T1701_BR_048_P__G1T1701_BR_001_P</v>
      </c>
      <c r="N326">
        <v>7</v>
      </c>
    </row>
    <row r="327" spans="1:14" x14ac:dyDescent="0.25">
      <c r="A327">
        <v>150</v>
      </c>
      <c r="B327" s="62" t="s">
        <v>1177</v>
      </c>
      <c r="C327" s="64">
        <v>13964.256591796875</v>
      </c>
      <c r="D327" s="64">
        <v>4.1450178203324635</v>
      </c>
      <c r="E327" s="22">
        <f t="shared" si="31"/>
        <v>1</v>
      </c>
      <c r="F327" s="62" t="s">
        <v>1159</v>
      </c>
      <c r="G327" s="74">
        <f t="shared" si="32"/>
        <v>144512.59319843596</v>
      </c>
      <c r="H327" s="19">
        <v>5.1599056942779304</v>
      </c>
      <c r="I327" s="19">
        <f t="shared" si="33"/>
        <v>1</v>
      </c>
      <c r="J327" s="62" t="s">
        <v>1160</v>
      </c>
      <c r="K327" s="74">
        <f t="shared" si="30"/>
        <v>4426.3007483984175</v>
      </c>
      <c r="L327" s="19">
        <v>3.64604091906536</v>
      </c>
      <c r="M327" s="76" t="str">
        <f t="shared" si="34"/>
        <v>G1T1701_BR_048_P__G1T1701_BR_001_P</v>
      </c>
      <c r="N327">
        <v>7</v>
      </c>
    </row>
    <row r="328" spans="1:14" x14ac:dyDescent="0.25">
      <c r="A328">
        <v>150</v>
      </c>
      <c r="B328" s="62" t="s">
        <v>1178</v>
      </c>
      <c r="C328" s="64">
        <v>133.78384590148926</v>
      </c>
      <c r="D328" s="64">
        <v>2.1264036765156056</v>
      </c>
      <c r="E328" s="22">
        <f t="shared" si="31"/>
        <v>1</v>
      </c>
      <c r="F328" s="62" t="s">
        <v>1159</v>
      </c>
      <c r="G328" s="74">
        <f t="shared" si="32"/>
        <v>144512.59319843596</v>
      </c>
      <c r="H328" s="19">
        <v>5.1599056942779304</v>
      </c>
      <c r="I328" s="19">
        <f t="shared" si="33"/>
        <v>1</v>
      </c>
      <c r="J328" s="62" t="s">
        <v>1160</v>
      </c>
      <c r="K328" s="74">
        <f t="shared" si="30"/>
        <v>4426.3007483984175</v>
      </c>
      <c r="L328" s="19">
        <v>3.64604091906536</v>
      </c>
      <c r="M328" s="76" t="str">
        <f t="shared" si="34"/>
        <v>G1T1701_BR_048_P__G1T1701_BR_001_P</v>
      </c>
      <c r="N328">
        <v>7</v>
      </c>
    </row>
    <row r="329" spans="1:14" x14ac:dyDescent="0.25">
      <c r="A329">
        <v>150</v>
      </c>
      <c r="B329" s="62" t="s">
        <v>1179</v>
      </c>
      <c r="C329" s="64">
        <v>418.09131622314453</v>
      </c>
      <c r="D329" s="64">
        <v>2.6212711473266994</v>
      </c>
      <c r="E329" s="22">
        <f t="shared" si="31"/>
        <v>1</v>
      </c>
      <c r="F329" s="62" t="s">
        <v>1159</v>
      </c>
      <c r="G329" s="74">
        <f t="shared" si="32"/>
        <v>144512.59319843596</v>
      </c>
      <c r="H329" s="19">
        <v>5.1599056942779304</v>
      </c>
      <c r="I329" s="19">
        <f t="shared" si="33"/>
        <v>1</v>
      </c>
      <c r="J329" s="62" t="s">
        <v>1160</v>
      </c>
      <c r="K329" s="74">
        <f t="shared" si="30"/>
        <v>4426.3007483984175</v>
      </c>
      <c r="L329" s="19">
        <v>3.64604091906536</v>
      </c>
      <c r="M329" s="76" t="str">
        <f t="shared" si="34"/>
        <v>G1T1701_BR_048_P__G1T1701_BR_001_P</v>
      </c>
      <c r="N329">
        <v>7</v>
      </c>
    </row>
    <row r="330" spans="1:14" x14ac:dyDescent="0.25">
      <c r="A330">
        <v>150</v>
      </c>
      <c r="B330" s="62" t="s">
        <v>1180</v>
      </c>
      <c r="C330" s="64">
        <v>120.13089179992676</v>
      </c>
      <c r="D330" s="64">
        <v>2.0796547011007287</v>
      </c>
      <c r="E330" s="22">
        <f t="shared" si="31"/>
        <v>1</v>
      </c>
      <c r="F330" s="62" t="s">
        <v>1159</v>
      </c>
      <c r="G330" s="74">
        <f t="shared" si="32"/>
        <v>144512.59319843596</v>
      </c>
      <c r="H330" s="19">
        <v>5.1599056942779304</v>
      </c>
      <c r="I330" s="19">
        <f t="shared" si="33"/>
        <v>1</v>
      </c>
      <c r="J330" s="62" t="s">
        <v>1160</v>
      </c>
      <c r="K330" s="74">
        <f t="shared" si="30"/>
        <v>4426.3007483984175</v>
      </c>
      <c r="L330" s="19">
        <v>3.64604091906536</v>
      </c>
      <c r="M330" s="76" t="str">
        <f t="shared" si="34"/>
        <v>G1T1701_BR_048_P__G1T1701_BR_001_P</v>
      </c>
      <c r="N330">
        <v>7</v>
      </c>
    </row>
    <row r="331" spans="1:14" x14ac:dyDescent="0.25">
      <c r="A331">
        <v>150</v>
      </c>
      <c r="B331" s="62" t="s">
        <v>1181</v>
      </c>
      <c r="C331" s="22">
        <v>1</v>
      </c>
      <c r="D331" s="22">
        <v>0</v>
      </c>
      <c r="E331" s="22">
        <f t="shared" si="31"/>
        <v>0</v>
      </c>
      <c r="F331" s="62" t="s">
        <v>1159</v>
      </c>
      <c r="G331" s="74">
        <f t="shared" si="32"/>
        <v>144512.59319843596</v>
      </c>
      <c r="H331" s="19">
        <v>5.1599056942779304</v>
      </c>
      <c r="I331" s="19">
        <f t="shared" si="33"/>
        <v>1</v>
      </c>
      <c r="J331" s="62" t="s">
        <v>1160</v>
      </c>
      <c r="K331" s="74">
        <f t="shared" si="30"/>
        <v>4426.3007483984175</v>
      </c>
      <c r="L331" s="19">
        <v>3.64604091906536</v>
      </c>
      <c r="M331" s="76" t="str">
        <f t="shared" si="34"/>
        <v>G1T1701_BR_048_P__G1T1701_BR_001_P</v>
      </c>
      <c r="N331">
        <v>7</v>
      </c>
    </row>
    <row r="332" spans="1:14" x14ac:dyDescent="0.25">
      <c r="A332" s="10">
        <v>150</v>
      </c>
      <c r="B332" s="63" t="s">
        <v>1182</v>
      </c>
      <c r="C332" s="64">
        <v>1</v>
      </c>
      <c r="D332" s="64">
        <v>0</v>
      </c>
      <c r="E332" s="22">
        <f t="shared" si="31"/>
        <v>0</v>
      </c>
      <c r="F332" s="63" t="s">
        <v>1159</v>
      </c>
      <c r="G332" s="74">
        <f t="shared" si="32"/>
        <v>144512.59319843596</v>
      </c>
      <c r="H332" s="19">
        <v>5.1599056942779304</v>
      </c>
      <c r="I332" s="19">
        <f t="shared" si="33"/>
        <v>1</v>
      </c>
      <c r="J332" s="63" t="s">
        <v>1160</v>
      </c>
      <c r="K332" s="74">
        <f t="shared" si="30"/>
        <v>4426.3007483984175</v>
      </c>
      <c r="L332" s="19">
        <v>3.64604091906536</v>
      </c>
      <c r="M332" s="80" t="str">
        <f t="shared" si="34"/>
        <v>G1T1701_BR_048_P__G1T1701_BR_001_P</v>
      </c>
      <c r="N332" s="10">
        <v>7</v>
      </c>
    </row>
    <row r="333" spans="1:14" x14ac:dyDescent="0.25">
      <c r="A333">
        <v>150</v>
      </c>
      <c r="B333" s="62" t="s">
        <v>1183</v>
      </c>
      <c r="C333" s="64">
        <v>1</v>
      </c>
      <c r="D333" s="64">
        <v>0</v>
      </c>
      <c r="E333" s="22">
        <f t="shared" si="31"/>
        <v>0</v>
      </c>
      <c r="F333" s="62" t="s">
        <v>1159</v>
      </c>
      <c r="G333" s="74">
        <f t="shared" si="32"/>
        <v>144512.59319843596</v>
      </c>
      <c r="H333" s="19">
        <v>5.1599056942779304</v>
      </c>
      <c r="I333" s="19">
        <f t="shared" si="33"/>
        <v>1</v>
      </c>
      <c r="J333" s="62" t="s">
        <v>1160</v>
      </c>
      <c r="K333" s="74">
        <f t="shared" si="30"/>
        <v>4426.3007483984175</v>
      </c>
      <c r="L333" s="19">
        <v>3.64604091906536</v>
      </c>
      <c r="M333" s="76" t="str">
        <f t="shared" si="34"/>
        <v>G1T1701_BR_048_P__G1T1701_BR_001_P</v>
      </c>
      <c r="N333">
        <v>7</v>
      </c>
    </row>
    <row r="334" spans="1:14" x14ac:dyDescent="0.25">
      <c r="A334">
        <v>150</v>
      </c>
      <c r="B334" s="62" t="s">
        <v>1184</v>
      </c>
      <c r="C334" s="64">
        <v>1</v>
      </c>
      <c r="D334" s="64">
        <v>0</v>
      </c>
      <c r="E334" s="22">
        <f t="shared" si="31"/>
        <v>0</v>
      </c>
      <c r="F334" s="62" t="s">
        <v>1159</v>
      </c>
      <c r="G334" s="74">
        <f t="shared" si="32"/>
        <v>144512.59319843596</v>
      </c>
      <c r="H334" s="19">
        <v>5.1599056942779304</v>
      </c>
      <c r="I334" s="19">
        <f t="shared" si="33"/>
        <v>1</v>
      </c>
      <c r="J334" s="62" t="s">
        <v>1160</v>
      </c>
      <c r="K334" s="74">
        <f t="shared" si="30"/>
        <v>4426.3007483984175</v>
      </c>
      <c r="L334" s="19">
        <v>3.64604091906536</v>
      </c>
      <c r="M334" s="76" t="str">
        <f t="shared" si="34"/>
        <v>G1T1701_BR_048_P__G1T1701_BR_001_P</v>
      </c>
      <c r="N334">
        <v>7</v>
      </c>
    </row>
    <row r="335" spans="1:14" x14ac:dyDescent="0.25">
      <c r="A335">
        <v>150</v>
      </c>
      <c r="B335" s="62" t="s">
        <v>1185</v>
      </c>
      <c r="C335" s="64">
        <v>1</v>
      </c>
      <c r="D335" s="64">
        <v>0</v>
      </c>
      <c r="E335" s="22">
        <f t="shared" si="31"/>
        <v>0</v>
      </c>
      <c r="F335" s="62" t="s">
        <v>1159</v>
      </c>
      <c r="G335" s="74">
        <f t="shared" si="32"/>
        <v>144512.59319843596</v>
      </c>
      <c r="H335" s="19">
        <v>5.1599056942779304</v>
      </c>
      <c r="I335" s="19">
        <f t="shared" si="33"/>
        <v>1</v>
      </c>
      <c r="J335" s="62" t="s">
        <v>1160</v>
      </c>
      <c r="K335" s="74">
        <f t="shared" si="30"/>
        <v>4426.3007483984175</v>
      </c>
      <c r="L335" s="19">
        <v>3.64604091906536</v>
      </c>
      <c r="M335" s="76" t="str">
        <f t="shared" si="34"/>
        <v>G1T1701_BR_048_P__G1T1701_BR_001_P</v>
      </c>
      <c r="N335">
        <v>7</v>
      </c>
    </row>
    <row r="336" spans="1:14" x14ac:dyDescent="0.25">
      <c r="A336">
        <v>150</v>
      </c>
      <c r="B336" s="62" t="s">
        <v>1186</v>
      </c>
      <c r="C336" s="64">
        <v>4872280.9375</v>
      </c>
      <c r="D336" s="64">
        <v>6.6877323219253899</v>
      </c>
      <c r="E336" s="22">
        <f t="shared" si="31"/>
        <v>1</v>
      </c>
      <c r="F336" s="62" t="s">
        <v>1159</v>
      </c>
      <c r="G336" s="74">
        <f t="shared" si="32"/>
        <v>144512.59319843596</v>
      </c>
      <c r="H336" s="19">
        <v>5.1599056942779304</v>
      </c>
      <c r="I336" s="19">
        <f t="shared" si="33"/>
        <v>1</v>
      </c>
      <c r="J336" s="62" t="s">
        <v>1160</v>
      </c>
      <c r="K336" s="74">
        <f t="shared" si="30"/>
        <v>4426.3007483984175</v>
      </c>
      <c r="L336" s="19">
        <v>3.64604091906536</v>
      </c>
      <c r="M336" s="76" t="str">
        <f t="shared" si="34"/>
        <v>G1T1701_BR_048_P__G1T1701_BR_001_P</v>
      </c>
      <c r="N336">
        <v>7</v>
      </c>
    </row>
    <row r="337" spans="1:14" x14ac:dyDescent="0.25">
      <c r="A337">
        <v>150</v>
      </c>
      <c r="B337" s="62" t="s">
        <v>1187</v>
      </c>
      <c r="C337" s="64">
        <v>110433.798828125</v>
      </c>
      <c r="D337" s="64">
        <v>5.043102011781615</v>
      </c>
      <c r="E337" s="22">
        <f t="shared" si="31"/>
        <v>1</v>
      </c>
      <c r="F337" s="62" t="s">
        <v>1159</v>
      </c>
      <c r="G337" s="74">
        <f t="shared" si="32"/>
        <v>144512.59319843596</v>
      </c>
      <c r="H337" s="19">
        <v>5.1599056942779304</v>
      </c>
      <c r="I337" s="19">
        <f t="shared" si="33"/>
        <v>1</v>
      </c>
      <c r="J337" s="62" t="s">
        <v>1160</v>
      </c>
      <c r="K337" s="74">
        <f t="shared" si="30"/>
        <v>4426.3007483984175</v>
      </c>
      <c r="L337" s="19">
        <v>3.64604091906536</v>
      </c>
      <c r="M337" s="76" t="str">
        <f t="shared" si="34"/>
        <v>G1T1701_BR_048_P__G1T1701_BR_001_P</v>
      </c>
      <c r="N337">
        <v>7</v>
      </c>
    </row>
    <row r="338" spans="1:14" x14ac:dyDescent="0.25">
      <c r="A338">
        <v>150</v>
      </c>
      <c r="B338" s="62" t="s">
        <v>1188</v>
      </c>
      <c r="C338" s="64">
        <v>1</v>
      </c>
      <c r="D338" s="64">
        <v>0</v>
      </c>
      <c r="E338" s="22">
        <f t="shared" si="31"/>
        <v>0</v>
      </c>
      <c r="F338" s="62" t="s">
        <v>1159</v>
      </c>
      <c r="G338" s="74">
        <f t="shared" si="32"/>
        <v>144512.59319843596</v>
      </c>
      <c r="H338" s="19">
        <v>5.1599056942779304</v>
      </c>
      <c r="I338" s="19">
        <f t="shared" si="33"/>
        <v>1</v>
      </c>
      <c r="J338" s="62" t="s">
        <v>1160</v>
      </c>
      <c r="K338" s="74">
        <f t="shared" si="30"/>
        <v>4426.3007483984175</v>
      </c>
      <c r="L338" s="19">
        <v>3.64604091906536</v>
      </c>
      <c r="M338" s="76" t="str">
        <f t="shared" si="34"/>
        <v>G1T1701_BR_048_P__G1T1701_BR_001_P</v>
      </c>
      <c r="N338">
        <v>7</v>
      </c>
    </row>
    <row r="339" spans="1:14" x14ac:dyDescent="0.25">
      <c r="A339">
        <v>150</v>
      </c>
      <c r="B339" s="62" t="s">
        <v>1189</v>
      </c>
      <c r="C339" s="22">
        <v>103397.783203125</v>
      </c>
      <c r="D339" s="22">
        <v>5.0145112278007611</v>
      </c>
      <c r="E339" s="22">
        <f t="shared" si="31"/>
        <v>1</v>
      </c>
      <c r="F339" s="62" t="s">
        <v>1159</v>
      </c>
      <c r="G339" s="74">
        <f t="shared" si="32"/>
        <v>144512.59319843596</v>
      </c>
      <c r="H339" s="19">
        <v>5.1599056942779304</v>
      </c>
      <c r="I339" s="19">
        <f t="shared" si="33"/>
        <v>1</v>
      </c>
      <c r="J339" s="62" t="s">
        <v>1160</v>
      </c>
      <c r="K339" s="74">
        <f t="shared" ref="K339:K402" si="35">10^L339</f>
        <v>4426.3007483984175</v>
      </c>
      <c r="L339" s="19">
        <v>3.64604091906536</v>
      </c>
      <c r="M339" s="76" t="str">
        <f t="shared" si="34"/>
        <v>G1T1701_BR_048_P__G1T1701_BR_001_P</v>
      </c>
      <c r="N339">
        <v>7</v>
      </c>
    </row>
    <row r="340" spans="1:14" x14ac:dyDescent="0.25">
      <c r="A340">
        <v>150</v>
      </c>
      <c r="B340" s="62" t="s">
        <v>1190</v>
      </c>
      <c r="C340" s="22">
        <v>19142.0703125</v>
      </c>
      <c r="D340" s="22">
        <v>4.2819889071435586</v>
      </c>
      <c r="E340" s="22">
        <f t="shared" si="31"/>
        <v>1</v>
      </c>
      <c r="F340" s="62" t="s">
        <v>1159</v>
      </c>
      <c r="G340" s="74">
        <f t="shared" si="32"/>
        <v>144512.59319843596</v>
      </c>
      <c r="H340" s="19">
        <v>5.1599056942779304</v>
      </c>
      <c r="I340" s="19">
        <f t="shared" si="33"/>
        <v>1</v>
      </c>
      <c r="J340" s="62" t="s">
        <v>1160</v>
      </c>
      <c r="K340" s="74">
        <f t="shared" si="35"/>
        <v>4426.3007483984175</v>
      </c>
      <c r="L340" s="19">
        <v>3.64604091906536</v>
      </c>
      <c r="M340" s="76" t="str">
        <f t="shared" si="34"/>
        <v>G1T1701_BR_048_P__G1T1701_BR_001_P</v>
      </c>
      <c r="N340">
        <v>7</v>
      </c>
    </row>
    <row r="341" spans="1:14" x14ac:dyDescent="0.25">
      <c r="A341">
        <v>150</v>
      </c>
      <c r="B341" s="62" t="s">
        <v>1191</v>
      </c>
      <c r="C341" s="64">
        <v>1</v>
      </c>
      <c r="D341" s="64">
        <v>0</v>
      </c>
      <c r="E341" s="22">
        <f t="shared" si="31"/>
        <v>0</v>
      </c>
      <c r="F341" s="62" t="s">
        <v>1159</v>
      </c>
      <c r="G341" s="74">
        <f t="shared" si="32"/>
        <v>144512.59319843596</v>
      </c>
      <c r="H341" s="19">
        <v>5.1599056942779304</v>
      </c>
      <c r="I341" s="19">
        <f t="shared" si="33"/>
        <v>1</v>
      </c>
      <c r="J341" s="62" t="s">
        <v>1160</v>
      </c>
      <c r="K341" s="74">
        <f t="shared" si="35"/>
        <v>4426.3007483984175</v>
      </c>
      <c r="L341" s="19">
        <v>3.64604091906536</v>
      </c>
      <c r="M341" s="76" t="str">
        <f t="shared" si="34"/>
        <v>G1T1701_BR_048_P__G1T1701_BR_001_P</v>
      </c>
      <c r="N341">
        <v>7</v>
      </c>
    </row>
    <row r="342" spans="1:14" x14ac:dyDescent="0.25">
      <c r="A342" s="10">
        <v>150</v>
      </c>
      <c r="B342" s="63" t="s">
        <v>1192</v>
      </c>
      <c r="C342" s="22">
        <v>1</v>
      </c>
      <c r="D342" s="22">
        <v>0</v>
      </c>
      <c r="E342" s="22">
        <f t="shared" si="31"/>
        <v>0</v>
      </c>
      <c r="F342" s="63" t="s">
        <v>1159</v>
      </c>
      <c r="G342" s="74">
        <f t="shared" si="32"/>
        <v>144512.59319843596</v>
      </c>
      <c r="H342" s="19">
        <v>5.1599056942779304</v>
      </c>
      <c r="I342" s="19">
        <f t="shared" si="33"/>
        <v>1</v>
      </c>
      <c r="J342" s="63" t="s">
        <v>1160</v>
      </c>
      <c r="K342" s="74">
        <f t="shared" si="35"/>
        <v>4426.3007483984175</v>
      </c>
      <c r="L342" s="19">
        <v>3.64604091906536</v>
      </c>
      <c r="M342" s="80" t="str">
        <f t="shared" si="34"/>
        <v>G1T1701_BR_048_P__G1T1701_BR_001_P</v>
      </c>
      <c r="N342" s="10">
        <v>7</v>
      </c>
    </row>
    <row r="343" spans="1:14" x14ac:dyDescent="0.25">
      <c r="A343">
        <v>149</v>
      </c>
      <c r="B343" s="62" t="s">
        <v>1193</v>
      </c>
      <c r="C343" s="22">
        <v>89.329462051391602</v>
      </c>
      <c r="D343" s="22">
        <v>1.9509947186432812</v>
      </c>
      <c r="E343" s="22">
        <f t="shared" si="31"/>
        <v>1</v>
      </c>
      <c r="F343" s="62" t="s">
        <v>1194</v>
      </c>
      <c r="G343" s="74">
        <f t="shared" si="32"/>
        <v>210466.95188114457</v>
      </c>
      <c r="H343" s="19">
        <v>5.3231839113714896</v>
      </c>
      <c r="I343" s="19">
        <f t="shared" si="33"/>
        <v>1</v>
      </c>
      <c r="J343" s="62" t="s">
        <v>1195</v>
      </c>
      <c r="K343" s="74">
        <f t="shared" si="35"/>
        <v>1989.8657498618916</v>
      </c>
      <c r="L343" s="74">
        <v>3.2988237768816009</v>
      </c>
      <c r="M343" s="76" t="str">
        <f t="shared" si="34"/>
        <v>G1T1701_BR_067_GP__G1T1701_BR_037_P</v>
      </c>
      <c r="N343" s="24">
        <v>8</v>
      </c>
    </row>
    <row r="344" spans="1:14" x14ac:dyDescent="0.25">
      <c r="A344">
        <v>149</v>
      </c>
      <c r="B344" s="62" t="s">
        <v>1196</v>
      </c>
      <c r="C344" s="22">
        <v>1</v>
      </c>
      <c r="D344" s="22">
        <v>0</v>
      </c>
      <c r="E344" s="22">
        <f t="shared" si="31"/>
        <v>0</v>
      </c>
      <c r="F344" s="62" t="s">
        <v>1194</v>
      </c>
      <c r="G344" s="74">
        <f t="shared" si="32"/>
        <v>210466.95188114457</v>
      </c>
      <c r="H344" s="19">
        <v>5.3231839113714896</v>
      </c>
      <c r="I344" s="19">
        <f t="shared" si="33"/>
        <v>1</v>
      </c>
      <c r="J344" s="62" t="s">
        <v>1195</v>
      </c>
      <c r="K344" s="74">
        <f t="shared" si="35"/>
        <v>1989.8657498618916</v>
      </c>
      <c r="L344" s="74">
        <v>3.2988237768816009</v>
      </c>
      <c r="M344" s="76" t="str">
        <f t="shared" si="34"/>
        <v>G1T1701_BR_067_GP__G1T1701_BR_037_P</v>
      </c>
      <c r="N344" s="24">
        <v>8</v>
      </c>
    </row>
    <row r="345" spans="1:14" x14ac:dyDescent="0.25">
      <c r="A345">
        <v>149</v>
      </c>
      <c r="B345" s="62" t="s">
        <v>1197</v>
      </c>
      <c r="C345" s="64">
        <v>1</v>
      </c>
      <c r="D345" s="64">
        <v>0</v>
      </c>
      <c r="E345" s="22">
        <f t="shared" si="31"/>
        <v>0</v>
      </c>
      <c r="F345" s="62" t="s">
        <v>1194</v>
      </c>
      <c r="G345" s="74">
        <f t="shared" si="32"/>
        <v>210466.95188114457</v>
      </c>
      <c r="H345" s="19">
        <v>5.3231839113714896</v>
      </c>
      <c r="I345" s="19">
        <f t="shared" si="33"/>
        <v>1</v>
      </c>
      <c r="J345" s="62" t="s">
        <v>1195</v>
      </c>
      <c r="K345" s="74">
        <f t="shared" si="35"/>
        <v>1989.8657498618879</v>
      </c>
      <c r="L345" s="74">
        <v>3.2988237768816</v>
      </c>
      <c r="M345" s="76" t="str">
        <f t="shared" si="34"/>
        <v>G1T1701_BR_067_GP__G1T1701_BR_037_P</v>
      </c>
      <c r="N345" s="24">
        <v>8</v>
      </c>
    </row>
    <row r="346" spans="1:14" x14ac:dyDescent="0.25">
      <c r="A346">
        <v>149</v>
      </c>
      <c r="B346" s="62" t="s">
        <v>1198</v>
      </c>
      <c r="C346" s="64">
        <v>52.378668785095215</v>
      </c>
      <c r="D346" s="64">
        <v>1.7191544565436983</v>
      </c>
      <c r="E346" s="22">
        <f t="shared" si="31"/>
        <v>1</v>
      </c>
      <c r="F346" s="62" t="s">
        <v>1194</v>
      </c>
      <c r="G346" s="74">
        <f t="shared" si="32"/>
        <v>210466.95188114457</v>
      </c>
      <c r="H346" s="19">
        <v>5.3231839113714896</v>
      </c>
      <c r="I346" s="19">
        <f t="shared" si="33"/>
        <v>1</v>
      </c>
      <c r="J346" s="62" t="s">
        <v>1195</v>
      </c>
      <c r="K346" s="74">
        <f t="shared" si="35"/>
        <v>1989.8657498618879</v>
      </c>
      <c r="L346" s="74">
        <v>3.2988237768816</v>
      </c>
      <c r="M346" s="76" t="str">
        <f t="shared" si="34"/>
        <v>G1T1701_BR_067_GP__G1T1701_BR_037_P</v>
      </c>
      <c r="N346" s="24">
        <v>8</v>
      </c>
    </row>
    <row r="347" spans="1:14" x14ac:dyDescent="0.25">
      <c r="A347">
        <v>149</v>
      </c>
      <c r="B347" s="62" t="s">
        <v>1199</v>
      </c>
      <c r="C347" s="64">
        <v>33.671588897705078</v>
      </c>
      <c r="D347" s="64">
        <f>LOG10(C347)</f>
        <v>1.5272636103953448</v>
      </c>
      <c r="E347" s="22">
        <f t="shared" si="31"/>
        <v>1</v>
      </c>
      <c r="F347" s="62" t="s">
        <v>1194</v>
      </c>
      <c r="G347" s="74">
        <f t="shared" si="32"/>
        <v>210466.95188114457</v>
      </c>
      <c r="H347" s="19">
        <v>5.3231839113714896</v>
      </c>
      <c r="I347" s="19">
        <f t="shared" si="33"/>
        <v>1</v>
      </c>
      <c r="J347" s="62" t="s">
        <v>1195</v>
      </c>
      <c r="K347" s="74">
        <f t="shared" si="35"/>
        <v>1989.8657498618879</v>
      </c>
      <c r="L347" s="74">
        <v>3.2988237768816</v>
      </c>
      <c r="M347" s="76" t="str">
        <f t="shared" si="34"/>
        <v>G1T1701_BR_067_GP__G1T1701_BR_037_P</v>
      </c>
      <c r="N347" s="24">
        <v>8</v>
      </c>
    </row>
    <row r="348" spans="1:14" x14ac:dyDescent="0.25">
      <c r="A348">
        <v>149</v>
      </c>
      <c r="B348" s="62" t="s">
        <v>1200</v>
      </c>
      <c r="C348" s="64">
        <v>1</v>
      </c>
      <c r="D348" s="64">
        <v>0</v>
      </c>
      <c r="E348" s="22">
        <f t="shared" si="31"/>
        <v>0</v>
      </c>
      <c r="F348" s="62" t="s">
        <v>1194</v>
      </c>
      <c r="G348" s="74">
        <f t="shared" si="32"/>
        <v>210466.95188114457</v>
      </c>
      <c r="H348" s="19">
        <v>5.3231839113714896</v>
      </c>
      <c r="I348" s="19">
        <f t="shared" si="33"/>
        <v>1</v>
      </c>
      <c r="J348" s="62" t="s">
        <v>1195</v>
      </c>
      <c r="K348" s="74">
        <f t="shared" si="35"/>
        <v>1989.8657498618879</v>
      </c>
      <c r="L348" s="74">
        <v>3.2988237768816</v>
      </c>
      <c r="M348" s="76" t="str">
        <f t="shared" si="34"/>
        <v>G1T1701_BR_067_GP__G1T1701_BR_037_P</v>
      </c>
      <c r="N348" s="24">
        <v>8</v>
      </c>
    </row>
    <row r="349" spans="1:14" x14ac:dyDescent="0.25">
      <c r="A349">
        <v>149</v>
      </c>
      <c r="B349" s="62" t="s">
        <v>1201</v>
      </c>
      <c r="C349" s="64">
        <v>1</v>
      </c>
      <c r="D349" s="64">
        <v>0</v>
      </c>
      <c r="E349" s="22">
        <f t="shared" si="31"/>
        <v>0</v>
      </c>
      <c r="F349" s="62" t="s">
        <v>1194</v>
      </c>
      <c r="G349" s="74">
        <f t="shared" si="32"/>
        <v>210466.95188114457</v>
      </c>
      <c r="H349" s="19">
        <v>5.3231839113714896</v>
      </c>
      <c r="I349" s="19">
        <f t="shared" si="33"/>
        <v>1</v>
      </c>
      <c r="J349" s="62" t="s">
        <v>1195</v>
      </c>
      <c r="K349" s="74">
        <f t="shared" si="35"/>
        <v>1989.8657498618879</v>
      </c>
      <c r="L349" s="74">
        <v>3.2988237768816</v>
      </c>
      <c r="M349" s="76" t="str">
        <f t="shared" si="34"/>
        <v>G1T1701_BR_067_GP__G1T1701_BR_037_P</v>
      </c>
      <c r="N349" s="24">
        <v>8</v>
      </c>
    </row>
    <row r="350" spans="1:14" x14ac:dyDescent="0.25">
      <c r="A350">
        <v>149</v>
      </c>
      <c r="B350" s="62" t="s">
        <v>1202</v>
      </c>
      <c r="C350" s="64">
        <v>1</v>
      </c>
      <c r="D350" s="64">
        <v>0</v>
      </c>
      <c r="E350" s="22">
        <f t="shared" si="31"/>
        <v>0</v>
      </c>
      <c r="F350" s="62" t="s">
        <v>1194</v>
      </c>
      <c r="G350" s="74">
        <f t="shared" si="32"/>
        <v>210466.95188114457</v>
      </c>
      <c r="H350" s="19">
        <v>5.3231839113714896</v>
      </c>
      <c r="I350" s="19">
        <f t="shared" si="33"/>
        <v>1</v>
      </c>
      <c r="J350" s="62" t="s">
        <v>1195</v>
      </c>
      <c r="K350" s="74">
        <f t="shared" si="35"/>
        <v>1989.8657498618879</v>
      </c>
      <c r="L350" s="74">
        <v>3.2988237768816</v>
      </c>
      <c r="M350" s="76" t="str">
        <f t="shared" si="34"/>
        <v>G1T1701_BR_067_GP__G1T1701_BR_037_P</v>
      </c>
      <c r="N350" s="24">
        <v>8</v>
      </c>
    </row>
    <row r="351" spans="1:14" x14ac:dyDescent="0.25">
      <c r="A351">
        <v>149</v>
      </c>
      <c r="B351" s="62" t="s">
        <v>1203</v>
      </c>
      <c r="C351" s="64">
        <v>1</v>
      </c>
      <c r="D351" s="64">
        <v>0</v>
      </c>
      <c r="E351" s="22">
        <f t="shared" si="31"/>
        <v>0</v>
      </c>
      <c r="F351" s="62" t="s">
        <v>1194</v>
      </c>
      <c r="G351" s="74">
        <f t="shared" si="32"/>
        <v>210466.95188114457</v>
      </c>
      <c r="H351" s="19">
        <v>5.3231839113714896</v>
      </c>
      <c r="I351" s="19">
        <f t="shared" si="33"/>
        <v>1</v>
      </c>
      <c r="J351" s="62" t="s">
        <v>1195</v>
      </c>
      <c r="K351" s="74">
        <f t="shared" si="35"/>
        <v>1989.8657498618879</v>
      </c>
      <c r="L351" s="74">
        <v>3.2988237768816</v>
      </c>
      <c r="M351" s="76" t="str">
        <f t="shared" si="34"/>
        <v>G1T1701_BR_067_GP__G1T1701_BR_037_P</v>
      </c>
      <c r="N351" s="24">
        <v>8</v>
      </c>
    </row>
    <row r="352" spans="1:14" x14ac:dyDescent="0.25">
      <c r="A352">
        <v>149</v>
      </c>
      <c r="B352" s="62" t="s">
        <v>1204</v>
      </c>
      <c r="C352" s="64" t="s">
        <v>157</v>
      </c>
      <c r="D352" s="64" t="s">
        <v>157</v>
      </c>
      <c r="E352" s="22">
        <f t="shared" si="31"/>
        <v>1</v>
      </c>
      <c r="F352" s="62" t="s">
        <v>1194</v>
      </c>
      <c r="G352" s="74">
        <f t="shared" si="32"/>
        <v>210466.95188114457</v>
      </c>
      <c r="H352" s="19">
        <v>5.3231839113714896</v>
      </c>
      <c r="I352" s="19">
        <f t="shared" si="33"/>
        <v>1</v>
      </c>
      <c r="J352" s="62" t="s">
        <v>1195</v>
      </c>
      <c r="K352" s="74">
        <f t="shared" si="35"/>
        <v>1989.8657498618879</v>
      </c>
      <c r="L352" s="74">
        <v>3.2988237768816</v>
      </c>
      <c r="M352" s="76" t="str">
        <f t="shared" si="34"/>
        <v>G1T1701_BR_067_GP__G1T1701_BR_037_P</v>
      </c>
      <c r="N352" s="24">
        <v>8</v>
      </c>
    </row>
    <row r="353" spans="1:14" x14ac:dyDescent="0.25">
      <c r="A353">
        <v>149</v>
      </c>
      <c r="B353" s="62" t="s">
        <v>1205</v>
      </c>
      <c r="C353" s="64" t="s">
        <v>157</v>
      </c>
      <c r="D353" s="64" t="s">
        <v>157</v>
      </c>
      <c r="E353" s="22">
        <f t="shared" si="31"/>
        <v>1</v>
      </c>
      <c r="F353" s="62" t="s">
        <v>1194</v>
      </c>
      <c r="G353" s="74">
        <f t="shared" si="32"/>
        <v>210466.95188114457</v>
      </c>
      <c r="H353" s="19">
        <v>5.3231839113714896</v>
      </c>
      <c r="I353" s="19">
        <f t="shared" si="33"/>
        <v>1</v>
      </c>
      <c r="J353" s="62" t="s">
        <v>1195</v>
      </c>
      <c r="K353" s="74">
        <f t="shared" si="35"/>
        <v>1989.8657498618879</v>
      </c>
      <c r="L353" s="74">
        <v>3.2988237768816</v>
      </c>
      <c r="M353" s="76" t="str">
        <f t="shared" si="34"/>
        <v>G1T1701_BR_067_GP__G1T1701_BR_037_P</v>
      </c>
      <c r="N353" s="24">
        <v>8</v>
      </c>
    </row>
    <row r="354" spans="1:14" x14ac:dyDescent="0.25">
      <c r="A354">
        <v>149</v>
      </c>
      <c r="B354" s="62" t="s">
        <v>1206</v>
      </c>
      <c r="C354" s="64">
        <v>73.148674964904785</v>
      </c>
      <c r="D354" s="64">
        <v>1.8642064636036109</v>
      </c>
      <c r="E354" s="22">
        <f t="shared" si="31"/>
        <v>1</v>
      </c>
      <c r="F354" s="62" t="s">
        <v>1194</v>
      </c>
      <c r="G354" s="74">
        <f t="shared" si="32"/>
        <v>210466.95188114457</v>
      </c>
      <c r="H354" s="19">
        <v>5.3231839113714896</v>
      </c>
      <c r="I354" s="19">
        <f t="shared" si="33"/>
        <v>1</v>
      </c>
      <c r="J354" s="62" t="s">
        <v>1195</v>
      </c>
      <c r="K354" s="74">
        <f t="shared" si="35"/>
        <v>1989.8657498618879</v>
      </c>
      <c r="L354" s="74">
        <v>3.2988237768816</v>
      </c>
      <c r="M354" s="76" t="str">
        <f t="shared" si="34"/>
        <v>G1T1701_BR_067_GP__G1T1701_BR_037_P</v>
      </c>
      <c r="N354" s="24">
        <v>8</v>
      </c>
    </row>
    <row r="355" spans="1:14" x14ac:dyDescent="0.25">
      <c r="A355">
        <v>149</v>
      </c>
      <c r="B355" s="62" t="s">
        <v>1207</v>
      </c>
      <c r="C355" s="64">
        <v>52.434577941894531</v>
      </c>
      <c r="D355" s="64">
        <v>1.7196177766171996</v>
      </c>
      <c r="E355" s="22">
        <f t="shared" si="31"/>
        <v>1</v>
      </c>
      <c r="F355" s="62" t="s">
        <v>1194</v>
      </c>
      <c r="G355" s="74">
        <f t="shared" si="32"/>
        <v>210466.95188114457</v>
      </c>
      <c r="H355" s="19">
        <v>5.3231839113714896</v>
      </c>
      <c r="I355" s="19">
        <f t="shared" si="33"/>
        <v>1</v>
      </c>
      <c r="J355" s="62" t="s">
        <v>1195</v>
      </c>
      <c r="K355" s="74">
        <f t="shared" si="35"/>
        <v>1989.8657498618879</v>
      </c>
      <c r="L355" s="74">
        <v>3.2988237768816</v>
      </c>
      <c r="M355" s="76" t="str">
        <f t="shared" si="34"/>
        <v>G1T1701_BR_067_GP__G1T1701_BR_037_P</v>
      </c>
      <c r="N355" s="24">
        <v>8</v>
      </c>
    </row>
    <row r="356" spans="1:14" x14ac:dyDescent="0.25">
      <c r="A356">
        <v>150</v>
      </c>
      <c r="B356" s="62" t="s">
        <v>1208</v>
      </c>
      <c r="C356" s="22">
        <v>1</v>
      </c>
      <c r="D356" s="22">
        <v>0</v>
      </c>
      <c r="E356" s="22">
        <f t="shared" si="31"/>
        <v>0</v>
      </c>
      <c r="F356" s="62" t="s">
        <v>1194</v>
      </c>
      <c r="G356" s="74">
        <f t="shared" si="32"/>
        <v>210466.95188114457</v>
      </c>
      <c r="H356" s="19">
        <v>5.3231839113714896</v>
      </c>
      <c r="I356" s="19">
        <f t="shared" si="33"/>
        <v>1</v>
      </c>
      <c r="J356" s="62" t="s">
        <v>1195</v>
      </c>
      <c r="K356" s="74">
        <f t="shared" si="35"/>
        <v>1989.8657498618879</v>
      </c>
      <c r="L356" s="74">
        <v>3.2988237768816</v>
      </c>
      <c r="M356" s="76" t="str">
        <f t="shared" si="34"/>
        <v>G1T1701_BR_067_GP__G1T1701_BR_037_P</v>
      </c>
      <c r="N356" s="24">
        <v>8</v>
      </c>
    </row>
    <row r="357" spans="1:14" x14ac:dyDescent="0.25">
      <c r="A357">
        <v>150</v>
      </c>
      <c r="B357" s="62" t="s">
        <v>1209</v>
      </c>
      <c r="C357" s="22">
        <v>1090.4866790771484</v>
      </c>
      <c r="D357" s="22">
        <v>3.0376203647898929</v>
      </c>
      <c r="E357" s="22">
        <f t="shared" si="31"/>
        <v>1</v>
      </c>
      <c r="F357" s="62" t="s">
        <v>1194</v>
      </c>
      <c r="G357" s="74">
        <f t="shared" si="32"/>
        <v>210466.95188114457</v>
      </c>
      <c r="H357" s="19">
        <v>5.3231839113714896</v>
      </c>
      <c r="I357" s="19">
        <f t="shared" si="33"/>
        <v>1</v>
      </c>
      <c r="J357" s="62" t="s">
        <v>1195</v>
      </c>
      <c r="K357" s="74">
        <f t="shared" si="35"/>
        <v>1989.8657498618879</v>
      </c>
      <c r="L357" s="74">
        <v>3.2988237768816</v>
      </c>
      <c r="M357" s="76" t="str">
        <f t="shared" si="34"/>
        <v>G1T1701_BR_067_GP__G1T1701_BR_037_P</v>
      </c>
      <c r="N357" s="24">
        <v>8</v>
      </c>
    </row>
    <row r="358" spans="1:14" x14ac:dyDescent="0.25">
      <c r="A358">
        <v>150</v>
      </c>
      <c r="B358" s="62" t="s">
        <v>1210</v>
      </c>
      <c r="C358" s="64">
        <v>12.198877334594727</v>
      </c>
      <c r="D358" s="64">
        <v>1.0863198642956242</v>
      </c>
      <c r="E358" s="22">
        <f t="shared" si="31"/>
        <v>1</v>
      </c>
      <c r="F358" s="62" t="s">
        <v>1194</v>
      </c>
      <c r="G358" s="74">
        <f t="shared" si="32"/>
        <v>210466.95188114457</v>
      </c>
      <c r="H358" s="19">
        <v>5.3231839113714896</v>
      </c>
      <c r="I358" s="19">
        <f t="shared" si="33"/>
        <v>1</v>
      </c>
      <c r="J358" s="62" t="s">
        <v>1195</v>
      </c>
      <c r="K358" s="74">
        <f t="shared" si="35"/>
        <v>1989.8657498618879</v>
      </c>
      <c r="L358" s="74">
        <v>3.2988237768816</v>
      </c>
      <c r="M358" s="76" t="str">
        <f t="shared" si="34"/>
        <v>G1T1701_BR_067_GP__G1T1701_BR_037_P</v>
      </c>
      <c r="N358" s="24">
        <v>8</v>
      </c>
    </row>
    <row r="359" spans="1:14" x14ac:dyDescent="0.25">
      <c r="A359">
        <v>150</v>
      </c>
      <c r="B359" s="62" t="s">
        <v>1211</v>
      </c>
      <c r="C359" s="64">
        <v>4125.5673217773438</v>
      </c>
      <c r="D359" s="64">
        <v>3.6154836784073883</v>
      </c>
      <c r="E359" s="22">
        <f t="shared" si="31"/>
        <v>1</v>
      </c>
      <c r="F359" s="62" t="s">
        <v>1194</v>
      </c>
      <c r="G359" s="74">
        <f t="shared" si="32"/>
        <v>210466.95188114457</v>
      </c>
      <c r="H359" s="19">
        <v>5.3231839113714896</v>
      </c>
      <c r="I359" s="19">
        <f t="shared" si="33"/>
        <v>1</v>
      </c>
      <c r="J359" s="62" t="s">
        <v>1195</v>
      </c>
      <c r="K359" s="74">
        <f t="shared" si="35"/>
        <v>1989.8657498618879</v>
      </c>
      <c r="L359" s="74">
        <v>3.2988237768816</v>
      </c>
      <c r="M359" s="76" t="str">
        <f t="shared" si="34"/>
        <v>G1T1701_BR_067_GP__G1T1701_BR_037_P</v>
      </c>
      <c r="N359" s="24">
        <v>8</v>
      </c>
    </row>
    <row r="360" spans="1:14" x14ac:dyDescent="0.25">
      <c r="A360">
        <v>150</v>
      </c>
      <c r="B360" s="62" t="s">
        <v>1212</v>
      </c>
      <c r="C360" s="64">
        <v>31.581001281738281</v>
      </c>
      <c r="D360" s="64">
        <v>1.4994258952808939</v>
      </c>
      <c r="E360" s="22">
        <f t="shared" si="31"/>
        <v>1</v>
      </c>
      <c r="F360" s="62" t="s">
        <v>1194</v>
      </c>
      <c r="G360" s="74">
        <f t="shared" si="32"/>
        <v>210466.95188114457</v>
      </c>
      <c r="H360" s="19">
        <v>5.3231839113714896</v>
      </c>
      <c r="I360" s="19">
        <f t="shared" si="33"/>
        <v>1</v>
      </c>
      <c r="J360" s="62" t="s">
        <v>1195</v>
      </c>
      <c r="K360" s="74">
        <f t="shared" si="35"/>
        <v>1989.8657498618879</v>
      </c>
      <c r="L360" s="74">
        <v>3.2988237768816</v>
      </c>
      <c r="M360" s="76" t="str">
        <f t="shared" si="34"/>
        <v>G1T1701_BR_067_GP__G1T1701_BR_037_P</v>
      </c>
      <c r="N360" s="24">
        <v>8</v>
      </c>
    </row>
    <row r="361" spans="1:14" x14ac:dyDescent="0.25">
      <c r="A361">
        <v>150</v>
      </c>
      <c r="B361" s="62" t="s">
        <v>1213</v>
      </c>
      <c r="C361" s="64">
        <v>2940.1705932617188</v>
      </c>
      <c r="D361" s="64">
        <v>3.468372529583188</v>
      </c>
      <c r="E361" s="22">
        <f t="shared" si="31"/>
        <v>1</v>
      </c>
      <c r="F361" s="62" t="s">
        <v>1194</v>
      </c>
      <c r="G361" s="74">
        <f t="shared" si="32"/>
        <v>210466.95188114457</v>
      </c>
      <c r="H361" s="19">
        <v>5.3231839113714896</v>
      </c>
      <c r="I361" s="19">
        <f t="shared" si="33"/>
        <v>1</v>
      </c>
      <c r="J361" s="62" t="s">
        <v>1195</v>
      </c>
      <c r="K361" s="74">
        <f t="shared" si="35"/>
        <v>1989.8657498618879</v>
      </c>
      <c r="L361" s="74">
        <v>3.2988237768816</v>
      </c>
      <c r="M361" s="76" t="str">
        <f t="shared" si="34"/>
        <v>G1T1701_BR_067_GP__G1T1701_BR_037_P</v>
      </c>
      <c r="N361" s="24">
        <v>8</v>
      </c>
    </row>
    <row r="362" spans="1:14" x14ac:dyDescent="0.25">
      <c r="A362">
        <v>150</v>
      </c>
      <c r="B362" s="62" t="s">
        <v>1214</v>
      </c>
      <c r="C362" s="22">
        <v>1</v>
      </c>
      <c r="D362" s="22">
        <v>0</v>
      </c>
      <c r="E362" s="22">
        <f t="shared" si="31"/>
        <v>0</v>
      </c>
      <c r="F362" s="62" t="s">
        <v>1194</v>
      </c>
      <c r="G362" s="74">
        <f t="shared" si="32"/>
        <v>210466.95188114457</v>
      </c>
      <c r="H362" s="19">
        <v>5.3231839113714896</v>
      </c>
      <c r="I362" s="19">
        <f t="shared" si="33"/>
        <v>1</v>
      </c>
      <c r="J362" s="62" t="s">
        <v>1195</v>
      </c>
      <c r="K362" s="74">
        <f t="shared" si="35"/>
        <v>1989.8657498618879</v>
      </c>
      <c r="L362" s="74">
        <v>3.2988237768816</v>
      </c>
      <c r="M362" s="76" t="str">
        <f t="shared" si="34"/>
        <v>G1T1701_BR_067_GP__G1T1701_BR_037_P</v>
      </c>
      <c r="N362" s="24">
        <v>8</v>
      </c>
    </row>
    <row r="363" spans="1:14" x14ac:dyDescent="0.25">
      <c r="A363">
        <v>150</v>
      </c>
      <c r="B363" s="62" t="s">
        <v>1215</v>
      </c>
      <c r="C363" s="64">
        <v>136.00747108459473</v>
      </c>
      <c r="D363" s="64">
        <v>2.1335627654415044</v>
      </c>
      <c r="E363" s="22">
        <f t="shared" si="31"/>
        <v>1</v>
      </c>
      <c r="F363" s="62" t="s">
        <v>1194</v>
      </c>
      <c r="G363" s="74">
        <f t="shared" si="32"/>
        <v>210466.95188114457</v>
      </c>
      <c r="H363" s="19">
        <v>5.3231839113714896</v>
      </c>
      <c r="I363" s="19">
        <f t="shared" si="33"/>
        <v>1</v>
      </c>
      <c r="J363" s="62" t="s">
        <v>1195</v>
      </c>
      <c r="K363" s="74">
        <f t="shared" si="35"/>
        <v>1989.8657498618879</v>
      </c>
      <c r="L363" s="74">
        <v>3.2988237768816</v>
      </c>
      <c r="M363" s="76" t="str">
        <f t="shared" si="34"/>
        <v>G1T1701_BR_067_GP__G1T1701_BR_037_P</v>
      </c>
      <c r="N363" s="24">
        <v>8</v>
      </c>
    </row>
    <row r="364" spans="1:14" x14ac:dyDescent="0.25">
      <c r="A364">
        <v>150</v>
      </c>
      <c r="B364" s="62" t="s">
        <v>1216</v>
      </c>
      <c r="C364" s="64">
        <v>1</v>
      </c>
      <c r="D364" s="64">
        <v>0</v>
      </c>
      <c r="E364" s="22">
        <f t="shared" si="31"/>
        <v>0</v>
      </c>
      <c r="F364" s="62" t="s">
        <v>1194</v>
      </c>
      <c r="G364" s="74">
        <f t="shared" si="32"/>
        <v>210466.95188114457</v>
      </c>
      <c r="H364" s="19">
        <v>5.3231839113714896</v>
      </c>
      <c r="I364" s="19">
        <f t="shared" si="33"/>
        <v>1</v>
      </c>
      <c r="J364" s="62" t="s">
        <v>1195</v>
      </c>
      <c r="K364" s="74">
        <f t="shared" si="35"/>
        <v>1989.8657498618879</v>
      </c>
      <c r="L364" s="74">
        <v>3.2988237768816</v>
      </c>
      <c r="M364" s="76" t="str">
        <f t="shared" si="34"/>
        <v>G1T1701_BR_067_GP__G1T1701_BR_037_P</v>
      </c>
      <c r="N364" s="24">
        <v>8</v>
      </c>
    </row>
    <row r="365" spans="1:14" x14ac:dyDescent="0.25">
      <c r="A365">
        <v>150</v>
      </c>
      <c r="B365" s="62" t="s">
        <v>1217</v>
      </c>
      <c r="C365" s="64">
        <v>133.33581924438477</v>
      </c>
      <c r="D365" s="64">
        <v>2.1249468336637092</v>
      </c>
      <c r="E365" s="22">
        <f t="shared" si="31"/>
        <v>1</v>
      </c>
      <c r="F365" s="62" t="s">
        <v>1194</v>
      </c>
      <c r="G365" s="74">
        <f t="shared" si="32"/>
        <v>210466.95188114457</v>
      </c>
      <c r="H365" s="19">
        <v>5.3231839113714896</v>
      </c>
      <c r="I365" s="19">
        <f t="shared" si="33"/>
        <v>1</v>
      </c>
      <c r="J365" s="62" t="s">
        <v>1195</v>
      </c>
      <c r="K365" s="74">
        <f t="shared" si="35"/>
        <v>1989.8657498618879</v>
      </c>
      <c r="L365" s="74">
        <v>3.2988237768816</v>
      </c>
      <c r="M365" s="76" t="str">
        <f t="shared" si="34"/>
        <v>G1T1701_BR_067_GP__G1T1701_BR_037_P</v>
      </c>
      <c r="N365" s="24">
        <v>8</v>
      </c>
    </row>
    <row r="366" spans="1:14" x14ac:dyDescent="0.25">
      <c r="A366">
        <v>150</v>
      </c>
      <c r="B366" s="62" t="s">
        <v>1218</v>
      </c>
      <c r="C366" s="64">
        <v>1733.7428283691406</v>
      </c>
      <c r="D366" s="64">
        <v>3.2389846776250182</v>
      </c>
      <c r="E366" s="22">
        <f t="shared" si="31"/>
        <v>1</v>
      </c>
      <c r="F366" s="62" t="s">
        <v>1194</v>
      </c>
      <c r="G366" s="74">
        <f t="shared" si="32"/>
        <v>210466.95188114457</v>
      </c>
      <c r="H366" s="19">
        <v>5.3231839113714896</v>
      </c>
      <c r="I366" s="19">
        <f t="shared" si="33"/>
        <v>1</v>
      </c>
      <c r="J366" s="62" t="s">
        <v>1195</v>
      </c>
      <c r="K366" s="74">
        <f t="shared" si="35"/>
        <v>1989.8657498618879</v>
      </c>
      <c r="L366" s="74">
        <v>3.2988237768816</v>
      </c>
      <c r="M366" s="76" t="str">
        <f t="shared" si="34"/>
        <v>G1T1701_BR_067_GP__G1T1701_BR_037_P</v>
      </c>
      <c r="N366" s="24">
        <v>8</v>
      </c>
    </row>
    <row r="367" spans="1:14" x14ac:dyDescent="0.25">
      <c r="A367">
        <v>150</v>
      </c>
      <c r="B367" s="62" t="s">
        <v>1219</v>
      </c>
      <c r="C367" s="64">
        <v>1</v>
      </c>
      <c r="D367" s="64">
        <v>0</v>
      </c>
      <c r="E367" s="22">
        <f t="shared" si="31"/>
        <v>0</v>
      </c>
      <c r="F367" s="62" t="s">
        <v>1194</v>
      </c>
      <c r="G367" s="74">
        <f t="shared" si="32"/>
        <v>210466.95188114457</v>
      </c>
      <c r="H367" s="19">
        <v>5.3231839113714896</v>
      </c>
      <c r="I367" s="19">
        <f t="shared" si="33"/>
        <v>1</v>
      </c>
      <c r="J367" s="62" t="s">
        <v>1195</v>
      </c>
      <c r="K367" s="74">
        <f t="shared" si="35"/>
        <v>1989.8657498618879</v>
      </c>
      <c r="L367" s="74">
        <v>3.2988237768816</v>
      </c>
      <c r="M367" s="76" t="str">
        <f t="shared" si="34"/>
        <v>G1T1701_BR_067_GP__G1T1701_BR_037_P</v>
      </c>
      <c r="N367" s="24">
        <v>8</v>
      </c>
    </row>
    <row r="368" spans="1:14" x14ac:dyDescent="0.25">
      <c r="A368">
        <v>150</v>
      </c>
      <c r="B368" s="62" t="s">
        <v>1220</v>
      </c>
      <c r="C368" s="64">
        <v>1</v>
      </c>
      <c r="D368" s="64">
        <v>0</v>
      </c>
      <c r="E368" s="22">
        <f t="shared" si="31"/>
        <v>0</v>
      </c>
      <c r="F368" s="62" t="s">
        <v>1194</v>
      </c>
      <c r="G368" s="74">
        <f t="shared" si="32"/>
        <v>210466.95188114457</v>
      </c>
      <c r="H368" s="19">
        <v>5.3231839113714896</v>
      </c>
      <c r="I368" s="19">
        <f t="shared" si="33"/>
        <v>1</v>
      </c>
      <c r="J368" s="62" t="s">
        <v>1195</v>
      </c>
      <c r="K368" s="74">
        <f t="shared" si="35"/>
        <v>1989.8657498618879</v>
      </c>
      <c r="L368" s="74">
        <v>3.2988237768816</v>
      </c>
      <c r="M368" s="76" t="str">
        <f t="shared" si="34"/>
        <v>G1T1701_BR_067_GP__G1T1701_BR_037_P</v>
      </c>
      <c r="N368" s="24">
        <v>8</v>
      </c>
    </row>
    <row r="369" spans="1:14" x14ac:dyDescent="0.25">
      <c r="A369">
        <v>150</v>
      </c>
      <c r="B369" s="62" t="s">
        <v>1221</v>
      </c>
      <c r="C369" s="64">
        <v>1</v>
      </c>
      <c r="D369" s="64">
        <v>0</v>
      </c>
      <c r="E369" s="22">
        <f t="shared" si="31"/>
        <v>0</v>
      </c>
      <c r="F369" s="62" t="s">
        <v>1194</v>
      </c>
      <c r="G369" s="74">
        <f t="shared" si="32"/>
        <v>210466.95188114457</v>
      </c>
      <c r="H369" s="19">
        <v>5.3231839113714896</v>
      </c>
      <c r="I369" s="19">
        <f t="shared" si="33"/>
        <v>1</v>
      </c>
      <c r="J369" s="62" t="s">
        <v>1195</v>
      </c>
      <c r="K369" s="74">
        <f t="shared" si="35"/>
        <v>1989.8657498618879</v>
      </c>
      <c r="L369" s="74">
        <v>3.2988237768816</v>
      </c>
      <c r="M369" s="76" t="str">
        <f t="shared" si="34"/>
        <v>G1T1701_BR_067_GP__G1T1701_BR_037_P</v>
      </c>
      <c r="N369" s="24">
        <v>8</v>
      </c>
    </row>
    <row r="370" spans="1:14" x14ac:dyDescent="0.25">
      <c r="A370">
        <v>150</v>
      </c>
      <c r="B370" s="62" t="s">
        <v>1222</v>
      </c>
      <c r="C370" s="64">
        <v>1</v>
      </c>
      <c r="D370" s="64">
        <v>0</v>
      </c>
      <c r="E370" s="22">
        <f t="shared" si="31"/>
        <v>0</v>
      </c>
      <c r="F370" s="62" t="s">
        <v>1194</v>
      </c>
      <c r="G370" s="74">
        <f t="shared" si="32"/>
        <v>210466.95188114457</v>
      </c>
      <c r="H370" s="19">
        <v>5.3231839113714896</v>
      </c>
      <c r="I370" s="19">
        <f t="shared" si="33"/>
        <v>1</v>
      </c>
      <c r="J370" s="62" t="s">
        <v>1195</v>
      </c>
      <c r="K370" s="74">
        <f t="shared" si="35"/>
        <v>1989.8657498618879</v>
      </c>
      <c r="L370" s="74">
        <v>3.2988237768816</v>
      </c>
      <c r="M370" s="76" t="str">
        <f t="shared" si="34"/>
        <v>G1T1701_BR_067_GP__G1T1701_BR_037_P</v>
      </c>
      <c r="N370" s="24">
        <v>8</v>
      </c>
    </row>
    <row r="371" spans="1:14" x14ac:dyDescent="0.25">
      <c r="A371">
        <v>150</v>
      </c>
      <c r="B371" s="62" t="s">
        <v>1223</v>
      </c>
      <c r="C371" s="22">
        <v>343.05301666259766</v>
      </c>
      <c r="D371" s="22">
        <v>2.5353612426805308</v>
      </c>
      <c r="E371" s="22">
        <f t="shared" si="31"/>
        <v>1</v>
      </c>
      <c r="F371" s="62" t="s">
        <v>1194</v>
      </c>
      <c r="G371" s="74">
        <f t="shared" si="32"/>
        <v>210466.95188114457</v>
      </c>
      <c r="H371" s="19">
        <v>5.3231839113714896</v>
      </c>
      <c r="I371" s="19">
        <f t="shared" si="33"/>
        <v>1</v>
      </c>
      <c r="J371" s="62" t="s">
        <v>1195</v>
      </c>
      <c r="K371" s="74">
        <f t="shared" si="35"/>
        <v>1989.8657498618879</v>
      </c>
      <c r="L371" s="74">
        <v>3.2988237768816</v>
      </c>
      <c r="M371" s="76" t="str">
        <f t="shared" si="34"/>
        <v>G1T1701_BR_067_GP__G1T1701_BR_037_P</v>
      </c>
      <c r="N371" s="24">
        <v>8</v>
      </c>
    </row>
    <row r="372" spans="1:14" x14ac:dyDescent="0.25">
      <c r="A372">
        <v>150</v>
      </c>
      <c r="B372" s="62" t="s">
        <v>1224</v>
      </c>
      <c r="C372" s="64">
        <v>1</v>
      </c>
      <c r="D372" s="64">
        <v>0</v>
      </c>
      <c r="E372" s="22">
        <f t="shared" si="31"/>
        <v>0</v>
      </c>
      <c r="F372" s="62" t="s">
        <v>1194</v>
      </c>
      <c r="G372" s="74">
        <f t="shared" si="32"/>
        <v>210466.95188114457</v>
      </c>
      <c r="H372" s="19">
        <v>5.3231839113714896</v>
      </c>
      <c r="I372" s="19">
        <f t="shared" si="33"/>
        <v>1</v>
      </c>
      <c r="J372" s="62" t="s">
        <v>1195</v>
      </c>
      <c r="K372" s="74">
        <f t="shared" si="35"/>
        <v>1989.8657498618879</v>
      </c>
      <c r="L372" s="74">
        <v>3.2988237768816</v>
      </c>
      <c r="M372" s="76" t="str">
        <f t="shared" si="34"/>
        <v>G1T1701_BR_067_GP__G1T1701_BR_037_P</v>
      </c>
      <c r="N372" s="24">
        <v>8</v>
      </c>
    </row>
    <row r="373" spans="1:14" x14ac:dyDescent="0.25">
      <c r="A373">
        <v>150</v>
      </c>
      <c r="B373" s="62" t="s">
        <v>1225</v>
      </c>
      <c r="C373" s="64">
        <v>1</v>
      </c>
      <c r="D373" s="64">
        <v>0</v>
      </c>
      <c r="E373" s="22">
        <f t="shared" si="31"/>
        <v>0</v>
      </c>
      <c r="F373" s="62" t="s">
        <v>1194</v>
      </c>
      <c r="G373" s="74">
        <f t="shared" si="32"/>
        <v>210466.95188114457</v>
      </c>
      <c r="H373" s="19">
        <v>5.3231839113714896</v>
      </c>
      <c r="I373" s="19">
        <f t="shared" si="33"/>
        <v>1</v>
      </c>
      <c r="J373" s="62" t="s">
        <v>1195</v>
      </c>
      <c r="K373" s="74">
        <f t="shared" si="35"/>
        <v>1989.8657498618879</v>
      </c>
      <c r="L373" s="74">
        <v>3.2988237768816</v>
      </c>
      <c r="M373" s="76" t="str">
        <f t="shared" si="34"/>
        <v>G1T1701_BR_067_GP__G1T1701_BR_037_P</v>
      </c>
      <c r="N373" s="24">
        <v>8</v>
      </c>
    </row>
    <row r="374" spans="1:14" x14ac:dyDescent="0.25">
      <c r="A374">
        <v>150</v>
      </c>
      <c r="B374" s="62" t="s">
        <v>1226</v>
      </c>
      <c r="C374" s="22">
        <v>82.984943389892578</v>
      </c>
      <c r="D374" s="22">
        <v>1.9189993020644924</v>
      </c>
      <c r="E374" s="22">
        <f t="shared" si="31"/>
        <v>1</v>
      </c>
      <c r="F374" s="62" t="s">
        <v>1194</v>
      </c>
      <c r="G374" s="74">
        <f t="shared" si="32"/>
        <v>210466.95188114457</v>
      </c>
      <c r="H374" s="19">
        <v>5.3231839113714896</v>
      </c>
      <c r="I374" s="19">
        <f t="shared" si="33"/>
        <v>1</v>
      </c>
      <c r="J374" s="62" t="s">
        <v>1195</v>
      </c>
      <c r="K374" s="74">
        <f t="shared" si="35"/>
        <v>1989.8657498618879</v>
      </c>
      <c r="L374" s="74">
        <v>3.2988237768816</v>
      </c>
      <c r="M374" s="76" t="str">
        <f t="shared" si="34"/>
        <v>G1T1701_BR_067_GP__G1T1701_BR_037_P</v>
      </c>
      <c r="N374" s="24">
        <v>8</v>
      </c>
    </row>
    <row r="375" spans="1:14" x14ac:dyDescent="0.25">
      <c r="A375">
        <v>149</v>
      </c>
      <c r="B375" s="62" t="s">
        <v>1227</v>
      </c>
      <c r="C375" s="22">
        <v>525.89157104492188</v>
      </c>
      <c r="D375" s="22">
        <v>2.7208962100262073</v>
      </c>
      <c r="E375" s="22">
        <f t="shared" si="31"/>
        <v>1</v>
      </c>
      <c r="F375" s="62" t="s">
        <v>1228</v>
      </c>
      <c r="G375" s="74">
        <f t="shared" si="32"/>
        <v>1</v>
      </c>
      <c r="H375" s="19">
        <v>0</v>
      </c>
      <c r="I375" s="19">
        <f t="shared" si="33"/>
        <v>0</v>
      </c>
      <c r="J375" s="62" t="s">
        <v>1229</v>
      </c>
      <c r="K375" s="74">
        <f t="shared" si="35"/>
        <v>2321.5210316928756</v>
      </c>
      <c r="L375" s="19">
        <v>3.3657726224871318</v>
      </c>
      <c r="M375" s="76" t="str">
        <f t="shared" si="34"/>
        <v>G1T1701_BR_049_GP__G1T1701_BR_003_P</v>
      </c>
      <c r="N375">
        <v>9</v>
      </c>
    </row>
    <row r="376" spans="1:14" x14ac:dyDescent="0.25">
      <c r="A376">
        <v>149</v>
      </c>
      <c r="B376" s="62" t="s">
        <v>1230</v>
      </c>
      <c r="C376" s="22">
        <v>1</v>
      </c>
      <c r="D376" s="22">
        <v>0</v>
      </c>
      <c r="E376" s="22">
        <f t="shared" si="31"/>
        <v>0</v>
      </c>
      <c r="F376" s="62" t="s">
        <v>1228</v>
      </c>
      <c r="G376" s="74">
        <f t="shared" si="32"/>
        <v>1</v>
      </c>
      <c r="H376" s="19">
        <v>0</v>
      </c>
      <c r="I376" s="19">
        <f t="shared" si="33"/>
        <v>0</v>
      </c>
      <c r="J376" s="62" t="s">
        <v>1229</v>
      </c>
      <c r="K376" s="74">
        <f t="shared" si="35"/>
        <v>2321.5210316928756</v>
      </c>
      <c r="L376" s="19">
        <v>3.3657726224871318</v>
      </c>
      <c r="M376" s="76" t="str">
        <f t="shared" si="34"/>
        <v>G1T1701_BR_049_GP__G1T1701_BR_003_P</v>
      </c>
      <c r="N376">
        <v>9</v>
      </c>
    </row>
    <row r="377" spans="1:14" x14ac:dyDescent="0.25">
      <c r="A377">
        <v>149</v>
      </c>
      <c r="B377" s="62" t="s">
        <v>1231</v>
      </c>
      <c r="C377" s="22">
        <v>27.638847827911377</v>
      </c>
      <c r="D377" s="22">
        <v>1.4415199347799545</v>
      </c>
      <c r="E377" s="22">
        <f t="shared" si="31"/>
        <v>1</v>
      </c>
      <c r="F377" s="62" t="s">
        <v>1228</v>
      </c>
      <c r="G377" s="74">
        <f t="shared" si="32"/>
        <v>1</v>
      </c>
      <c r="H377" s="19">
        <v>0</v>
      </c>
      <c r="I377" s="19">
        <f t="shared" si="33"/>
        <v>0</v>
      </c>
      <c r="J377" s="62" t="s">
        <v>1229</v>
      </c>
      <c r="K377" s="74">
        <f t="shared" si="35"/>
        <v>2321.5210316928651</v>
      </c>
      <c r="L377" s="19">
        <v>3.3657726224871301</v>
      </c>
      <c r="M377" s="76" t="str">
        <f t="shared" si="34"/>
        <v>G1T1701_BR_049_GP__G1T1701_BR_003_P</v>
      </c>
      <c r="N377">
        <v>9</v>
      </c>
    </row>
    <row r="378" spans="1:14" x14ac:dyDescent="0.25">
      <c r="A378">
        <v>149</v>
      </c>
      <c r="B378" s="62" t="s">
        <v>1232</v>
      </c>
      <c r="C378" s="22">
        <v>1</v>
      </c>
      <c r="D378" s="22">
        <v>0</v>
      </c>
      <c r="E378" s="22">
        <f t="shared" si="31"/>
        <v>0</v>
      </c>
      <c r="F378" s="62" t="s">
        <v>1228</v>
      </c>
      <c r="G378" s="74">
        <f t="shared" si="32"/>
        <v>1</v>
      </c>
      <c r="H378" s="19">
        <v>0</v>
      </c>
      <c r="I378" s="19">
        <f t="shared" si="33"/>
        <v>0</v>
      </c>
      <c r="J378" s="62" t="s">
        <v>1229</v>
      </c>
      <c r="K378" s="74">
        <f t="shared" si="35"/>
        <v>2321.5210316928651</v>
      </c>
      <c r="L378" s="19">
        <v>3.3657726224871301</v>
      </c>
      <c r="M378" s="76" t="str">
        <f t="shared" si="34"/>
        <v>G1T1701_BR_049_GP__G1T1701_BR_003_P</v>
      </c>
      <c r="N378">
        <v>9</v>
      </c>
    </row>
    <row r="379" spans="1:14" x14ac:dyDescent="0.25">
      <c r="A379">
        <v>149</v>
      </c>
      <c r="B379" s="62" t="s">
        <v>1233</v>
      </c>
      <c r="C379" s="64">
        <v>391.14192962646484</v>
      </c>
      <c r="D379" s="64">
        <v>2.5923343739407265</v>
      </c>
      <c r="E379" s="22">
        <f t="shared" si="31"/>
        <v>1</v>
      </c>
      <c r="F379" s="62" t="s">
        <v>1228</v>
      </c>
      <c r="G379" s="74">
        <f t="shared" si="32"/>
        <v>1</v>
      </c>
      <c r="H379" s="19">
        <v>0</v>
      </c>
      <c r="I379" s="19">
        <f t="shared" si="33"/>
        <v>0</v>
      </c>
      <c r="J379" s="62" t="s">
        <v>1229</v>
      </c>
      <c r="K379" s="74">
        <f t="shared" si="35"/>
        <v>2321.5210316928651</v>
      </c>
      <c r="L379" s="19">
        <v>3.3657726224871301</v>
      </c>
      <c r="M379" s="76" t="str">
        <f t="shared" si="34"/>
        <v>G1T1701_BR_049_GP__G1T1701_BR_003_P</v>
      </c>
      <c r="N379">
        <v>9</v>
      </c>
    </row>
    <row r="380" spans="1:14" x14ac:dyDescent="0.25">
      <c r="A380">
        <v>149</v>
      </c>
      <c r="B380" s="62" t="s">
        <v>1234</v>
      </c>
      <c r="C380" s="64">
        <v>149.72949028015137</v>
      </c>
      <c r="D380" s="64">
        <v>2.1753073461319388</v>
      </c>
      <c r="E380" s="22">
        <f t="shared" si="31"/>
        <v>1</v>
      </c>
      <c r="F380" s="62" t="s">
        <v>1228</v>
      </c>
      <c r="G380" s="74">
        <f t="shared" si="32"/>
        <v>1</v>
      </c>
      <c r="H380" s="19">
        <v>0</v>
      </c>
      <c r="I380" s="19">
        <f t="shared" si="33"/>
        <v>0</v>
      </c>
      <c r="J380" s="62" t="s">
        <v>1229</v>
      </c>
      <c r="K380" s="74">
        <f t="shared" si="35"/>
        <v>2321.5210316928651</v>
      </c>
      <c r="L380" s="19">
        <v>3.3657726224871301</v>
      </c>
      <c r="M380" s="76" t="str">
        <f t="shared" si="34"/>
        <v>G1T1701_BR_049_GP__G1T1701_BR_003_P</v>
      </c>
      <c r="N380">
        <v>9</v>
      </c>
    </row>
    <row r="381" spans="1:14" x14ac:dyDescent="0.25">
      <c r="A381">
        <v>149</v>
      </c>
      <c r="B381" s="62" t="s">
        <v>1235</v>
      </c>
      <c r="C381" s="64">
        <v>1</v>
      </c>
      <c r="D381" s="64">
        <v>0</v>
      </c>
      <c r="E381" s="22">
        <f t="shared" si="31"/>
        <v>0</v>
      </c>
      <c r="F381" s="62" t="s">
        <v>1228</v>
      </c>
      <c r="G381" s="74">
        <f t="shared" si="32"/>
        <v>1</v>
      </c>
      <c r="H381" s="19">
        <v>0</v>
      </c>
      <c r="I381" s="19">
        <f t="shared" si="33"/>
        <v>0</v>
      </c>
      <c r="J381" s="62" t="s">
        <v>1229</v>
      </c>
      <c r="K381" s="74">
        <f t="shared" si="35"/>
        <v>2321.5210316928651</v>
      </c>
      <c r="L381" s="19">
        <v>3.3657726224871301</v>
      </c>
      <c r="M381" s="76" t="str">
        <f t="shared" si="34"/>
        <v>G1T1701_BR_049_GP__G1T1701_BR_003_P</v>
      </c>
      <c r="N381">
        <v>9</v>
      </c>
    </row>
    <row r="382" spans="1:14" x14ac:dyDescent="0.25">
      <c r="A382">
        <v>149</v>
      </c>
      <c r="B382" s="62" t="s">
        <v>1236</v>
      </c>
      <c r="C382" s="22">
        <v>1</v>
      </c>
      <c r="D382" s="64">
        <f>LOG10(C382)</f>
        <v>0</v>
      </c>
      <c r="E382" s="22">
        <f t="shared" si="31"/>
        <v>0</v>
      </c>
      <c r="F382" s="62" t="s">
        <v>1228</v>
      </c>
      <c r="G382" s="74">
        <f t="shared" si="32"/>
        <v>1</v>
      </c>
      <c r="H382" s="19">
        <v>0</v>
      </c>
      <c r="I382" s="19">
        <f t="shared" si="33"/>
        <v>0</v>
      </c>
      <c r="J382" s="62" t="s">
        <v>1229</v>
      </c>
      <c r="K382" s="74">
        <f t="shared" si="35"/>
        <v>2321.5210316928651</v>
      </c>
      <c r="L382" s="19">
        <v>3.3657726224871301</v>
      </c>
      <c r="M382" s="76" t="str">
        <f t="shared" si="34"/>
        <v>G1T1701_BR_049_GP__G1T1701_BR_003_P</v>
      </c>
      <c r="N382">
        <v>9</v>
      </c>
    </row>
    <row r="383" spans="1:14" x14ac:dyDescent="0.25">
      <c r="A383">
        <v>149</v>
      </c>
      <c r="B383" s="62" t="s">
        <v>1237</v>
      </c>
      <c r="C383" s="64">
        <v>1</v>
      </c>
      <c r="D383" s="64">
        <v>0</v>
      </c>
      <c r="E383" s="22">
        <f t="shared" si="31"/>
        <v>0</v>
      </c>
      <c r="F383" s="62" t="s">
        <v>1228</v>
      </c>
      <c r="G383" s="74">
        <f t="shared" si="32"/>
        <v>1</v>
      </c>
      <c r="H383" s="19">
        <v>0</v>
      </c>
      <c r="I383" s="19">
        <f t="shared" si="33"/>
        <v>0</v>
      </c>
      <c r="J383" s="62" t="s">
        <v>1229</v>
      </c>
      <c r="K383" s="74">
        <f t="shared" si="35"/>
        <v>2321.5210316928651</v>
      </c>
      <c r="L383" s="19">
        <v>3.3657726224871301</v>
      </c>
      <c r="M383" s="76" t="str">
        <f t="shared" si="34"/>
        <v>G1T1701_BR_049_GP__G1T1701_BR_003_P</v>
      </c>
      <c r="N383">
        <v>9</v>
      </c>
    </row>
    <row r="384" spans="1:14" x14ac:dyDescent="0.25">
      <c r="A384">
        <v>149</v>
      </c>
      <c r="B384" s="62" t="s">
        <v>1238</v>
      </c>
      <c r="C384" s="64">
        <v>1133.77647399902</v>
      </c>
      <c r="D384" s="64">
        <v>3.0545274410846477</v>
      </c>
      <c r="E384" s="22">
        <f t="shared" si="31"/>
        <v>1</v>
      </c>
      <c r="F384" s="62" t="s">
        <v>1228</v>
      </c>
      <c r="G384" s="74">
        <f t="shared" si="32"/>
        <v>1</v>
      </c>
      <c r="H384" s="19">
        <v>0</v>
      </c>
      <c r="I384" s="19">
        <f t="shared" si="33"/>
        <v>0</v>
      </c>
      <c r="J384" s="62" t="s">
        <v>1229</v>
      </c>
      <c r="K384" s="74">
        <f t="shared" si="35"/>
        <v>2321.5210316928651</v>
      </c>
      <c r="L384" s="19">
        <v>3.3657726224871301</v>
      </c>
      <c r="M384" s="76" t="str">
        <f t="shared" si="34"/>
        <v>G1T1701_BR_049_GP__G1T1701_BR_003_P</v>
      </c>
      <c r="N384">
        <v>9</v>
      </c>
    </row>
    <row r="385" spans="1:14" x14ac:dyDescent="0.25">
      <c r="A385">
        <v>149</v>
      </c>
      <c r="B385" s="62" t="s">
        <v>1239</v>
      </c>
      <c r="C385" s="64">
        <v>1</v>
      </c>
      <c r="D385" s="64">
        <v>0</v>
      </c>
      <c r="E385" s="22">
        <f t="shared" si="31"/>
        <v>0</v>
      </c>
      <c r="F385" s="62" t="s">
        <v>1228</v>
      </c>
      <c r="G385" s="74">
        <f t="shared" si="32"/>
        <v>1</v>
      </c>
      <c r="H385" s="19">
        <v>0</v>
      </c>
      <c r="I385" s="19">
        <f t="shared" si="33"/>
        <v>0</v>
      </c>
      <c r="J385" s="62" t="s">
        <v>1229</v>
      </c>
      <c r="K385" s="74">
        <f t="shared" si="35"/>
        <v>2321.5210316928651</v>
      </c>
      <c r="L385" s="19">
        <v>3.3657726224871301</v>
      </c>
      <c r="M385" s="76" t="str">
        <f t="shared" si="34"/>
        <v>G1T1701_BR_049_GP__G1T1701_BR_003_P</v>
      </c>
      <c r="N385">
        <v>9</v>
      </c>
    </row>
    <row r="386" spans="1:14" x14ac:dyDescent="0.25">
      <c r="A386">
        <v>149</v>
      </c>
      <c r="B386" s="62" t="s">
        <v>1240</v>
      </c>
      <c r="C386" s="64">
        <v>201.56137466430664</v>
      </c>
      <c r="D386" s="64">
        <v>2.3044073116160937</v>
      </c>
      <c r="E386" s="22">
        <f t="shared" ref="E386:E449" si="36">IF(D386=0, 0, 1)</f>
        <v>1</v>
      </c>
      <c r="F386" s="62" t="s">
        <v>1228</v>
      </c>
      <c r="G386" s="74">
        <f t="shared" ref="G386:G449" si="37">10^H386</f>
        <v>1</v>
      </c>
      <c r="H386" s="19">
        <v>0</v>
      </c>
      <c r="I386" s="19">
        <f t="shared" ref="I386:I449" si="38">IF(H386=0, 0, 1)</f>
        <v>0</v>
      </c>
      <c r="J386" s="62" t="s">
        <v>1229</v>
      </c>
      <c r="K386" s="74">
        <f t="shared" si="35"/>
        <v>2321.5210316928651</v>
      </c>
      <c r="L386" s="19">
        <v>3.3657726224871301</v>
      </c>
      <c r="M386" s="76" t="str">
        <f t="shared" ref="M386:M449" si="39">F386&amp;"__"&amp;J386</f>
        <v>G1T1701_BR_049_GP__G1T1701_BR_003_P</v>
      </c>
      <c r="N386">
        <v>9</v>
      </c>
    </row>
    <row r="387" spans="1:14" x14ac:dyDescent="0.25">
      <c r="A387">
        <v>149</v>
      </c>
      <c r="B387" s="62" t="s">
        <v>1241</v>
      </c>
      <c r="C387" s="79">
        <v>154084.619140625</v>
      </c>
      <c r="D387" s="64">
        <v>5.1877592892327922</v>
      </c>
      <c r="E387" s="22">
        <f t="shared" si="36"/>
        <v>1</v>
      </c>
      <c r="F387" s="62" t="s">
        <v>1228</v>
      </c>
      <c r="G387" s="74">
        <f t="shared" si="37"/>
        <v>1</v>
      </c>
      <c r="H387" s="19">
        <v>0</v>
      </c>
      <c r="I387" s="19">
        <f t="shared" si="38"/>
        <v>0</v>
      </c>
      <c r="J387" s="62" t="s">
        <v>1229</v>
      </c>
      <c r="K387" s="74">
        <f t="shared" si="35"/>
        <v>2321.5210316928651</v>
      </c>
      <c r="L387" s="19">
        <v>3.3657726224871301</v>
      </c>
      <c r="M387" s="76" t="str">
        <f t="shared" si="39"/>
        <v>G1T1701_BR_049_GP__G1T1701_BR_003_P</v>
      </c>
      <c r="N387">
        <v>9</v>
      </c>
    </row>
    <row r="388" spans="1:14" x14ac:dyDescent="0.25">
      <c r="A388">
        <v>150</v>
      </c>
      <c r="B388" s="62" t="s">
        <v>1242</v>
      </c>
      <c r="C388" s="64">
        <v>1</v>
      </c>
      <c r="D388" s="64">
        <v>0</v>
      </c>
      <c r="E388" s="22">
        <f t="shared" si="36"/>
        <v>0</v>
      </c>
      <c r="F388" s="62" t="s">
        <v>1228</v>
      </c>
      <c r="G388" s="74">
        <f t="shared" si="37"/>
        <v>1</v>
      </c>
      <c r="H388" s="19">
        <v>0</v>
      </c>
      <c r="I388" s="19">
        <f t="shared" si="38"/>
        <v>0</v>
      </c>
      <c r="J388" s="62" t="s">
        <v>1229</v>
      </c>
      <c r="K388" s="74">
        <f t="shared" si="35"/>
        <v>2321.5210316928651</v>
      </c>
      <c r="L388" s="19">
        <v>3.3657726224871301</v>
      </c>
      <c r="M388" s="76" t="str">
        <f t="shared" si="39"/>
        <v>G1T1701_BR_049_GP__G1T1701_BR_003_P</v>
      </c>
      <c r="N388">
        <v>9</v>
      </c>
    </row>
    <row r="389" spans="1:14" x14ac:dyDescent="0.25">
      <c r="A389">
        <v>150</v>
      </c>
      <c r="B389" s="62" t="s">
        <v>1243</v>
      </c>
      <c r="C389" s="64">
        <v>94.904546737670898</v>
      </c>
      <c r="D389" s="64">
        <v>1.9772870193375112</v>
      </c>
      <c r="E389" s="22">
        <f t="shared" si="36"/>
        <v>1</v>
      </c>
      <c r="F389" s="62" t="s">
        <v>1228</v>
      </c>
      <c r="G389" s="74">
        <f t="shared" si="37"/>
        <v>1</v>
      </c>
      <c r="H389" s="19">
        <v>0</v>
      </c>
      <c r="I389" s="19">
        <f t="shared" si="38"/>
        <v>0</v>
      </c>
      <c r="J389" s="62" t="s">
        <v>1229</v>
      </c>
      <c r="K389" s="74">
        <f t="shared" si="35"/>
        <v>2321.5210316928651</v>
      </c>
      <c r="L389" s="19">
        <v>3.3657726224871301</v>
      </c>
      <c r="M389" s="76" t="str">
        <f t="shared" si="39"/>
        <v>G1T1701_BR_049_GP__G1T1701_BR_003_P</v>
      </c>
      <c r="N389">
        <v>9</v>
      </c>
    </row>
    <row r="390" spans="1:14" x14ac:dyDescent="0.25">
      <c r="A390">
        <v>150</v>
      </c>
      <c r="B390" s="62" t="s">
        <v>1244</v>
      </c>
      <c r="C390" s="64">
        <v>40363.83544921875</v>
      </c>
      <c r="D390" s="64">
        <v>4.6059924270219872</v>
      </c>
      <c r="E390" s="22">
        <f t="shared" si="36"/>
        <v>1</v>
      </c>
      <c r="F390" s="62" t="s">
        <v>1228</v>
      </c>
      <c r="G390" s="74">
        <f t="shared" si="37"/>
        <v>1</v>
      </c>
      <c r="H390" s="19">
        <v>0</v>
      </c>
      <c r="I390" s="19">
        <f t="shared" si="38"/>
        <v>0</v>
      </c>
      <c r="J390" s="62" t="s">
        <v>1229</v>
      </c>
      <c r="K390" s="74">
        <f t="shared" si="35"/>
        <v>2321.5210316928651</v>
      </c>
      <c r="L390" s="19">
        <v>3.3657726224871301</v>
      </c>
      <c r="M390" s="76" t="str">
        <f t="shared" si="39"/>
        <v>G1T1701_BR_049_GP__G1T1701_BR_003_P</v>
      </c>
      <c r="N390">
        <v>9</v>
      </c>
    </row>
    <row r="391" spans="1:14" x14ac:dyDescent="0.25">
      <c r="A391">
        <v>150</v>
      </c>
      <c r="B391" s="62" t="s">
        <v>1245</v>
      </c>
      <c r="C391" s="64">
        <v>1</v>
      </c>
      <c r="D391" s="64">
        <v>0</v>
      </c>
      <c r="E391" s="22">
        <f t="shared" si="36"/>
        <v>0</v>
      </c>
      <c r="F391" s="62" t="s">
        <v>1228</v>
      </c>
      <c r="G391" s="74">
        <f t="shared" si="37"/>
        <v>1</v>
      </c>
      <c r="H391" s="19">
        <v>0</v>
      </c>
      <c r="I391" s="19">
        <f t="shared" si="38"/>
        <v>0</v>
      </c>
      <c r="J391" s="62" t="s">
        <v>1229</v>
      </c>
      <c r="K391" s="74">
        <f t="shared" si="35"/>
        <v>2321.5210316928651</v>
      </c>
      <c r="L391" s="19">
        <v>3.3657726224871301</v>
      </c>
      <c r="M391" s="76" t="str">
        <f t="shared" si="39"/>
        <v>G1T1701_BR_049_GP__G1T1701_BR_003_P</v>
      </c>
      <c r="N391">
        <v>9</v>
      </c>
    </row>
    <row r="392" spans="1:14" x14ac:dyDescent="0.25">
      <c r="A392">
        <v>150</v>
      </c>
      <c r="B392" s="62" t="s">
        <v>1246</v>
      </c>
      <c r="C392" s="64">
        <v>1</v>
      </c>
      <c r="D392" s="64">
        <v>0</v>
      </c>
      <c r="E392" s="22">
        <f t="shared" si="36"/>
        <v>0</v>
      </c>
      <c r="F392" s="62" t="s">
        <v>1228</v>
      </c>
      <c r="G392" s="74">
        <f t="shared" si="37"/>
        <v>1</v>
      </c>
      <c r="H392" s="19">
        <v>0</v>
      </c>
      <c r="I392" s="19">
        <f t="shared" si="38"/>
        <v>0</v>
      </c>
      <c r="J392" s="62" t="s">
        <v>1229</v>
      </c>
      <c r="K392" s="74">
        <f t="shared" si="35"/>
        <v>2321.5210316928651</v>
      </c>
      <c r="L392" s="19">
        <v>3.3657726224871301</v>
      </c>
      <c r="M392" s="76" t="str">
        <f t="shared" si="39"/>
        <v>G1T1701_BR_049_GP__G1T1701_BR_003_P</v>
      </c>
      <c r="N392">
        <v>9</v>
      </c>
    </row>
    <row r="393" spans="1:14" x14ac:dyDescent="0.25">
      <c r="A393">
        <v>150</v>
      </c>
      <c r="B393" s="62" t="s">
        <v>1247</v>
      </c>
      <c r="C393" s="64">
        <v>1</v>
      </c>
      <c r="D393" s="64">
        <v>0</v>
      </c>
      <c r="E393" s="22">
        <f t="shared" si="36"/>
        <v>0</v>
      </c>
      <c r="F393" s="62" t="s">
        <v>1228</v>
      </c>
      <c r="G393" s="74">
        <f t="shared" si="37"/>
        <v>1</v>
      </c>
      <c r="H393" s="19">
        <v>0</v>
      </c>
      <c r="I393" s="19">
        <f t="shared" si="38"/>
        <v>0</v>
      </c>
      <c r="J393" s="62" t="s">
        <v>1229</v>
      </c>
      <c r="K393" s="74">
        <f t="shared" si="35"/>
        <v>2321.5210316928651</v>
      </c>
      <c r="L393" s="19">
        <v>3.3657726224871301</v>
      </c>
      <c r="M393" s="76" t="str">
        <f t="shared" si="39"/>
        <v>G1T1701_BR_049_GP__G1T1701_BR_003_P</v>
      </c>
      <c r="N393">
        <v>9</v>
      </c>
    </row>
    <row r="394" spans="1:14" x14ac:dyDescent="0.25">
      <c r="A394">
        <v>150</v>
      </c>
      <c r="B394" s="62" t="s">
        <v>1248</v>
      </c>
      <c r="C394" s="64">
        <v>1</v>
      </c>
      <c r="D394" s="64">
        <v>0</v>
      </c>
      <c r="E394" s="22">
        <f t="shared" si="36"/>
        <v>0</v>
      </c>
      <c r="F394" s="62" t="s">
        <v>1228</v>
      </c>
      <c r="G394" s="74">
        <f t="shared" si="37"/>
        <v>1</v>
      </c>
      <c r="H394" s="19">
        <v>0</v>
      </c>
      <c r="I394" s="19">
        <f t="shared" si="38"/>
        <v>0</v>
      </c>
      <c r="J394" s="62" t="s">
        <v>1229</v>
      </c>
      <c r="K394" s="74">
        <f t="shared" si="35"/>
        <v>2321.5210316928651</v>
      </c>
      <c r="L394" s="19">
        <v>3.3657726224871301</v>
      </c>
      <c r="M394" s="76" t="str">
        <f t="shared" si="39"/>
        <v>G1T1701_BR_049_GP__G1T1701_BR_003_P</v>
      </c>
      <c r="N394">
        <v>9</v>
      </c>
    </row>
    <row r="395" spans="1:14" x14ac:dyDescent="0.25">
      <c r="A395">
        <v>150</v>
      </c>
      <c r="B395" s="62" t="s">
        <v>1249</v>
      </c>
      <c r="C395" s="64">
        <v>1</v>
      </c>
      <c r="D395" s="64">
        <v>0</v>
      </c>
      <c r="E395" s="22">
        <f t="shared" si="36"/>
        <v>0</v>
      </c>
      <c r="F395" s="62" t="s">
        <v>1228</v>
      </c>
      <c r="G395" s="74">
        <f t="shared" si="37"/>
        <v>1</v>
      </c>
      <c r="H395" s="19">
        <v>0</v>
      </c>
      <c r="I395" s="19">
        <f t="shared" si="38"/>
        <v>0</v>
      </c>
      <c r="J395" s="62" t="s">
        <v>1229</v>
      </c>
      <c r="K395" s="74">
        <f t="shared" si="35"/>
        <v>2321.5210316928651</v>
      </c>
      <c r="L395" s="19">
        <v>3.3657726224871301</v>
      </c>
      <c r="M395" s="76" t="str">
        <f t="shared" si="39"/>
        <v>G1T1701_BR_049_GP__G1T1701_BR_003_P</v>
      </c>
      <c r="N395">
        <v>9</v>
      </c>
    </row>
    <row r="396" spans="1:14" x14ac:dyDescent="0.25">
      <c r="A396" s="10">
        <v>150</v>
      </c>
      <c r="B396" s="63" t="s">
        <v>1250</v>
      </c>
      <c r="C396" s="64">
        <v>155393.69279598465</v>
      </c>
      <c r="D396" s="64">
        <v>5.1914333874411565</v>
      </c>
      <c r="E396" s="22">
        <f t="shared" si="36"/>
        <v>1</v>
      </c>
      <c r="F396" s="63" t="s">
        <v>1228</v>
      </c>
      <c r="G396" s="74">
        <f t="shared" si="37"/>
        <v>1</v>
      </c>
      <c r="H396" s="19">
        <v>0</v>
      </c>
      <c r="I396" s="19">
        <f t="shared" si="38"/>
        <v>0</v>
      </c>
      <c r="J396" s="63" t="s">
        <v>1229</v>
      </c>
      <c r="K396" s="74">
        <f t="shared" si="35"/>
        <v>2321.5210316928651</v>
      </c>
      <c r="L396" s="19">
        <v>3.3657726224871301</v>
      </c>
      <c r="M396" s="80" t="str">
        <f t="shared" si="39"/>
        <v>G1T1701_BR_049_GP__G1T1701_BR_003_P</v>
      </c>
      <c r="N396" s="10">
        <v>9</v>
      </c>
    </row>
    <row r="397" spans="1:14" x14ac:dyDescent="0.25">
      <c r="A397">
        <v>150</v>
      </c>
      <c r="B397" s="62" t="s">
        <v>1251</v>
      </c>
      <c r="C397" s="64">
        <v>1</v>
      </c>
      <c r="D397" s="64">
        <v>0</v>
      </c>
      <c r="E397" s="22">
        <f t="shared" si="36"/>
        <v>0</v>
      </c>
      <c r="F397" s="62" t="s">
        <v>1228</v>
      </c>
      <c r="G397" s="74">
        <f t="shared" si="37"/>
        <v>1</v>
      </c>
      <c r="H397" s="19">
        <v>0</v>
      </c>
      <c r="I397" s="19">
        <f t="shared" si="38"/>
        <v>0</v>
      </c>
      <c r="J397" s="62" t="s">
        <v>1229</v>
      </c>
      <c r="K397" s="74">
        <f t="shared" si="35"/>
        <v>2321.5210316928651</v>
      </c>
      <c r="L397" s="19">
        <v>3.3657726224871301</v>
      </c>
      <c r="M397" s="76" t="str">
        <f t="shared" si="39"/>
        <v>G1T1701_BR_049_GP__G1T1701_BR_003_P</v>
      </c>
      <c r="N397">
        <v>9</v>
      </c>
    </row>
    <row r="398" spans="1:14" x14ac:dyDescent="0.25">
      <c r="A398">
        <v>150</v>
      </c>
      <c r="B398" s="62" t="s">
        <v>1252</v>
      </c>
      <c r="C398" s="22">
        <v>1</v>
      </c>
      <c r="D398" s="22">
        <v>0</v>
      </c>
      <c r="E398" s="22">
        <f t="shared" si="36"/>
        <v>0</v>
      </c>
      <c r="F398" s="62" t="s">
        <v>1228</v>
      </c>
      <c r="G398" s="74">
        <f t="shared" si="37"/>
        <v>1</v>
      </c>
      <c r="H398" s="19">
        <v>0</v>
      </c>
      <c r="I398" s="19">
        <f t="shared" si="38"/>
        <v>0</v>
      </c>
      <c r="J398" s="62" t="s">
        <v>1229</v>
      </c>
      <c r="K398" s="74">
        <f t="shared" si="35"/>
        <v>2321.5210316928651</v>
      </c>
      <c r="L398" s="19">
        <v>3.3657726224871301</v>
      </c>
      <c r="M398" s="76" t="str">
        <f t="shared" si="39"/>
        <v>G1T1701_BR_049_GP__G1T1701_BR_003_P</v>
      </c>
      <c r="N398">
        <v>9</v>
      </c>
    </row>
    <row r="399" spans="1:14" x14ac:dyDescent="0.25">
      <c r="A399" s="10">
        <v>150</v>
      </c>
      <c r="B399" s="63" t="s">
        <v>1253</v>
      </c>
      <c r="C399" s="64">
        <v>68.566832542419434</v>
      </c>
      <c r="D399" s="64">
        <v>1.8361140876143951</v>
      </c>
      <c r="E399" s="22">
        <f t="shared" si="36"/>
        <v>1</v>
      </c>
      <c r="F399" s="63" t="s">
        <v>1228</v>
      </c>
      <c r="G399" s="74">
        <f t="shared" si="37"/>
        <v>1</v>
      </c>
      <c r="H399" s="19">
        <v>0</v>
      </c>
      <c r="I399" s="19">
        <f t="shared" si="38"/>
        <v>0</v>
      </c>
      <c r="J399" s="63" t="s">
        <v>1229</v>
      </c>
      <c r="K399" s="74">
        <f t="shared" si="35"/>
        <v>2321.5210316928651</v>
      </c>
      <c r="L399" s="19">
        <v>3.3657726224871301</v>
      </c>
      <c r="M399" s="80" t="str">
        <f t="shared" si="39"/>
        <v>G1T1701_BR_049_GP__G1T1701_BR_003_P</v>
      </c>
      <c r="N399" s="10">
        <v>9</v>
      </c>
    </row>
    <row r="400" spans="1:14" x14ac:dyDescent="0.25">
      <c r="A400">
        <v>150</v>
      </c>
      <c r="B400" s="62" t="s">
        <v>1254</v>
      </c>
      <c r="C400" s="22">
        <v>10599.871826171875</v>
      </c>
      <c r="D400" s="22">
        <v>4.0253006138003524</v>
      </c>
      <c r="E400" s="22">
        <f t="shared" si="36"/>
        <v>1</v>
      </c>
      <c r="F400" s="62" t="s">
        <v>1228</v>
      </c>
      <c r="G400" s="74">
        <f t="shared" si="37"/>
        <v>1</v>
      </c>
      <c r="H400" s="19">
        <v>0</v>
      </c>
      <c r="I400" s="19">
        <f t="shared" si="38"/>
        <v>0</v>
      </c>
      <c r="J400" s="62" t="s">
        <v>1229</v>
      </c>
      <c r="K400" s="74">
        <f t="shared" si="35"/>
        <v>2321.5210316928651</v>
      </c>
      <c r="L400" s="19">
        <v>3.3657726224871301</v>
      </c>
      <c r="M400" s="76" t="str">
        <f t="shared" si="39"/>
        <v>G1T1701_BR_049_GP__G1T1701_BR_003_P</v>
      </c>
      <c r="N400">
        <v>9</v>
      </c>
    </row>
    <row r="401" spans="1:14" x14ac:dyDescent="0.25">
      <c r="A401">
        <v>149</v>
      </c>
      <c r="B401" s="62" t="s">
        <v>1255</v>
      </c>
      <c r="C401" s="22">
        <v>1753.7406921386719</v>
      </c>
      <c r="D401" s="22">
        <v>3.243965379053642</v>
      </c>
      <c r="E401" s="22">
        <f t="shared" si="36"/>
        <v>1</v>
      </c>
      <c r="F401" s="62" t="s">
        <v>1159</v>
      </c>
      <c r="G401" s="74">
        <f t="shared" si="37"/>
        <v>144512.59319843596</v>
      </c>
      <c r="H401" s="19">
        <v>5.1599056942779304</v>
      </c>
      <c r="I401" s="19">
        <f t="shared" si="38"/>
        <v>1</v>
      </c>
      <c r="J401" s="62" t="s">
        <v>1256</v>
      </c>
      <c r="K401" s="74">
        <f t="shared" si="35"/>
        <v>2251.8161684806341</v>
      </c>
      <c r="L401" s="74">
        <v>3.3525329331272662</v>
      </c>
      <c r="M401" s="76" t="str">
        <f t="shared" si="39"/>
        <v>G1T1701_BR_048_P__G1T1701_BR_002_P</v>
      </c>
      <c r="N401">
        <v>10</v>
      </c>
    </row>
    <row r="402" spans="1:14" x14ac:dyDescent="0.25">
      <c r="A402">
        <v>149</v>
      </c>
      <c r="B402" s="62" t="s">
        <v>1257</v>
      </c>
      <c r="C402" s="22">
        <v>238.01660537719727</v>
      </c>
      <c r="D402" s="22">
        <v>2.3766072569393653</v>
      </c>
      <c r="E402" s="22">
        <f t="shared" si="36"/>
        <v>1</v>
      </c>
      <c r="F402" s="62" t="s">
        <v>1159</v>
      </c>
      <c r="G402" s="74">
        <f t="shared" si="37"/>
        <v>144512.59319843596</v>
      </c>
      <c r="H402" s="19">
        <v>5.1599056942779304</v>
      </c>
      <c r="I402" s="19">
        <f t="shared" si="38"/>
        <v>1</v>
      </c>
      <c r="J402" s="62" t="s">
        <v>1256</v>
      </c>
      <c r="K402" s="74">
        <f t="shared" si="35"/>
        <v>2251.8161684806341</v>
      </c>
      <c r="L402" s="74">
        <v>3.3525329331272662</v>
      </c>
      <c r="M402" s="76" t="str">
        <f t="shared" si="39"/>
        <v>G1T1701_BR_048_P__G1T1701_BR_002_P</v>
      </c>
      <c r="N402">
        <v>10</v>
      </c>
    </row>
    <row r="403" spans="1:14" x14ac:dyDescent="0.25">
      <c r="A403">
        <v>149</v>
      </c>
      <c r="B403" s="62" t="s">
        <v>1258</v>
      </c>
      <c r="C403" s="22">
        <v>121.88723564147949</v>
      </c>
      <c r="D403" s="22">
        <v>2.0859582275156341</v>
      </c>
      <c r="E403" s="22">
        <f t="shared" si="36"/>
        <v>1</v>
      </c>
      <c r="F403" s="62" t="s">
        <v>1159</v>
      </c>
      <c r="G403" s="74">
        <f t="shared" si="37"/>
        <v>144512.59319843596</v>
      </c>
      <c r="H403" s="19">
        <v>5.1599056942779304</v>
      </c>
      <c r="I403" s="19">
        <f t="shared" si="38"/>
        <v>1</v>
      </c>
      <c r="J403" s="62" t="s">
        <v>1256</v>
      </c>
      <c r="K403" s="74">
        <f t="shared" ref="K403:K466" si="40">10^L403</f>
        <v>2251.8161684806564</v>
      </c>
      <c r="L403" s="74">
        <v>3.3525329331272702</v>
      </c>
      <c r="M403" s="76" t="str">
        <f t="shared" si="39"/>
        <v>G1T1701_BR_048_P__G1T1701_BR_002_P</v>
      </c>
      <c r="N403">
        <v>10</v>
      </c>
    </row>
    <row r="404" spans="1:14" x14ac:dyDescent="0.25">
      <c r="A404">
        <v>149</v>
      </c>
      <c r="B404" s="62" t="s">
        <v>1259</v>
      </c>
      <c r="C404" s="22">
        <v>1</v>
      </c>
      <c r="D404" s="22">
        <v>0</v>
      </c>
      <c r="E404" s="22">
        <f t="shared" si="36"/>
        <v>0</v>
      </c>
      <c r="F404" s="62" t="s">
        <v>1159</v>
      </c>
      <c r="G404" s="74">
        <f t="shared" si="37"/>
        <v>144512.59319843596</v>
      </c>
      <c r="H404" s="19">
        <v>5.1599056942779304</v>
      </c>
      <c r="I404" s="19">
        <f t="shared" si="38"/>
        <v>1</v>
      </c>
      <c r="J404" s="62" t="s">
        <v>1256</v>
      </c>
      <c r="K404" s="74">
        <f t="shared" si="40"/>
        <v>2251.8161684806564</v>
      </c>
      <c r="L404" s="74">
        <v>3.3525329331272702</v>
      </c>
      <c r="M404" s="76" t="str">
        <f t="shared" si="39"/>
        <v>G1T1701_BR_048_P__G1T1701_BR_002_P</v>
      </c>
      <c r="N404">
        <v>10</v>
      </c>
    </row>
    <row r="405" spans="1:14" x14ac:dyDescent="0.25">
      <c r="A405">
        <v>149</v>
      </c>
      <c r="B405" s="62" t="s">
        <v>1260</v>
      </c>
      <c r="C405" s="22">
        <v>59351.9677734375</v>
      </c>
      <c r="D405" s="22">
        <v>4.7734351222624491</v>
      </c>
      <c r="E405" s="22">
        <f t="shared" si="36"/>
        <v>1</v>
      </c>
      <c r="F405" s="62" t="s">
        <v>1159</v>
      </c>
      <c r="G405" s="74">
        <f t="shared" si="37"/>
        <v>144512.59319843596</v>
      </c>
      <c r="H405" s="19">
        <v>5.1599056942779304</v>
      </c>
      <c r="I405" s="19">
        <f t="shared" si="38"/>
        <v>1</v>
      </c>
      <c r="J405" s="62" t="s">
        <v>1256</v>
      </c>
      <c r="K405" s="74">
        <f t="shared" si="40"/>
        <v>2251.8161684806564</v>
      </c>
      <c r="L405" s="74">
        <v>3.3525329331272702</v>
      </c>
      <c r="M405" s="76" t="str">
        <f t="shared" si="39"/>
        <v>G1T1701_BR_048_P__G1T1701_BR_002_P</v>
      </c>
      <c r="N405">
        <v>10</v>
      </c>
    </row>
    <row r="406" spans="1:14" x14ac:dyDescent="0.25">
      <c r="A406">
        <v>149</v>
      </c>
      <c r="B406" s="62" t="s">
        <v>1261</v>
      </c>
      <c r="C406" s="64">
        <v>1</v>
      </c>
      <c r="D406" s="64">
        <v>0</v>
      </c>
      <c r="E406" s="22">
        <f t="shared" si="36"/>
        <v>0</v>
      </c>
      <c r="F406" s="62" t="s">
        <v>1159</v>
      </c>
      <c r="G406" s="74">
        <f t="shared" si="37"/>
        <v>144512.59319843596</v>
      </c>
      <c r="H406" s="19">
        <v>5.1599056942779304</v>
      </c>
      <c r="I406" s="19">
        <f t="shared" si="38"/>
        <v>1</v>
      </c>
      <c r="J406" s="62" t="s">
        <v>1256</v>
      </c>
      <c r="K406" s="74">
        <f t="shared" si="40"/>
        <v>2251.8161684806564</v>
      </c>
      <c r="L406" s="74">
        <v>3.3525329331272702</v>
      </c>
      <c r="M406" s="76" t="str">
        <f t="shared" si="39"/>
        <v>G1T1701_BR_048_P__G1T1701_BR_002_P</v>
      </c>
      <c r="N406">
        <v>10</v>
      </c>
    </row>
    <row r="407" spans="1:14" x14ac:dyDescent="0.25">
      <c r="A407">
        <v>149</v>
      </c>
      <c r="B407" s="62" t="s">
        <v>1262</v>
      </c>
      <c r="C407" s="64">
        <v>282.81366348266602</v>
      </c>
      <c r="D407" s="64">
        <v>2.4515003875568988</v>
      </c>
      <c r="E407" s="22">
        <f t="shared" si="36"/>
        <v>1</v>
      </c>
      <c r="F407" s="62" t="s">
        <v>1159</v>
      </c>
      <c r="G407" s="74">
        <f t="shared" si="37"/>
        <v>144512.59319843596</v>
      </c>
      <c r="H407" s="19">
        <v>5.1599056942779304</v>
      </c>
      <c r="I407" s="19">
        <f t="shared" si="38"/>
        <v>1</v>
      </c>
      <c r="J407" s="62" t="s">
        <v>1256</v>
      </c>
      <c r="K407" s="74">
        <f t="shared" si="40"/>
        <v>2251.8161684806564</v>
      </c>
      <c r="L407" s="74">
        <v>3.3525329331272702</v>
      </c>
      <c r="M407" s="76" t="str">
        <f t="shared" si="39"/>
        <v>G1T1701_BR_048_P__G1T1701_BR_002_P</v>
      </c>
      <c r="N407">
        <v>10</v>
      </c>
    </row>
    <row r="408" spans="1:14" x14ac:dyDescent="0.25">
      <c r="A408">
        <v>149</v>
      </c>
      <c r="B408" s="62" t="s">
        <v>1263</v>
      </c>
      <c r="C408" s="64">
        <v>740.75942993164063</v>
      </c>
      <c r="D408" s="64">
        <v>2.8696771887936126</v>
      </c>
      <c r="E408" s="22">
        <f t="shared" si="36"/>
        <v>1</v>
      </c>
      <c r="F408" s="62" t="s">
        <v>1159</v>
      </c>
      <c r="G408" s="74">
        <f t="shared" si="37"/>
        <v>144512.59319843596</v>
      </c>
      <c r="H408" s="19">
        <v>5.1599056942779304</v>
      </c>
      <c r="I408" s="19">
        <f t="shared" si="38"/>
        <v>1</v>
      </c>
      <c r="J408" s="62" t="s">
        <v>1256</v>
      </c>
      <c r="K408" s="74">
        <f t="shared" si="40"/>
        <v>2251.8161684806564</v>
      </c>
      <c r="L408" s="74">
        <v>3.3525329331272702</v>
      </c>
      <c r="M408" s="76" t="str">
        <f t="shared" si="39"/>
        <v>G1T1701_BR_048_P__G1T1701_BR_002_P</v>
      </c>
      <c r="N408">
        <v>10</v>
      </c>
    </row>
    <row r="409" spans="1:14" x14ac:dyDescent="0.25">
      <c r="A409">
        <v>149</v>
      </c>
      <c r="B409" s="62" t="s">
        <v>1264</v>
      </c>
      <c r="C409" s="64">
        <v>542.76012420654297</v>
      </c>
      <c r="D409" s="64">
        <v>2.7346079331785571</v>
      </c>
      <c r="E409" s="22">
        <f t="shared" si="36"/>
        <v>1</v>
      </c>
      <c r="F409" s="62" t="s">
        <v>1159</v>
      </c>
      <c r="G409" s="74">
        <f t="shared" si="37"/>
        <v>144512.59319843596</v>
      </c>
      <c r="H409" s="19">
        <v>5.1599056942779304</v>
      </c>
      <c r="I409" s="19">
        <f t="shared" si="38"/>
        <v>1</v>
      </c>
      <c r="J409" s="62" t="s">
        <v>1256</v>
      </c>
      <c r="K409" s="74">
        <f t="shared" si="40"/>
        <v>2251.8161684806564</v>
      </c>
      <c r="L409" s="74">
        <v>3.3525329331272702</v>
      </c>
      <c r="M409" s="76" t="str">
        <f t="shared" si="39"/>
        <v>G1T1701_BR_048_P__G1T1701_BR_002_P</v>
      </c>
      <c r="N409">
        <v>10</v>
      </c>
    </row>
    <row r="410" spans="1:14" x14ac:dyDescent="0.25">
      <c r="A410">
        <v>149</v>
      </c>
      <c r="B410" s="62" t="s">
        <v>1265</v>
      </c>
      <c r="C410" s="64">
        <v>304.46561813354492</v>
      </c>
      <c r="D410" s="64">
        <v>2.4835382569099806</v>
      </c>
      <c r="E410" s="22">
        <f t="shared" si="36"/>
        <v>1</v>
      </c>
      <c r="F410" s="62" t="s">
        <v>1159</v>
      </c>
      <c r="G410" s="74">
        <f t="shared" si="37"/>
        <v>144512.59319843596</v>
      </c>
      <c r="H410" s="19">
        <v>5.1599056942779304</v>
      </c>
      <c r="I410" s="19">
        <f t="shared" si="38"/>
        <v>1</v>
      </c>
      <c r="J410" s="62" t="s">
        <v>1256</v>
      </c>
      <c r="K410" s="74">
        <f t="shared" si="40"/>
        <v>2251.8161684806564</v>
      </c>
      <c r="L410" s="74">
        <v>3.3525329331272702</v>
      </c>
      <c r="M410" s="76" t="str">
        <f t="shared" si="39"/>
        <v>G1T1701_BR_048_P__G1T1701_BR_002_P</v>
      </c>
      <c r="N410">
        <v>10</v>
      </c>
    </row>
    <row r="411" spans="1:14" x14ac:dyDescent="0.25">
      <c r="A411">
        <v>149</v>
      </c>
      <c r="B411" s="62" t="s">
        <v>1266</v>
      </c>
      <c r="C411" s="64">
        <v>1</v>
      </c>
      <c r="D411" s="64">
        <v>0</v>
      </c>
      <c r="E411" s="22">
        <f t="shared" si="36"/>
        <v>0</v>
      </c>
      <c r="F411" s="62" t="s">
        <v>1159</v>
      </c>
      <c r="G411" s="74">
        <f t="shared" si="37"/>
        <v>144512.59319843596</v>
      </c>
      <c r="H411" s="19">
        <v>5.1599056942779304</v>
      </c>
      <c r="I411" s="19">
        <f t="shared" si="38"/>
        <v>1</v>
      </c>
      <c r="J411" s="62" t="s">
        <v>1256</v>
      </c>
      <c r="K411" s="74">
        <f t="shared" si="40"/>
        <v>2251.8161684806564</v>
      </c>
      <c r="L411" s="74">
        <v>3.3525329331272702</v>
      </c>
      <c r="M411" s="76" t="str">
        <f t="shared" si="39"/>
        <v>G1T1701_BR_048_P__G1T1701_BR_002_P</v>
      </c>
      <c r="N411">
        <v>10</v>
      </c>
    </row>
    <row r="412" spans="1:14" x14ac:dyDescent="0.25">
      <c r="A412">
        <v>149</v>
      </c>
      <c r="B412" s="62" t="s">
        <v>1267</v>
      </c>
      <c r="C412" s="64">
        <v>68.711619202461534</v>
      </c>
      <c r="D412" s="64">
        <v>1.8370301828941091</v>
      </c>
      <c r="E412" s="22">
        <f t="shared" si="36"/>
        <v>1</v>
      </c>
      <c r="F412" s="62" t="s">
        <v>1159</v>
      </c>
      <c r="G412" s="74">
        <f t="shared" si="37"/>
        <v>144512.59319843596</v>
      </c>
      <c r="H412" s="19">
        <v>5.1599056942779304</v>
      </c>
      <c r="I412" s="19">
        <f t="shared" si="38"/>
        <v>1</v>
      </c>
      <c r="J412" s="62" t="s">
        <v>1256</v>
      </c>
      <c r="K412" s="74">
        <f t="shared" si="40"/>
        <v>2251.8161684806564</v>
      </c>
      <c r="L412" s="74">
        <v>3.3525329331272702</v>
      </c>
      <c r="M412" s="76" t="str">
        <f t="shared" si="39"/>
        <v>G1T1701_BR_048_P__G1T1701_BR_002_P</v>
      </c>
      <c r="N412">
        <v>10</v>
      </c>
    </row>
    <row r="413" spans="1:14" x14ac:dyDescent="0.25">
      <c r="A413">
        <v>149</v>
      </c>
      <c r="B413" s="62" t="s">
        <v>1268</v>
      </c>
      <c r="C413" s="22">
        <v>1</v>
      </c>
      <c r="D413" s="64">
        <f>LOG10(C413)</f>
        <v>0</v>
      </c>
      <c r="E413" s="22">
        <f t="shared" si="36"/>
        <v>0</v>
      </c>
      <c r="F413" s="62" t="s">
        <v>1159</v>
      </c>
      <c r="G413" s="74">
        <f t="shared" si="37"/>
        <v>144512.59319843596</v>
      </c>
      <c r="H413" s="19">
        <v>5.1599056942779304</v>
      </c>
      <c r="I413" s="19">
        <f t="shared" si="38"/>
        <v>1</v>
      </c>
      <c r="J413" s="62" t="s">
        <v>1256</v>
      </c>
      <c r="K413" s="74">
        <f t="shared" si="40"/>
        <v>2251.8161684806564</v>
      </c>
      <c r="L413" s="74">
        <v>3.3525329331272702</v>
      </c>
      <c r="M413" s="76" t="str">
        <f t="shared" si="39"/>
        <v>G1T1701_BR_048_P__G1T1701_BR_002_P</v>
      </c>
      <c r="N413">
        <v>10</v>
      </c>
    </row>
    <row r="414" spans="1:14" x14ac:dyDescent="0.25">
      <c r="A414">
        <v>149</v>
      </c>
      <c r="B414" s="62" t="s">
        <v>1269</v>
      </c>
      <c r="C414" s="22">
        <v>1</v>
      </c>
      <c r="D414" s="64">
        <f>LOG10(C414)</f>
        <v>0</v>
      </c>
      <c r="E414" s="22">
        <f t="shared" si="36"/>
        <v>0</v>
      </c>
      <c r="F414" s="62" t="s">
        <v>1159</v>
      </c>
      <c r="G414" s="74">
        <f t="shared" si="37"/>
        <v>144512.59319843596</v>
      </c>
      <c r="H414" s="19">
        <v>5.1599056942779304</v>
      </c>
      <c r="I414" s="19">
        <f t="shared" si="38"/>
        <v>1</v>
      </c>
      <c r="J414" s="62" t="s">
        <v>1256</v>
      </c>
      <c r="K414" s="74">
        <f t="shared" si="40"/>
        <v>2251.8161684806564</v>
      </c>
      <c r="L414" s="74">
        <v>3.3525329331272702</v>
      </c>
      <c r="M414" s="76" t="str">
        <f t="shared" si="39"/>
        <v>G1T1701_BR_048_P__G1T1701_BR_002_P</v>
      </c>
      <c r="N414">
        <v>10</v>
      </c>
    </row>
    <row r="415" spans="1:14" x14ac:dyDescent="0.25">
      <c r="A415" s="10">
        <v>149</v>
      </c>
      <c r="B415" s="63" t="s">
        <v>1270</v>
      </c>
      <c r="C415" s="64">
        <v>1</v>
      </c>
      <c r="D415" s="64">
        <v>0</v>
      </c>
      <c r="E415" s="22">
        <f t="shared" si="36"/>
        <v>0</v>
      </c>
      <c r="F415" s="63" t="s">
        <v>1159</v>
      </c>
      <c r="G415" s="74">
        <f t="shared" si="37"/>
        <v>144512.59319843596</v>
      </c>
      <c r="H415" s="19">
        <v>5.1599056942779304</v>
      </c>
      <c r="I415" s="19">
        <f t="shared" si="38"/>
        <v>1</v>
      </c>
      <c r="J415" s="63" t="s">
        <v>1256</v>
      </c>
      <c r="K415" s="74">
        <f t="shared" si="40"/>
        <v>2251.8161684806564</v>
      </c>
      <c r="L415" s="74">
        <v>3.3525329331272702</v>
      </c>
      <c r="M415" s="80" t="str">
        <f t="shared" si="39"/>
        <v>G1T1701_BR_048_P__G1T1701_BR_002_P</v>
      </c>
      <c r="N415" s="10">
        <v>10</v>
      </c>
    </row>
    <row r="416" spans="1:14" x14ac:dyDescent="0.25">
      <c r="A416">
        <v>149</v>
      </c>
      <c r="B416" s="62" t="s">
        <v>1271</v>
      </c>
      <c r="C416" s="64">
        <v>1</v>
      </c>
      <c r="D416" s="64">
        <v>0</v>
      </c>
      <c r="E416" s="22">
        <f t="shared" si="36"/>
        <v>0</v>
      </c>
      <c r="F416" s="62" t="s">
        <v>1159</v>
      </c>
      <c r="G416" s="74">
        <f t="shared" si="37"/>
        <v>144512.59319843596</v>
      </c>
      <c r="H416" s="19">
        <v>5.1599056942779304</v>
      </c>
      <c r="I416" s="19">
        <f t="shared" si="38"/>
        <v>1</v>
      </c>
      <c r="J416" s="62" t="s">
        <v>1256</v>
      </c>
      <c r="K416" s="74">
        <f t="shared" si="40"/>
        <v>2251.8161684806564</v>
      </c>
      <c r="L416" s="74">
        <v>3.3525329331272702</v>
      </c>
      <c r="M416" s="76" t="str">
        <f t="shared" si="39"/>
        <v>G1T1701_BR_048_P__G1T1701_BR_002_P</v>
      </c>
      <c r="N416">
        <v>10</v>
      </c>
    </row>
    <row r="417" spans="1:14" x14ac:dyDescent="0.25">
      <c r="A417">
        <v>149</v>
      </c>
      <c r="B417" s="62" t="s">
        <v>1272</v>
      </c>
      <c r="C417" s="64">
        <v>962.94731140136719</v>
      </c>
      <c r="D417" s="64">
        <v>2.9836025249296751</v>
      </c>
      <c r="E417" s="22">
        <f t="shared" si="36"/>
        <v>1</v>
      </c>
      <c r="F417" s="62" t="s">
        <v>1159</v>
      </c>
      <c r="G417" s="74">
        <f t="shared" si="37"/>
        <v>144512.59319843596</v>
      </c>
      <c r="H417" s="19">
        <v>5.1599056942779304</v>
      </c>
      <c r="I417" s="19">
        <f t="shared" si="38"/>
        <v>1</v>
      </c>
      <c r="J417" s="62" t="s">
        <v>1256</v>
      </c>
      <c r="K417" s="74">
        <f t="shared" si="40"/>
        <v>2251.8161684806564</v>
      </c>
      <c r="L417" s="74">
        <v>3.3525329331272702</v>
      </c>
      <c r="M417" s="76" t="str">
        <f t="shared" si="39"/>
        <v>G1T1701_BR_048_P__G1T1701_BR_002_P</v>
      </c>
      <c r="N417">
        <v>10</v>
      </c>
    </row>
    <row r="418" spans="1:14" x14ac:dyDescent="0.25">
      <c r="A418">
        <v>149</v>
      </c>
      <c r="B418" s="62" t="s">
        <v>1273</v>
      </c>
      <c r="C418" s="64">
        <v>1</v>
      </c>
      <c r="D418" s="64">
        <v>0</v>
      </c>
      <c r="E418" s="22">
        <f t="shared" si="36"/>
        <v>0</v>
      </c>
      <c r="F418" s="62" t="s">
        <v>1159</v>
      </c>
      <c r="G418" s="74">
        <f t="shared" si="37"/>
        <v>144512.59319843596</v>
      </c>
      <c r="H418" s="19">
        <v>5.1599056942779304</v>
      </c>
      <c r="I418" s="19">
        <f t="shared" si="38"/>
        <v>1</v>
      </c>
      <c r="J418" s="62" t="s">
        <v>1256</v>
      </c>
      <c r="K418" s="74">
        <f t="shared" si="40"/>
        <v>2251.8161684806564</v>
      </c>
      <c r="L418" s="74">
        <v>3.3525329331272702</v>
      </c>
      <c r="M418" s="76" t="str">
        <f t="shared" si="39"/>
        <v>G1T1701_BR_048_P__G1T1701_BR_002_P</v>
      </c>
      <c r="N418">
        <v>10</v>
      </c>
    </row>
    <row r="419" spans="1:14" x14ac:dyDescent="0.25">
      <c r="A419">
        <v>149</v>
      </c>
      <c r="B419" s="62" t="s">
        <v>1274</v>
      </c>
      <c r="C419" s="64">
        <v>1</v>
      </c>
      <c r="D419" s="64">
        <v>0</v>
      </c>
      <c r="E419" s="22">
        <f t="shared" si="36"/>
        <v>0</v>
      </c>
      <c r="F419" s="62" t="s">
        <v>1159</v>
      </c>
      <c r="G419" s="74">
        <f t="shared" si="37"/>
        <v>144512.59319843596</v>
      </c>
      <c r="H419" s="19">
        <v>5.1599056942779304</v>
      </c>
      <c r="I419" s="19">
        <f t="shared" si="38"/>
        <v>1</v>
      </c>
      <c r="J419" s="62" t="s">
        <v>1256</v>
      </c>
      <c r="K419" s="74">
        <f t="shared" si="40"/>
        <v>2251.8161684806564</v>
      </c>
      <c r="L419" s="74">
        <v>3.3525329331272702</v>
      </c>
      <c r="M419" s="76" t="str">
        <f t="shared" si="39"/>
        <v>G1T1701_BR_048_P__G1T1701_BR_002_P</v>
      </c>
      <c r="N419">
        <v>10</v>
      </c>
    </row>
    <row r="420" spans="1:14" x14ac:dyDescent="0.25">
      <c r="A420">
        <v>150</v>
      </c>
      <c r="B420" s="62" t="s">
        <v>1275</v>
      </c>
      <c r="C420" s="64">
        <v>1</v>
      </c>
      <c r="D420" s="64">
        <v>0</v>
      </c>
      <c r="E420" s="22">
        <f t="shared" si="36"/>
        <v>0</v>
      </c>
      <c r="F420" s="62" t="s">
        <v>1159</v>
      </c>
      <c r="G420" s="74">
        <f t="shared" si="37"/>
        <v>144512.59319843596</v>
      </c>
      <c r="H420" s="19">
        <v>5.1599056942779304</v>
      </c>
      <c r="I420" s="19">
        <f t="shared" si="38"/>
        <v>1</v>
      </c>
      <c r="J420" s="62" t="s">
        <v>1256</v>
      </c>
      <c r="K420" s="74">
        <f t="shared" si="40"/>
        <v>2251.8161684806564</v>
      </c>
      <c r="L420" s="74">
        <v>3.3525329331272702</v>
      </c>
      <c r="M420" s="76" t="str">
        <f t="shared" si="39"/>
        <v>G1T1701_BR_048_P__G1T1701_BR_002_P</v>
      </c>
      <c r="N420">
        <v>10</v>
      </c>
    </row>
    <row r="421" spans="1:14" x14ac:dyDescent="0.25">
      <c r="A421">
        <v>150</v>
      </c>
      <c r="B421" s="62" t="s">
        <v>1276</v>
      </c>
      <c r="C421" s="64">
        <v>1</v>
      </c>
      <c r="D421" s="64">
        <v>0</v>
      </c>
      <c r="E421" s="22">
        <f t="shared" si="36"/>
        <v>0</v>
      </c>
      <c r="F421" s="62" t="s">
        <v>1159</v>
      </c>
      <c r="G421" s="74">
        <f t="shared" si="37"/>
        <v>144512.59319843596</v>
      </c>
      <c r="H421" s="19">
        <v>5.1599056942779304</v>
      </c>
      <c r="I421" s="19">
        <f t="shared" si="38"/>
        <v>1</v>
      </c>
      <c r="J421" s="62" t="s">
        <v>1256</v>
      </c>
      <c r="K421" s="74">
        <f t="shared" si="40"/>
        <v>2251.8161684806564</v>
      </c>
      <c r="L421" s="74">
        <v>3.3525329331272702</v>
      </c>
      <c r="M421" s="76" t="str">
        <f t="shared" si="39"/>
        <v>G1T1701_BR_048_P__G1T1701_BR_002_P</v>
      </c>
      <c r="N421">
        <v>10</v>
      </c>
    </row>
    <row r="422" spans="1:14" x14ac:dyDescent="0.25">
      <c r="A422">
        <v>150</v>
      </c>
      <c r="B422" s="62" t="s">
        <v>1277</v>
      </c>
      <c r="C422" s="64">
        <v>578.82186889648438</v>
      </c>
      <c r="D422" s="64">
        <v>2.7625449311575205</v>
      </c>
      <c r="E422" s="22">
        <f t="shared" si="36"/>
        <v>1</v>
      </c>
      <c r="F422" s="62" t="s">
        <v>1159</v>
      </c>
      <c r="G422" s="74">
        <f t="shared" si="37"/>
        <v>144512.59319843596</v>
      </c>
      <c r="H422" s="19">
        <v>5.1599056942779304</v>
      </c>
      <c r="I422" s="19">
        <f t="shared" si="38"/>
        <v>1</v>
      </c>
      <c r="J422" s="62" t="s">
        <v>1256</v>
      </c>
      <c r="K422" s="74">
        <f t="shared" si="40"/>
        <v>2251.8161684806564</v>
      </c>
      <c r="L422" s="74">
        <v>3.3525329331272702</v>
      </c>
      <c r="M422" s="76" t="str">
        <f t="shared" si="39"/>
        <v>G1T1701_BR_048_P__G1T1701_BR_002_P</v>
      </c>
      <c r="N422">
        <v>10</v>
      </c>
    </row>
    <row r="423" spans="1:14" x14ac:dyDescent="0.25">
      <c r="A423">
        <v>150</v>
      </c>
      <c r="B423" s="62" t="s">
        <v>1278</v>
      </c>
      <c r="C423" s="64">
        <v>1</v>
      </c>
      <c r="D423" s="64">
        <v>0</v>
      </c>
      <c r="E423" s="22">
        <f t="shared" si="36"/>
        <v>0</v>
      </c>
      <c r="F423" s="62" t="s">
        <v>1159</v>
      </c>
      <c r="G423" s="74">
        <f t="shared" si="37"/>
        <v>144512.59319843596</v>
      </c>
      <c r="H423" s="19">
        <v>5.1599056942779304</v>
      </c>
      <c r="I423" s="19">
        <f t="shared" si="38"/>
        <v>1</v>
      </c>
      <c r="J423" s="62" t="s">
        <v>1256</v>
      </c>
      <c r="K423" s="74">
        <f t="shared" si="40"/>
        <v>2251.8161684806564</v>
      </c>
      <c r="L423" s="74">
        <v>3.3525329331272702</v>
      </c>
      <c r="M423" s="76" t="str">
        <f t="shared" si="39"/>
        <v>G1T1701_BR_048_P__G1T1701_BR_002_P</v>
      </c>
      <c r="N423">
        <v>10</v>
      </c>
    </row>
    <row r="424" spans="1:14" x14ac:dyDescent="0.25">
      <c r="A424">
        <v>150</v>
      </c>
      <c r="B424" s="62" t="s">
        <v>1279</v>
      </c>
      <c r="C424" s="64">
        <v>251.07707977294925</v>
      </c>
      <c r="D424" s="64">
        <v>2.3998070688162176</v>
      </c>
      <c r="E424" s="22">
        <f t="shared" si="36"/>
        <v>1</v>
      </c>
      <c r="F424" s="62" t="s">
        <v>1159</v>
      </c>
      <c r="G424" s="74">
        <f t="shared" si="37"/>
        <v>144512.59319843596</v>
      </c>
      <c r="H424" s="19">
        <v>5.1599056942779304</v>
      </c>
      <c r="I424" s="19">
        <f t="shared" si="38"/>
        <v>1</v>
      </c>
      <c r="J424" s="62" t="s">
        <v>1256</v>
      </c>
      <c r="K424" s="74">
        <f t="shared" si="40"/>
        <v>2251.8161684806564</v>
      </c>
      <c r="L424" s="74">
        <v>3.3525329331272702</v>
      </c>
      <c r="M424" s="76" t="str">
        <f t="shared" si="39"/>
        <v>G1T1701_BR_048_P__G1T1701_BR_002_P</v>
      </c>
      <c r="N424">
        <v>10</v>
      </c>
    </row>
    <row r="425" spans="1:14" x14ac:dyDescent="0.25">
      <c r="A425">
        <v>150</v>
      </c>
      <c r="B425" s="62" t="s">
        <v>1280</v>
      </c>
      <c r="C425" s="64">
        <v>93.104000091552734</v>
      </c>
      <c r="D425" s="64">
        <v>1.968968340276394</v>
      </c>
      <c r="E425" s="22">
        <f t="shared" si="36"/>
        <v>1</v>
      </c>
      <c r="F425" s="62" t="s">
        <v>1159</v>
      </c>
      <c r="G425" s="74">
        <f t="shared" si="37"/>
        <v>144512.59319843596</v>
      </c>
      <c r="H425" s="19">
        <v>5.1599056942779304</v>
      </c>
      <c r="I425" s="19">
        <f t="shared" si="38"/>
        <v>1</v>
      </c>
      <c r="J425" s="62" t="s">
        <v>1256</v>
      </c>
      <c r="K425" s="74">
        <f t="shared" si="40"/>
        <v>2251.8161684806564</v>
      </c>
      <c r="L425" s="74">
        <v>3.3525329331272702</v>
      </c>
      <c r="M425" s="76" t="str">
        <f t="shared" si="39"/>
        <v>G1T1701_BR_048_P__G1T1701_BR_002_P</v>
      </c>
      <c r="N425">
        <v>10</v>
      </c>
    </row>
    <row r="426" spans="1:14" x14ac:dyDescent="0.25">
      <c r="A426">
        <v>150</v>
      </c>
      <c r="B426" s="62" t="s">
        <v>1281</v>
      </c>
      <c r="C426" s="64">
        <v>1236.1192808842138</v>
      </c>
      <c r="D426" s="64">
        <v>3.0920603805669806</v>
      </c>
      <c r="E426" s="22">
        <f t="shared" si="36"/>
        <v>1</v>
      </c>
      <c r="F426" s="62" t="s">
        <v>1159</v>
      </c>
      <c r="G426" s="74">
        <f t="shared" si="37"/>
        <v>144512.59319843596</v>
      </c>
      <c r="H426" s="19">
        <v>5.1599056942779304</v>
      </c>
      <c r="I426" s="19">
        <f t="shared" si="38"/>
        <v>1</v>
      </c>
      <c r="J426" s="62" t="s">
        <v>1256</v>
      </c>
      <c r="K426" s="74">
        <f t="shared" si="40"/>
        <v>2251.8161684806564</v>
      </c>
      <c r="L426" s="74">
        <v>3.3525329331272702</v>
      </c>
      <c r="M426" s="76" t="str">
        <f t="shared" si="39"/>
        <v>G1T1701_BR_048_P__G1T1701_BR_002_P</v>
      </c>
      <c r="N426">
        <v>10</v>
      </c>
    </row>
    <row r="427" spans="1:14" x14ac:dyDescent="0.25">
      <c r="A427">
        <v>150</v>
      </c>
      <c r="B427" s="62" t="s">
        <v>1282</v>
      </c>
      <c r="C427" s="64">
        <v>1</v>
      </c>
      <c r="D427" s="64">
        <v>0</v>
      </c>
      <c r="E427" s="22">
        <f t="shared" si="36"/>
        <v>0</v>
      </c>
      <c r="F427" s="62" t="s">
        <v>1159</v>
      </c>
      <c r="G427" s="74">
        <f t="shared" si="37"/>
        <v>144512.59319843596</v>
      </c>
      <c r="H427" s="19">
        <v>5.1599056942779304</v>
      </c>
      <c r="I427" s="19">
        <f t="shared" si="38"/>
        <v>1</v>
      </c>
      <c r="J427" s="62" t="s">
        <v>1256</v>
      </c>
      <c r="K427" s="74">
        <f t="shared" si="40"/>
        <v>2251.8161684806564</v>
      </c>
      <c r="L427" s="74">
        <v>3.3525329331272702</v>
      </c>
      <c r="M427" s="76" t="str">
        <f t="shared" si="39"/>
        <v>G1T1701_BR_048_P__G1T1701_BR_002_P</v>
      </c>
      <c r="N427">
        <v>10</v>
      </c>
    </row>
    <row r="428" spans="1:14" x14ac:dyDescent="0.25">
      <c r="A428">
        <v>150</v>
      </c>
      <c r="B428" s="62" t="s">
        <v>1283</v>
      </c>
      <c r="C428" s="22">
        <v>1</v>
      </c>
      <c r="D428" s="22">
        <v>0</v>
      </c>
      <c r="E428" s="22">
        <f t="shared" si="36"/>
        <v>0</v>
      </c>
      <c r="F428" s="62" t="s">
        <v>1159</v>
      </c>
      <c r="G428" s="74">
        <f t="shared" si="37"/>
        <v>144512.59319843596</v>
      </c>
      <c r="H428" s="19">
        <v>5.1599056942779304</v>
      </c>
      <c r="I428" s="19">
        <f t="shared" si="38"/>
        <v>1</v>
      </c>
      <c r="J428" s="62" t="s">
        <v>1256</v>
      </c>
      <c r="K428" s="74">
        <f t="shared" si="40"/>
        <v>2251.8161684806564</v>
      </c>
      <c r="L428" s="74">
        <v>3.3525329331272702</v>
      </c>
      <c r="M428" s="76" t="str">
        <f t="shared" si="39"/>
        <v>G1T1701_BR_048_P__G1T1701_BR_002_P</v>
      </c>
      <c r="N428">
        <v>10</v>
      </c>
    </row>
    <row r="429" spans="1:14" x14ac:dyDescent="0.25">
      <c r="A429">
        <v>150</v>
      </c>
      <c r="B429" s="62" t="s">
        <v>1284</v>
      </c>
      <c r="C429" s="64">
        <v>225968.046875</v>
      </c>
      <c r="D429" s="64">
        <v>5.3540470318599338</v>
      </c>
      <c r="E429" s="22">
        <f t="shared" si="36"/>
        <v>1</v>
      </c>
      <c r="F429" s="62" t="s">
        <v>1159</v>
      </c>
      <c r="G429" s="74">
        <f t="shared" si="37"/>
        <v>144512.59319843596</v>
      </c>
      <c r="H429" s="19">
        <v>5.1599056942779304</v>
      </c>
      <c r="I429" s="19">
        <f t="shared" si="38"/>
        <v>1</v>
      </c>
      <c r="J429" s="62" t="s">
        <v>1256</v>
      </c>
      <c r="K429" s="74">
        <f t="shared" si="40"/>
        <v>2251.8161684806564</v>
      </c>
      <c r="L429" s="74">
        <v>3.3525329331272702</v>
      </c>
      <c r="M429" s="76" t="str">
        <f t="shared" si="39"/>
        <v>G1T1701_BR_048_P__G1T1701_BR_002_P</v>
      </c>
      <c r="N429">
        <v>10</v>
      </c>
    </row>
    <row r="430" spans="1:14" x14ac:dyDescent="0.25">
      <c r="A430">
        <v>149</v>
      </c>
      <c r="B430" s="62" t="s">
        <v>1285</v>
      </c>
      <c r="C430" s="22">
        <v>7575.1593017578125</v>
      </c>
      <c r="D430" s="22">
        <v>3.8793917702630449</v>
      </c>
      <c r="E430" s="22">
        <f t="shared" si="36"/>
        <v>1</v>
      </c>
      <c r="F430" s="62" t="s">
        <v>1127</v>
      </c>
      <c r="G430" s="74">
        <f t="shared" si="37"/>
        <v>60211.171035368017</v>
      </c>
      <c r="H430" s="19">
        <v>4.7796770737982923</v>
      </c>
      <c r="I430" s="19">
        <f t="shared" si="38"/>
        <v>1</v>
      </c>
      <c r="J430" s="62" t="s">
        <v>1286</v>
      </c>
      <c r="K430" s="74">
        <f t="shared" si="40"/>
        <v>1</v>
      </c>
      <c r="L430" s="19">
        <v>0</v>
      </c>
      <c r="M430" s="76" t="str">
        <f t="shared" si="39"/>
        <v>G1T1701_BR_053_GP__G1T1701_BR_005_P</v>
      </c>
      <c r="N430" s="24">
        <v>11</v>
      </c>
    </row>
    <row r="431" spans="1:14" x14ac:dyDescent="0.25">
      <c r="A431">
        <v>149</v>
      </c>
      <c r="B431" s="62" t="s">
        <v>1287</v>
      </c>
      <c r="C431" s="22">
        <v>1</v>
      </c>
      <c r="D431" s="22">
        <v>0</v>
      </c>
      <c r="E431" s="22">
        <f t="shared" si="36"/>
        <v>0</v>
      </c>
      <c r="F431" s="62" t="s">
        <v>1127</v>
      </c>
      <c r="G431" s="74">
        <f t="shared" si="37"/>
        <v>60211.171035367588</v>
      </c>
      <c r="H431" s="19">
        <v>4.7796770737982897</v>
      </c>
      <c r="I431" s="19">
        <f t="shared" si="38"/>
        <v>1</v>
      </c>
      <c r="J431" s="62" t="s">
        <v>1286</v>
      </c>
      <c r="K431" s="74">
        <f t="shared" si="40"/>
        <v>1</v>
      </c>
      <c r="L431" s="19">
        <v>0</v>
      </c>
      <c r="M431" s="76" t="str">
        <f t="shared" si="39"/>
        <v>G1T1701_BR_053_GP__G1T1701_BR_005_P</v>
      </c>
      <c r="N431" s="24">
        <v>11</v>
      </c>
    </row>
    <row r="432" spans="1:14" x14ac:dyDescent="0.25">
      <c r="A432">
        <v>149</v>
      </c>
      <c r="B432" s="62" t="s">
        <v>1288</v>
      </c>
      <c r="C432" s="64">
        <v>1</v>
      </c>
      <c r="D432" s="64">
        <v>0</v>
      </c>
      <c r="E432" s="22">
        <f t="shared" si="36"/>
        <v>0</v>
      </c>
      <c r="F432" s="62" t="s">
        <v>1127</v>
      </c>
      <c r="G432" s="74">
        <f t="shared" si="37"/>
        <v>60211.171035367588</v>
      </c>
      <c r="H432" s="19">
        <v>4.7796770737982897</v>
      </c>
      <c r="I432" s="19">
        <f t="shared" si="38"/>
        <v>1</v>
      </c>
      <c r="J432" s="62" t="s">
        <v>1286</v>
      </c>
      <c r="K432" s="74">
        <f t="shared" si="40"/>
        <v>1</v>
      </c>
      <c r="L432" s="19">
        <v>0</v>
      </c>
      <c r="M432" s="76" t="str">
        <f t="shared" si="39"/>
        <v>G1T1701_BR_053_GP__G1T1701_BR_005_P</v>
      </c>
      <c r="N432" s="24">
        <v>11</v>
      </c>
    </row>
    <row r="433" spans="1:14" x14ac:dyDescent="0.25">
      <c r="A433">
        <v>149</v>
      </c>
      <c r="B433" s="62" t="s">
        <v>1289</v>
      </c>
      <c r="C433" s="64">
        <v>1</v>
      </c>
      <c r="D433" s="64">
        <v>0</v>
      </c>
      <c r="E433" s="22">
        <f t="shared" si="36"/>
        <v>0</v>
      </c>
      <c r="F433" s="62" t="s">
        <v>1127</v>
      </c>
      <c r="G433" s="74">
        <f t="shared" si="37"/>
        <v>60211.171035367588</v>
      </c>
      <c r="H433" s="19">
        <v>4.7796770737982897</v>
      </c>
      <c r="I433" s="19">
        <f t="shared" si="38"/>
        <v>1</v>
      </c>
      <c r="J433" s="62" t="s">
        <v>1286</v>
      </c>
      <c r="K433" s="74">
        <f t="shared" si="40"/>
        <v>1</v>
      </c>
      <c r="L433" s="19">
        <v>0</v>
      </c>
      <c r="M433" s="76" t="str">
        <f t="shared" si="39"/>
        <v>G1T1701_BR_053_GP__G1T1701_BR_005_P</v>
      </c>
      <c r="N433" s="24">
        <v>11</v>
      </c>
    </row>
    <row r="434" spans="1:14" x14ac:dyDescent="0.25">
      <c r="A434" s="10">
        <v>149</v>
      </c>
      <c r="B434" s="63" t="s">
        <v>1290</v>
      </c>
      <c r="C434" s="64">
        <v>1</v>
      </c>
      <c r="D434" s="64">
        <v>0</v>
      </c>
      <c r="E434" s="22">
        <f t="shared" si="36"/>
        <v>0</v>
      </c>
      <c r="F434" s="63" t="s">
        <v>1127</v>
      </c>
      <c r="G434" s="74">
        <f t="shared" si="37"/>
        <v>60211.171035367588</v>
      </c>
      <c r="H434" s="19">
        <v>4.7796770737982897</v>
      </c>
      <c r="I434" s="19">
        <f t="shared" si="38"/>
        <v>1</v>
      </c>
      <c r="J434" s="63" t="s">
        <v>1286</v>
      </c>
      <c r="K434" s="74">
        <f t="shared" si="40"/>
        <v>1</v>
      </c>
      <c r="L434" s="19">
        <v>0</v>
      </c>
      <c r="M434" s="80" t="str">
        <f t="shared" si="39"/>
        <v>G1T1701_BR_053_GP__G1T1701_BR_005_P</v>
      </c>
      <c r="N434" s="24">
        <v>11</v>
      </c>
    </row>
    <row r="435" spans="1:14" x14ac:dyDescent="0.25">
      <c r="A435">
        <v>149</v>
      </c>
      <c r="B435" s="62" t="s">
        <v>1291</v>
      </c>
      <c r="C435" s="79">
        <v>1</v>
      </c>
      <c r="D435" s="64">
        <v>0</v>
      </c>
      <c r="E435" s="22">
        <f t="shared" si="36"/>
        <v>0</v>
      </c>
      <c r="F435" s="62" t="s">
        <v>1127</v>
      </c>
      <c r="G435" s="74">
        <f t="shared" si="37"/>
        <v>60211.171035367588</v>
      </c>
      <c r="H435" s="19">
        <v>4.7796770737982897</v>
      </c>
      <c r="I435" s="19">
        <f t="shared" si="38"/>
        <v>1</v>
      </c>
      <c r="J435" s="62" t="s">
        <v>1286</v>
      </c>
      <c r="K435" s="74">
        <f t="shared" si="40"/>
        <v>1</v>
      </c>
      <c r="L435" s="19">
        <v>0</v>
      </c>
      <c r="M435" s="76" t="str">
        <f t="shared" si="39"/>
        <v>G1T1701_BR_053_GP__G1T1701_BR_005_P</v>
      </c>
      <c r="N435" s="24">
        <v>11</v>
      </c>
    </row>
    <row r="436" spans="1:14" x14ac:dyDescent="0.25">
      <c r="A436">
        <v>149</v>
      </c>
      <c r="B436" s="62" t="s">
        <v>1292</v>
      </c>
      <c r="C436" s="64">
        <v>1</v>
      </c>
      <c r="D436" s="64">
        <v>0</v>
      </c>
      <c r="E436" s="22">
        <f t="shared" si="36"/>
        <v>0</v>
      </c>
      <c r="F436" s="62" t="s">
        <v>1127</v>
      </c>
      <c r="G436" s="74">
        <f t="shared" si="37"/>
        <v>60211.171035367588</v>
      </c>
      <c r="H436" s="19">
        <v>4.7796770737982897</v>
      </c>
      <c r="I436" s="19">
        <f t="shared" si="38"/>
        <v>1</v>
      </c>
      <c r="J436" s="62" t="s">
        <v>1286</v>
      </c>
      <c r="K436" s="74">
        <f t="shared" si="40"/>
        <v>1</v>
      </c>
      <c r="L436" s="19">
        <v>0</v>
      </c>
      <c r="M436" s="76" t="str">
        <f t="shared" si="39"/>
        <v>G1T1701_BR_053_GP__G1T1701_BR_005_P</v>
      </c>
      <c r="N436" s="24">
        <v>11</v>
      </c>
    </row>
    <row r="437" spans="1:14" x14ac:dyDescent="0.25">
      <c r="A437">
        <v>149</v>
      </c>
      <c r="B437" s="62" t="s">
        <v>1293</v>
      </c>
      <c r="C437" s="64">
        <v>32.66155481338501</v>
      </c>
      <c r="D437" s="64">
        <v>1.5140368549505909</v>
      </c>
      <c r="E437" s="22">
        <f t="shared" si="36"/>
        <v>1</v>
      </c>
      <c r="F437" s="62" t="s">
        <v>1127</v>
      </c>
      <c r="G437" s="74">
        <f t="shared" si="37"/>
        <v>60211.171035367588</v>
      </c>
      <c r="H437" s="19">
        <v>4.7796770737982897</v>
      </c>
      <c r="I437" s="19">
        <f t="shared" si="38"/>
        <v>1</v>
      </c>
      <c r="J437" s="62" t="s">
        <v>1286</v>
      </c>
      <c r="K437" s="74">
        <f t="shared" si="40"/>
        <v>1</v>
      </c>
      <c r="L437" s="19">
        <v>0</v>
      </c>
      <c r="M437" s="76" t="str">
        <f t="shared" si="39"/>
        <v>G1T1701_BR_053_GP__G1T1701_BR_005_P</v>
      </c>
      <c r="N437" s="24">
        <v>11</v>
      </c>
    </row>
    <row r="438" spans="1:14" x14ac:dyDescent="0.25">
      <c r="A438">
        <v>149</v>
      </c>
      <c r="B438" s="62" t="s">
        <v>1294</v>
      </c>
      <c r="C438" s="64">
        <v>36.869031706899825</v>
      </c>
      <c r="D438" s="64">
        <v>1.5666617318596465</v>
      </c>
      <c r="E438" s="22">
        <f t="shared" si="36"/>
        <v>1</v>
      </c>
      <c r="F438" s="62" t="s">
        <v>1127</v>
      </c>
      <c r="G438" s="74">
        <f t="shared" si="37"/>
        <v>60211.171035367588</v>
      </c>
      <c r="H438" s="19">
        <v>4.7796770737982897</v>
      </c>
      <c r="I438" s="19">
        <f t="shared" si="38"/>
        <v>1</v>
      </c>
      <c r="J438" s="62" t="s">
        <v>1286</v>
      </c>
      <c r="K438" s="74">
        <f t="shared" si="40"/>
        <v>1</v>
      </c>
      <c r="L438" s="19">
        <v>0</v>
      </c>
      <c r="M438" s="76" t="str">
        <f t="shared" si="39"/>
        <v>G1T1701_BR_053_GP__G1T1701_BR_005_P</v>
      </c>
      <c r="N438" s="24">
        <v>11</v>
      </c>
    </row>
    <row r="439" spans="1:14" x14ac:dyDescent="0.25">
      <c r="A439">
        <v>149</v>
      </c>
      <c r="B439" s="62" t="s">
        <v>1295</v>
      </c>
      <c r="C439" s="64">
        <v>91750</v>
      </c>
      <c r="D439" s="64">
        <v>4.9626060729241273</v>
      </c>
      <c r="E439" s="22">
        <f t="shared" si="36"/>
        <v>1</v>
      </c>
      <c r="F439" s="62" t="s">
        <v>1127</v>
      </c>
      <c r="G439" s="74">
        <f t="shared" si="37"/>
        <v>60211.171035367588</v>
      </c>
      <c r="H439" s="19">
        <v>4.7796770737982897</v>
      </c>
      <c r="I439" s="19">
        <f t="shared" si="38"/>
        <v>1</v>
      </c>
      <c r="J439" s="62" t="s">
        <v>1286</v>
      </c>
      <c r="K439" s="74">
        <f t="shared" si="40"/>
        <v>1</v>
      </c>
      <c r="L439" s="19">
        <v>0</v>
      </c>
      <c r="M439" s="76" t="str">
        <f t="shared" si="39"/>
        <v>G1T1701_BR_053_GP__G1T1701_BR_005_P</v>
      </c>
      <c r="N439" s="24">
        <v>11</v>
      </c>
    </row>
    <row r="440" spans="1:14" x14ac:dyDescent="0.25">
      <c r="A440">
        <v>149</v>
      </c>
      <c r="B440" s="62" t="s">
        <v>1296</v>
      </c>
      <c r="C440" s="64">
        <v>1</v>
      </c>
      <c r="D440" s="64">
        <v>0</v>
      </c>
      <c r="E440" s="22">
        <f t="shared" si="36"/>
        <v>0</v>
      </c>
      <c r="F440" s="62" t="s">
        <v>1127</v>
      </c>
      <c r="G440" s="74">
        <f t="shared" si="37"/>
        <v>60211.171035367588</v>
      </c>
      <c r="H440" s="19">
        <v>4.7796770737982897</v>
      </c>
      <c r="I440" s="19">
        <f t="shared" si="38"/>
        <v>1</v>
      </c>
      <c r="J440" s="62" t="s">
        <v>1286</v>
      </c>
      <c r="K440" s="74">
        <f t="shared" si="40"/>
        <v>1</v>
      </c>
      <c r="L440" s="19">
        <v>0</v>
      </c>
      <c r="M440" s="76" t="str">
        <f t="shared" si="39"/>
        <v>G1T1701_BR_053_GP__G1T1701_BR_005_P</v>
      </c>
      <c r="N440" s="24">
        <v>11</v>
      </c>
    </row>
    <row r="441" spans="1:14" x14ac:dyDescent="0.25">
      <c r="A441">
        <v>150</v>
      </c>
      <c r="B441" s="62" t="s">
        <v>1297</v>
      </c>
      <c r="C441" s="64">
        <v>1</v>
      </c>
      <c r="D441" s="64">
        <v>0</v>
      </c>
      <c r="E441" s="22">
        <f t="shared" si="36"/>
        <v>0</v>
      </c>
      <c r="F441" s="62" t="s">
        <v>1127</v>
      </c>
      <c r="G441" s="74">
        <f t="shared" si="37"/>
        <v>60211.171035367588</v>
      </c>
      <c r="H441" s="19">
        <v>4.7796770737982897</v>
      </c>
      <c r="I441" s="19">
        <f t="shared" si="38"/>
        <v>1</v>
      </c>
      <c r="J441" s="62" t="s">
        <v>1286</v>
      </c>
      <c r="K441" s="74">
        <f t="shared" si="40"/>
        <v>1</v>
      </c>
      <c r="L441" s="19">
        <v>0</v>
      </c>
      <c r="M441" s="76" t="str">
        <f t="shared" si="39"/>
        <v>G1T1701_BR_053_GP__G1T1701_BR_005_P</v>
      </c>
      <c r="N441" s="24">
        <v>11</v>
      </c>
    </row>
    <row r="442" spans="1:14" x14ac:dyDescent="0.25">
      <c r="A442">
        <v>150</v>
      </c>
      <c r="B442" s="62" t="s">
        <v>1298</v>
      </c>
      <c r="C442" s="64">
        <v>1</v>
      </c>
      <c r="D442" s="64">
        <v>0</v>
      </c>
      <c r="E442" s="22">
        <f t="shared" si="36"/>
        <v>0</v>
      </c>
      <c r="F442" s="62" t="s">
        <v>1127</v>
      </c>
      <c r="G442" s="74">
        <f t="shared" si="37"/>
        <v>60211.171035367588</v>
      </c>
      <c r="H442" s="19">
        <v>4.7796770737982897</v>
      </c>
      <c r="I442" s="19">
        <f t="shared" si="38"/>
        <v>1</v>
      </c>
      <c r="J442" s="62" t="s">
        <v>1286</v>
      </c>
      <c r="K442" s="74">
        <f t="shared" si="40"/>
        <v>1</v>
      </c>
      <c r="L442" s="19">
        <v>0</v>
      </c>
      <c r="M442" s="76" t="str">
        <f t="shared" si="39"/>
        <v>G1T1701_BR_053_GP__G1T1701_BR_005_P</v>
      </c>
      <c r="N442" s="24">
        <v>11</v>
      </c>
    </row>
    <row r="443" spans="1:14" x14ac:dyDescent="0.25">
      <c r="A443">
        <v>150</v>
      </c>
      <c r="B443" s="62" t="s">
        <v>1299</v>
      </c>
      <c r="C443" s="64">
        <v>538.98021697998047</v>
      </c>
      <c r="D443" s="64">
        <v>2.7315728249008306</v>
      </c>
      <c r="E443" s="22">
        <f t="shared" si="36"/>
        <v>1</v>
      </c>
      <c r="F443" s="62" t="s">
        <v>1127</v>
      </c>
      <c r="G443" s="74">
        <f t="shared" si="37"/>
        <v>60211.171035367588</v>
      </c>
      <c r="H443" s="19">
        <v>4.7796770737982897</v>
      </c>
      <c r="I443" s="19">
        <f t="shared" si="38"/>
        <v>1</v>
      </c>
      <c r="J443" s="62" t="s">
        <v>1286</v>
      </c>
      <c r="K443" s="74">
        <f t="shared" si="40"/>
        <v>1</v>
      </c>
      <c r="L443" s="19">
        <v>0</v>
      </c>
      <c r="M443" s="76" t="str">
        <f t="shared" si="39"/>
        <v>G1T1701_BR_053_GP__G1T1701_BR_005_P</v>
      </c>
      <c r="N443" s="24">
        <v>11</v>
      </c>
    </row>
    <row r="444" spans="1:14" x14ac:dyDescent="0.25">
      <c r="A444">
        <v>150</v>
      </c>
      <c r="B444" s="62" t="s">
        <v>1300</v>
      </c>
      <c r="C444" s="64">
        <v>1</v>
      </c>
      <c r="D444" s="64">
        <v>0</v>
      </c>
      <c r="E444" s="22">
        <f t="shared" si="36"/>
        <v>0</v>
      </c>
      <c r="F444" s="62" t="s">
        <v>1127</v>
      </c>
      <c r="G444" s="74">
        <f t="shared" si="37"/>
        <v>60211.171035367588</v>
      </c>
      <c r="H444" s="19">
        <v>4.7796770737982897</v>
      </c>
      <c r="I444" s="19">
        <f t="shared" si="38"/>
        <v>1</v>
      </c>
      <c r="J444" s="62" t="s">
        <v>1286</v>
      </c>
      <c r="K444" s="74">
        <f t="shared" si="40"/>
        <v>1</v>
      </c>
      <c r="L444" s="19">
        <v>0</v>
      </c>
      <c r="M444" s="76" t="str">
        <f t="shared" si="39"/>
        <v>G1T1701_BR_053_GP__G1T1701_BR_005_P</v>
      </c>
      <c r="N444" s="24">
        <v>11</v>
      </c>
    </row>
    <row r="445" spans="1:14" x14ac:dyDescent="0.25">
      <c r="A445">
        <v>150</v>
      </c>
      <c r="B445" s="62" t="s">
        <v>1301</v>
      </c>
      <c r="C445" s="64">
        <v>1</v>
      </c>
      <c r="D445" s="64">
        <v>0</v>
      </c>
      <c r="E445" s="22">
        <f t="shared" si="36"/>
        <v>0</v>
      </c>
      <c r="F445" s="62" t="s">
        <v>1127</v>
      </c>
      <c r="G445" s="74">
        <f t="shared" si="37"/>
        <v>60211.171035367588</v>
      </c>
      <c r="H445" s="19">
        <v>4.7796770737982897</v>
      </c>
      <c r="I445" s="19">
        <f t="shared" si="38"/>
        <v>1</v>
      </c>
      <c r="J445" s="62" t="s">
        <v>1286</v>
      </c>
      <c r="K445" s="74">
        <f t="shared" si="40"/>
        <v>1</v>
      </c>
      <c r="L445" s="19">
        <v>0</v>
      </c>
      <c r="M445" s="76" t="str">
        <f t="shared" si="39"/>
        <v>G1T1701_BR_053_GP__G1T1701_BR_005_P</v>
      </c>
      <c r="N445" s="24">
        <v>11</v>
      </c>
    </row>
    <row r="446" spans="1:14" x14ac:dyDescent="0.25">
      <c r="A446">
        <v>150</v>
      </c>
      <c r="B446" s="62" t="s">
        <v>1302</v>
      </c>
      <c r="C446" s="64">
        <v>1</v>
      </c>
      <c r="D446" s="64">
        <v>0</v>
      </c>
      <c r="E446" s="22">
        <f t="shared" si="36"/>
        <v>0</v>
      </c>
      <c r="F446" s="62" t="s">
        <v>1127</v>
      </c>
      <c r="G446" s="74">
        <f t="shared" si="37"/>
        <v>60211.171035367588</v>
      </c>
      <c r="H446" s="19">
        <v>4.7796770737982897</v>
      </c>
      <c r="I446" s="19">
        <f t="shared" si="38"/>
        <v>1</v>
      </c>
      <c r="J446" s="62" t="s">
        <v>1286</v>
      </c>
      <c r="K446" s="74">
        <f t="shared" si="40"/>
        <v>1</v>
      </c>
      <c r="L446" s="19">
        <v>0</v>
      </c>
      <c r="M446" s="76" t="str">
        <f t="shared" si="39"/>
        <v>G1T1701_BR_053_GP__G1T1701_BR_005_P</v>
      </c>
      <c r="N446" s="24">
        <v>11</v>
      </c>
    </row>
    <row r="447" spans="1:14" x14ac:dyDescent="0.25">
      <c r="A447">
        <v>149</v>
      </c>
      <c r="B447" s="62" t="s">
        <v>1303</v>
      </c>
      <c r="C447" s="22">
        <v>14925.191650390625</v>
      </c>
      <c r="D447" s="22">
        <v>4.1739199164963958</v>
      </c>
      <c r="E447" s="22">
        <f t="shared" si="36"/>
        <v>1</v>
      </c>
      <c r="F447" s="62" t="s">
        <v>1304</v>
      </c>
      <c r="G447" s="74">
        <f t="shared" si="37"/>
        <v>1578548.6754018439</v>
      </c>
      <c r="H447" s="75">
        <v>6.1982579781398597</v>
      </c>
      <c r="I447" s="19">
        <f t="shared" si="38"/>
        <v>1</v>
      </c>
      <c r="J447" s="62" t="s">
        <v>1305</v>
      </c>
      <c r="K447" s="74">
        <f t="shared" si="40"/>
        <v>5922.8363458163058</v>
      </c>
      <c r="L447" s="74">
        <v>3.7725297327944407</v>
      </c>
      <c r="M447" s="76" t="str">
        <f t="shared" si="39"/>
        <v>G1T1701_BR_401_MP__G1T1701_BR_025_P</v>
      </c>
      <c r="N447" s="24">
        <v>12</v>
      </c>
    </row>
    <row r="448" spans="1:14" x14ac:dyDescent="0.25">
      <c r="A448">
        <v>149</v>
      </c>
      <c r="B448" s="62" t="s">
        <v>1306</v>
      </c>
      <c r="C448" s="64">
        <v>44.851034232960274</v>
      </c>
      <c r="E448" s="22">
        <f t="shared" si="36"/>
        <v>0</v>
      </c>
      <c r="F448" s="62" t="s">
        <v>1304</v>
      </c>
      <c r="G448" s="74">
        <f t="shared" si="37"/>
        <v>1578548.6754018439</v>
      </c>
      <c r="H448" s="75">
        <v>6.1982579781398597</v>
      </c>
      <c r="I448" s="19">
        <f t="shared" si="38"/>
        <v>1</v>
      </c>
      <c r="J448" s="62" t="s">
        <v>1305</v>
      </c>
      <c r="K448" s="74">
        <f t="shared" si="40"/>
        <v>5922.8363458163058</v>
      </c>
      <c r="L448" s="74">
        <v>3.7725297327944407</v>
      </c>
      <c r="M448" s="76" t="str">
        <f t="shared" si="39"/>
        <v>G1T1701_BR_401_MP__G1T1701_BR_025_P</v>
      </c>
      <c r="N448" s="24">
        <v>12</v>
      </c>
    </row>
    <row r="449" spans="1:14" x14ac:dyDescent="0.25">
      <c r="A449">
        <v>149</v>
      </c>
      <c r="B449" s="62" t="s">
        <v>1307</v>
      </c>
      <c r="C449" s="64">
        <v>1</v>
      </c>
      <c r="D449" s="64" t="s">
        <v>764</v>
      </c>
      <c r="E449" s="22">
        <f t="shared" si="36"/>
        <v>1</v>
      </c>
      <c r="F449" s="62" t="s">
        <v>1304</v>
      </c>
      <c r="G449" s="74">
        <f t="shared" si="37"/>
        <v>1578548.6754018439</v>
      </c>
      <c r="H449" s="75">
        <v>6.1982579781398597</v>
      </c>
      <c r="I449" s="19">
        <f t="shared" si="38"/>
        <v>1</v>
      </c>
      <c r="J449" s="62" t="s">
        <v>1305</v>
      </c>
      <c r="K449" s="74">
        <f t="shared" si="40"/>
        <v>5922.8363458162949</v>
      </c>
      <c r="L449" s="74">
        <v>3.7725297327944398</v>
      </c>
      <c r="M449" s="76" t="str">
        <f t="shared" si="39"/>
        <v>G1T1701_BR_401_MP__G1T1701_BR_025_P</v>
      </c>
      <c r="N449" s="24">
        <v>12</v>
      </c>
    </row>
    <row r="450" spans="1:14" x14ac:dyDescent="0.25">
      <c r="A450">
        <v>150</v>
      </c>
      <c r="B450" s="62" t="s">
        <v>1308</v>
      </c>
      <c r="C450" s="64">
        <v>1</v>
      </c>
      <c r="D450" s="64">
        <v>0</v>
      </c>
      <c r="E450" s="22">
        <f t="shared" ref="E450:E513" si="41">IF(D450=0, 0, 1)</f>
        <v>0</v>
      </c>
      <c r="F450" s="62" t="s">
        <v>1304</v>
      </c>
      <c r="G450" s="74">
        <f t="shared" ref="G450:G513" si="42">10^H450</f>
        <v>1578548.6754018439</v>
      </c>
      <c r="H450" s="75">
        <v>6.1982579781398597</v>
      </c>
      <c r="I450" s="19">
        <f t="shared" ref="I450:I513" si="43">IF(H450=0, 0, 1)</f>
        <v>1</v>
      </c>
      <c r="J450" s="62" t="s">
        <v>1305</v>
      </c>
      <c r="K450" s="74">
        <f t="shared" si="40"/>
        <v>5922.8363458162949</v>
      </c>
      <c r="L450" s="74">
        <v>3.7725297327944398</v>
      </c>
      <c r="M450" s="76" t="str">
        <f t="shared" ref="M450:M513" si="44">F450&amp;"__"&amp;J450</f>
        <v>G1T1701_BR_401_MP__G1T1701_BR_025_P</v>
      </c>
      <c r="N450" s="24">
        <v>12</v>
      </c>
    </row>
    <row r="451" spans="1:14" x14ac:dyDescent="0.25">
      <c r="A451">
        <v>150</v>
      </c>
      <c r="B451" s="62" t="s">
        <v>1309</v>
      </c>
      <c r="C451" s="64">
        <v>335.93120574951172</v>
      </c>
      <c r="D451" s="64">
        <v>2.5262503487518453</v>
      </c>
      <c r="E451" s="22">
        <f t="shared" si="41"/>
        <v>1</v>
      </c>
      <c r="F451" s="62" t="s">
        <v>1304</v>
      </c>
      <c r="G451" s="74">
        <f t="shared" si="42"/>
        <v>1578548.6754018439</v>
      </c>
      <c r="H451" s="75">
        <v>6.1982579781398597</v>
      </c>
      <c r="I451" s="19">
        <f t="shared" si="43"/>
        <v>1</v>
      </c>
      <c r="J451" s="62" t="s">
        <v>1305</v>
      </c>
      <c r="K451" s="74">
        <f t="shared" si="40"/>
        <v>5922.8363458162949</v>
      </c>
      <c r="L451" s="74">
        <v>3.7725297327944398</v>
      </c>
      <c r="M451" s="76" t="str">
        <f t="shared" si="44"/>
        <v>G1T1701_BR_401_MP__G1T1701_BR_025_P</v>
      </c>
      <c r="N451" s="24">
        <v>12</v>
      </c>
    </row>
    <row r="452" spans="1:14" x14ac:dyDescent="0.25">
      <c r="A452">
        <v>150</v>
      </c>
      <c r="B452" s="62" t="s">
        <v>1310</v>
      </c>
      <c r="C452" s="64">
        <v>1</v>
      </c>
      <c r="D452" s="64">
        <v>0</v>
      </c>
      <c r="E452" s="22">
        <f t="shared" si="41"/>
        <v>0</v>
      </c>
      <c r="F452" s="62" t="s">
        <v>1304</v>
      </c>
      <c r="G452" s="74">
        <f t="shared" si="42"/>
        <v>1578548.6754018439</v>
      </c>
      <c r="H452" s="75">
        <v>6.1982579781398597</v>
      </c>
      <c r="I452" s="19">
        <f t="shared" si="43"/>
        <v>1</v>
      </c>
      <c r="J452" s="62" t="s">
        <v>1305</v>
      </c>
      <c r="K452" s="74">
        <f t="shared" si="40"/>
        <v>5922.8363458162949</v>
      </c>
      <c r="L452" s="74">
        <v>3.7725297327944398</v>
      </c>
      <c r="M452" s="76" t="str">
        <f t="shared" si="44"/>
        <v>G1T1701_BR_401_MP__G1T1701_BR_025_P</v>
      </c>
      <c r="N452" s="24">
        <v>12</v>
      </c>
    </row>
    <row r="453" spans="1:14" x14ac:dyDescent="0.25">
      <c r="A453">
        <v>149</v>
      </c>
      <c r="B453" s="62" t="s">
        <v>1311</v>
      </c>
      <c r="C453" s="22">
        <v>1</v>
      </c>
      <c r="D453" s="22">
        <v>0</v>
      </c>
      <c r="E453" s="22">
        <f t="shared" si="41"/>
        <v>0</v>
      </c>
      <c r="F453" s="62" t="s">
        <v>1312</v>
      </c>
      <c r="G453" s="74">
        <f t="shared" si="42"/>
        <v>1</v>
      </c>
      <c r="H453" s="74">
        <v>0</v>
      </c>
      <c r="I453" s="19">
        <f t="shared" si="43"/>
        <v>0</v>
      </c>
      <c r="J453" s="62" t="s">
        <v>1313</v>
      </c>
      <c r="K453" s="74">
        <f t="shared" si="40"/>
        <v>46124.041308961991</v>
      </c>
      <c r="L453" s="74">
        <v>4.6639273524233849</v>
      </c>
      <c r="M453" s="76" t="str">
        <f t="shared" si="44"/>
        <v>G1T1701_BR_119_MP__G1T1701_BR_324_MP</v>
      </c>
      <c r="N453" s="24">
        <v>13</v>
      </c>
    </row>
    <row r="454" spans="1:14" x14ac:dyDescent="0.25">
      <c r="A454">
        <v>149</v>
      </c>
      <c r="B454" s="62" t="s">
        <v>1314</v>
      </c>
      <c r="C454" s="22">
        <v>9600.9991455078125</v>
      </c>
      <c r="D454" s="22">
        <v>3.9823164310397106</v>
      </c>
      <c r="E454" s="22">
        <f t="shared" si="41"/>
        <v>1</v>
      </c>
      <c r="F454" s="62" t="s">
        <v>1312</v>
      </c>
      <c r="G454" s="74">
        <f t="shared" si="42"/>
        <v>1</v>
      </c>
      <c r="H454" s="74">
        <v>0</v>
      </c>
      <c r="I454" s="19">
        <f t="shared" si="43"/>
        <v>0</v>
      </c>
      <c r="J454" s="62" t="s">
        <v>1313</v>
      </c>
      <c r="K454" s="74">
        <f t="shared" si="40"/>
        <v>46124.041308961991</v>
      </c>
      <c r="L454" s="74">
        <v>4.6639273524233849</v>
      </c>
      <c r="M454" s="76" t="str">
        <f t="shared" si="44"/>
        <v>G1T1701_BR_119_MP__G1T1701_BR_324_MP</v>
      </c>
      <c r="N454" s="24">
        <v>13</v>
      </c>
    </row>
    <row r="455" spans="1:14" x14ac:dyDescent="0.25">
      <c r="A455">
        <v>149</v>
      </c>
      <c r="B455" s="62" t="s">
        <v>1315</v>
      </c>
      <c r="C455" s="64">
        <v>134837.65625</v>
      </c>
      <c r="D455" s="64">
        <v>5.129811195001869</v>
      </c>
      <c r="E455" s="22">
        <f t="shared" si="41"/>
        <v>1</v>
      </c>
      <c r="F455" s="62" t="s">
        <v>1312</v>
      </c>
      <c r="G455" s="74">
        <f t="shared" si="42"/>
        <v>1</v>
      </c>
      <c r="H455" s="74">
        <v>0</v>
      </c>
      <c r="I455" s="19">
        <f t="shared" si="43"/>
        <v>0</v>
      </c>
      <c r="J455" s="62" t="s">
        <v>1313</v>
      </c>
      <c r="K455" s="74">
        <f t="shared" si="40"/>
        <v>46124.041308961496</v>
      </c>
      <c r="L455" s="74">
        <v>4.6639273524233804</v>
      </c>
      <c r="M455" s="76" t="str">
        <f t="shared" si="44"/>
        <v>G1T1701_BR_119_MP__G1T1701_BR_324_MP</v>
      </c>
      <c r="N455" s="24">
        <v>13</v>
      </c>
    </row>
    <row r="456" spans="1:14" x14ac:dyDescent="0.25">
      <c r="A456">
        <v>149</v>
      </c>
      <c r="B456" s="62" t="s">
        <v>1316</v>
      </c>
      <c r="C456" s="64">
        <v>79650.91796875</v>
      </c>
      <c r="D456" s="64">
        <v>4.9011907853658432</v>
      </c>
      <c r="E456" s="22">
        <f t="shared" si="41"/>
        <v>1</v>
      </c>
      <c r="F456" s="62" t="s">
        <v>1312</v>
      </c>
      <c r="G456" s="74">
        <f t="shared" si="42"/>
        <v>1</v>
      </c>
      <c r="H456" s="74">
        <v>0</v>
      </c>
      <c r="I456" s="19">
        <f t="shared" si="43"/>
        <v>0</v>
      </c>
      <c r="J456" s="62" t="s">
        <v>1313</v>
      </c>
      <c r="K456" s="74">
        <f t="shared" si="40"/>
        <v>46124.041308961496</v>
      </c>
      <c r="L456" s="74">
        <v>4.6639273524233804</v>
      </c>
      <c r="M456" s="76" t="str">
        <f t="shared" si="44"/>
        <v>G1T1701_BR_119_MP__G1T1701_BR_324_MP</v>
      </c>
      <c r="N456" s="24">
        <v>13</v>
      </c>
    </row>
    <row r="457" spans="1:14" x14ac:dyDescent="0.25">
      <c r="A457">
        <v>149</v>
      </c>
      <c r="B457" s="62" t="s">
        <v>1317</v>
      </c>
      <c r="C457" s="64">
        <v>33469.443359375</v>
      </c>
      <c r="D457" s="64">
        <v>4.5246484895324972</v>
      </c>
      <c r="E457" s="22">
        <f t="shared" si="41"/>
        <v>1</v>
      </c>
      <c r="F457" s="62" t="s">
        <v>1312</v>
      </c>
      <c r="G457" s="74">
        <f t="shared" si="42"/>
        <v>1</v>
      </c>
      <c r="H457" s="74">
        <v>0</v>
      </c>
      <c r="I457" s="19">
        <f t="shared" si="43"/>
        <v>0</v>
      </c>
      <c r="J457" s="62" t="s">
        <v>1313</v>
      </c>
      <c r="K457" s="74">
        <f t="shared" si="40"/>
        <v>46124.041308961496</v>
      </c>
      <c r="L457" s="74">
        <v>4.6639273524233804</v>
      </c>
      <c r="M457" s="76" t="str">
        <f t="shared" si="44"/>
        <v>G1T1701_BR_119_MP__G1T1701_BR_324_MP</v>
      </c>
      <c r="N457" s="24">
        <v>13</v>
      </c>
    </row>
    <row r="458" spans="1:14" x14ac:dyDescent="0.25">
      <c r="A458">
        <v>149</v>
      </c>
      <c r="B458" s="62" t="s">
        <v>1318</v>
      </c>
      <c r="C458" s="64">
        <v>75.340805053710938</v>
      </c>
      <c r="E458" s="22">
        <f t="shared" si="41"/>
        <v>0</v>
      </c>
      <c r="F458" s="62" t="s">
        <v>1312</v>
      </c>
      <c r="G458" s="74">
        <f t="shared" si="42"/>
        <v>1</v>
      </c>
      <c r="H458" s="74">
        <v>0</v>
      </c>
      <c r="I458" s="19">
        <f t="shared" si="43"/>
        <v>0</v>
      </c>
      <c r="J458" s="62" t="s">
        <v>1313</v>
      </c>
      <c r="K458" s="74">
        <f t="shared" si="40"/>
        <v>46124.041308961496</v>
      </c>
      <c r="L458" s="74">
        <v>4.6639273524233804</v>
      </c>
      <c r="M458" s="76" t="str">
        <f t="shared" si="44"/>
        <v>G1T1701_BR_119_MP__G1T1701_BR_324_MP</v>
      </c>
      <c r="N458" s="24">
        <v>13</v>
      </c>
    </row>
    <row r="459" spans="1:14" x14ac:dyDescent="0.25">
      <c r="A459">
        <v>149</v>
      </c>
      <c r="B459" s="62" t="s">
        <v>1319</v>
      </c>
      <c r="C459" s="64">
        <v>1</v>
      </c>
      <c r="D459" s="64">
        <v>0</v>
      </c>
      <c r="E459" s="22">
        <f t="shared" si="41"/>
        <v>0</v>
      </c>
      <c r="F459" s="62" t="s">
        <v>1312</v>
      </c>
      <c r="G459" s="74">
        <f t="shared" si="42"/>
        <v>1</v>
      </c>
      <c r="H459" s="74">
        <v>0</v>
      </c>
      <c r="I459" s="19">
        <f t="shared" si="43"/>
        <v>0</v>
      </c>
      <c r="J459" s="62" t="s">
        <v>1313</v>
      </c>
      <c r="K459" s="74">
        <f t="shared" si="40"/>
        <v>46124.041308961496</v>
      </c>
      <c r="L459" s="74">
        <v>4.6639273524233804</v>
      </c>
      <c r="M459" s="76" t="str">
        <f t="shared" si="44"/>
        <v>G1T1701_BR_119_MP__G1T1701_BR_324_MP</v>
      </c>
      <c r="N459" s="24">
        <v>13</v>
      </c>
    </row>
    <row r="460" spans="1:14" x14ac:dyDescent="0.25">
      <c r="A460">
        <v>149</v>
      </c>
      <c r="B460" s="62" t="s">
        <v>1320</v>
      </c>
      <c r="C460" s="64">
        <v>1</v>
      </c>
      <c r="D460" s="64">
        <v>0</v>
      </c>
      <c r="E460" s="22">
        <f t="shared" si="41"/>
        <v>0</v>
      </c>
      <c r="F460" s="62" t="s">
        <v>1312</v>
      </c>
      <c r="G460" s="74">
        <f t="shared" si="42"/>
        <v>1</v>
      </c>
      <c r="H460" s="74">
        <v>0</v>
      </c>
      <c r="I460" s="19">
        <f t="shared" si="43"/>
        <v>0</v>
      </c>
      <c r="J460" s="62" t="s">
        <v>1313</v>
      </c>
      <c r="K460" s="74">
        <f t="shared" si="40"/>
        <v>46124.041308961496</v>
      </c>
      <c r="L460" s="74">
        <v>4.6639273524233804</v>
      </c>
      <c r="M460" s="76" t="str">
        <f t="shared" si="44"/>
        <v>G1T1701_BR_119_MP__G1T1701_BR_324_MP</v>
      </c>
      <c r="N460" s="24">
        <v>13</v>
      </c>
    </row>
    <row r="461" spans="1:14" x14ac:dyDescent="0.25">
      <c r="A461">
        <v>149</v>
      </c>
      <c r="B461" s="62" t="s">
        <v>1321</v>
      </c>
      <c r="C461" s="22">
        <v>142640.78125</v>
      </c>
      <c r="D461" s="22">
        <v>5.1542437088243007</v>
      </c>
      <c r="E461" s="22">
        <f t="shared" si="41"/>
        <v>1</v>
      </c>
      <c r="F461" s="62" t="s">
        <v>1312</v>
      </c>
      <c r="G461" s="74">
        <f t="shared" si="42"/>
        <v>1</v>
      </c>
      <c r="H461" s="74">
        <v>0</v>
      </c>
      <c r="I461" s="19">
        <f t="shared" si="43"/>
        <v>0</v>
      </c>
      <c r="J461" s="62" t="s">
        <v>1313</v>
      </c>
      <c r="K461" s="74">
        <f t="shared" si="40"/>
        <v>46124.041308961496</v>
      </c>
      <c r="L461" s="74">
        <v>4.6639273524233804</v>
      </c>
      <c r="M461" s="76" t="str">
        <f t="shared" si="44"/>
        <v>G1T1701_BR_119_MP__G1T1701_BR_324_MP</v>
      </c>
      <c r="N461" s="24">
        <v>13</v>
      </c>
    </row>
    <row r="462" spans="1:14" x14ac:dyDescent="0.25">
      <c r="A462">
        <v>149</v>
      </c>
      <c r="B462" s="62" t="s">
        <v>1322</v>
      </c>
      <c r="C462" s="64">
        <v>1</v>
      </c>
      <c r="D462" s="64">
        <v>0</v>
      </c>
      <c r="E462" s="22">
        <f t="shared" si="41"/>
        <v>0</v>
      </c>
      <c r="F462" s="62" t="s">
        <v>1312</v>
      </c>
      <c r="G462" s="74">
        <f t="shared" si="42"/>
        <v>1</v>
      </c>
      <c r="H462" s="74">
        <v>0</v>
      </c>
      <c r="I462" s="19">
        <f t="shared" si="43"/>
        <v>0</v>
      </c>
      <c r="J462" s="62" t="s">
        <v>1313</v>
      </c>
      <c r="K462" s="74">
        <f t="shared" si="40"/>
        <v>46124.041308961496</v>
      </c>
      <c r="L462" s="74">
        <v>4.6639273524233804</v>
      </c>
      <c r="M462" s="76" t="str">
        <f t="shared" si="44"/>
        <v>G1T1701_BR_119_MP__G1T1701_BR_324_MP</v>
      </c>
      <c r="N462" s="24">
        <v>13</v>
      </c>
    </row>
    <row r="463" spans="1:14" x14ac:dyDescent="0.25">
      <c r="A463">
        <v>149</v>
      </c>
      <c r="B463" s="62" t="s">
        <v>1323</v>
      </c>
      <c r="C463" s="64">
        <v>21852.0703125</v>
      </c>
      <c r="D463" s="64">
        <v>4.3394925892561282</v>
      </c>
      <c r="E463" s="22">
        <f t="shared" si="41"/>
        <v>1</v>
      </c>
      <c r="F463" s="62" t="s">
        <v>1312</v>
      </c>
      <c r="G463" s="74">
        <f t="shared" si="42"/>
        <v>1</v>
      </c>
      <c r="H463" s="74">
        <v>0</v>
      </c>
      <c r="I463" s="19">
        <f t="shared" si="43"/>
        <v>0</v>
      </c>
      <c r="J463" s="62" t="s">
        <v>1313</v>
      </c>
      <c r="K463" s="74">
        <f t="shared" si="40"/>
        <v>46124.041308961496</v>
      </c>
      <c r="L463" s="74">
        <v>4.6639273524233804</v>
      </c>
      <c r="M463" s="76" t="str">
        <f t="shared" si="44"/>
        <v>G1T1701_BR_119_MP__G1T1701_BR_324_MP</v>
      </c>
      <c r="N463" s="24">
        <v>13</v>
      </c>
    </row>
    <row r="464" spans="1:14" x14ac:dyDescent="0.25">
      <c r="A464">
        <v>149</v>
      </c>
      <c r="B464" s="62" t="s">
        <v>1324</v>
      </c>
      <c r="C464" s="64">
        <v>5943.1800430492513</v>
      </c>
      <c r="D464" s="64">
        <v>3.7740188870003282</v>
      </c>
      <c r="E464" s="22">
        <f t="shared" si="41"/>
        <v>1</v>
      </c>
      <c r="F464" s="62" t="s">
        <v>1312</v>
      </c>
      <c r="G464" s="74">
        <f t="shared" si="42"/>
        <v>1</v>
      </c>
      <c r="H464" s="74">
        <v>0</v>
      </c>
      <c r="I464" s="19">
        <f t="shared" si="43"/>
        <v>0</v>
      </c>
      <c r="J464" s="62" t="s">
        <v>1313</v>
      </c>
      <c r="K464" s="74">
        <f t="shared" si="40"/>
        <v>46124.041308961496</v>
      </c>
      <c r="L464" s="74">
        <v>4.6639273524233804</v>
      </c>
      <c r="M464" s="76" t="str">
        <f t="shared" si="44"/>
        <v>G1T1701_BR_119_MP__G1T1701_BR_324_MP</v>
      </c>
      <c r="N464" s="24">
        <v>13</v>
      </c>
    </row>
    <row r="465" spans="1:14" x14ac:dyDescent="0.25">
      <c r="A465">
        <v>150</v>
      </c>
      <c r="B465" s="62" t="s">
        <v>1325</v>
      </c>
      <c r="C465" s="64">
        <v>1</v>
      </c>
      <c r="D465" s="64">
        <v>0</v>
      </c>
      <c r="E465" s="22">
        <f t="shared" si="41"/>
        <v>0</v>
      </c>
      <c r="F465" s="62" t="s">
        <v>1312</v>
      </c>
      <c r="G465" s="74">
        <f t="shared" si="42"/>
        <v>1</v>
      </c>
      <c r="H465" s="74">
        <v>0</v>
      </c>
      <c r="I465" s="19">
        <f t="shared" si="43"/>
        <v>0</v>
      </c>
      <c r="J465" s="62" t="s">
        <v>1313</v>
      </c>
      <c r="K465" s="74">
        <f t="shared" si="40"/>
        <v>46124.041308961496</v>
      </c>
      <c r="L465" s="74">
        <v>4.6639273524233804</v>
      </c>
      <c r="M465" s="76" t="str">
        <f t="shared" si="44"/>
        <v>G1T1701_BR_119_MP__G1T1701_BR_324_MP</v>
      </c>
      <c r="N465" s="24">
        <v>13</v>
      </c>
    </row>
    <row r="466" spans="1:14" x14ac:dyDescent="0.25">
      <c r="A466">
        <v>150</v>
      </c>
      <c r="B466" s="62" t="s">
        <v>1326</v>
      </c>
      <c r="C466" s="64">
        <v>135.00303268432617</v>
      </c>
      <c r="D466" s="64">
        <v>2.1303435245192639</v>
      </c>
      <c r="E466" s="22">
        <f t="shared" si="41"/>
        <v>1</v>
      </c>
      <c r="F466" s="62" t="s">
        <v>1312</v>
      </c>
      <c r="G466" s="74">
        <f t="shared" si="42"/>
        <v>1</v>
      </c>
      <c r="H466" s="74">
        <v>0</v>
      </c>
      <c r="I466" s="19">
        <f t="shared" si="43"/>
        <v>0</v>
      </c>
      <c r="J466" s="62" t="s">
        <v>1313</v>
      </c>
      <c r="K466" s="74">
        <f t="shared" si="40"/>
        <v>46124.041308961496</v>
      </c>
      <c r="L466" s="74">
        <v>4.6639273524233804</v>
      </c>
      <c r="M466" s="76" t="str">
        <f t="shared" si="44"/>
        <v>G1T1701_BR_119_MP__G1T1701_BR_324_MP</v>
      </c>
      <c r="N466" s="24">
        <v>13</v>
      </c>
    </row>
    <row r="467" spans="1:14" x14ac:dyDescent="0.25">
      <c r="A467">
        <v>150</v>
      </c>
      <c r="B467" s="62" t="s">
        <v>1327</v>
      </c>
      <c r="C467" s="22">
        <v>3386.5982055664063</v>
      </c>
      <c r="D467" s="22">
        <v>3.5297636739235365</v>
      </c>
      <c r="E467" s="22">
        <f t="shared" si="41"/>
        <v>1</v>
      </c>
      <c r="F467" s="62" t="s">
        <v>1312</v>
      </c>
      <c r="G467" s="74">
        <f t="shared" si="42"/>
        <v>1</v>
      </c>
      <c r="H467" s="74">
        <v>0</v>
      </c>
      <c r="I467" s="19">
        <f t="shared" si="43"/>
        <v>0</v>
      </c>
      <c r="J467" s="62" t="s">
        <v>1313</v>
      </c>
      <c r="K467" s="74">
        <f t="shared" ref="K467:K530" si="45">10^L467</f>
        <v>46124.041308961496</v>
      </c>
      <c r="L467" s="74">
        <v>4.6639273524233804</v>
      </c>
      <c r="M467" s="76" t="str">
        <f t="shared" si="44"/>
        <v>G1T1701_BR_119_MP__G1T1701_BR_324_MP</v>
      </c>
      <c r="N467" s="24">
        <v>13</v>
      </c>
    </row>
    <row r="468" spans="1:14" x14ac:dyDescent="0.25">
      <c r="A468">
        <v>150</v>
      </c>
      <c r="B468" s="62" t="s">
        <v>1328</v>
      </c>
      <c r="C468" s="64">
        <v>1</v>
      </c>
      <c r="D468" s="64">
        <v>0</v>
      </c>
      <c r="E468" s="22">
        <f t="shared" si="41"/>
        <v>0</v>
      </c>
      <c r="F468" s="62" t="s">
        <v>1312</v>
      </c>
      <c r="G468" s="74">
        <f t="shared" si="42"/>
        <v>1</v>
      </c>
      <c r="H468" s="74">
        <v>0</v>
      </c>
      <c r="I468" s="19">
        <f t="shared" si="43"/>
        <v>0</v>
      </c>
      <c r="J468" s="62" t="s">
        <v>1313</v>
      </c>
      <c r="K468" s="74">
        <f t="shared" si="45"/>
        <v>46124.041308961496</v>
      </c>
      <c r="L468" s="74">
        <v>4.6639273524233804</v>
      </c>
      <c r="M468" s="76" t="str">
        <f t="shared" si="44"/>
        <v>G1T1701_BR_119_MP__G1T1701_BR_324_MP</v>
      </c>
      <c r="N468" s="24">
        <v>13</v>
      </c>
    </row>
    <row r="469" spans="1:14" x14ac:dyDescent="0.25">
      <c r="A469">
        <v>150</v>
      </c>
      <c r="B469" s="62" t="s">
        <v>1329</v>
      </c>
      <c r="C469" s="64">
        <v>1</v>
      </c>
      <c r="D469" s="64">
        <v>0</v>
      </c>
      <c r="E469" s="22">
        <f t="shared" si="41"/>
        <v>0</v>
      </c>
      <c r="F469" s="62" t="s">
        <v>1312</v>
      </c>
      <c r="G469" s="74">
        <f t="shared" si="42"/>
        <v>1</v>
      </c>
      <c r="H469" s="74">
        <v>0</v>
      </c>
      <c r="I469" s="19">
        <f t="shared" si="43"/>
        <v>0</v>
      </c>
      <c r="J469" s="62" t="s">
        <v>1313</v>
      </c>
      <c r="K469" s="74">
        <f t="shared" si="45"/>
        <v>46124.041308961496</v>
      </c>
      <c r="L469" s="74">
        <v>4.6639273524233804</v>
      </c>
      <c r="M469" s="76" t="str">
        <f t="shared" si="44"/>
        <v>G1T1701_BR_119_MP__G1T1701_BR_324_MP</v>
      </c>
      <c r="N469" s="24">
        <v>13</v>
      </c>
    </row>
    <row r="470" spans="1:14" x14ac:dyDescent="0.25">
      <c r="A470">
        <v>150</v>
      </c>
      <c r="B470" s="62" t="s">
        <v>1330</v>
      </c>
      <c r="C470" s="64">
        <v>1</v>
      </c>
      <c r="D470" s="64">
        <v>0</v>
      </c>
      <c r="E470" s="22">
        <f t="shared" si="41"/>
        <v>0</v>
      </c>
      <c r="F470" s="62" t="s">
        <v>1312</v>
      </c>
      <c r="G470" s="74">
        <f t="shared" si="42"/>
        <v>1</v>
      </c>
      <c r="H470" s="74">
        <v>0</v>
      </c>
      <c r="I470" s="19">
        <f t="shared" si="43"/>
        <v>0</v>
      </c>
      <c r="J470" s="62" t="s">
        <v>1313</v>
      </c>
      <c r="K470" s="74">
        <f t="shared" si="45"/>
        <v>46124.041308961496</v>
      </c>
      <c r="L470" s="74">
        <v>4.6639273524233804</v>
      </c>
      <c r="M470" s="76" t="str">
        <f t="shared" si="44"/>
        <v>G1T1701_BR_119_MP__G1T1701_BR_324_MP</v>
      </c>
      <c r="N470" s="24">
        <v>13</v>
      </c>
    </row>
    <row r="471" spans="1:14" x14ac:dyDescent="0.25">
      <c r="A471">
        <v>150</v>
      </c>
      <c r="B471" s="62" t="s">
        <v>1331</v>
      </c>
      <c r="C471" s="64">
        <v>1</v>
      </c>
      <c r="D471" s="64">
        <v>0</v>
      </c>
      <c r="E471" s="22">
        <f t="shared" si="41"/>
        <v>0</v>
      </c>
      <c r="F471" s="62" t="s">
        <v>1312</v>
      </c>
      <c r="G471" s="74">
        <f t="shared" si="42"/>
        <v>1</v>
      </c>
      <c r="H471" s="74">
        <v>0</v>
      </c>
      <c r="I471" s="19">
        <f t="shared" si="43"/>
        <v>0</v>
      </c>
      <c r="J471" s="62" t="s">
        <v>1313</v>
      </c>
      <c r="K471" s="74">
        <f t="shared" si="45"/>
        <v>46124.041308961496</v>
      </c>
      <c r="L471" s="74">
        <v>4.6639273524233804</v>
      </c>
      <c r="M471" s="76" t="str">
        <f t="shared" si="44"/>
        <v>G1T1701_BR_119_MP__G1T1701_BR_324_MP</v>
      </c>
      <c r="N471" s="24">
        <v>13</v>
      </c>
    </row>
    <row r="472" spans="1:14" x14ac:dyDescent="0.25">
      <c r="A472">
        <v>150</v>
      </c>
      <c r="B472" s="62" t="s">
        <v>1332</v>
      </c>
      <c r="C472" s="79">
        <v>5256.9561767578125</v>
      </c>
      <c r="D472" s="64">
        <v>3.7207343566509934</v>
      </c>
      <c r="E472" s="22">
        <f t="shared" si="41"/>
        <v>1</v>
      </c>
      <c r="F472" s="62" t="s">
        <v>1312</v>
      </c>
      <c r="G472" s="74">
        <f t="shared" si="42"/>
        <v>1</v>
      </c>
      <c r="H472" s="74">
        <v>0</v>
      </c>
      <c r="I472" s="19">
        <f t="shared" si="43"/>
        <v>0</v>
      </c>
      <c r="J472" s="62" t="s">
        <v>1313</v>
      </c>
      <c r="K472" s="74">
        <f t="shared" si="45"/>
        <v>46124.041308961496</v>
      </c>
      <c r="L472" s="74">
        <v>4.6639273524233804</v>
      </c>
      <c r="M472" s="76" t="str">
        <f t="shared" si="44"/>
        <v>G1T1701_BR_119_MP__G1T1701_BR_324_MP</v>
      </c>
      <c r="N472" s="24">
        <v>13</v>
      </c>
    </row>
    <row r="473" spans="1:14" x14ac:dyDescent="0.25">
      <c r="A473">
        <v>150</v>
      </c>
      <c r="B473" s="62" t="s">
        <v>1333</v>
      </c>
      <c r="C473" s="64">
        <v>1</v>
      </c>
      <c r="D473" s="64">
        <v>0</v>
      </c>
      <c r="E473" s="22">
        <f t="shared" si="41"/>
        <v>0</v>
      </c>
      <c r="F473" s="62" t="s">
        <v>1312</v>
      </c>
      <c r="G473" s="74">
        <f t="shared" si="42"/>
        <v>1</v>
      </c>
      <c r="H473" s="74">
        <v>0</v>
      </c>
      <c r="I473" s="19">
        <f t="shared" si="43"/>
        <v>0</v>
      </c>
      <c r="J473" s="62" t="s">
        <v>1313</v>
      </c>
      <c r="K473" s="74">
        <f t="shared" si="45"/>
        <v>46124.041308961496</v>
      </c>
      <c r="L473" s="74">
        <v>4.6639273524233804</v>
      </c>
      <c r="M473" s="76" t="str">
        <f t="shared" si="44"/>
        <v>G1T1701_BR_119_MP__G1T1701_BR_324_MP</v>
      </c>
      <c r="N473" s="24">
        <v>13</v>
      </c>
    </row>
    <row r="474" spans="1:14" x14ac:dyDescent="0.25">
      <c r="A474">
        <v>150</v>
      </c>
      <c r="B474" s="62" t="s">
        <v>1334</v>
      </c>
      <c r="C474" s="64">
        <v>6184.842529296875</v>
      </c>
      <c r="D474" s="64">
        <v>3.7913286466445193</v>
      </c>
      <c r="E474" s="22">
        <f t="shared" si="41"/>
        <v>1</v>
      </c>
      <c r="F474" s="62" t="s">
        <v>1312</v>
      </c>
      <c r="G474" s="74">
        <f t="shared" si="42"/>
        <v>1</v>
      </c>
      <c r="H474" s="74">
        <v>0</v>
      </c>
      <c r="I474" s="19">
        <f t="shared" si="43"/>
        <v>0</v>
      </c>
      <c r="J474" s="62" t="s">
        <v>1313</v>
      </c>
      <c r="K474" s="74">
        <f t="shared" si="45"/>
        <v>46124.041308961496</v>
      </c>
      <c r="L474" s="74">
        <v>4.6639273524233804</v>
      </c>
      <c r="M474" s="76" t="str">
        <f t="shared" si="44"/>
        <v>G1T1701_BR_119_MP__G1T1701_BR_324_MP</v>
      </c>
      <c r="N474" s="24">
        <v>13</v>
      </c>
    </row>
    <row r="475" spans="1:14" x14ac:dyDescent="0.25">
      <c r="A475" s="10">
        <v>150</v>
      </c>
      <c r="B475" s="63" t="s">
        <v>1335</v>
      </c>
      <c r="C475" s="64">
        <v>1</v>
      </c>
      <c r="D475" s="64">
        <v>0</v>
      </c>
      <c r="E475" s="22">
        <f t="shared" si="41"/>
        <v>0</v>
      </c>
      <c r="F475" s="63" t="s">
        <v>1312</v>
      </c>
      <c r="G475" s="74">
        <f t="shared" si="42"/>
        <v>1</v>
      </c>
      <c r="H475" s="74">
        <v>0</v>
      </c>
      <c r="I475" s="19">
        <f t="shared" si="43"/>
        <v>0</v>
      </c>
      <c r="J475" s="63" t="s">
        <v>1313</v>
      </c>
      <c r="K475" s="74">
        <f t="shared" si="45"/>
        <v>46124.041308961496</v>
      </c>
      <c r="L475" s="74">
        <v>4.6639273524233804</v>
      </c>
      <c r="M475" s="80" t="str">
        <f t="shared" si="44"/>
        <v>G1T1701_BR_119_MP__G1T1701_BR_324_MP</v>
      </c>
      <c r="N475" s="24">
        <v>13</v>
      </c>
    </row>
    <row r="476" spans="1:14" x14ac:dyDescent="0.25">
      <c r="A476">
        <v>150</v>
      </c>
      <c r="B476" s="62" t="s">
        <v>1336</v>
      </c>
      <c r="C476" s="22">
        <v>44773.2666015625</v>
      </c>
      <c r="D476" s="22">
        <v>4.6510187811218824</v>
      </c>
      <c r="E476" s="22">
        <f t="shared" si="41"/>
        <v>1</v>
      </c>
      <c r="F476" s="62" t="s">
        <v>1312</v>
      </c>
      <c r="G476" s="74">
        <f t="shared" si="42"/>
        <v>1</v>
      </c>
      <c r="H476" s="74">
        <v>0</v>
      </c>
      <c r="I476" s="19">
        <f t="shared" si="43"/>
        <v>0</v>
      </c>
      <c r="J476" s="62" t="s">
        <v>1313</v>
      </c>
      <c r="K476" s="74">
        <f t="shared" si="45"/>
        <v>46124.041308961496</v>
      </c>
      <c r="L476" s="74">
        <v>4.6639273524233804</v>
      </c>
      <c r="M476" s="76" t="str">
        <f t="shared" si="44"/>
        <v>G1T1701_BR_119_MP__G1T1701_BR_324_MP</v>
      </c>
      <c r="N476" s="24">
        <v>13</v>
      </c>
    </row>
    <row r="477" spans="1:14" x14ac:dyDescent="0.25">
      <c r="A477">
        <v>150</v>
      </c>
      <c r="B477" s="62" t="s">
        <v>1337</v>
      </c>
      <c r="C477" s="64">
        <v>30.795595645904541</v>
      </c>
      <c r="D477" s="64">
        <v>1.4884886085960329</v>
      </c>
      <c r="E477" s="22">
        <f t="shared" si="41"/>
        <v>1</v>
      </c>
      <c r="F477" s="62" t="s">
        <v>1312</v>
      </c>
      <c r="G477" s="74">
        <f t="shared" si="42"/>
        <v>1</v>
      </c>
      <c r="H477" s="74">
        <v>0</v>
      </c>
      <c r="I477" s="19">
        <f t="shared" si="43"/>
        <v>0</v>
      </c>
      <c r="J477" s="62" t="s">
        <v>1313</v>
      </c>
      <c r="K477" s="74">
        <f t="shared" si="45"/>
        <v>46124.041308961496</v>
      </c>
      <c r="L477" s="74">
        <v>4.6639273524233804</v>
      </c>
      <c r="M477" s="76" t="str">
        <f t="shared" si="44"/>
        <v>G1T1701_BR_119_MP__G1T1701_BR_324_MP</v>
      </c>
      <c r="N477" s="24">
        <v>13</v>
      </c>
    </row>
    <row r="478" spans="1:14" x14ac:dyDescent="0.25">
      <c r="A478">
        <v>150</v>
      </c>
      <c r="B478" s="62" t="s">
        <v>1338</v>
      </c>
      <c r="C478" s="22">
        <v>1</v>
      </c>
      <c r="D478" s="22">
        <v>0</v>
      </c>
      <c r="E478" s="22">
        <f t="shared" si="41"/>
        <v>0</v>
      </c>
      <c r="F478" s="62" t="s">
        <v>1312</v>
      </c>
      <c r="G478" s="74">
        <f t="shared" si="42"/>
        <v>1</v>
      </c>
      <c r="H478" s="74">
        <v>0</v>
      </c>
      <c r="I478" s="19">
        <f t="shared" si="43"/>
        <v>0</v>
      </c>
      <c r="J478" s="62" t="s">
        <v>1313</v>
      </c>
      <c r="K478" s="74">
        <f t="shared" si="45"/>
        <v>46124.041308961496</v>
      </c>
      <c r="L478" s="74">
        <v>4.6639273524233804</v>
      </c>
      <c r="M478" s="76" t="str">
        <f t="shared" si="44"/>
        <v>G1T1701_BR_119_MP__G1T1701_BR_324_MP</v>
      </c>
      <c r="N478" s="24">
        <v>13</v>
      </c>
    </row>
    <row r="479" spans="1:14" x14ac:dyDescent="0.25">
      <c r="A479">
        <v>150</v>
      </c>
      <c r="B479" s="62" t="s">
        <v>1339</v>
      </c>
      <c r="C479" s="64">
        <v>220701.328125</v>
      </c>
      <c r="D479" s="64">
        <v>5.3438049466443163</v>
      </c>
      <c r="E479" s="22">
        <f t="shared" si="41"/>
        <v>1</v>
      </c>
      <c r="F479" s="62" t="s">
        <v>1312</v>
      </c>
      <c r="G479" s="74">
        <f t="shared" si="42"/>
        <v>1</v>
      </c>
      <c r="H479" s="74">
        <v>0</v>
      </c>
      <c r="I479" s="19">
        <f t="shared" si="43"/>
        <v>0</v>
      </c>
      <c r="J479" s="62" t="s">
        <v>1313</v>
      </c>
      <c r="K479" s="74">
        <f t="shared" si="45"/>
        <v>46124.041308961496</v>
      </c>
      <c r="L479" s="74">
        <v>4.6639273524233804</v>
      </c>
      <c r="M479" s="76" t="str">
        <f t="shared" si="44"/>
        <v>G1T1701_BR_119_MP__G1T1701_BR_324_MP</v>
      </c>
      <c r="N479" s="24">
        <v>13</v>
      </c>
    </row>
    <row r="480" spans="1:14" x14ac:dyDescent="0.25">
      <c r="A480">
        <v>150</v>
      </c>
      <c r="B480" s="62" t="s">
        <v>1340</v>
      </c>
      <c r="C480" s="64">
        <v>1</v>
      </c>
      <c r="D480" s="64">
        <v>0</v>
      </c>
      <c r="E480" s="22">
        <f t="shared" si="41"/>
        <v>0</v>
      </c>
      <c r="F480" s="62" t="s">
        <v>1312</v>
      </c>
      <c r="G480" s="74">
        <f t="shared" si="42"/>
        <v>1</v>
      </c>
      <c r="H480" s="74">
        <v>0</v>
      </c>
      <c r="I480" s="19">
        <f t="shared" si="43"/>
        <v>0</v>
      </c>
      <c r="J480" s="62" t="s">
        <v>1313</v>
      </c>
      <c r="K480" s="74">
        <f t="shared" si="45"/>
        <v>46124.041308961496</v>
      </c>
      <c r="L480" s="74">
        <v>4.6639273524233804</v>
      </c>
      <c r="M480" s="76" t="str">
        <f t="shared" si="44"/>
        <v>G1T1701_BR_119_MP__G1T1701_BR_324_MP</v>
      </c>
      <c r="N480" s="24">
        <v>13</v>
      </c>
    </row>
    <row r="481" spans="1:14" x14ac:dyDescent="0.25">
      <c r="A481">
        <v>149</v>
      </c>
      <c r="B481" s="62" t="s">
        <v>1341</v>
      </c>
      <c r="C481" s="22">
        <v>130220.74218750001</v>
      </c>
      <c r="D481" s="22">
        <v>5.1146801662605883</v>
      </c>
      <c r="E481" s="22">
        <f t="shared" si="41"/>
        <v>1</v>
      </c>
      <c r="F481" s="62" t="s">
        <v>964</v>
      </c>
      <c r="G481" s="74">
        <f t="shared" si="42"/>
        <v>18034.232053609314</v>
      </c>
      <c r="H481" s="74">
        <v>4.2560976536141402</v>
      </c>
      <c r="I481" s="19">
        <f t="shared" si="43"/>
        <v>1</v>
      </c>
      <c r="J481" s="62" t="s">
        <v>1342</v>
      </c>
      <c r="K481" s="74">
        <f t="shared" si="45"/>
        <v>9561.7679807045752</v>
      </c>
      <c r="L481" s="74">
        <v>3.9805382011959729</v>
      </c>
      <c r="M481" s="76" t="str">
        <f t="shared" si="44"/>
        <v>G1T1701_BR_182_MP__G1T1701_BR_024_P</v>
      </c>
      <c r="N481" s="24">
        <v>14</v>
      </c>
    </row>
    <row r="482" spans="1:14" x14ac:dyDescent="0.25">
      <c r="A482">
        <v>149</v>
      </c>
      <c r="B482" s="62" t="s">
        <v>1343</v>
      </c>
      <c r="C482" s="22">
        <v>10.682079792022705</v>
      </c>
      <c r="D482" s="22">
        <v>1.0286558176984373</v>
      </c>
      <c r="E482" s="22">
        <f t="shared" si="41"/>
        <v>1</v>
      </c>
      <c r="F482" s="62" t="s">
        <v>964</v>
      </c>
      <c r="G482" s="74">
        <f t="shared" si="42"/>
        <v>18034.232053609314</v>
      </c>
      <c r="H482" s="74">
        <v>4.2560976536141402</v>
      </c>
      <c r="I482" s="19">
        <f t="shared" si="43"/>
        <v>1</v>
      </c>
      <c r="J482" s="62" t="s">
        <v>1342</v>
      </c>
      <c r="K482" s="74">
        <f t="shared" si="45"/>
        <v>9561.7679807045752</v>
      </c>
      <c r="L482" s="74">
        <v>3.9805382011959729</v>
      </c>
      <c r="M482" s="76" t="str">
        <f t="shared" si="44"/>
        <v>G1T1701_BR_182_MP__G1T1701_BR_024_P</v>
      </c>
      <c r="N482" s="24">
        <v>14</v>
      </c>
    </row>
    <row r="483" spans="1:14" x14ac:dyDescent="0.25">
      <c r="A483">
        <v>149</v>
      </c>
      <c r="B483" s="62" t="s">
        <v>1344</v>
      </c>
      <c r="C483" s="64">
        <v>99.862737655639648</v>
      </c>
      <c r="D483" s="64">
        <v>1.9994034677118855</v>
      </c>
      <c r="E483" s="22">
        <f t="shared" si="41"/>
        <v>1</v>
      </c>
      <c r="F483" s="62" t="s">
        <v>964</v>
      </c>
      <c r="G483" s="74">
        <f t="shared" si="42"/>
        <v>18034.232053609314</v>
      </c>
      <c r="H483" s="74">
        <v>4.2560976536141402</v>
      </c>
      <c r="I483" s="19">
        <f t="shared" si="43"/>
        <v>1</v>
      </c>
      <c r="J483" s="62" t="s">
        <v>1342</v>
      </c>
      <c r="K483" s="74">
        <f t="shared" si="45"/>
        <v>9561.767980704506</v>
      </c>
      <c r="L483" s="74">
        <v>3.9805382011959698</v>
      </c>
      <c r="M483" s="76" t="str">
        <f t="shared" si="44"/>
        <v>G1T1701_BR_182_MP__G1T1701_BR_024_P</v>
      </c>
      <c r="N483" s="24">
        <v>14</v>
      </c>
    </row>
    <row r="484" spans="1:14" x14ac:dyDescent="0.25">
      <c r="A484">
        <v>149</v>
      </c>
      <c r="B484" s="62" t="s">
        <v>1345</v>
      </c>
      <c r="C484" s="64">
        <v>557000.7421875</v>
      </c>
      <c r="D484" s="64">
        <v>5.745855773859045</v>
      </c>
      <c r="E484" s="22">
        <f t="shared" si="41"/>
        <v>1</v>
      </c>
      <c r="F484" s="62" t="s">
        <v>964</v>
      </c>
      <c r="G484" s="74">
        <f t="shared" si="42"/>
        <v>18034.232053609314</v>
      </c>
      <c r="H484" s="74">
        <v>4.2560976536141402</v>
      </c>
      <c r="I484" s="19">
        <f t="shared" si="43"/>
        <v>1</v>
      </c>
      <c r="J484" s="62" t="s">
        <v>1342</v>
      </c>
      <c r="K484" s="74">
        <f t="shared" si="45"/>
        <v>9561.767980704506</v>
      </c>
      <c r="L484" s="74">
        <v>3.9805382011959698</v>
      </c>
      <c r="M484" s="76" t="str">
        <f t="shared" si="44"/>
        <v>G1T1701_BR_182_MP__G1T1701_BR_024_P</v>
      </c>
      <c r="N484" s="24">
        <v>14</v>
      </c>
    </row>
    <row r="485" spans="1:14" x14ac:dyDescent="0.25">
      <c r="A485">
        <v>149</v>
      </c>
      <c r="B485" s="62" t="s">
        <v>1346</v>
      </c>
      <c r="C485" s="22">
        <v>352.32646942138672</v>
      </c>
      <c r="D485" s="22">
        <v>2.5469452718835455</v>
      </c>
      <c r="E485" s="22">
        <f t="shared" si="41"/>
        <v>1</v>
      </c>
      <c r="F485" s="62" t="s">
        <v>964</v>
      </c>
      <c r="G485" s="74">
        <f t="shared" si="42"/>
        <v>18034.232053609314</v>
      </c>
      <c r="H485" s="74">
        <v>4.2560976536141402</v>
      </c>
      <c r="I485" s="19">
        <f t="shared" si="43"/>
        <v>1</v>
      </c>
      <c r="J485" s="62" t="s">
        <v>1342</v>
      </c>
      <c r="K485" s="74">
        <f t="shared" si="45"/>
        <v>9561.767980704506</v>
      </c>
      <c r="L485" s="74">
        <v>3.9805382011959698</v>
      </c>
      <c r="M485" s="76" t="str">
        <f t="shared" si="44"/>
        <v>G1T1701_BR_182_MP__G1T1701_BR_024_P</v>
      </c>
      <c r="N485" s="24">
        <v>14</v>
      </c>
    </row>
    <row r="486" spans="1:14" x14ac:dyDescent="0.25">
      <c r="A486">
        <v>149</v>
      </c>
      <c r="B486" s="62" t="s">
        <v>1347</v>
      </c>
      <c r="C486" s="64">
        <v>1</v>
      </c>
      <c r="D486" s="64">
        <f>LOG10(C486)</f>
        <v>0</v>
      </c>
      <c r="E486" s="22">
        <f t="shared" si="41"/>
        <v>0</v>
      </c>
      <c r="F486" s="62" t="s">
        <v>964</v>
      </c>
      <c r="G486" s="74">
        <f t="shared" si="42"/>
        <v>18034.232053609314</v>
      </c>
      <c r="H486" s="74">
        <v>4.2560976536141402</v>
      </c>
      <c r="I486" s="19">
        <f t="shared" si="43"/>
        <v>1</v>
      </c>
      <c r="J486" s="62" t="s">
        <v>1342</v>
      </c>
      <c r="K486" s="74">
        <f t="shared" si="45"/>
        <v>9561.767980704506</v>
      </c>
      <c r="L486" s="74">
        <v>3.9805382011959698</v>
      </c>
      <c r="M486" s="76" t="str">
        <f t="shared" si="44"/>
        <v>G1T1701_BR_182_MP__G1T1701_BR_024_P</v>
      </c>
      <c r="N486" s="24">
        <v>14</v>
      </c>
    </row>
    <row r="487" spans="1:14" x14ac:dyDescent="0.25">
      <c r="A487">
        <v>149</v>
      </c>
      <c r="B487" s="62" t="s">
        <v>1348</v>
      </c>
      <c r="C487" s="22">
        <v>1</v>
      </c>
      <c r="D487" s="64">
        <f>LOG10(C487)</f>
        <v>0</v>
      </c>
      <c r="E487" s="22">
        <f t="shared" si="41"/>
        <v>0</v>
      </c>
      <c r="F487" s="62" t="s">
        <v>964</v>
      </c>
      <c r="G487" s="74">
        <f t="shared" si="42"/>
        <v>18034.232053609314</v>
      </c>
      <c r="H487" s="74">
        <v>4.2560976536141402</v>
      </c>
      <c r="I487" s="19">
        <f t="shared" si="43"/>
        <v>1</v>
      </c>
      <c r="J487" s="62" t="s">
        <v>1342</v>
      </c>
      <c r="K487" s="74">
        <f t="shared" si="45"/>
        <v>9561.767980704506</v>
      </c>
      <c r="L487" s="74">
        <v>3.9805382011959698</v>
      </c>
      <c r="M487" s="76" t="str">
        <f t="shared" si="44"/>
        <v>G1T1701_BR_182_MP__G1T1701_BR_024_P</v>
      </c>
      <c r="N487" s="24">
        <v>14</v>
      </c>
    </row>
    <row r="488" spans="1:14" x14ac:dyDescent="0.25">
      <c r="A488">
        <v>149</v>
      </c>
      <c r="B488" s="62" t="s">
        <v>1349</v>
      </c>
      <c r="C488" s="22">
        <v>1</v>
      </c>
      <c r="D488" s="64">
        <f>LOG10(C488)</f>
        <v>0</v>
      </c>
      <c r="E488" s="22">
        <f t="shared" si="41"/>
        <v>0</v>
      </c>
      <c r="F488" s="62" t="s">
        <v>964</v>
      </c>
      <c r="G488" s="74">
        <f t="shared" si="42"/>
        <v>18034.232053609314</v>
      </c>
      <c r="H488" s="74">
        <v>4.2560976536141402</v>
      </c>
      <c r="I488" s="19">
        <f t="shared" si="43"/>
        <v>1</v>
      </c>
      <c r="J488" s="62" t="s">
        <v>1342</v>
      </c>
      <c r="K488" s="74">
        <f t="shared" si="45"/>
        <v>9561.767980704506</v>
      </c>
      <c r="L488" s="74">
        <v>3.9805382011959698</v>
      </c>
      <c r="M488" s="76" t="str">
        <f t="shared" si="44"/>
        <v>G1T1701_BR_182_MP__G1T1701_BR_024_P</v>
      </c>
      <c r="N488" s="24">
        <v>14</v>
      </c>
    </row>
    <row r="489" spans="1:14" x14ac:dyDescent="0.25">
      <c r="A489">
        <v>149</v>
      </c>
      <c r="B489" s="62" t="s">
        <v>1350</v>
      </c>
      <c r="C489" s="64">
        <v>48.831057548522949</v>
      </c>
      <c r="E489" s="22">
        <f t="shared" si="41"/>
        <v>0</v>
      </c>
      <c r="F489" s="62" t="s">
        <v>964</v>
      </c>
      <c r="G489" s="74">
        <f t="shared" si="42"/>
        <v>18034.232053609314</v>
      </c>
      <c r="H489" s="74">
        <v>4.2560976536141402</v>
      </c>
      <c r="I489" s="19">
        <f t="shared" si="43"/>
        <v>1</v>
      </c>
      <c r="J489" s="62" t="s">
        <v>1342</v>
      </c>
      <c r="K489" s="74">
        <f t="shared" si="45"/>
        <v>9561.767980704506</v>
      </c>
      <c r="L489" s="74">
        <v>3.9805382011959698</v>
      </c>
      <c r="M489" s="76" t="str">
        <f t="shared" si="44"/>
        <v>G1T1701_BR_182_MP__G1T1701_BR_024_P</v>
      </c>
      <c r="N489" s="24">
        <v>14</v>
      </c>
    </row>
    <row r="490" spans="1:14" x14ac:dyDescent="0.25">
      <c r="A490">
        <v>149</v>
      </c>
      <c r="B490" s="62" t="s">
        <v>1351</v>
      </c>
      <c r="C490" s="64">
        <v>1</v>
      </c>
      <c r="D490" s="64">
        <v>0</v>
      </c>
      <c r="E490" s="22">
        <f t="shared" si="41"/>
        <v>0</v>
      </c>
      <c r="F490" s="62" t="s">
        <v>964</v>
      </c>
      <c r="G490" s="74">
        <f t="shared" si="42"/>
        <v>18034.232053609314</v>
      </c>
      <c r="H490" s="74">
        <v>4.2560976536141402</v>
      </c>
      <c r="I490" s="19">
        <f t="shared" si="43"/>
        <v>1</v>
      </c>
      <c r="J490" s="62" t="s">
        <v>1342</v>
      </c>
      <c r="K490" s="74">
        <f t="shared" si="45"/>
        <v>9561.767980704506</v>
      </c>
      <c r="L490" s="74">
        <v>3.9805382011959698</v>
      </c>
      <c r="M490" s="76" t="str">
        <f t="shared" si="44"/>
        <v>G1T1701_BR_182_MP__G1T1701_BR_024_P</v>
      </c>
      <c r="N490" s="24">
        <v>14</v>
      </c>
    </row>
    <row r="491" spans="1:14" x14ac:dyDescent="0.25">
      <c r="A491">
        <v>149</v>
      </c>
      <c r="B491" s="62" t="s">
        <v>1352</v>
      </c>
      <c r="C491" s="64">
        <v>1</v>
      </c>
      <c r="D491" s="64">
        <v>0</v>
      </c>
      <c r="E491" s="22">
        <f t="shared" si="41"/>
        <v>0</v>
      </c>
      <c r="F491" s="62" t="s">
        <v>964</v>
      </c>
      <c r="G491" s="74">
        <f t="shared" si="42"/>
        <v>18034.232053609314</v>
      </c>
      <c r="H491" s="74">
        <v>4.2560976536141402</v>
      </c>
      <c r="I491" s="19">
        <f t="shared" si="43"/>
        <v>1</v>
      </c>
      <c r="J491" s="62" t="s">
        <v>1342</v>
      </c>
      <c r="K491" s="74">
        <f t="shared" si="45"/>
        <v>9561.767980704506</v>
      </c>
      <c r="L491" s="74">
        <v>3.9805382011959698</v>
      </c>
      <c r="M491" s="76" t="str">
        <f t="shared" si="44"/>
        <v>G1T1701_BR_182_MP__G1T1701_BR_024_P</v>
      </c>
      <c r="N491" s="24">
        <v>14</v>
      </c>
    </row>
    <row r="492" spans="1:14" x14ac:dyDescent="0.25">
      <c r="A492">
        <v>149</v>
      </c>
      <c r="B492" s="62" t="s">
        <v>1353</v>
      </c>
      <c r="C492" s="64">
        <v>1</v>
      </c>
      <c r="D492" s="64">
        <v>0</v>
      </c>
      <c r="E492" s="22">
        <f t="shared" si="41"/>
        <v>0</v>
      </c>
      <c r="F492" s="62" t="s">
        <v>964</v>
      </c>
      <c r="G492" s="74">
        <f t="shared" si="42"/>
        <v>18034.232053609314</v>
      </c>
      <c r="H492" s="74">
        <v>4.2560976536141402</v>
      </c>
      <c r="I492" s="19">
        <f t="shared" si="43"/>
        <v>1</v>
      </c>
      <c r="J492" s="62" t="s">
        <v>1342</v>
      </c>
      <c r="K492" s="74">
        <f t="shared" si="45"/>
        <v>9561.767980704506</v>
      </c>
      <c r="L492" s="74">
        <v>3.9805382011959698</v>
      </c>
      <c r="M492" s="76" t="str">
        <f t="shared" si="44"/>
        <v>G1T1701_BR_182_MP__G1T1701_BR_024_P</v>
      </c>
      <c r="N492" s="24">
        <v>14</v>
      </c>
    </row>
    <row r="493" spans="1:14" x14ac:dyDescent="0.25">
      <c r="A493">
        <v>149</v>
      </c>
      <c r="B493" s="62" t="s">
        <v>1354</v>
      </c>
      <c r="C493" s="64">
        <v>24068.118107725979</v>
      </c>
      <c r="D493" s="64">
        <v>4.3814421340065808</v>
      </c>
      <c r="E493" s="22">
        <f t="shared" si="41"/>
        <v>1</v>
      </c>
      <c r="F493" s="62" t="s">
        <v>964</v>
      </c>
      <c r="G493" s="74">
        <f t="shared" si="42"/>
        <v>18034.232053609314</v>
      </c>
      <c r="H493" s="74">
        <v>4.2560976536141402</v>
      </c>
      <c r="I493" s="19">
        <f t="shared" si="43"/>
        <v>1</v>
      </c>
      <c r="J493" s="62" t="s">
        <v>1342</v>
      </c>
      <c r="K493" s="74">
        <f t="shared" si="45"/>
        <v>9561.767980704506</v>
      </c>
      <c r="L493" s="74">
        <v>3.9805382011959698</v>
      </c>
      <c r="M493" s="76" t="str">
        <f t="shared" si="44"/>
        <v>G1T1701_BR_182_MP__G1T1701_BR_024_P</v>
      </c>
      <c r="N493" s="24">
        <v>14</v>
      </c>
    </row>
    <row r="494" spans="1:14" x14ac:dyDescent="0.25">
      <c r="A494">
        <v>150</v>
      </c>
      <c r="B494" s="62" t="s">
        <v>1355</v>
      </c>
      <c r="C494" s="64">
        <v>37.217111587524414</v>
      </c>
      <c r="D494" s="64">
        <v>1.5707426645960365</v>
      </c>
      <c r="E494" s="22">
        <f t="shared" si="41"/>
        <v>1</v>
      </c>
      <c r="F494" s="62" t="s">
        <v>964</v>
      </c>
      <c r="G494" s="74">
        <f t="shared" si="42"/>
        <v>18034.232053609314</v>
      </c>
      <c r="H494" s="74">
        <v>4.2560976536141402</v>
      </c>
      <c r="I494" s="19">
        <f t="shared" si="43"/>
        <v>1</v>
      </c>
      <c r="J494" s="62" t="s">
        <v>1342</v>
      </c>
      <c r="K494" s="74">
        <f t="shared" si="45"/>
        <v>9561.767980704506</v>
      </c>
      <c r="L494" s="74">
        <v>3.9805382011959698</v>
      </c>
      <c r="M494" s="76" t="str">
        <f t="shared" si="44"/>
        <v>G1T1701_BR_182_MP__G1T1701_BR_024_P</v>
      </c>
      <c r="N494" s="24">
        <v>14</v>
      </c>
    </row>
    <row r="495" spans="1:14" x14ac:dyDescent="0.25">
      <c r="A495">
        <v>150</v>
      </c>
      <c r="B495" s="62" t="s">
        <v>1356</v>
      </c>
      <c r="C495" s="64">
        <v>1</v>
      </c>
      <c r="D495" s="64">
        <v>0</v>
      </c>
      <c r="E495" s="22">
        <f t="shared" si="41"/>
        <v>0</v>
      </c>
      <c r="F495" s="62" t="s">
        <v>964</v>
      </c>
      <c r="G495" s="74">
        <f t="shared" si="42"/>
        <v>18034.232053609314</v>
      </c>
      <c r="H495" s="74">
        <v>4.2560976536141402</v>
      </c>
      <c r="I495" s="19">
        <f t="shared" si="43"/>
        <v>1</v>
      </c>
      <c r="J495" s="62" t="s">
        <v>1342</v>
      </c>
      <c r="K495" s="74">
        <f t="shared" si="45"/>
        <v>9561.767980704506</v>
      </c>
      <c r="L495" s="74">
        <v>3.9805382011959698</v>
      </c>
      <c r="M495" s="76" t="str">
        <f t="shared" si="44"/>
        <v>G1T1701_BR_182_MP__G1T1701_BR_024_P</v>
      </c>
      <c r="N495" s="24">
        <v>14</v>
      </c>
    </row>
    <row r="496" spans="1:14" x14ac:dyDescent="0.25">
      <c r="A496">
        <v>150</v>
      </c>
      <c r="B496" s="62" t="s">
        <v>1357</v>
      </c>
      <c r="C496" s="64">
        <v>1</v>
      </c>
      <c r="D496" s="64">
        <v>0</v>
      </c>
      <c r="E496" s="22">
        <f t="shared" si="41"/>
        <v>0</v>
      </c>
      <c r="F496" s="62" t="s">
        <v>964</v>
      </c>
      <c r="G496" s="74">
        <f t="shared" si="42"/>
        <v>18034.232053609314</v>
      </c>
      <c r="H496" s="74">
        <v>4.2560976536141402</v>
      </c>
      <c r="I496" s="19">
        <f t="shared" si="43"/>
        <v>1</v>
      </c>
      <c r="J496" s="62" t="s">
        <v>1342</v>
      </c>
      <c r="K496" s="74">
        <f t="shared" si="45"/>
        <v>9561.767980704506</v>
      </c>
      <c r="L496" s="74">
        <v>3.9805382011959698</v>
      </c>
      <c r="M496" s="76" t="str">
        <f t="shared" si="44"/>
        <v>G1T1701_BR_182_MP__G1T1701_BR_024_P</v>
      </c>
      <c r="N496" s="24">
        <v>14</v>
      </c>
    </row>
    <row r="497" spans="1:14" x14ac:dyDescent="0.25">
      <c r="A497">
        <v>150</v>
      </c>
      <c r="B497" s="62" t="s">
        <v>1358</v>
      </c>
      <c r="C497" s="79">
        <v>1</v>
      </c>
      <c r="D497" s="64">
        <v>0</v>
      </c>
      <c r="E497" s="22">
        <f t="shared" si="41"/>
        <v>0</v>
      </c>
      <c r="F497" s="62" t="s">
        <v>964</v>
      </c>
      <c r="G497" s="74">
        <f t="shared" si="42"/>
        <v>18034.232053609314</v>
      </c>
      <c r="H497" s="74">
        <v>4.2560976536141402</v>
      </c>
      <c r="I497" s="19">
        <f t="shared" si="43"/>
        <v>1</v>
      </c>
      <c r="J497" s="62" t="s">
        <v>1342</v>
      </c>
      <c r="K497" s="74">
        <f t="shared" si="45"/>
        <v>9561.767980704506</v>
      </c>
      <c r="L497" s="74">
        <v>3.9805382011959698</v>
      </c>
      <c r="M497" s="76" t="str">
        <f t="shared" si="44"/>
        <v>G1T1701_BR_182_MP__G1T1701_BR_024_P</v>
      </c>
      <c r="N497" s="24">
        <v>14</v>
      </c>
    </row>
    <row r="498" spans="1:14" x14ac:dyDescent="0.25">
      <c r="A498">
        <v>150</v>
      </c>
      <c r="B498" s="62" t="s">
        <v>1359</v>
      </c>
      <c r="C498" s="64">
        <v>1</v>
      </c>
      <c r="D498" s="64">
        <v>0</v>
      </c>
      <c r="E498" s="22">
        <f t="shared" si="41"/>
        <v>0</v>
      </c>
      <c r="F498" s="62" t="s">
        <v>964</v>
      </c>
      <c r="G498" s="74">
        <f t="shared" si="42"/>
        <v>18034.232053609314</v>
      </c>
      <c r="H498" s="74">
        <v>4.2560976536141402</v>
      </c>
      <c r="I498" s="19">
        <f t="shared" si="43"/>
        <v>1</v>
      </c>
      <c r="J498" s="62" t="s">
        <v>1342</v>
      </c>
      <c r="K498" s="74">
        <f t="shared" si="45"/>
        <v>9561.767980704506</v>
      </c>
      <c r="L498" s="74">
        <v>3.9805382011959698</v>
      </c>
      <c r="M498" s="76" t="str">
        <f t="shared" si="44"/>
        <v>G1T1701_BR_182_MP__G1T1701_BR_024_P</v>
      </c>
      <c r="N498" s="24">
        <v>14</v>
      </c>
    </row>
    <row r="499" spans="1:14" x14ac:dyDescent="0.25">
      <c r="A499">
        <v>150</v>
      </c>
      <c r="B499" s="62" t="s">
        <v>1360</v>
      </c>
      <c r="C499" s="64">
        <v>1</v>
      </c>
      <c r="D499" s="64">
        <v>0</v>
      </c>
      <c r="E499" s="22">
        <f t="shared" si="41"/>
        <v>0</v>
      </c>
      <c r="F499" s="62" t="s">
        <v>964</v>
      </c>
      <c r="G499" s="74">
        <f t="shared" si="42"/>
        <v>18034.232053609314</v>
      </c>
      <c r="H499" s="74">
        <v>4.2560976536141402</v>
      </c>
      <c r="I499" s="19">
        <f t="shared" si="43"/>
        <v>1</v>
      </c>
      <c r="J499" s="62" t="s">
        <v>1342</v>
      </c>
      <c r="K499" s="74">
        <f t="shared" si="45"/>
        <v>9561.767980704506</v>
      </c>
      <c r="L499" s="74">
        <v>3.9805382011959698</v>
      </c>
      <c r="M499" s="76" t="str">
        <f t="shared" si="44"/>
        <v>G1T1701_BR_182_MP__G1T1701_BR_024_P</v>
      </c>
      <c r="N499" s="24">
        <v>14</v>
      </c>
    </row>
    <row r="500" spans="1:14" x14ac:dyDescent="0.25">
      <c r="A500" s="10">
        <v>150</v>
      </c>
      <c r="B500" s="63" t="s">
        <v>1361</v>
      </c>
      <c r="C500" s="22">
        <v>1</v>
      </c>
      <c r="D500" s="22">
        <v>0</v>
      </c>
      <c r="E500" s="22">
        <f t="shared" si="41"/>
        <v>0</v>
      </c>
      <c r="F500" s="63" t="s">
        <v>964</v>
      </c>
      <c r="G500" s="74">
        <f t="shared" si="42"/>
        <v>18034.232053609314</v>
      </c>
      <c r="H500" s="74">
        <v>4.2560976536141402</v>
      </c>
      <c r="I500" s="19">
        <f t="shared" si="43"/>
        <v>1</v>
      </c>
      <c r="J500" s="63" t="s">
        <v>1342</v>
      </c>
      <c r="K500" s="74">
        <f t="shared" si="45"/>
        <v>9561.767980704506</v>
      </c>
      <c r="L500" s="74">
        <v>3.9805382011959698</v>
      </c>
      <c r="M500" s="80" t="str">
        <f t="shared" si="44"/>
        <v>G1T1701_BR_182_MP__G1T1701_BR_024_P</v>
      </c>
      <c r="N500" s="24">
        <v>14</v>
      </c>
    </row>
    <row r="501" spans="1:14" x14ac:dyDescent="0.25">
      <c r="A501">
        <v>150</v>
      </c>
      <c r="B501" s="62" t="s">
        <v>1362</v>
      </c>
      <c r="C501" s="64">
        <v>560.06916046142578</v>
      </c>
      <c r="D501" s="64">
        <v>2.7482416594208074</v>
      </c>
      <c r="E501" s="22">
        <f t="shared" si="41"/>
        <v>1</v>
      </c>
      <c r="F501" s="62" t="s">
        <v>964</v>
      </c>
      <c r="G501" s="74">
        <f t="shared" si="42"/>
        <v>18034.232053609314</v>
      </c>
      <c r="H501" s="74">
        <v>4.2560976536141402</v>
      </c>
      <c r="I501" s="19">
        <f t="shared" si="43"/>
        <v>1</v>
      </c>
      <c r="J501" s="62" t="s">
        <v>1342</v>
      </c>
      <c r="K501" s="74">
        <f t="shared" si="45"/>
        <v>9561.767980704506</v>
      </c>
      <c r="L501" s="74">
        <v>3.9805382011959698</v>
      </c>
      <c r="M501" s="76" t="str">
        <f t="shared" si="44"/>
        <v>G1T1701_BR_182_MP__G1T1701_BR_024_P</v>
      </c>
      <c r="N501" s="24">
        <v>14</v>
      </c>
    </row>
    <row r="502" spans="1:14" x14ac:dyDescent="0.25">
      <c r="A502">
        <v>150</v>
      </c>
      <c r="B502" s="62" t="s">
        <v>1363</v>
      </c>
      <c r="C502" s="22">
        <v>85.743026733398438</v>
      </c>
      <c r="D502" s="22">
        <v>1.9331988100634874</v>
      </c>
      <c r="E502" s="22">
        <f t="shared" si="41"/>
        <v>1</v>
      </c>
      <c r="F502" s="62" t="s">
        <v>964</v>
      </c>
      <c r="G502" s="74">
        <f t="shared" si="42"/>
        <v>18034.232053609314</v>
      </c>
      <c r="H502" s="74">
        <v>4.2560976536141402</v>
      </c>
      <c r="I502" s="19">
        <f t="shared" si="43"/>
        <v>1</v>
      </c>
      <c r="J502" s="62" t="s">
        <v>1342</v>
      </c>
      <c r="K502" s="74">
        <f t="shared" si="45"/>
        <v>9561.767980704506</v>
      </c>
      <c r="L502" s="74">
        <v>3.9805382011959698</v>
      </c>
      <c r="M502" s="76" t="str">
        <f t="shared" si="44"/>
        <v>G1T1701_BR_182_MP__G1T1701_BR_024_P</v>
      </c>
      <c r="N502" s="24">
        <v>14</v>
      </c>
    </row>
    <row r="503" spans="1:14" x14ac:dyDescent="0.25">
      <c r="A503">
        <v>149</v>
      </c>
      <c r="B503" s="62" t="s">
        <v>1364</v>
      </c>
      <c r="C503" s="22">
        <v>1</v>
      </c>
      <c r="D503" s="22">
        <v>0</v>
      </c>
      <c r="E503" s="22">
        <f t="shared" si="41"/>
        <v>0</v>
      </c>
      <c r="F503" s="62" t="s">
        <v>1194</v>
      </c>
      <c r="G503" s="74">
        <f t="shared" si="42"/>
        <v>210466.95188114533</v>
      </c>
      <c r="H503" s="19">
        <v>5.3231839113714914</v>
      </c>
      <c r="I503" s="19">
        <f t="shared" si="43"/>
        <v>1</v>
      </c>
      <c r="J503" s="62" t="s">
        <v>1365</v>
      </c>
      <c r="K503" s="74">
        <f t="shared" si="45"/>
        <v>2628.878525487466</v>
      </c>
      <c r="L503" s="74">
        <v>3.4197705188072649</v>
      </c>
      <c r="M503" s="76" t="str">
        <f t="shared" si="44"/>
        <v>G1T1701_BR_067_GP__G1T1701_BR_038_P</v>
      </c>
      <c r="N503" s="24">
        <v>15</v>
      </c>
    </row>
    <row r="504" spans="1:14" x14ac:dyDescent="0.25">
      <c r="A504">
        <v>149</v>
      </c>
      <c r="B504" s="62" t="s">
        <v>1366</v>
      </c>
      <c r="C504" s="22">
        <v>1</v>
      </c>
      <c r="D504" s="22">
        <v>0</v>
      </c>
      <c r="E504" s="22">
        <f t="shared" si="41"/>
        <v>0</v>
      </c>
      <c r="F504" s="62" t="s">
        <v>1194</v>
      </c>
      <c r="G504" s="74">
        <f t="shared" si="42"/>
        <v>210466.95188114533</v>
      </c>
      <c r="H504" s="19">
        <v>5.3231839113714914</v>
      </c>
      <c r="I504" s="19">
        <f t="shared" si="43"/>
        <v>1</v>
      </c>
      <c r="J504" s="62" t="s">
        <v>1365</v>
      </c>
      <c r="K504" s="74">
        <f t="shared" si="45"/>
        <v>2628.878525487466</v>
      </c>
      <c r="L504" s="74">
        <v>3.4197705188072649</v>
      </c>
      <c r="M504" s="76" t="str">
        <f t="shared" si="44"/>
        <v>G1T1701_BR_067_GP__G1T1701_BR_038_P</v>
      </c>
      <c r="N504" s="24">
        <v>15</v>
      </c>
    </row>
    <row r="505" spans="1:14" x14ac:dyDescent="0.25">
      <c r="A505">
        <v>149</v>
      </c>
      <c r="B505" s="62" t="s">
        <v>1367</v>
      </c>
      <c r="C505" s="64">
        <v>1</v>
      </c>
      <c r="E505" s="22">
        <f t="shared" si="41"/>
        <v>0</v>
      </c>
      <c r="F505" s="62" t="s">
        <v>1194</v>
      </c>
      <c r="G505" s="74">
        <f t="shared" si="42"/>
        <v>210466.95188114457</v>
      </c>
      <c r="H505" s="19">
        <v>5.3231839113714896</v>
      </c>
      <c r="I505" s="19">
        <f t="shared" si="43"/>
        <v>1</v>
      </c>
      <c r="J505" s="62" t="s">
        <v>1365</v>
      </c>
      <c r="K505" s="74">
        <f t="shared" si="45"/>
        <v>2628.8785254874379</v>
      </c>
      <c r="L505" s="74">
        <v>3.41977051880726</v>
      </c>
      <c r="M505" s="76" t="str">
        <f t="shared" si="44"/>
        <v>G1T1701_BR_067_GP__G1T1701_BR_038_P</v>
      </c>
      <c r="N505" s="24">
        <v>15</v>
      </c>
    </row>
    <row r="506" spans="1:14" x14ac:dyDescent="0.25">
      <c r="A506">
        <v>149</v>
      </c>
      <c r="B506" s="62" t="s">
        <v>1368</v>
      </c>
      <c r="C506" s="64">
        <v>1</v>
      </c>
      <c r="D506" s="64">
        <v>0</v>
      </c>
      <c r="E506" s="22">
        <f t="shared" si="41"/>
        <v>0</v>
      </c>
      <c r="F506" s="62" t="s">
        <v>1194</v>
      </c>
      <c r="G506" s="74">
        <f t="shared" si="42"/>
        <v>210466.95188114457</v>
      </c>
      <c r="H506" s="19">
        <v>5.3231839113714896</v>
      </c>
      <c r="I506" s="19">
        <f t="shared" si="43"/>
        <v>1</v>
      </c>
      <c r="J506" s="62" t="s">
        <v>1365</v>
      </c>
      <c r="K506" s="74">
        <f t="shared" si="45"/>
        <v>2628.8785254874379</v>
      </c>
      <c r="L506" s="74">
        <v>3.41977051880726</v>
      </c>
      <c r="M506" s="76" t="str">
        <f t="shared" si="44"/>
        <v>G1T1701_BR_067_GP__G1T1701_BR_038_P</v>
      </c>
      <c r="N506" s="24">
        <v>15</v>
      </c>
    </row>
    <row r="507" spans="1:14" x14ac:dyDescent="0.25">
      <c r="A507">
        <v>149</v>
      </c>
      <c r="B507" s="62" t="s">
        <v>1369</v>
      </c>
      <c r="C507" s="64">
        <v>1</v>
      </c>
      <c r="D507" s="64">
        <v>0</v>
      </c>
      <c r="E507" s="22">
        <f t="shared" si="41"/>
        <v>0</v>
      </c>
      <c r="F507" s="62" t="s">
        <v>1194</v>
      </c>
      <c r="G507" s="74">
        <f t="shared" si="42"/>
        <v>210466.95188114457</v>
      </c>
      <c r="H507" s="19">
        <v>5.3231839113714896</v>
      </c>
      <c r="I507" s="19">
        <f t="shared" si="43"/>
        <v>1</v>
      </c>
      <c r="J507" s="62" t="s">
        <v>1365</v>
      </c>
      <c r="K507" s="74">
        <f t="shared" si="45"/>
        <v>2628.8785254874379</v>
      </c>
      <c r="L507" s="74">
        <v>3.41977051880726</v>
      </c>
      <c r="M507" s="76" t="str">
        <f t="shared" si="44"/>
        <v>G1T1701_BR_067_GP__G1T1701_BR_038_P</v>
      </c>
      <c r="N507" s="24">
        <v>15</v>
      </c>
    </row>
    <row r="508" spans="1:14" x14ac:dyDescent="0.25">
      <c r="A508">
        <v>149</v>
      </c>
      <c r="B508" s="62" t="s">
        <v>1370</v>
      </c>
      <c r="C508" s="64">
        <v>1</v>
      </c>
      <c r="D508" s="64">
        <v>0</v>
      </c>
      <c r="E508" s="22">
        <f t="shared" si="41"/>
        <v>0</v>
      </c>
      <c r="F508" s="62" t="s">
        <v>1194</v>
      </c>
      <c r="G508" s="74">
        <f t="shared" si="42"/>
        <v>210466.95188114457</v>
      </c>
      <c r="H508" s="19">
        <v>5.3231839113714896</v>
      </c>
      <c r="I508" s="19">
        <f t="shared" si="43"/>
        <v>1</v>
      </c>
      <c r="J508" s="62" t="s">
        <v>1365</v>
      </c>
      <c r="K508" s="74">
        <f t="shared" si="45"/>
        <v>2628.8785254874379</v>
      </c>
      <c r="L508" s="74">
        <v>3.41977051880726</v>
      </c>
      <c r="M508" s="76" t="str">
        <f t="shared" si="44"/>
        <v>G1T1701_BR_067_GP__G1T1701_BR_038_P</v>
      </c>
      <c r="N508" s="24">
        <v>15</v>
      </c>
    </row>
    <row r="509" spans="1:14" x14ac:dyDescent="0.25">
      <c r="A509">
        <v>149</v>
      </c>
      <c r="B509" s="62" t="s">
        <v>1371</v>
      </c>
      <c r="C509" s="64">
        <v>56.739620058312333</v>
      </c>
      <c r="D509" s="64">
        <v>1.7538864233327476</v>
      </c>
      <c r="E509" s="22">
        <f t="shared" si="41"/>
        <v>1</v>
      </c>
      <c r="F509" s="62" t="s">
        <v>1194</v>
      </c>
      <c r="G509" s="74">
        <f t="shared" si="42"/>
        <v>210466.95188114457</v>
      </c>
      <c r="H509" s="19">
        <v>5.3231839113714896</v>
      </c>
      <c r="I509" s="19">
        <f t="shared" si="43"/>
        <v>1</v>
      </c>
      <c r="J509" s="62" t="s">
        <v>1365</v>
      </c>
      <c r="K509" s="74">
        <f t="shared" si="45"/>
        <v>2628.8785254874379</v>
      </c>
      <c r="L509" s="74">
        <v>3.41977051880726</v>
      </c>
      <c r="M509" s="76" t="str">
        <f t="shared" si="44"/>
        <v>G1T1701_BR_067_GP__G1T1701_BR_038_P</v>
      </c>
      <c r="N509" s="24">
        <v>15</v>
      </c>
    </row>
    <row r="510" spans="1:14" x14ac:dyDescent="0.25">
      <c r="A510">
        <v>150</v>
      </c>
      <c r="B510" s="62" t="s">
        <v>1372</v>
      </c>
      <c r="C510" s="22">
        <v>108.66412162780762</v>
      </c>
      <c r="D510" s="22">
        <v>2.0360861737905194</v>
      </c>
      <c r="E510" s="22">
        <f t="shared" si="41"/>
        <v>1</v>
      </c>
      <c r="F510" s="62" t="s">
        <v>1194</v>
      </c>
      <c r="G510" s="74">
        <f t="shared" si="42"/>
        <v>210466.95188114457</v>
      </c>
      <c r="H510" s="19">
        <v>5.3231839113714896</v>
      </c>
      <c r="I510" s="19">
        <f t="shared" si="43"/>
        <v>1</v>
      </c>
      <c r="J510" s="62" t="s">
        <v>1365</v>
      </c>
      <c r="K510" s="74">
        <f t="shared" si="45"/>
        <v>2628.8785254874379</v>
      </c>
      <c r="L510" s="74">
        <v>3.41977051880726</v>
      </c>
      <c r="M510" s="76" t="str">
        <f t="shared" si="44"/>
        <v>G1T1701_BR_067_GP__G1T1701_BR_038_P</v>
      </c>
      <c r="N510" s="24">
        <v>15</v>
      </c>
    </row>
    <row r="511" spans="1:14" x14ac:dyDescent="0.25">
      <c r="A511">
        <v>150</v>
      </c>
      <c r="B511" s="62" t="s">
        <v>1373</v>
      </c>
      <c r="C511" s="64">
        <v>1</v>
      </c>
      <c r="D511" s="64">
        <v>0</v>
      </c>
      <c r="E511" s="22">
        <f t="shared" si="41"/>
        <v>0</v>
      </c>
      <c r="F511" s="62" t="s">
        <v>1194</v>
      </c>
      <c r="G511" s="74">
        <f t="shared" si="42"/>
        <v>210466.95188114457</v>
      </c>
      <c r="H511" s="19">
        <v>5.3231839113714896</v>
      </c>
      <c r="I511" s="19">
        <f t="shared" si="43"/>
        <v>1</v>
      </c>
      <c r="J511" s="62" t="s">
        <v>1365</v>
      </c>
      <c r="K511" s="74">
        <f t="shared" si="45"/>
        <v>2628.8785254874379</v>
      </c>
      <c r="L511" s="74">
        <v>3.41977051880726</v>
      </c>
      <c r="M511" s="76" t="str">
        <f t="shared" si="44"/>
        <v>G1T1701_BR_067_GP__G1T1701_BR_038_P</v>
      </c>
      <c r="N511" s="24">
        <v>15</v>
      </c>
    </row>
    <row r="512" spans="1:14" x14ac:dyDescent="0.25">
      <c r="A512">
        <v>150</v>
      </c>
      <c r="B512" s="62" t="s">
        <v>1374</v>
      </c>
      <c r="C512" s="64">
        <v>1726.5439684925184</v>
      </c>
      <c r="D512" s="64">
        <v>3.2371776426510301</v>
      </c>
      <c r="E512" s="22">
        <f t="shared" si="41"/>
        <v>1</v>
      </c>
      <c r="F512" s="62" t="s">
        <v>1194</v>
      </c>
      <c r="G512" s="74">
        <f t="shared" si="42"/>
        <v>210466.95188114457</v>
      </c>
      <c r="H512" s="19">
        <v>5.3231839113714896</v>
      </c>
      <c r="I512" s="19">
        <f t="shared" si="43"/>
        <v>1</v>
      </c>
      <c r="J512" s="62" t="s">
        <v>1365</v>
      </c>
      <c r="K512" s="74">
        <f t="shared" si="45"/>
        <v>2628.8785254874379</v>
      </c>
      <c r="L512" s="74">
        <v>3.41977051880726</v>
      </c>
      <c r="M512" s="76" t="str">
        <f t="shared" si="44"/>
        <v>G1T1701_BR_067_GP__G1T1701_BR_038_P</v>
      </c>
      <c r="N512" s="24">
        <v>15</v>
      </c>
    </row>
    <row r="513" spans="1:14" x14ac:dyDescent="0.25">
      <c r="A513">
        <v>150</v>
      </c>
      <c r="B513" s="62" t="s">
        <v>1375</v>
      </c>
      <c r="C513" s="64">
        <v>1</v>
      </c>
      <c r="D513" s="64">
        <v>0</v>
      </c>
      <c r="E513" s="22">
        <f t="shared" si="41"/>
        <v>0</v>
      </c>
      <c r="F513" s="62" t="s">
        <v>1194</v>
      </c>
      <c r="G513" s="74">
        <f t="shared" si="42"/>
        <v>210466.95188114457</v>
      </c>
      <c r="H513" s="19">
        <v>5.3231839113714896</v>
      </c>
      <c r="I513" s="19">
        <f t="shared" si="43"/>
        <v>1</v>
      </c>
      <c r="J513" s="62" t="s">
        <v>1365</v>
      </c>
      <c r="K513" s="74">
        <f t="shared" si="45"/>
        <v>2628.8785254874379</v>
      </c>
      <c r="L513" s="74">
        <v>3.41977051880726</v>
      </c>
      <c r="M513" s="76" t="str">
        <f t="shared" si="44"/>
        <v>G1T1701_BR_067_GP__G1T1701_BR_038_P</v>
      </c>
      <c r="N513" s="24">
        <v>15</v>
      </c>
    </row>
    <row r="514" spans="1:14" x14ac:dyDescent="0.25">
      <c r="A514">
        <v>150</v>
      </c>
      <c r="B514" s="62" t="s">
        <v>1376</v>
      </c>
      <c r="C514" s="64">
        <v>1</v>
      </c>
      <c r="D514" s="64">
        <v>0</v>
      </c>
      <c r="E514" s="22">
        <f t="shared" ref="E514:E577" si="46">IF(D514=0, 0, 1)</f>
        <v>0</v>
      </c>
      <c r="F514" s="62" t="s">
        <v>1194</v>
      </c>
      <c r="G514" s="74">
        <f t="shared" ref="G514:G577" si="47">10^H514</f>
        <v>210466.95188114457</v>
      </c>
      <c r="H514" s="19">
        <v>5.3231839113714896</v>
      </c>
      <c r="I514" s="19">
        <f t="shared" ref="I514:I577" si="48">IF(H514=0, 0, 1)</f>
        <v>1</v>
      </c>
      <c r="J514" s="62" t="s">
        <v>1365</v>
      </c>
      <c r="K514" s="74">
        <f t="shared" si="45"/>
        <v>2628.8785254874379</v>
      </c>
      <c r="L514" s="74">
        <v>3.41977051880726</v>
      </c>
      <c r="M514" s="76" t="str">
        <f t="shared" ref="M514:M577" si="49">F514&amp;"__"&amp;J514</f>
        <v>G1T1701_BR_067_GP__G1T1701_BR_038_P</v>
      </c>
      <c r="N514" s="24">
        <v>15</v>
      </c>
    </row>
    <row r="515" spans="1:14" x14ac:dyDescent="0.25">
      <c r="A515">
        <v>150</v>
      </c>
      <c r="B515" s="62" t="s">
        <v>1377</v>
      </c>
      <c r="C515" s="64">
        <v>3557.685546875</v>
      </c>
      <c r="D515" s="64">
        <v>3.5511675594611938</v>
      </c>
      <c r="E515" s="22">
        <f t="shared" si="46"/>
        <v>1</v>
      </c>
      <c r="F515" s="62" t="s">
        <v>1194</v>
      </c>
      <c r="G515" s="74">
        <f t="shared" si="47"/>
        <v>210466.95188114457</v>
      </c>
      <c r="H515" s="19">
        <v>5.3231839113714896</v>
      </c>
      <c r="I515" s="19">
        <f t="shared" si="48"/>
        <v>1</v>
      </c>
      <c r="J515" s="62" t="s">
        <v>1365</v>
      </c>
      <c r="K515" s="74">
        <f t="shared" si="45"/>
        <v>2628.8785254874379</v>
      </c>
      <c r="L515" s="74">
        <v>3.41977051880726</v>
      </c>
      <c r="M515" s="76" t="str">
        <f t="shared" si="49"/>
        <v>G1T1701_BR_067_GP__G1T1701_BR_038_P</v>
      </c>
      <c r="N515" s="24">
        <v>15</v>
      </c>
    </row>
    <row r="516" spans="1:14" x14ac:dyDescent="0.25">
      <c r="A516">
        <v>150</v>
      </c>
      <c r="B516" s="62" t="s">
        <v>1378</v>
      </c>
      <c r="C516" s="22">
        <v>31.020371913909912</v>
      </c>
      <c r="D516" s="22">
        <v>1.4916470004147413</v>
      </c>
      <c r="E516" s="22">
        <f t="shared" si="46"/>
        <v>1</v>
      </c>
      <c r="F516" s="62" t="s">
        <v>1194</v>
      </c>
      <c r="G516" s="74">
        <f t="shared" si="47"/>
        <v>210466.95188114457</v>
      </c>
      <c r="H516" s="19">
        <v>5.3231839113714896</v>
      </c>
      <c r="I516" s="19">
        <f t="shared" si="48"/>
        <v>1</v>
      </c>
      <c r="J516" s="62" t="s">
        <v>1365</v>
      </c>
      <c r="K516" s="74">
        <f t="shared" si="45"/>
        <v>2628.8785254874379</v>
      </c>
      <c r="L516" s="74">
        <v>3.41977051880726</v>
      </c>
      <c r="M516" s="76" t="str">
        <f t="shared" si="49"/>
        <v>G1T1701_BR_067_GP__G1T1701_BR_038_P</v>
      </c>
      <c r="N516" s="24">
        <v>15</v>
      </c>
    </row>
    <row r="517" spans="1:14" x14ac:dyDescent="0.25">
      <c r="A517">
        <v>150</v>
      </c>
      <c r="B517" s="62" t="s">
        <v>1379</v>
      </c>
      <c r="C517" s="22">
        <v>1</v>
      </c>
      <c r="D517" s="22">
        <v>0</v>
      </c>
      <c r="E517" s="22">
        <f t="shared" si="46"/>
        <v>0</v>
      </c>
      <c r="F517" s="62" t="s">
        <v>1194</v>
      </c>
      <c r="G517" s="74">
        <f t="shared" si="47"/>
        <v>210466.95188114457</v>
      </c>
      <c r="H517" s="19">
        <v>5.3231839113714896</v>
      </c>
      <c r="I517" s="19">
        <f t="shared" si="48"/>
        <v>1</v>
      </c>
      <c r="J517" s="62" t="s">
        <v>1365</v>
      </c>
      <c r="K517" s="74">
        <f t="shared" si="45"/>
        <v>2628.8785254874379</v>
      </c>
      <c r="L517" s="74">
        <v>3.41977051880726</v>
      </c>
      <c r="M517" s="76" t="str">
        <f t="shared" si="49"/>
        <v>G1T1701_BR_067_GP__G1T1701_BR_038_P</v>
      </c>
      <c r="N517" s="24">
        <v>15</v>
      </c>
    </row>
    <row r="518" spans="1:14" x14ac:dyDescent="0.25">
      <c r="A518">
        <v>150</v>
      </c>
      <c r="B518" s="62" t="s">
        <v>1380</v>
      </c>
      <c r="C518" s="22">
        <v>1</v>
      </c>
      <c r="D518" s="22">
        <v>0</v>
      </c>
      <c r="E518" s="22">
        <f t="shared" si="46"/>
        <v>0</v>
      </c>
      <c r="F518" s="62" t="s">
        <v>1194</v>
      </c>
      <c r="G518" s="74">
        <f t="shared" si="47"/>
        <v>210466.95188114457</v>
      </c>
      <c r="H518" s="19">
        <v>5.3231839113714896</v>
      </c>
      <c r="I518" s="19">
        <f t="shared" si="48"/>
        <v>1</v>
      </c>
      <c r="J518" s="62" t="s">
        <v>1365</v>
      </c>
      <c r="K518" s="74">
        <f t="shared" si="45"/>
        <v>2628.8785254874379</v>
      </c>
      <c r="L518" s="74">
        <v>3.41977051880726</v>
      </c>
      <c r="M518" s="76" t="str">
        <f t="shared" si="49"/>
        <v>G1T1701_BR_067_GP__G1T1701_BR_038_P</v>
      </c>
      <c r="N518" s="24">
        <v>15</v>
      </c>
    </row>
    <row r="519" spans="1:14" x14ac:dyDescent="0.25">
      <c r="A519">
        <v>149</v>
      </c>
      <c r="B519" s="62" t="s">
        <v>1381</v>
      </c>
      <c r="C519" s="22">
        <v>28.889074325561523</v>
      </c>
      <c r="D519" s="22">
        <v>1.4607336262422115</v>
      </c>
      <c r="E519" s="22">
        <f t="shared" si="46"/>
        <v>1</v>
      </c>
      <c r="F519" s="62" t="s">
        <v>1382</v>
      </c>
      <c r="G519" s="74">
        <f t="shared" si="47"/>
        <v>923130.20480727009</v>
      </c>
      <c r="H519" s="75">
        <v>5.9652629613089196</v>
      </c>
      <c r="I519" s="19">
        <f t="shared" si="48"/>
        <v>1</v>
      </c>
      <c r="J519" s="62" t="s">
        <v>1383</v>
      </c>
      <c r="K519" s="74">
        <f t="shared" si="45"/>
        <v>208114.94690309215</v>
      </c>
      <c r="L519" s="74">
        <v>5.3183032725442692</v>
      </c>
      <c r="M519" s="76" t="str">
        <f t="shared" si="49"/>
        <v>G1T1701_BR_134_MP__G1T1701_BR_444_MP</v>
      </c>
      <c r="N519" s="24">
        <v>16</v>
      </c>
    </row>
    <row r="520" spans="1:14" x14ac:dyDescent="0.25">
      <c r="A520">
        <v>149</v>
      </c>
      <c r="B520" s="62" t="s">
        <v>1384</v>
      </c>
      <c r="C520" s="64">
        <v>1</v>
      </c>
      <c r="D520" s="64">
        <v>0</v>
      </c>
      <c r="E520" s="22">
        <f t="shared" si="46"/>
        <v>0</v>
      </c>
      <c r="F520" s="62" t="s">
        <v>1382</v>
      </c>
      <c r="G520" s="74">
        <f t="shared" si="47"/>
        <v>923130.20480727009</v>
      </c>
      <c r="H520" s="75">
        <v>5.9652629613089196</v>
      </c>
      <c r="I520" s="19">
        <f t="shared" si="48"/>
        <v>1</v>
      </c>
      <c r="J520" s="62" t="s">
        <v>1383</v>
      </c>
      <c r="K520" s="74">
        <f t="shared" si="45"/>
        <v>208114.94690309215</v>
      </c>
      <c r="L520" s="74">
        <v>5.3183032725442692</v>
      </c>
      <c r="M520" s="76" t="str">
        <f t="shared" si="49"/>
        <v>G1T1701_BR_134_MP__G1T1701_BR_444_MP</v>
      </c>
      <c r="N520" s="24">
        <v>16</v>
      </c>
    </row>
    <row r="521" spans="1:14" x14ac:dyDescent="0.25">
      <c r="A521">
        <v>149</v>
      </c>
      <c r="B521" s="62" t="s">
        <v>1385</v>
      </c>
      <c r="C521" s="64">
        <v>1</v>
      </c>
      <c r="D521" s="64">
        <v>0</v>
      </c>
      <c r="E521" s="22">
        <f t="shared" si="46"/>
        <v>0</v>
      </c>
      <c r="F521" s="62" t="s">
        <v>1382</v>
      </c>
      <c r="G521" s="74">
        <f t="shared" si="47"/>
        <v>923130.20480727009</v>
      </c>
      <c r="H521" s="75">
        <v>5.9652629613089196</v>
      </c>
      <c r="I521" s="19">
        <f t="shared" si="48"/>
        <v>1</v>
      </c>
      <c r="J521" s="62" t="s">
        <v>1383</v>
      </c>
      <c r="K521" s="74">
        <f t="shared" si="45"/>
        <v>208114.9469030929</v>
      </c>
      <c r="L521" s="74">
        <v>5.31830327254427</v>
      </c>
      <c r="M521" s="76" t="str">
        <f t="shared" si="49"/>
        <v>G1T1701_BR_134_MP__G1T1701_BR_444_MP</v>
      </c>
      <c r="N521" s="24">
        <v>16</v>
      </c>
    </row>
    <row r="522" spans="1:14" x14ac:dyDescent="0.25">
      <c r="A522">
        <v>149</v>
      </c>
      <c r="B522" s="62" t="s">
        <v>1386</v>
      </c>
      <c r="C522" s="64">
        <v>1</v>
      </c>
      <c r="D522" s="64">
        <v>0</v>
      </c>
      <c r="E522" s="22">
        <f t="shared" si="46"/>
        <v>0</v>
      </c>
      <c r="F522" s="62" t="s">
        <v>1382</v>
      </c>
      <c r="G522" s="74">
        <f t="shared" si="47"/>
        <v>923130.20480727009</v>
      </c>
      <c r="H522" s="75">
        <v>5.9652629613089196</v>
      </c>
      <c r="I522" s="19">
        <f t="shared" si="48"/>
        <v>1</v>
      </c>
      <c r="J522" s="62" t="s">
        <v>1383</v>
      </c>
      <c r="K522" s="74">
        <f t="shared" si="45"/>
        <v>208114.9469030929</v>
      </c>
      <c r="L522" s="74">
        <v>5.31830327254427</v>
      </c>
      <c r="M522" s="76" t="str">
        <f t="shared" si="49"/>
        <v>G1T1701_BR_134_MP__G1T1701_BR_444_MP</v>
      </c>
      <c r="N522" s="24">
        <v>16</v>
      </c>
    </row>
    <row r="523" spans="1:14" x14ac:dyDescent="0.25">
      <c r="A523">
        <v>149</v>
      </c>
      <c r="B523" s="62" t="s">
        <v>1387</v>
      </c>
      <c r="C523" s="79">
        <v>91.170901758667199</v>
      </c>
      <c r="D523" s="64">
        <v>1.9598562503669672</v>
      </c>
      <c r="E523" s="22">
        <f t="shared" si="46"/>
        <v>1</v>
      </c>
      <c r="F523" s="62" t="s">
        <v>1382</v>
      </c>
      <c r="G523" s="74">
        <f t="shared" si="47"/>
        <v>923130.20480727009</v>
      </c>
      <c r="H523" s="75">
        <v>5.9652629613089196</v>
      </c>
      <c r="I523" s="19">
        <f t="shared" si="48"/>
        <v>1</v>
      </c>
      <c r="J523" s="62" t="s">
        <v>1383</v>
      </c>
      <c r="K523" s="74">
        <f t="shared" si="45"/>
        <v>208114.9469030929</v>
      </c>
      <c r="L523" s="74">
        <v>5.31830327254427</v>
      </c>
      <c r="M523" s="76" t="str">
        <f t="shared" si="49"/>
        <v>G1T1701_BR_134_MP__G1T1701_BR_444_MP</v>
      </c>
      <c r="N523" s="24">
        <v>16</v>
      </c>
    </row>
    <row r="524" spans="1:14" x14ac:dyDescent="0.25">
      <c r="A524">
        <v>149</v>
      </c>
      <c r="B524" s="62" t="s">
        <v>1388</v>
      </c>
      <c r="C524" s="64">
        <v>1379.0053200817233</v>
      </c>
      <c r="D524" s="64">
        <v>3.1395659416491486</v>
      </c>
      <c r="E524" s="22">
        <f t="shared" si="46"/>
        <v>1</v>
      </c>
      <c r="F524" s="62" t="s">
        <v>1382</v>
      </c>
      <c r="G524" s="74">
        <f t="shared" si="47"/>
        <v>923130.20480727009</v>
      </c>
      <c r="H524" s="75">
        <v>5.9652629613089196</v>
      </c>
      <c r="I524" s="19">
        <f t="shared" si="48"/>
        <v>1</v>
      </c>
      <c r="J524" s="62" t="s">
        <v>1383</v>
      </c>
      <c r="K524" s="74">
        <f t="shared" si="45"/>
        <v>208114.9469030929</v>
      </c>
      <c r="L524" s="74">
        <v>5.31830327254427</v>
      </c>
      <c r="M524" s="76" t="str">
        <f t="shared" si="49"/>
        <v>G1T1701_BR_134_MP__G1T1701_BR_444_MP</v>
      </c>
      <c r="N524" s="24">
        <v>16</v>
      </c>
    </row>
    <row r="525" spans="1:14" x14ac:dyDescent="0.25">
      <c r="A525">
        <v>150</v>
      </c>
      <c r="B525" s="62" t="s">
        <v>1389</v>
      </c>
      <c r="C525" s="64">
        <v>83.312816619873047</v>
      </c>
      <c r="D525" s="64">
        <v>1.9207118172425848</v>
      </c>
      <c r="E525" s="22">
        <f t="shared" si="46"/>
        <v>1</v>
      </c>
      <c r="F525" s="62" t="s">
        <v>1382</v>
      </c>
      <c r="G525" s="74">
        <f t="shared" si="47"/>
        <v>923130.20480727009</v>
      </c>
      <c r="H525" s="75">
        <v>5.9652629613089196</v>
      </c>
      <c r="I525" s="19">
        <f t="shared" si="48"/>
        <v>1</v>
      </c>
      <c r="J525" s="62" t="s">
        <v>1383</v>
      </c>
      <c r="K525" s="74">
        <f t="shared" si="45"/>
        <v>208114.9469030929</v>
      </c>
      <c r="L525" s="74">
        <v>5.31830327254427</v>
      </c>
      <c r="M525" s="76" t="str">
        <f t="shared" si="49"/>
        <v>G1T1701_BR_134_MP__G1T1701_BR_444_MP</v>
      </c>
      <c r="N525" s="24">
        <v>16</v>
      </c>
    </row>
    <row r="526" spans="1:14" x14ac:dyDescent="0.25">
      <c r="A526">
        <v>150</v>
      </c>
      <c r="B526" s="62" t="s">
        <v>1390</v>
      </c>
      <c r="C526" s="22">
        <v>1</v>
      </c>
      <c r="D526" s="22">
        <v>0</v>
      </c>
      <c r="E526" s="22">
        <f t="shared" si="46"/>
        <v>0</v>
      </c>
      <c r="F526" s="62" t="s">
        <v>1382</v>
      </c>
      <c r="G526" s="74">
        <f t="shared" si="47"/>
        <v>923130.20480727009</v>
      </c>
      <c r="H526" s="75">
        <v>5.9652629613089196</v>
      </c>
      <c r="I526" s="19">
        <f t="shared" si="48"/>
        <v>1</v>
      </c>
      <c r="J526" s="62" t="s">
        <v>1383</v>
      </c>
      <c r="K526" s="74">
        <f t="shared" si="45"/>
        <v>208114.9469030929</v>
      </c>
      <c r="L526" s="74">
        <v>5.31830327254427</v>
      </c>
      <c r="M526" s="76" t="str">
        <f t="shared" si="49"/>
        <v>G1T1701_BR_134_MP__G1T1701_BR_444_MP</v>
      </c>
      <c r="N526" s="24">
        <v>16</v>
      </c>
    </row>
    <row r="527" spans="1:14" x14ac:dyDescent="0.25">
      <c r="A527">
        <v>150</v>
      </c>
      <c r="B527" s="62" t="s">
        <v>1391</v>
      </c>
      <c r="C527" s="64">
        <v>284.67933654785156</v>
      </c>
      <c r="D527" s="64">
        <v>2.4543559450221677</v>
      </c>
      <c r="E527" s="22">
        <f t="shared" si="46"/>
        <v>1</v>
      </c>
      <c r="F527" s="62" t="s">
        <v>1382</v>
      </c>
      <c r="G527" s="74">
        <f t="shared" si="47"/>
        <v>923130.20480727009</v>
      </c>
      <c r="H527" s="75">
        <v>5.9652629613089196</v>
      </c>
      <c r="I527" s="19">
        <f t="shared" si="48"/>
        <v>1</v>
      </c>
      <c r="J527" s="62" t="s">
        <v>1383</v>
      </c>
      <c r="K527" s="74">
        <f t="shared" si="45"/>
        <v>208114.9469030929</v>
      </c>
      <c r="L527" s="74">
        <v>5.31830327254427</v>
      </c>
      <c r="M527" s="76" t="str">
        <f t="shared" si="49"/>
        <v>G1T1701_BR_134_MP__G1T1701_BR_444_MP</v>
      </c>
      <c r="N527" s="24">
        <v>16</v>
      </c>
    </row>
    <row r="528" spans="1:14" x14ac:dyDescent="0.25">
      <c r="A528">
        <v>150</v>
      </c>
      <c r="B528" s="62" t="s">
        <v>1392</v>
      </c>
      <c r="C528" s="64">
        <v>1</v>
      </c>
      <c r="D528" s="64">
        <v>0</v>
      </c>
      <c r="E528" s="22">
        <f t="shared" si="46"/>
        <v>0</v>
      </c>
      <c r="F528" s="62" t="s">
        <v>1382</v>
      </c>
      <c r="G528" s="74">
        <f t="shared" si="47"/>
        <v>923130.20480727009</v>
      </c>
      <c r="H528" s="75">
        <v>5.9652629613089196</v>
      </c>
      <c r="I528" s="19">
        <f t="shared" si="48"/>
        <v>1</v>
      </c>
      <c r="J528" s="62" t="s">
        <v>1383</v>
      </c>
      <c r="K528" s="74">
        <f t="shared" si="45"/>
        <v>208114.9469030929</v>
      </c>
      <c r="L528" s="74">
        <v>5.31830327254427</v>
      </c>
      <c r="M528" s="76" t="str">
        <f t="shared" si="49"/>
        <v>G1T1701_BR_134_MP__G1T1701_BR_444_MP</v>
      </c>
      <c r="N528" s="24">
        <v>16</v>
      </c>
    </row>
    <row r="529" spans="1:14" x14ac:dyDescent="0.25">
      <c r="A529">
        <v>150</v>
      </c>
      <c r="B529" s="62" t="s">
        <v>1393</v>
      </c>
      <c r="C529" s="64">
        <v>1</v>
      </c>
      <c r="D529" s="64">
        <v>0</v>
      </c>
      <c r="E529" s="22">
        <f t="shared" si="46"/>
        <v>0</v>
      </c>
      <c r="F529" s="62" t="s">
        <v>1382</v>
      </c>
      <c r="G529" s="74">
        <f t="shared" si="47"/>
        <v>923130.20480727009</v>
      </c>
      <c r="H529" s="75">
        <v>5.9652629613089196</v>
      </c>
      <c r="I529" s="19">
        <f t="shared" si="48"/>
        <v>1</v>
      </c>
      <c r="J529" s="62" t="s">
        <v>1383</v>
      </c>
      <c r="K529" s="74">
        <f t="shared" si="45"/>
        <v>208114.9469030929</v>
      </c>
      <c r="L529" s="74">
        <v>5.31830327254427</v>
      </c>
      <c r="M529" s="76" t="str">
        <f t="shared" si="49"/>
        <v>G1T1701_BR_134_MP__G1T1701_BR_444_MP</v>
      </c>
      <c r="N529" s="24">
        <v>16</v>
      </c>
    </row>
    <row r="530" spans="1:14" x14ac:dyDescent="0.25">
      <c r="A530">
        <v>150</v>
      </c>
      <c r="B530" s="62" t="s">
        <v>1394</v>
      </c>
      <c r="C530" s="64">
        <v>25.565803050994873</v>
      </c>
      <c r="D530" s="64">
        <v>1.4076594389611756</v>
      </c>
      <c r="E530" s="22">
        <f t="shared" si="46"/>
        <v>1</v>
      </c>
      <c r="F530" s="62" t="s">
        <v>1382</v>
      </c>
      <c r="G530" s="74">
        <f t="shared" si="47"/>
        <v>923130.20480727009</v>
      </c>
      <c r="H530" s="75">
        <v>5.9652629613089196</v>
      </c>
      <c r="I530" s="19">
        <f t="shared" si="48"/>
        <v>1</v>
      </c>
      <c r="J530" s="62" t="s">
        <v>1383</v>
      </c>
      <c r="K530" s="74">
        <f t="shared" si="45"/>
        <v>208114.9469030929</v>
      </c>
      <c r="L530" s="74">
        <v>5.31830327254427</v>
      </c>
      <c r="M530" s="76" t="str">
        <f t="shared" si="49"/>
        <v>G1T1701_BR_134_MP__G1T1701_BR_444_MP</v>
      </c>
      <c r="N530" s="24">
        <v>16</v>
      </c>
    </row>
    <row r="531" spans="1:14" x14ac:dyDescent="0.25">
      <c r="A531">
        <v>150</v>
      </c>
      <c r="B531" s="62" t="s">
        <v>1395</v>
      </c>
      <c r="C531" s="64">
        <v>81.244220733642578</v>
      </c>
      <c r="D531" s="64">
        <v>1.9097924774323678</v>
      </c>
      <c r="E531" s="22">
        <f t="shared" si="46"/>
        <v>1</v>
      </c>
      <c r="F531" s="62" t="s">
        <v>1382</v>
      </c>
      <c r="G531" s="74">
        <f t="shared" si="47"/>
        <v>923130.20480727009</v>
      </c>
      <c r="H531" s="75">
        <v>5.9652629613089196</v>
      </c>
      <c r="I531" s="19">
        <f t="shared" si="48"/>
        <v>1</v>
      </c>
      <c r="J531" s="62" t="s">
        <v>1383</v>
      </c>
      <c r="K531" s="74">
        <f t="shared" ref="K531:K594" si="50">10^L531</f>
        <v>208114.9469030929</v>
      </c>
      <c r="L531" s="74">
        <v>5.31830327254427</v>
      </c>
      <c r="M531" s="76" t="str">
        <f t="shared" si="49"/>
        <v>G1T1701_BR_134_MP__G1T1701_BR_444_MP</v>
      </c>
      <c r="N531" s="24">
        <v>16</v>
      </c>
    </row>
    <row r="532" spans="1:14" x14ac:dyDescent="0.25">
      <c r="A532">
        <v>149</v>
      </c>
      <c r="B532" s="62" t="s">
        <v>1396</v>
      </c>
      <c r="C532" s="22">
        <v>46223.7255859375</v>
      </c>
      <c r="D532" s="22">
        <v>4.6648649462536076</v>
      </c>
      <c r="E532" s="22">
        <f t="shared" si="46"/>
        <v>1</v>
      </c>
      <c r="F532" s="62" t="s">
        <v>1397</v>
      </c>
      <c r="G532" s="74">
        <f t="shared" si="47"/>
        <v>4087454.4719412117</v>
      </c>
      <c r="H532" s="19">
        <v>6.6114529283118104</v>
      </c>
      <c r="I532" s="19">
        <f t="shared" si="48"/>
        <v>1</v>
      </c>
      <c r="J532" s="62" t="s">
        <v>1398</v>
      </c>
      <c r="K532" s="74">
        <f t="shared" si="50"/>
        <v>1</v>
      </c>
      <c r="L532" s="74">
        <v>0</v>
      </c>
      <c r="M532" s="76" t="str">
        <f t="shared" si="49"/>
        <v>G1T1701_BR_068_P__G1T1701_BR_017_P</v>
      </c>
      <c r="N532" s="24">
        <v>17</v>
      </c>
    </row>
    <row r="533" spans="1:14" x14ac:dyDescent="0.25">
      <c r="A533">
        <v>149</v>
      </c>
      <c r="B533" s="62" t="s">
        <v>1399</v>
      </c>
      <c r="C533" s="22">
        <v>2561.3623046875</v>
      </c>
      <c r="D533" s="22">
        <v>3.4084710137662286</v>
      </c>
      <c r="E533" s="22">
        <f t="shared" si="46"/>
        <v>1</v>
      </c>
      <c r="F533" s="62" t="s">
        <v>1397</v>
      </c>
      <c r="G533" s="74">
        <f t="shared" si="47"/>
        <v>4087454.4719412117</v>
      </c>
      <c r="H533" s="19">
        <v>6.6114529283118104</v>
      </c>
      <c r="I533" s="19">
        <f t="shared" si="48"/>
        <v>1</v>
      </c>
      <c r="J533" s="62" t="s">
        <v>1398</v>
      </c>
      <c r="K533" s="74">
        <f t="shared" si="50"/>
        <v>1</v>
      </c>
      <c r="L533" s="74">
        <v>0</v>
      </c>
      <c r="M533" s="76" t="str">
        <f t="shared" si="49"/>
        <v>G1T1701_BR_068_P__G1T1701_BR_017_P</v>
      </c>
      <c r="N533" s="24">
        <v>17</v>
      </c>
    </row>
    <row r="534" spans="1:14" x14ac:dyDescent="0.25">
      <c r="A534">
        <v>149</v>
      </c>
      <c r="B534" s="62" t="s">
        <v>1400</v>
      </c>
      <c r="C534" s="64">
        <v>213.65942001342773</v>
      </c>
      <c r="D534" s="64">
        <v>2.3297220451507092</v>
      </c>
      <c r="E534" s="22">
        <f t="shared" si="46"/>
        <v>1</v>
      </c>
      <c r="F534" s="62" t="s">
        <v>1397</v>
      </c>
      <c r="G534" s="74">
        <f t="shared" si="47"/>
        <v>4087454.4719412117</v>
      </c>
      <c r="H534" s="19">
        <v>6.6114529283118104</v>
      </c>
      <c r="I534" s="19">
        <f t="shared" si="48"/>
        <v>1</v>
      </c>
      <c r="J534" s="62" t="s">
        <v>1398</v>
      </c>
      <c r="K534" s="74">
        <f t="shared" si="50"/>
        <v>1</v>
      </c>
      <c r="L534" s="74">
        <v>0</v>
      </c>
      <c r="M534" s="76" t="str">
        <f t="shared" si="49"/>
        <v>G1T1701_BR_068_P__G1T1701_BR_017_P</v>
      </c>
      <c r="N534" s="24">
        <v>17</v>
      </c>
    </row>
    <row r="535" spans="1:14" x14ac:dyDescent="0.25">
      <c r="A535">
        <v>149</v>
      </c>
      <c r="B535" s="62" t="s">
        <v>1401</v>
      </c>
      <c r="C535" s="64">
        <v>344.69284057617188</v>
      </c>
      <c r="D535" s="64">
        <v>2.537432263011798</v>
      </c>
      <c r="E535" s="22">
        <f t="shared" si="46"/>
        <v>1</v>
      </c>
      <c r="F535" s="62" t="s">
        <v>1397</v>
      </c>
      <c r="G535" s="74">
        <f t="shared" si="47"/>
        <v>4087454.4719412117</v>
      </c>
      <c r="H535" s="19">
        <v>6.6114529283118104</v>
      </c>
      <c r="I535" s="19">
        <f t="shared" si="48"/>
        <v>1</v>
      </c>
      <c r="J535" s="62" t="s">
        <v>1398</v>
      </c>
      <c r="K535" s="74">
        <f t="shared" si="50"/>
        <v>1</v>
      </c>
      <c r="L535" s="74">
        <v>0</v>
      </c>
      <c r="M535" s="76" t="str">
        <f t="shared" si="49"/>
        <v>G1T1701_BR_068_P__G1T1701_BR_017_P</v>
      </c>
      <c r="N535" s="24">
        <v>17</v>
      </c>
    </row>
    <row r="536" spans="1:14" x14ac:dyDescent="0.25">
      <c r="A536">
        <v>149</v>
      </c>
      <c r="B536" s="62" t="s">
        <v>1402</v>
      </c>
      <c r="C536" s="64">
        <v>330.83908081054688</v>
      </c>
      <c r="D536" s="64">
        <v>2.5196168055294659</v>
      </c>
      <c r="E536" s="22">
        <f t="shared" si="46"/>
        <v>1</v>
      </c>
      <c r="F536" s="62" t="s">
        <v>1397</v>
      </c>
      <c r="G536" s="74">
        <f t="shared" si="47"/>
        <v>4087454.4719412117</v>
      </c>
      <c r="H536" s="19">
        <v>6.6114529283118104</v>
      </c>
      <c r="I536" s="19">
        <f t="shared" si="48"/>
        <v>1</v>
      </c>
      <c r="J536" s="62" t="s">
        <v>1398</v>
      </c>
      <c r="K536" s="74">
        <f t="shared" si="50"/>
        <v>1</v>
      </c>
      <c r="L536" s="74">
        <v>0</v>
      </c>
      <c r="M536" s="76" t="str">
        <f t="shared" si="49"/>
        <v>G1T1701_BR_068_P__G1T1701_BR_017_P</v>
      </c>
      <c r="N536" s="24">
        <v>17</v>
      </c>
    </row>
    <row r="537" spans="1:14" x14ac:dyDescent="0.25">
      <c r="A537">
        <v>149</v>
      </c>
      <c r="B537" s="62" t="s">
        <v>1403</v>
      </c>
      <c r="C537" s="64">
        <v>22334.298012216957</v>
      </c>
      <c r="E537" s="22">
        <f t="shared" si="46"/>
        <v>0</v>
      </c>
      <c r="F537" s="62" t="s">
        <v>1397</v>
      </c>
      <c r="G537" s="74">
        <f t="shared" si="47"/>
        <v>4087454.4719412117</v>
      </c>
      <c r="H537" s="19">
        <v>6.6114529283118104</v>
      </c>
      <c r="I537" s="19">
        <f t="shared" si="48"/>
        <v>1</v>
      </c>
      <c r="J537" s="62" t="s">
        <v>1398</v>
      </c>
      <c r="K537" s="74">
        <f t="shared" si="50"/>
        <v>1</v>
      </c>
      <c r="L537" s="74">
        <v>0</v>
      </c>
      <c r="M537" s="76" t="str">
        <f t="shared" si="49"/>
        <v>G1T1701_BR_068_P__G1T1701_BR_017_P</v>
      </c>
      <c r="N537" s="24">
        <v>17</v>
      </c>
    </row>
    <row r="538" spans="1:14" x14ac:dyDescent="0.25">
      <c r="A538">
        <v>149</v>
      </c>
      <c r="B538" s="62" t="s">
        <v>1404</v>
      </c>
      <c r="C538" s="64">
        <v>1</v>
      </c>
      <c r="E538" s="22">
        <f t="shared" si="46"/>
        <v>0</v>
      </c>
      <c r="F538" s="62" t="s">
        <v>1397</v>
      </c>
      <c r="G538" s="74">
        <f t="shared" si="47"/>
        <v>4087454.4719412117</v>
      </c>
      <c r="H538" s="19">
        <v>6.6114529283118104</v>
      </c>
      <c r="I538" s="19">
        <f t="shared" si="48"/>
        <v>1</v>
      </c>
      <c r="J538" s="62" t="s">
        <v>1398</v>
      </c>
      <c r="K538" s="74">
        <f t="shared" si="50"/>
        <v>1</v>
      </c>
      <c r="L538" s="74">
        <v>0</v>
      </c>
      <c r="M538" s="76" t="str">
        <f t="shared" si="49"/>
        <v>G1T1701_BR_068_P__G1T1701_BR_017_P</v>
      </c>
      <c r="N538" s="24">
        <v>17</v>
      </c>
    </row>
    <row r="539" spans="1:14" x14ac:dyDescent="0.25">
      <c r="A539">
        <v>149</v>
      </c>
      <c r="B539" s="62" t="s">
        <v>1405</v>
      </c>
      <c r="C539" s="64">
        <v>122181.2890625</v>
      </c>
      <c r="D539" s="64">
        <v>5.0870047028043173</v>
      </c>
      <c r="E539" s="22">
        <f t="shared" si="46"/>
        <v>1</v>
      </c>
      <c r="F539" s="62" t="s">
        <v>1397</v>
      </c>
      <c r="G539" s="74">
        <f t="shared" si="47"/>
        <v>4087454.4719412117</v>
      </c>
      <c r="H539" s="19">
        <v>6.6114529283118104</v>
      </c>
      <c r="I539" s="19">
        <f t="shared" si="48"/>
        <v>1</v>
      </c>
      <c r="J539" s="62" t="s">
        <v>1398</v>
      </c>
      <c r="K539" s="74">
        <f t="shared" si="50"/>
        <v>1</v>
      </c>
      <c r="L539" s="74">
        <v>0</v>
      </c>
      <c r="M539" s="76" t="str">
        <f t="shared" si="49"/>
        <v>G1T1701_BR_068_P__G1T1701_BR_017_P</v>
      </c>
      <c r="N539" s="24">
        <v>17</v>
      </c>
    </row>
    <row r="540" spans="1:14" x14ac:dyDescent="0.25">
      <c r="A540">
        <v>149</v>
      </c>
      <c r="B540" s="62" t="s">
        <v>1406</v>
      </c>
      <c r="C540" s="64">
        <v>451439.9609375</v>
      </c>
      <c r="D540" s="64">
        <v>5.6545999996830618</v>
      </c>
      <c r="E540" s="22">
        <f t="shared" si="46"/>
        <v>1</v>
      </c>
      <c r="F540" s="62" t="s">
        <v>1397</v>
      </c>
      <c r="G540" s="74">
        <f t="shared" si="47"/>
        <v>4087454.4719412117</v>
      </c>
      <c r="H540" s="19">
        <v>6.6114529283118104</v>
      </c>
      <c r="I540" s="19">
        <f t="shared" si="48"/>
        <v>1</v>
      </c>
      <c r="J540" s="62" t="s">
        <v>1398</v>
      </c>
      <c r="K540" s="74">
        <f t="shared" si="50"/>
        <v>1</v>
      </c>
      <c r="L540" s="74">
        <v>0</v>
      </c>
      <c r="M540" s="76" t="str">
        <f t="shared" si="49"/>
        <v>G1T1701_BR_068_P__G1T1701_BR_017_P</v>
      </c>
      <c r="N540" s="24">
        <v>17</v>
      </c>
    </row>
    <row r="541" spans="1:14" x14ac:dyDescent="0.25">
      <c r="A541">
        <v>150</v>
      </c>
      <c r="B541" s="62" t="s">
        <v>1407</v>
      </c>
      <c r="C541" s="64">
        <v>1</v>
      </c>
      <c r="D541" s="64">
        <v>0</v>
      </c>
      <c r="E541" s="22">
        <f t="shared" si="46"/>
        <v>0</v>
      </c>
      <c r="F541" s="62" t="s">
        <v>1397</v>
      </c>
      <c r="G541" s="74">
        <f t="shared" si="47"/>
        <v>4087454.4719412117</v>
      </c>
      <c r="H541" s="19">
        <v>6.6114529283118104</v>
      </c>
      <c r="I541" s="19">
        <f t="shared" si="48"/>
        <v>1</v>
      </c>
      <c r="J541" s="62" t="s">
        <v>1398</v>
      </c>
      <c r="K541" s="74">
        <f t="shared" si="50"/>
        <v>1</v>
      </c>
      <c r="L541" s="74">
        <v>0</v>
      </c>
      <c r="M541" s="76" t="str">
        <f t="shared" si="49"/>
        <v>G1T1701_BR_068_P__G1T1701_BR_017_P</v>
      </c>
      <c r="N541" s="24">
        <v>17</v>
      </c>
    </row>
    <row r="542" spans="1:14" x14ac:dyDescent="0.25">
      <c r="A542">
        <v>150</v>
      </c>
      <c r="B542" s="62" t="s">
        <v>1408</v>
      </c>
      <c r="C542" s="64">
        <v>1</v>
      </c>
      <c r="D542" s="64">
        <v>0</v>
      </c>
      <c r="E542" s="22">
        <f t="shared" si="46"/>
        <v>0</v>
      </c>
      <c r="F542" s="62" t="s">
        <v>1397</v>
      </c>
      <c r="G542" s="74">
        <f t="shared" si="47"/>
        <v>4087454.4719412117</v>
      </c>
      <c r="H542" s="19">
        <v>6.6114529283118104</v>
      </c>
      <c r="I542" s="19">
        <f t="shared" si="48"/>
        <v>1</v>
      </c>
      <c r="J542" s="62" t="s">
        <v>1398</v>
      </c>
      <c r="K542" s="74">
        <f t="shared" si="50"/>
        <v>1</v>
      </c>
      <c r="L542" s="74">
        <v>0</v>
      </c>
      <c r="M542" s="76" t="str">
        <f t="shared" si="49"/>
        <v>G1T1701_BR_068_P__G1T1701_BR_017_P</v>
      </c>
      <c r="N542" s="24">
        <v>17</v>
      </c>
    </row>
    <row r="543" spans="1:14" x14ac:dyDescent="0.25">
      <c r="A543">
        <v>149</v>
      </c>
      <c r="B543" s="62" t="s">
        <v>1409</v>
      </c>
      <c r="C543" s="22">
        <v>47.772588729858398</v>
      </c>
      <c r="D543" s="22">
        <v>1.6791787757323962</v>
      </c>
      <c r="E543" s="22">
        <f t="shared" si="46"/>
        <v>1</v>
      </c>
      <c r="F543" s="62" t="s">
        <v>1312</v>
      </c>
      <c r="G543" s="74">
        <f t="shared" si="47"/>
        <v>1</v>
      </c>
      <c r="H543" s="74">
        <v>0</v>
      </c>
      <c r="I543" s="19">
        <f t="shared" si="48"/>
        <v>0</v>
      </c>
      <c r="J543" s="62" t="s">
        <v>1410</v>
      </c>
      <c r="K543" s="74">
        <f t="shared" si="50"/>
        <v>88143.078644477733</v>
      </c>
      <c r="L543" s="74">
        <v>4.9451882153928493</v>
      </c>
      <c r="M543" s="76" t="str">
        <f t="shared" si="49"/>
        <v>G1T1701_BR_119_MP__G1T1701_BR_015_P</v>
      </c>
      <c r="N543" s="24">
        <v>18</v>
      </c>
    </row>
    <row r="544" spans="1:14" x14ac:dyDescent="0.25">
      <c r="A544">
        <v>149</v>
      </c>
      <c r="B544" s="62" t="s">
        <v>1411</v>
      </c>
      <c r="C544" s="64">
        <v>1</v>
      </c>
      <c r="D544" s="64">
        <f>LOG10(C544)</f>
        <v>0</v>
      </c>
      <c r="E544" s="22">
        <f t="shared" si="46"/>
        <v>0</v>
      </c>
      <c r="F544" s="62" t="s">
        <v>1312</v>
      </c>
      <c r="G544" s="74">
        <f t="shared" si="47"/>
        <v>1</v>
      </c>
      <c r="H544" s="74">
        <v>0</v>
      </c>
      <c r="I544" s="19">
        <f t="shared" si="48"/>
        <v>0</v>
      </c>
      <c r="J544" s="62" t="s">
        <v>1410</v>
      </c>
      <c r="K544" s="74">
        <f t="shared" si="50"/>
        <v>88143.078644477733</v>
      </c>
      <c r="L544" s="74">
        <v>4.9451882153928493</v>
      </c>
      <c r="M544" s="76" t="str">
        <f t="shared" si="49"/>
        <v>G1T1701_BR_119_MP__G1T1701_BR_015_P</v>
      </c>
      <c r="N544" s="24">
        <v>18</v>
      </c>
    </row>
    <row r="545" spans="1:14" x14ac:dyDescent="0.25">
      <c r="A545">
        <v>149</v>
      </c>
      <c r="B545" s="62" t="s">
        <v>1412</v>
      </c>
      <c r="C545" s="64">
        <v>1</v>
      </c>
      <c r="D545" s="64">
        <v>0</v>
      </c>
      <c r="E545" s="22">
        <f t="shared" si="46"/>
        <v>0</v>
      </c>
      <c r="F545" s="62" t="s">
        <v>1312</v>
      </c>
      <c r="G545" s="74">
        <f t="shared" si="47"/>
        <v>1</v>
      </c>
      <c r="H545" s="74">
        <v>0</v>
      </c>
      <c r="I545" s="19">
        <f t="shared" si="48"/>
        <v>0</v>
      </c>
      <c r="J545" s="62" t="s">
        <v>1410</v>
      </c>
      <c r="K545" s="74">
        <f t="shared" si="50"/>
        <v>88143.078644477893</v>
      </c>
      <c r="L545" s="74">
        <v>4.9451882153928501</v>
      </c>
      <c r="M545" s="76" t="str">
        <f t="shared" si="49"/>
        <v>G1T1701_BR_119_MP__G1T1701_BR_015_P</v>
      </c>
      <c r="N545" s="24">
        <v>18</v>
      </c>
    </row>
    <row r="546" spans="1:14" x14ac:dyDescent="0.25">
      <c r="A546">
        <v>149</v>
      </c>
      <c r="B546" s="62" t="s">
        <v>1413</v>
      </c>
      <c r="C546" s="64">
        <v>1</v>
      </c>
      <c r="D546" s="64" t="s">
        <v>764</v>
      </c>
      <c r="E546" s="22">
        <f t="shared" si="46"/>
        <v>1</v>
      </c>
      <c r="F546" s="62" t="s">
        <v>1312</v>
      </c>
      <c r="G546" s="74">
        <f t="shared" si="47"/>
        <v>1</v>
      </c>
      <c r="H546" s="74">
        <v>0</v>
      </c>
      <c r="I546" s="19">
        <f t="shared" si="48"/>
        <v>0</v>
      </c>
      <c r="J546" s="62" t="s">
        <v>1410</v>
      </c>
      <c r="K546" s="74">
        <f t="shared" si="50"/>
        <v>88143.078644477893</v>
      </c>
      <c r="L546" s="74">
        <v>4.9451882153928501</v>
      </c>
      <c r="M546" s="76" t="str">
        <f t="shared" si="49"/>
        <v>G1T1701_BR_119_MP__G1T1701_BR_015_P</v>
      </c>
      <c r="N546" s="24">
        <v>18</v>
      </c>
    </row>
    <row r="547" spans="1:14" x14ac:dyDescent="0.25">
      <c r="A547">
        <v>149</v>
      </c>
      <c r="B547" s="62" t="s">
        <v>1414</v>
      </c>
      <c r="C547" s="79">
        <v>146.78328514099121</v>
      </c>
      <c r="D547" s="64">
        <v>2.1666766033706888</v>
      </c>
      <c r="E547" s="22">
        <f t="shared" si="46"/>
        <v>1</v>
      </c>
      <c r="F547" s="62" t="s">
        <v>1312</v>
      </c>
      <c r="G547" s="74">
        <f t="shared" si="47"/>
        <v>1</v>
      </c>
      <c r="H547" s="74">
        <v>0</v>
      </c>
      <c r="I547" s="19">
        <f t="shared" si="48"/>
        <v>0</v>
      </c>
      <c r="J547" s="62" t="s">
        <v>1410</v>
      </c>
      <c r="K547" s="74">
        <f t="shared" si="50"/>
        <v>88143.078644477893</v>
      </c>
      <c r="L547" s="74">
        <v>4.9451882153928501</v>
      </c>
      <c r="M547" s="76" t="str">
        <f t="shared" si="49"/>
        <v>G1T1701_BR_119_MP__G1T1701_BR_015_P</v>
      </c>
      <c r="N547" s="24">
        <v>18</v>
      </c>
    </row>
    <row r="548" spans="1:14" x14ac:dyDescent="0.25">
      <c r="A548" s="10">
        <v>149</v>
      </c>
      <c r="B548" s="63" t="s">
        <v>1415</v>
      </c>
      <c r="C548" s="79">
        <v>1</v>
      </c>
      <c r="D548" s="64" t="s">
        <v>764</v>
      </c>
      <c r="E548" s="22">
        <f t="shared" si="46"/>
        <v>1</v>
      </c>
      <c r="F548" s="63" t="s">
        <v>1312</v>
      </c>
      <c r="G548" s="74">
        <f t="shared" si="47"/>
        <v>1</v>
      </c>
      <c r="H548" s="74">
        <v>0</v>
      </c>
      <c r="I548" s="19">
        <f t="shared" si="48"/>
        <v>0</v>
      </c>
      <c r="J548" s="63" t="s">
        <v>1410</v>
      </c>
      <c r="K548" s="74">
        <f t="shared" si="50"/>
        <v>88143.078644477893</v>
      </c>
      <c r="L548" s="74">
        <v>4.9451882153928501</v>
      </c>
      <c r="M548" s="80" t="str">
        <f t="shared" si="49"/>
        <v>G1T1701_BR_119_MP__G1T1701_BR_015_P</v>
      </c>
      <c r="N548" s="24">
        <v>18</v>
      </c>
    </row>
    <row r="549" spans="1:14" x14ac:dyDescent="0.25">
      <c r="A549">
        <v>149</v>
      </c>
      <c r="B549" s="62" t="s">
        <v>1416</v>
      </c>
      <c r="C549" s="64">
        <v>1</v>
      </c>
      <c r="D549" s="64" t="s">
        <v>764</v>
      </c>
      <c r="E549" s="22">
        <f t="shared" si="46"/>
        <v>1</v>
      </c>
      <c r="F549" s="62" t="s">
        <v>1312</v>
      </c>
      <c r="G549" s="74">
        <f t="shared" si="47"/>
        <v>1</v>
      </c>
      <c r="H549" s="74">
        <v>0</v>
      </c>
      <c r="I549" s="19">
        <f t="shared" si="48"/>
        <v>0</v>
      </c>
      <c r="J549" s="62" t="s">
        <v>1410</v>
      </c>
      <c r="K549" s="74">
        <f t="shared" si="50"/>
        <v>88143.078644477893</v>
      </c>
      <c r="L549" s="74">
        <v>4.9451882153928501</v>
      </c>
      <c r="M549" s="76" t="str">
        <f t="shared" si="49"/>
        <v>G1T1701_BR_119_MP__G1T1701_BR_015_P</v>
      </c>
      <c r="N549" s="24">
        <v>18</v>
      </c>
    </row>
    <row r="550" spans="1:14" x14ac:dyDescent="0.25">
      <c r="A550">
        <v>150</v>
      </c>
      <c r="B550" s="62" t="s">
        <v>1417</v>
      </c>
      <c r="C550" s="64">
        <v>433.87248992919922</v>
      </c>
      <c r="D550" s="64">
        <v>2.6373621141745964</v>
      </c>
      <c r="E550" s="22">
        <f t="shared" si="46"/>
        <v>1</v>
      </c>
      <c r="F550" s="62" t="s">
        <v>1312</v>
      </c>
      <c r="G550" s="74">
        <f t="shared" si="47"/>
        <v>1</v>
      </c>
      <c r="H550" s="74">
        <v>0</v>
      </c>
      <c r="I550" s="19">
        <f t="shared" si="48"/>
        <v>0</v>
      </c>
      <c r="J550" s="62" t="s">
        <v>1410</v>
      </c>
      <c r="K550" s="74">
        <f t="shared" si="50"/>
        <v>88143.078644477893</v>
      </c>
      <c r="L550" s="74">
        <v>4.9451882153928501</v>
      </c>
      <c r="M550" s="76" t="str">
        <f t="shared" si="49"/>
        <v>G1T1701_BR_119_MP__G1T1701_BR_015_P</v>
      </c>
      <c r="N550" s="24">
        <v>18</v>
      </c>
    </row>
    <row r="551" spans="1:14" x14ac:dyDescent="0.25">
      <c r="A551">
        <v>150</v>
      </c>
      <c r="B551" s="62" t="s">
        <v>1418</v>
      </c>
      <c r="C551" s="64">
        <v>1</v>
      </c>
      <c r="D551" s="64">
        <v>0</v>
      </c>
      <c r="E551" s="22">
        <f t="shared" si="46"/>
        <v>0</v>
      </c>
      <c r="F551" s="62" t="s">
        <v>1312</v>
      </c>
      <c r="G551" s="74">
        <f t="shared" si="47"/>
        <v>1</v>
      </c>
      <c r="H551" s="74">
        <v>0</v>
      </c>
      <c r="I551" s="19">
        <f t="shared" si="48"/>
        <v>0</v>
      </c>
      <c r="J551" s="62" t="s">
        <v>1410</v>
      </c>
      <c r="K551" s="74">
        <f t="shared" si="50"/>
        <v>88143.078644477893</v>
      </c>
      <c r="L551" s="74">
        <v>4.9451882153928501</v>
      </c>
      <c r="M551" s="76" t="str">
        <f t="shared" si="49"/>
        <v>G1T1701_BR_119_MP__G1T1701_BR_015_P</v>
      </c>
      <c r="N551" s="24">
        <v>18</v>
      </c>
    </row>
    <row r="552" spans="1:14" x14ac:dyDescent="0.25">
      <c r="A552">
        <v>150</v>
      </c>
      <c r="B552" s="62" t="s">
        <v>1419</v>
      </c>
      <c r="C552" s="64">
        <v>1</v>
      </c>
      <c r="D552" s="64">
        <v>0</v>
      </c>
      <c r="E552" s="22">
        <f t="shared" si="46"/>
        <v>0</v>
      </c>
      <c r="F552" s="62" t="s">
        <v>1312</v>
      </c>
      <c r="G552" s="74">
        <f t="shared" si="47"/>
        <v>1</v>
      </c>
      <c r="H552" s="74">
        <v>0</v>
      </c>
      <c r="I552" s="19">
        <f t="shared" si="48"/>
        <v>0</v>
      </c>
      <c r="J552" s="62" t="s">
        <v>1410</v>
      </c>
      <c r="K552" s="74">
        <f t="shared" si="50"/>
        <v>88143.078644477893</v>
      </c>
      <c r="L552" s="74">
        <v>4.9451882153928501</v>
      </c>
      <c r="M552" s="76" t="str">
        <f t="shared" si="49"/>
        <v>G1T1701_BR_119_MP__G1T1701_BR_015_P</v>
      </c>
      <c r="N552" s="24">
        <v>18</v>
      </c>
    </row>
    <row r="553" spans="1:14" x14ac:dyDescent="0.25">
      <c r="A553">
        <v>150</v>
      </c>
      <c r="B553" s="62" t="s">
        <v>1420</v>
      </c>
      <c r="C553" s="64">
        <v>105.60054779052734</v>
      </c>
      <c r="D553" s="64">
        <v>2.0236661710556176</v>
      </c>
      <c r="E553" s="22">
        <f t="shared" si="46"/>
        <v>1</v>
      </c>
      <c r="F553" s="62" t="s">
        <v>1421</v>
      </c>
      <c r="G553" s="74">
        <f t="shared" si="47"/>
        <v>416901.39429207786</v>
      </c>
      <c r="H553" s="74">
        <v>5.6200333475905397</v>
      </c>
      <c r="I553" s="19">
        <f t="shared" si="48"/>
        <v>1</v>
      </c>
      <c r="J553" s="62" t="s">
        <v>1422</v>
      </c>
      <c r="K553" s="74">
        <f t="shared" si="50"/>
        <v>6197.3545308945422</v>
      </c>
      <c r="L553" s="74">
        <v>3.7922063414630545</v>
      </c>
      <c r="M553" s="76" t="str">
        <f t="shared" si="49"/>
        <v>G1T1701_BR_103_MP__G1T1701_BR_012_P</v>
      </c>
      <c r="N553">
        <v>21</v>
      </c>
    </row>
    <row r="554" spans="1:14" x14ac:dyDescent="0.25">
      <c r="A554">
        <v>150</v>
      </c>
      <c r="B554" s="62" t="s">
        <v>1423</v>
      </c>
      <c r="C554" s="64">
        <v>1</v>
      </c>
      <c r="D554" s="64">
        <v>0</v>
      </c>
      <c r="E554" s="22">
        <f t="shared" si="46"/>
        <v>0</v>
      </c>
      <c r="F554" s="62" t="s">
        <v>1421</v>
      </c>
      <c r="G554" s="74">
        <f t="shared" si="47"/>
        <v>416901.39429207786</v>
      </c>
      <c r="H554" s="74">
        <v>5.6200333475905397</v>
      </c>
      <c r="I554" s="19">
        <f t="shared" si="48"/>
        <v>1</v>
      </c>
      <c r="J554" s="62" t="s">
        <v>1422</v>
      </c>
      <c r="K554" s="74">
        <f t="shared" si="50"/>
        <v>6197.3545308944767</v>
      </c>
      <c r="L554" s="74">
        <v>3.79220634146305</v>
      </c>
      <c r="M554" s="76" t="str">
        <f t="shared" si="49"/>
        <v>G1T1701_BR_103_MP__G1T1701_BR_012_P</v>
      </c>
      <c r="N554">
        <v>21</v>
      </c>
    </row>
    <row r="555" spans="1:14" x14ac:dyDescent="0.25">
      <c r="A555">
        <v>150</v>
      </c>
      <c r="B555" s="62" t="s">
        <v>1424</v>
      </c>
      <c r="C555" s="64">
        <v>1</v>
      </c>
      <c r="D555" s="64">
        <v>0</v>
      </c>
      <c r="E555" s="22">
        <f t="shared" si="46"/>
        <v>0</v>
      </c>
      <c r="F555" s="62" t="s">
        <v>1421</v>
      </c>
      <c r="G555" s="74">
        <f t="shared" si="47"/>
        <v>416901.39429207786</v>
      </c>
      <c r="H555" s="74">
        <v>5.6200333475905397</v>
      </c>
      <c r="I555" s="19">
        <f t="shared" si="48"/>
        <v>1</v>
      </c>
      <c r="J555" s="62" t="s">
        <v>1422</v>
      </c>
      <c r="K555" s="74">
        <f t="shared" si="50"/>
        <v>6197.3545308944767</v>
      </c>
      <c r="L555" s="74">
        <v>3.79220634146305</v>
      </c>
      <c r="M555" s="76" t="str">
        <f t="shared" si="49"/>
        <v>G1T1701_BR_103_MP__G1T1701_BR_012_P</v>
      </c>
      <c r="N555">
        <v>21</v>
      </c>
    </row>
    <row r="556" spans="1:14" x14ac:dyDescent="0.25">
      <c r="A556">
        <v>150</v>
      </c>
      <c r="B556" s="62" t="s">
        <v>1425</v>
      </c>
      <c r="C556" s="22">
        <v>32125.09765625</v>
      </c>
      <c r="D556" s="22">
        <v>4.5068444565418737</v>
      </c>
      <c r="E556" s="22">
        <f t="shared" si="46"/>
        <v>1</v>
      </c>
      <c r="F556" s="62" t="s">
        <v>1421</v>
      </c>
      <c r="G556" s="74">
        <f t="shared" si="47"/>
        <v>416901.39429207786</v>
      </c>
      <c r="H556" s="74">
        <v>5.6200333475905397</v>
      </c>
      <c r="I556" s="19">
        <f t="shared" si="48"/>
        <v>1</v>
      </c>
      <c r="J556" s="62" t="s">
        <v>1422</v>
      </c>
      <c r="K556" s="74">
        <f t="shared" si="50"/>
        <v>6197.3545308944767</v>
      </c>
      <c r="L556" s="74">
        <v>3.79220634146305</v>
      </c>
      <c r="M556" s="76" t="str">
        <f t="shared" si="49"/>
        <v>G1T1701_BR_103_MP__G1T1701_BR_012_P</v>
      </c>
      <c r="N556">
        <v>21</v>
      </c>
    </row>
    <row r="557" spans="1:14" x14ac:dyDescent="0.25">
      <c r="A557">
        <v>150</v>
      </c>
      <c r="B557" s="62" t="s">
        <v>1426</v>
      </c>
      <c r="C557" s="22">
        <v>310798.57421875</v>
      </c>
      <c r="D557" s="22">
        <v>5.4924790178175842</v>
      </c>
      <c r="E557" s="22">
        <f t="shared" si="46"/>
        <v>1</v>
      </c>
      <c r="F557" s="62" t="s">
        <v>1421</v>
      </c>
      <c r="G557" s="74">
        <f t="shared" si="47"/>
        <v>416901.39429207786</v>
      </c>
      <c r="H557" s="74">
        <v>5.6200333475905397</v>
      </c>
      <c r="I557" s="19">
        <f t="shared" si="48"/>
        <v>1</v>
      </c>
      <c r="J557" s="62" t="s">
        <v>1422</v>
      </c>
      <c r="K557" s="74">
        <f t="shared" si="50"/>
        <v>6197.3545308944767</v>
      </c>
      <c r="L557" s="74">
        <v>3.79220634146305</v>
      </c>
      <c r="M557" s="76" t="str">
        <f t="shared" si="49"/>
        <v>G1T1701_BR_103_MP__G1T1701_BR_012_P</v>
      </c>
      <c r="N557">
        <v>21</v>
      </c>
    </row>
    <row r="558" spans="1:14" x14ac:dyDescent="0.25">
      <c r="A558">
        <v>150</v>
      </c>
      <c r="B558" s="62" t="s">
        <v>1427</v>
      </c>
      <c r="C558" s="22">
        <v>905.76988220214844</v>
      </c>
      <c r="D558" s="22">
        <v>2.9570178758403438</v>
      </c>
      <c r="E558" s="22">
        <f t="shared" si="46"/>
        <v>1</v>
      </c>
      <c r="F558" s="62" t="s">
        <v>1421</v>
      </c>
      <c r="G558" s="74">
        <f t="shared" si="47"/>
        <v>416901.39429207786</v>
      </c>
      <c r="H558" s="74">
        <v>5.6200333475905397</v>
      </c>
      <c r="I558" s="19">
        <f t="shared" si="48"/>
        <v>1</v>
      </c>
      <c r="J558" s="62" t="s">
        <v>1422</v>
      </c>
      <c r="K558" s="74">
        <f t="shared" si="50"/>
        <v>6197.3545308944767</v>
      </c>
      <c r="L558" s="74">
        <v>3.79220634146305</v>
      </c>
      <c r="M558" s="76" t="str">
        <f t="shared" si="49"/>
        <v>G1T1701_BR_103_MP__G1T1701_BR_012_P</v>
      </c>
      <c r="N558">
        <v>21</v>
      </c>
    </row>
    <row r="559" spans="1:14" x14ac:dyDescent="0.25">
      <c r="A559">
        <v>149</v>
      </c>
      <c r="B559" s="62" t="s">
        <v>1428</v>
      </c>
      <c r="C559" s="22">
        <v>1</v>
      </c>
      <c r="D559" s="22">
        <v>0</v>
      </c>
      <c r="E559" s="22">
        <f t="shared" si="46"/>
        <v>0</v>
      </c>
      <c r="F559" s="62" t="s">
        <v>1421</v>
      </c>
      <c r="G559" s="74">
        <f t="shared" si="47"/>
        <v>416901.39429207344</v>
      </c>
      <c r="H559" s="74">
        <v>5.6200333475905353</v>
      </c>
      <c r="I559" s="19">
        <f t="shared" si="48"/>
        <v>1</v>
      </c>
      <c r="J559" s="62" t="s">
        <v>1429</v>
      </c>
      <c r="K559" s="74">
        <f t="shared" si="50"/>
        <v>3905.9402933192882</v>
      </c>
      <c r="L559" s="74">
        <v>3.5917256003240441</v>
      </c>
      <c r="M559" s="76" t="str">
        <f t="shared" si="49"/>
        <v>G1T1701_BR_103_MP__G1T1701_BR_014_P</v>
      </c>
      <c r="N559" s="24">
        <v>22</v>
      </c>
    </row>
    <row r="560" spans="1:14" x14ac:dyDescent="0.25">
      <c r="A560">
        <v>149</v>
      </c>
      <c r="B560" s="62" t="s">
        <v>1430</v>
      </c>
      <c r="C560" s="22">
        <v>10.72437047958374</v>
      </c>
      <c r="D560" s="22">
        <v>1.0303718085241673</v>
      </c>
      <c r="E560" s="22">
        <f t="shared" si="46"/>
        <v>1</v>
      </c>
      <c r="F560" s="62" t="s">
        <v>1421</v>
      </c>
      <c r="G560" s="74">
        <f t="shared" si="47"/>
        <v>416901.39429207344</v>
      </c>
      <c r="H560" s="74">
        <v>5.6200333475905353</v>
      </c>
      <c r="I560" s="19">
        <f t="shared" si="48"/>
        <v>1</v>
      </c>
      <c r="J560" s="62" t="s">
        <v>1429</v>
      </c>
      <c r="K560" s="74">
        <f t="shared" si="50"/>
        <v>3905.9402933192882</v>
      </c>
      <c r="L560" s="74">
        <v>3.5917256003240441</v>
      </c>
      <c r="M560" s="76" t="str">
        <f t="shared" si="49"/>
        <v>G1T1701_BR_103_MP__G1T1701_BR_014_P</v>
      </c>
      <c r="N560" s="24">
        <v>22</v>
      </c>
    </row>
    <row r="561" spans="1:14" x14ac:dyDescent="0.25">
      <c r="A561">
        <v>149</v>
      </c>
      <c r="B561" s="62" t="s">
        <v>1431</v>
      </c>
      <c r="C561" s="12">
        <v>3334.1425371345999</v>
      </c>
      <c r="D561" s="64">
        <f>LOG10(C561)</f>
        <v>3.5229841623089637</v>
      </c>
      <c r="E561" s="22">
        <f t="shared" si="46"/>
        <v>1</v>
      </c>
      <c r="F561" s="62" t="s">
        <v>1421</v>
      </c>
      <c r="G561" s="74">
        <f t="shared" si="47"/>
        <v>416901.39429207786</v>
      </c>
      <c r="H561" s="74">
        <v>5.6200333475905397</v>
      </c>
      <c r="I561" s="19">
        <f t="shared" si="48"/>
        <v>1</v>
      </c>
      <c r="J561" s="62" t="s">
        <v>1429</v>
      </c>
      <c r="K561" s="74">
        <f t="shared" si="50"/>
        <v>3905.9402933192537</v>
      </c>
      <c r="L561" s="74">
        <v>3.5917256003240401</v>
      </c>
      <c r="M561" s="76" t="str">
        <f t="shared" si="49"/>
        <v>G1T1701_BR_103_MP__G1T1701_BR_014_P</v>
      </c>
      <c r="N561" s="24">
        <v>22</v>
      </c>
    </row>
    <row r="562" spans="1:14" x14ac:dyDescent="0.25">
      <c r="A562">
        <v>149</v>
      </c>
      <c r="B562" s="62" t="s">
        <v>1432</v>
      </c>
      <c r="C562" s="22">
        <v>5843.4748700432683</v>
      </c>
      <c r="D562" s="64">
        <f>LOG10(C562)</f>
        <v>3.766671180689765</v>
      </c>
      <c r="E562" s="22">
        <f t="shared" si="46"/>
        <v>1</v>
      </c>
      <c r="F562" s="63" t="s">
        <v>1421</v>
      </c>
      <c r="G562" s="74">
        <f t="shared" si="47"/>
        <v>416901.39429207786</v>
      </c>
      <c r="H562" s="74">
        <v>5.6200333475905397</v>
      </c>
      <c r="I562" s="19">
        <f t="shared" si="48"/>
        <v>1</v>
      </c>
      <c r="J562" s="63" t="s">
        <v>1429</v>
      </c>
      <c r="K562" s="74">
        <f t="shared" si="50"/>
        <v>3905.9402933192537</v>
      </c>
      <c r="L562" s="74">
        <v>3.5917256003240401</v>
      </c>
      <c r="M562" s="80" t="str">
        <f t="shared" si="49"/>
        <v>G1T1701_BR_103_MP__G1T1701_BR_014_P</v>
      </c>
      <c r="N562" s="24">
        <v>22</v>
      </c>
    </row>
    <row r="563" spans="1:14" x14ac:dyDescent="0.25">
      <c r="A563">
        <v>150</v>
      </c>
      <c r="B563" s="62" t="s">
        <v>1433</v>
      </c>
      <c r="C563" s="22">
        <v>14.775830507278442</v>
      </c>
      <c r="D563" s="22">
        <v>1.1695519006931567</v>
      </c>
      <c r="E563" s="22">
        <f t="shared" si="46"/>
        <v>1</v>
      </c>
      <c r="F563" s="62" t="s">
        <v>1421</v>
      </c>
      <c r="G563" s="74">
        <f t="shared" si="47"/>
        <v>416901.39429207786</v>
      </c>
      <c r="H563" s="74">
        <v>5.6200333475905397</v>
      </c>
      <c r="I563" s="19">
        <f t="shared" si="48"/>
        <v>1</v>
      </c>
      <c r="J563" s="62" t="s">
        <v>1429</v>
      </c>
      <c r="K563" s="74">
        <f t="shared" si="50"/>
        <v>3905.9402933192537</v>
      </c>
      <c r="L563" s="74">
        <v>3.5917256003240401</v>
      </c>
      <c r="M563" s="76" t="str">
        <f t="shared" si="49"/>
        <v>G1T1701_BR_103_MP__G1T1701_BR_014_P</v>
      </c>
      <c r="N563" s="24">
        <v>22</v>
      </c>
    </row>
    <row r="564" spans="1:14" x14ac:dyDescent="0.25">
      <c r="A564">
        <v>150</v>
      </c>
      <c r="B564" s="62" t="s">
        <v>1434</v>
      </c>
      <c r="C564" s="64">
        <v>1</v>
      </c>
      <c r="D564" s="64">
        <v>0</v>
      </c>
      <c r="E564" s="22">
        <f t="shared" si="46"/>
        <v>0</v>
      </c>
      <c r="F564" s="62" t="s">
        <v>1421</v>
      </c>
      <c r="G564" s="74">
        <f t="shared" si="47"/>
        <v>416901.39429207786</v>
      </c>
      <c r="H564" s="74">
        <v>5.6200333475905397</v>
      </c>
      <c r="I564" s="19">
        <f t="shared" si="48"/>
        <v>1</v>
      </c>
      <c r="J564" s="62" t="s">
        <v>1429</v>
      </c>
      <c r="K564" s="74">
        <f t="shared" si="50"/>
        <v>3905.9402933192537</v>
      </c>
      <c r="L564" s="74">
        <v>3.5917256003240401</v>
      </c>
      <c r="M564" s="76" t="str">
        <f t="shared" si="49"/>
        <v>G1T1701_BR_103_MP__G1T1701_BR_014_P</v>
      </c>
      <c r="N564" s="24">
        <v>22</v>
      </c>
    </row>
    <row r="565" spans="1:14" x14ac:dyDescent="0.25">
      <c r="A565">
        <v>149</v>
      </c>
      <c r="B565" s="62" t="s">
        <v>1435</v>
      </c>
      <c r="C565" s="64">
        <v>1</v>
      </c>
      <c r="D565" s="64" t="s">
        <v>764</v>
      </c>
      <c r="E565" s="22">
        <f t="shared" si="46"/>
        <v>1</v>
      </c>
      <c r="F565" s="62" t="s">
        <v>1436</v>
      </c>
      <c r="G565" s="74">
        <f t="shared" si="47"/>
        <v>64422140.432674333</v>
      </c>
      <c r="H565" s="74">
        <v>7.8090351502051334</v>
      </c>
      <c r="I565" s="19">
        <f t="shared" si="48"/>
        <v>1</v>
      </c>
      <c r="J565" s="62" t="s">
        <v>1437</v>
      </c>
      <c r="K565" s="74">
        <f t="shared" si="50"/>
        <v>282709.50533574482</v>
      </c>
      <c r="L565" s="74">
        <v>5.4513404107019827</v>
      </c>
      <c r="M565" s="76" t="str">
        <f t="shared" si="49"/>
        <v>G1T1701_BR_211_MP__G1T1701_BR_428_MP</v>
      </c>
      <c r="N565" s="24">
        <v>23</v>
      </c>
    </row>
    <row r="566" spans="1:14" x14ac:dyDescent="0.25">
      <c r="A566">
        <v>150</v>
      </c>
      <c r="B566" s="62" t="s">
        <v>1438</v>
      </c>
      <c r="C566" s="22">
        <v>1</v>
      </c>
      <c r="D566" s="22">
        <v>0</v>
      </c>
      <c r="E566" s="22">
        <f t="shared" si="46"/>
        <v>0</v>
      </c>
      <c r="F566" s="62" t="s">
        <v>1436</v>
      </c>
      <c r="G566" s="74">
        <f t="shared" si="47"/>
        <v>64422140.432673872</v>
      </c>
      <c r="H566" s="74">
        <v>7.8090351502051298</v>
      </c>
      <c r="I566" s="19">
        <f t="shared" si="48"/>
        <v>1</v>
      </c>
      <c r="J566" s="62" t="s">
        <v>1437</v>
      </c>
      <c r="K566" s="74">
        <f t="shared" si="50"/>
        <v>282709.50533574284</v>
      </c>
      <c r="L566" s="74">
        <v>5.4513404107019801</v>
      </c>
      <c r="M566" s="76" t="str">
        <f t="shared" si="49"/>
        <v>G1T1701_BR_211_MP__G1T1701_BR_428_MP</v>
      </c>
      <c r="N566" s="24">
        <v>23</v>
      </c>
    </row>
    <row r="567" spans="1:14" x14ac:dyDescent="0.25">
      <c r="A567">
        <v>150</v>
      </c>
      <c r="B567" s="62" t="s">
        <v>1439</v>
      </c>
      <c r="C567" s="64">
        <v>1</v>
      </c>
      <c r="D567" s="64">
        <v>0</v>
      </c>
      <c r="E567" s="22">
        <f t="shared" si="46"/>
        <v>0</v>
      </c>
      <c r="F567" s="62" t="s">
        <v>1436</v>
      </c>
      <c r="G567" s="74">
        <f t="shared" si="47"/>
        <v>64422140.432673872</v>
      </c>
      <c r="H567" s="74">
        <v>7.8090351502051298</v>
      </c>
      <c r="I567" s="19">
        <f t="shared" si="48"/>
        <v>1</v>
      </c>
      <c r="J567" s="62" t="s">
        <v>1437</v>
      </c>
      <c r="K567" s="74">
        <f t="shared" si="50"/>
        <v>282709.50533574284</v>
      </c>
      <c r="L567" s="74">
        <v>5.4513404107019801</v>
      </c>
      <c r="M567" s="76" t="str">
        <f t="shared" si="49"/>
        <v>G1T1701_BR_211_MP__G1T1701_BR_428_MP</v>
      </c>
      <c r="N567" s="24">
        <v>23</v>
      </c>
    </row>
    <row r="568" spans="1:14" x14ac:dyDescent="0.25">
      <c r="A568">
        <v>150</v>
      </c>
      <c r="B568" s="62" t="s">
        <v>1440</v>
      </c>
      <c r="C568" s="64">
        <v>19.318231344223022</v>
      </c>
      <c r="D568" s="64">
        <v>1.2859673626278567</v>
      </c>
      <c r="E568" s="22">
        <f t="shared" si="46"/>
        <v>1</v>
      </c>
      <c r="F568" s="62" t="s">
        <v>1436</v>
      </c>
      <c r="G568" s="74">
        <f t="shared" si="47"/>
        <v>64422140.432673872</v>
      </c>
      <c r="H568" s="74">
        <v>7.8090351502051298</v>
      </c>
      <c r="I568" s="19">
        <f t="shared" si="48"/>
        <v>1</v>
      </c>
      <c r="J568" s="62" t="s">
        <v>1437</v>
      </c>
      <c r="K568" s="74">
        <f t="shared" si="50"/>
        <v>282709.50533574284</v>
      </c>
      <c r="L568" s="74">
        <v>5.4513404107019801</v>
      </c>
      <c r="M568" s="76" t="str">
        <f t="shared" si="49"/>
        <v>G1T1701_BR_211_MP__G1T1701_BR_428_MP</v>
      </c>
      <c r="N568" s="24">
        <v>23</v>
      </c>
    </row>
    <row r="569" spans="1:14" x14ac:dyDescent="0.25">
      <c r="A569">
        <v>150</v>
      </c>
      <c r="B569" s="62" t="s">
        <v>1441</v>
      </c>
      <c r="C569" s="64">
        <v>1</v>
      </c>
      <c r="D569" s="64">
        <v>0</v>
      </c>
      <c r="E569" s="22">
        <f t="shared" si="46"/>
        <v>0</v>
      </c>
      <c r="F569" s="62" t="s">
        <v>1436</v>
      </c>
      <c r="G569" s="74">
        <f t="shared" si="47"/>
        <v>64422140.432673872</v>
      </c>
      <c r="H569" s="74">
        <v>7.8090351502051298</v>
      </c>
      <c r="I569" s="19">
        <f t="shared" si="48"/>
        <v>1</v>
      </c>
      <c r="J569" s="62" t="s">
        <v>1437</v>
      </c>
      <c r="K569" s="74">
        <f t="shared" si="50"/>
        <v>282709.50533574284</v>
      </c>
      <c r="L569" s="74">
        <v>5.4513404107019801</v>
      </c>
      <c r="M569" s="76" t="str">
        <f t="shared" si="49"/>
        <v>G1T1701_BR_211_MP__G1T1701_BR_428_MP</v>
      </c>
      <c r="N569" s="24">
        <v>23</v>
      </c>
    </row>
    <row r="570" spans="1:14" x14ac:dyDescent="0.25">
      <c r="A570">
        <v>150</v>
      </c>
      <c r="B570" s="62" t="s">
        <v>1442</v>
      </c>
      <c r="C570" s="22">
        <v>1</v>
      </c>
      <c r="D570" s="22">
        <v>0</v>
      </c>
      <c r="E570" s="22">
        <f t="shared" si="46"/>
        <v>0</v>
      </c>
      <c r="F570" s="62" t="s">
        <v>1436</v>
      </c>
      <c r="G570" s="74">
        <f t="shared" si="47"/>
        <v>64422140.432673872</v>
      </c>
      <c r="H570" s="74">
        <v>7.8090351502051298</v>
      </c>
      <c r="I570" s="19">
        <f t="shared" si="48"/>
        <v>1</v>
      </c>
      <c r="J570" s="62" t="s">
        <v>1437</v>
      </c>
      <c r="K570" s="74">
        <f t="shared" si="50"/>
        <v>282709.50533574284</v>
      </c>
      <c r="L570" s="74">
        <v>5.4513404107019801</v>
      </c>
      <c r="M570" s="76" t="str">
        <f t="shared" si="49"/>
        <v>G1T1701_BR_211_MP__G1T1701_BR_428_MP</v>
      </c>
      <c r="N570" s="24">
        <v>23</v>
      </c>
    </row>
    <row r="571" spans="1:14" x14ac:dyDescent="0.25">
      <c r="A571">
        <v>149</v>
      </c>
      <c r="B571" s="62" t="s">
        <v>1443</v>
      </c>
      <c r="C571" s="22">
        <v>283.90108108520508</v>
      </c>
      <c r="D571" s="22">
        <v>2.4531670463069246</v>
      </c>
      <c r="E571" s="22">
        <f t="shared" si="46"/>
        <v>1</v>
      </c>
      <c r="F571" s="62" t="s">
        <v>1444</v>
      </c>
      <c r="G571" s="74">
        <f t="shared" si="47"/>
        <v>1964504.5849336765</v>
      </c>
      <c r="H571" s="74">
        <v>6.2932530467436871</v>
      </c>
      <c r="I571" s="19">
        <f t="shared" si="48"/>
        <v>1</v>
      </c>
      <c r="J571" s="62" t="s">
        <v>798</v>
      </c>
      <c r="K571" s="74">
        <f t="shared" si="50"/>
        <v>1072974.4982059898</v>
      </c>
      <c r="L571" s="74">
        <v>6.03058940004607</v>
      </c>
      <c r="M571" s="76" t="str">
        <f t="shared" si="49"/>
        <v>G1T1701_BR_113_MP__G1T1701_BR_262_MP</v>
      </c>
      <c r="N571" s="24">
        <v>24</v>
      </c>
    </row>
    <row r="572" spans="1:14" x14ac:dyDescent="0.25">
      <c r="A572">
        <v>149</v>
      </c>
      <c r="B572" s="62" t="s">
        <v>1445</v>
      </c>
      <c r="C572" s="22">
        <v>25.608055591583252</v>
      </c>
      <c r="D572" s="22">
        <v>1.4083766039309698</v>
      </c>
      <c r="E572" s="22">
        <f t="shared" si="46"/>
        <v>1</v>
      </c>
      <c r="F572" s="62" t="s">
        <v>1444</v>
      </c>
      <c r="G572" s="74">
        <f t="shared" si="47"/>
        <v>1964504.5849336765</v>
      </c>
      <c r="H572" s="74">
        <v>6.2932530467436871</v>
      </c>
      <c r="I572" s="19">
        <f t="shared" si="48"/>
        <v>1</v>
      </c>
      <c r="J572" s="62" t="s">
        <v>798</v>
      </c>
      <c r="K572" s="74">
        <f t="shared" si="50"/>
        <v>1072974.4982059898</v>
      </c>
      <c r="L572" s="74">
        <v>6.03058940004607</v>
      </c>
      <c r="M572" s="76" t="str">
        <f t="shared" si="49"/>
        <v>G1T1701_BR_113_MP__G1T1701_BR_262_MP</v>
      </c>
      <c r="N572" s="24">
        <v>24</v>
      </c>
    </row>
    <row r="573" spans="1:14" x14ac:dyDescent="0.25">
      <c r="A573">
        <v>149</v>
      </c>
      <c r="B573" s="62" t="s">
        <v>1446</v>
      </c>
      <c r="C573" s="22">
        <v>1</v>
      </c>
      <c r="D573" s="22">
        <v>0</v>
      </c>
      <c r="E573" s="22">
        <f t="shared" si="46"/>
        <v>0</v>
      </c>
      <c r="F573" s="62" t="s">
        <v>1444</v>
      </c>
      <c r="G573" s="74">
        <f t="shared" si="47"/>
        <v>1964504.5849336905</v>
      </c>
      <c r="H573" s="74">
        <v>6.2932530467436898</v>
      </c>
      <c r="I573" s="19">
        <f t="shared" si="48"/>
        <v>1</v>
      </c>
      <c r="J573" s="62" t="s">
        <v>798</v>
      </c>
      <c r="K573" s="74">
        <f t="shared" si="50"/>
        <v>1072974.4982059898</v>
      </c>
      <c r="L573" s="74">
        <v>6.03058940004607</v>
      </c>
      <c r="M573" s="76" t="str">
        <f t="shared" si="49"/>
        <v>G1T1701_BR_113_MP__G1T1701_BR_262_MP</v>
      </c>
      <c r="N573" s="24">
        <v>24</v>
      </c>
    </row>
    <row r="574" spans="1:14" x14ac:dyDescent="0.25">
      <c r="A574">
        <v>149</v>
      </c>
      <c r="B574" s="62" t="s">
        <v>1447</v>
      </c>
      <c r="C574" s="64">
        <v>1</v>
      </c>
      <c r="D574" s="64">
        <v>0</v>
      </c>
      <c r="E574" s="22">
        <f t="shared" si="46"/>
        <v>0</v>
      </c>
      <c r="F574" s="62" t="s">
        <v>1444</v>
      </c>
      <c r="G574" s="74">
        <f t="shared" si="47"/>
        <v>1964504.5849336905</v>
      </c>
      <c r="H574" s="74">
        <v>6.2932530467436898</v>
      </c>
      <c r="I574" s="19">
        <f t="shared" si="48"/>
        <v>1</v>
      </c>
      <c r="J574" s="62" t="s">
        <v>798</v>
      </c>
      <c r="K574" s="74">
        <f t="shared" si="50"/>
        <v>1072974.4982059898</v>
      </c>
      <c r="L574" s="74">
        <v>6.03058940004607</v>
      </c>
      <c r="M574" s="76" t="str">
        <f t="shared" si="49"/>
        <v>G1T1701_BR_113_MP__G1T1701_BR_262_MP</v>
      </c>
      <c r="N574" s="24">
        <v>24</v>
      </c>
    </row>
    <row r="575" spans="1:14" x14ac:dyDescent="0.25">
      <c r="A575">
        <v>149</v>
      </c>
      <c r="B575" s="62" t="s">
        <v>1448</v>
      </c>
      <c r="C575" s="64">
        <v>1001329.609375</v>
      </c>
      <c r="D575" s="64">
        <v>6.0005770584684317</v>
      </c>
      <c r="E575" s="22">
        <f t="shared" si="46"/>
        <v>1</v>
      </c>
      <c r="F575" s="62" t="s">
        <v>1444</v>
      </c>
      <c r="G575" s="74">
        <f t="shared" si="47"/>
        <v>1964504.5849336905</v>
      </c>
      <c r="H575" s="74">
        <v>6.2932530467436898</v>
      </c>
      <c r="I575" s="19">
        <f t="shared" si="48"/>
        <v>1</v>
      </c>
      <c r="J575" s="62" t="s">
        <v>798</v>
      </c>
      <c r="K575" s="74">
        <f t="shared" si="50"/>
        <v>1072974.4982059898</v>
      </c>
      <c r="L575" s="74">
        <v>6.03058940004607</v>
      </c>
      <c r="M575" s="76" t="str">
        <f t="shared" si="49"/>
        <v>G1T1701_BR_113_MP__G1T1701_BR_262_MP</v>
      </c>
      <c r="N575" s="24">
        <v>24</v>
      </c>
    </row>
    <row r="576" spans="1:14" x14ac:dyDescent="0.25">
      <c r="A576">
        <v>149</v>
      </c>
      <c r="B576" s="62" t="s">
        <v>1449</v>
      </c>
      <c r="C576" s="79">
        <v>896.2506103515625</v>
      </c>
      <c r="D576" s="64">
        <v>2.9524294644328721</v>
      </c>
      <c r="E576" s="22">
        <f t="shared" si="46"/>
        <v>1</v>
      </c>
      <c r="F576" s="62" t="s">
        <v>1444</v>
      </c>
      <c r="G576" s="74">
        <f t="shared" si="47"/>
        <v>1964504.5849336905</v>
      </c>
      <c r="H576" s="74">
        <v>6.2932530467436898</v>
      </c>
      <c r="I576" s="19">
        <f t="shared" si="48"/>
        <v>1</v>
      </c>
      <c r="J576" s="62" t="s">
        <v>798</v>
      </c>
      <c r="K576" s="74">
        <f t="shared" si="50"/>
        <v>1072974.4982059898</v>
      </c>
      <c r="L576" s="74">
        <v>6.03058940004607</v>
      </c>
      <c r="M576" s="76" t="str">
        <f t="shared" si="49"/>
        <v>G1T1701_BR_113_MP__G1T1701_BR_262_MP</v>
      </c>
      <c r="N576" s="24">
        <v>24</v>
      </c>
    </row>
    <row r="577" spans="1:14" x14ac:dyDescent="0.25">
      <c r="A577">
        <v>149</v>
      </c>
      <c r="B577" s="62" t="s">
        <v>1450</v>
      </c>
      <c r="C577" s="64">
        <v>1</v>
      </c>
      <c r="D577" s="64">
        <v>0</v>
      </c>
      <c r="E577" s="22">
        <f t="shared" si="46"/>
        <v>0</v>
      </c>
      <c r="F577" s="62" t="s">
        <v>1444</v>
      </c>
      <c r="G577" s="74">
        <f t="shared" si="47"/>
        <v>1964504.5849336905</v>
      </c>
      <c r="H577" s="74">
        <v>6.2932530467436898</v>
      </c>
      <c r="I577" s="19">
        <f t="shared" si="48"/>
        <v>1</v>
      </c>
      <c r="J577" s="62" t="s">
        <v>798</v>
      </c>
      <c r="K577" s="74">
        <f t="shared" si="50"/>
        <v>1072974.4982059898</v>
      </c>
      <c r="L577" s="74">
        <v>6.03058940004607</v>
      </c>
      <c r="M577" s="76" t="str">
        <f t="shared" si="49"/>
        <v>G1T1701_BR_113_MP__G1T1701_BR_262_MP</v>
      </c>
      <c r="N577" s="24">
        <v>24</v>
      </c>
    </row>
    <row r="578" spans="1:14" x14ac:dyDescent="0.25">
      <c r="A578">
        <v>149</v>
      </c>
      <c r="B578" s="62" t="s">
        <v>1451</v>
      </c>
      <c r="C578" s="64">
        <v>1054.6157073974609</v>
      </c>
      <c r="D578" s="64">
        <v>3.0230942354054982</v>
      </c>
      <c r="E578" s="22">
        <f t="shared" ref="E578:E602" si="51">IF(D578=0, 0, 1)</f>
        <v>1</v>
      </c>
      <c r="F578" s="62" t="s">
        <v>1444</v>
      </c>
      <c r="G578" s="74">
        <f t="shared" ref="G578:G602" si="52">10^H578</f>
        <v>1964504.5849336905</v>
      </c>
      <c r="H578" s="74">
        <v>6.2932530467436898</v>
      </c>
      <c r="I578" s="19">
        <f t="shared" ref="I578:I602" si="53">IF(H578=0, 0, 1)</f>
        <v>1</v>
      </c>
      <c r="J578" s="62" t="s">
        <v>798</v>
      </c>
      <c r="K578" s="74">
        <f t="shared" si="50"/>
        <v>1072974.4982059898</v>
      </c>
      <c r="L578" s="74">
        <v>6.03058940004607</v>
      </c>
      <c r="M578" s="76" t="str">
        <f t="shared" ref="M578:M602" si="54">F578&amp;"__"&amp;J578</f>
        <v>G1T1701_BR_113_MP__G1T1701_BR_262_MP</v>
      </c>
      <c r="N578" s="24">
        <v>24</v>
      </c>
    </row>
    <row r="579" spans="1:14" x14ac:dyDescent="0.25">
      <c r="A579" s="10">
        <v>149</v>
      </c>
      <c r="B579" s="63" t="s">
        <v>1452</v>
      </c>
      <c r="C579" s="64">
        <v>1</v>
      </c>
      <c r="D579" s="64">
        <v>0</v>
      </c>
      <c r="E579" s="22">
        <f t="shared" si="51"/>
        <v>0</v>
      </c>
      <c r="F579" s="63" t="s">
        <v>1444</v>
      </c>
      <c r="G579" s="74">
        <f t="shared" si="52"/>
        <v>1964504.5849336905</v>
      </c>
      <c r="H579" s="74">
        <v>6.2932530467436898</v>
      </c>
      <c r="I579" s="19">
        <f t="shared" si="53"/>
        <v>1</v>
      </c>
      <c r="J579" s="63" t="s">
        <v>798</v>
      </c>
      <c r="K579" s="74">
        <f t="shared" si="50"/>
        <v>1072974.4982059898</v>
      </c>
      <c r="L579" s="74">
        <v>6.03058940004607</v>
      </c>
      <c r="M579" s="80" t="str">
        <f t="shared" si="54"/>
        <v>G1T1701_BR_113_MP__G1T1701_BR_262_MP</v>
      </c>
      <c r="N579" s="24">
        <v>24</v>
      </c>
    </row>
    <row r="580" spans="1:14" x14ac:dyDescent="0.25">
      <c r="A580">
        <v>149</v>
      </c>
      <c r="B580" s="62" t="s">
        <v>1453</v>
      </c>
      <c r="C580" s="64">
        <v>126.66620254516603</v>
      </c>
      <c r="D580" s="64">
        <v>2.1026607505883903</v>
      </c>
      <c r="E580" s="22">
        <f t="shared" si="51"/>
        <v>1</v>
      </c>
      <c r="F580" s="62" t="s">
        <v>1444</v>
      </c>
      <c r="G580" s="74">
        <f t="shared" si="52"/>
        <v>1964504.5849336905</v>
      </c>
      <c r="H580" s="74">
        <v>6.2932530467436898</v>
      </c>
      <c r="I580" s="19">
        <f t="shared" si="53"/>
        <v>1</v>
      </c>
      <c r="J580" s="62" t="s">
        <v>798</v>
      </c>
      <c r="K580" s="74">
        <f t="shared" si="50"/>
        <v>1072974.4982059898</v>
      </c>
      <c r="L580" s="74">
        <v>6.03058940004607</v>
      </c>
      <c r="M580" s="76" t="str">
        <f t="shared" si="54"/>
        <v>G1T1701_BR_113_MP__G1T1701_BR_262_MP</v>
      </c>
      <c r="N580" s="24">
        <v>24</v>
      </c>
    </row>
    <row r="581" spans="1:14" x14ac:dyDescent="0.25">
      <c r="A581">
        <v>149</v>
      </c>
      <c r="B581" s="62" t="s">
        <v>1454</v>
      </c>
      <c r="C581" s="64">
        <v>1</v>
      </c>
      <c r="D581" s="64">
        <v>0</v>
      </c>
      <c r="E581" s="22">
        <f t="shared" si="51"/>
        <v>0</v>
      </c>
      <c r="F581" s="62" t="s">
        <v>1444</v>
      </c>
      <c r="G581" s="74">
        <f t="shared" si="52"/>
        <v>1964504.5849336905</v>
      </c>
      <c r="H581" s="74">
        <v>6.2932530467436898</v>
      </c>
      <c r="I581" s="19">
        <f t="shared" si="53"/>
        <v>1</v>
      </c>
      <c r="J581" s="62" t="s">
        <v>798</v>
      </c>
      <c r="K581" s="74">
        <f t="shared" si="50"/>
        <v>1072974.4982059898</v>
      </c>
      <c r="L581" s="74">
        <v>6.03058940004607</v>
      </c>
      <c r="M581" s="76" t="str">
        <f t="shared" si="54"/>
        <v>G1T1701_BR_113_MP__G1T1701_BR_262_MP</v>
      </c>
      <c r="N581" s="24">
        <v>24</v>
      </c>
    </row>
    <row r="582" spans="1:14" x14ac:dyDescent="0.25">
      <c r="A582">
        <v>149</v>
      </c>
      <c r="B582" s="62" t="s">
        <v>1455</v>
      </c>
      <c r="C582" s="64">
        <v>1</v>
      </c>
      <c r="D582" s="64">
        <v>0</v>
      </c>
      <c r="E582" s="22">
        <f t="shared" si="51"/>
        <v>0</v>
      </c>
      <c r="F582" s="62" t="s">
        <v>1444</v>
      </c>
      <c r="G582" s="74">
        <f t="shared" si="52"/>
        <v>1964504.5849336905</v>
      </c>
      <c r="H582" s="74">
        <v>6.2932530467436898</v>
      </c>
      <c r="I582" s="19">
        <f t="shared" si="53"/>
        <v>1</v>
      </c>
      <c r="J582" s="62" t="s">
        <v>798</v>
      </c>
      <c r="K582" s="74">
        <f t="shared" si="50"/>
        <v>1072974.4982059898</v>
      </c>
      <c r="L582" s="74">
        <v>6.03058940004607</v>
      </c>
      <c r="M582" s="76" t="str">
        <f t="shared" si="54"/>
        <v>G1T1701_BR_113_MP__G1T1701_BR_262_MP</v>
      </c>
      <c r="N582" s="24">
        <v>24</v>
      </c>
    </row>
    <row r="583" spans="1:14" x14ac:dyDescent="0.25">
      <c r="A583">
        <v>149</v>
      </c>
      <c r="B583" s="62" t="s">
        <v>1456</v>
      </c>
      <c r="C583" s="64">
        <v>1</v>
      </c>
      <c r="D583" s="64">
        <v>0</v>
      </c>
      <c r="E583" s="22">
        <f t="shared" si="51"/>
        <v>0</v>
      </c>
      <c r="F583" s="62" t="s">
        <v>1444</v>
      </c>
      <c r="G583" s="74">
        <f t="shared" si="52"/>
        <v>1964504.5849336905</v>
      </c>
      <c r="H583" s="74">
        <v>6.2932530467436898</v>
      </c>
      <c r="I583" s="19">
        <f t="shared" si="53"/>
        <v>1</v>
      </c>
      <c r="J583" s="62" t="s">
        <v>798</v>
      </c>
      <c r="K583" s="74">
        <f t="shared" si="50"/>
        <v>1072974.4982059898</v>
      </c>
      <c r="L583" s="74">
        <v>6.03058940004607</v>
      </c>
      <c r="M583" s="76" t="str">
        <f t="shared" si="54"/>
        <v>G1T1701_BR_113_MP__G1T1701_BR_262_MP</v>
      </c>
      <c r="N583" s="24">
        <v>24</v>
      </c>
    </row>
    <row r="584" spans="1:14" x14ac:dyDescent="0.25">
      <c r="A584">
        <v>149</v>
      </c>
      <c r="B584" s="62" t="s">
        <v>1457</v>
      </c>
      <c r="C584" s="64">
        <v>1</v>
      </c>
      <c r="D584" s="64" t="s">
        <v>764</v>
      </c>
      <c r="E584" s="22">
        <f t="shared" si="51"/>
        <v>1</v>
      </c>
      <c r="F584" s="62" t="s">
        <v>1444</v>
      </c>
      <c r="G584" s="74">
        <f t="shared" si="52"/>
        <v>1964504.5849336905</v>
      </c>
      <c r="H584" s="74">
        <v>6.2932530467436898</v>
      </c>
      <c r="I584" s="19">
        <f t="shared" si="53"/>
        <v>1</v>
      </c>
      <c r="J584" s="62" t="s">
        <v>798</v>
      </c>
      <c r="K584" s="74">
        <f t="shared" si="50"/>
        <v>1072974.4982059898</v>
      </c>
      <c r="L584" s="74">
        <v>6.03058940004607</v>
      </c>
      <c r="M584" s="76" t="str">
        <f t="shared" si="54"/>
        <v>G1T1701_BR_113_MP__G1T1701_BR_262_MP</v>
      </c>
      <c r="N584" s="24">
        <v>24</v>
      </c>
    </row>
    <row r="585" spans="1:14" x14ac:dyDescent="0.25">
      <c r="A585" s="10">
        <v>149</v>
      </c>
      <c r="B585" s="63" t="s">
        <v>1458</v>
      </c>
      <c r="C585" s="64">
        <v>1</v>
      </c>
      <c r="D585" s="64">
        <v>0</v>
      </c>
      <c r="E585" s="22">
        <f t="shared" si="51"/>
        <v>0</v>
      </c>
      <c r="F585" s="63" t="s">
        <v>1459</v>
      </c>
      <c r="G585" s="74">
        <f t="shared" si="52"/>
        <v>19751.574215131001</v>
      </c>
      <c r="H585" s="74">
        <v>4.2956017149345991</v>
      </c>
      <c r="I585" s="19">
        <f t="shared" si="53"/>
        <v>1</v>
      </c>
      <c r="J585" s="63" t="s">
        <v>1460</v>
      </c>
      <c r="K585" s="74">
        <f t="shared" si="50"/>
        <v>1</v>
      </c>
      <c r="L585" s="74">
        <v>0</v>
      </c>
      <c r="M585" s="80" t="str">
        <f t="shared" si="54"/>
        <v>G1T1701_BR_461_P__G1T1701_BR_041_P</v>
      </c>
      <c r="N585" s="24">
        <v>25</v>
      </c>
    </row>
    <row r="586" spans="1:14" x14ac:dyDescent="0.25">
      <c r="A586">
        <v>149</v>
      </c>
      <c r="B586" s="62" t="s">
        <v>1461</v>
      </c>
      <c r="C586" s="64">
        <v>17.485351688776468</v>
      </c>
      <c r="D586" s="64">
        <v>1.2426743718445163</v>
      </c>
      <c r="E586" s="22">
        <f t="shared" si="51"/>
        <v>1</v>
      </c>
      <c r="F586" s="62" t="s">
        <v>1459</v>
      </c>
      <c r="G586" s="74">
        <f t="shared" si="52"/>
        <v>19751.574215131001</v>
      </c>
      <c r="H586" s="74">
        <v>4.2956017149345991</v>
      </c>
      <c r="I586" s="19">
        <f t="shared" si="53"/>
        <v>1</v>
      </c>
      <c r="J586" s="62" t="s">
        <v>1460</v>
      </c>
      <c r="K586" s="74">
        <f t="shared" si="50"/>
        <v>1</v>
      </c>
      <c r="L586" s="74">
        <v>0</v>
      </c>
      <c r="M586" s="76" t="str">
        <f t="shared" si="54"/>
        <v>G1T1701_BR_461_P__G1T1701_BR_041_P</v>
      </c>
      <c r="N586" s="24">
        <v>25</v>
      </c>
    </row>
    <row r="587" spans="1:14" x14ac:dyDescent="0.25">
      <c r="A587">
        <v>150</v>
      </c>
      <c r="B587" s="62" t="s">
        <v>1462</v>
      </c>
      <c r="C587" s="64">
        <v>1</v>
      </c>
      <c r="D587" s="64">
        <v>0</v>
      </c>
      <c r="E587" s="22">
        <f t="shared" si="51"/>
        <v>0</v>
      </c>
      <c r="F587" s="62" t="s">
        <v>1459</v>
      </c>
      <c r="G587" s="74">
        <f t="shared" si="52"/>
        <v>19751.574215131037</v>
      </c>
      <c r="H587" s="74">
        <v>4.2956017149346</v>
      </c>
      <c r="I587" s="19">
        <f t="shared" si="53"/>
        <v>1</v>
      </c>
      <c r="J587" s="62" t="s">
        <v>1460</v>
      </c>
      <c r="K587" s="74">
        <f t="shared" si="50"/>
        <v>1</v>
      </c>
      <c r="L587" s="74">
        <v>0</v>
      </c>
      <c r="M587" s="76" t="str">
        <f t="shared" si="54"/>
        <v>G1T1701_BR_461_P__G1T1701_BR_041_P</v>
      </c>
      <c r="N587" s="24">
        <v>25</v>
      </c>
    </row>
    <row r="588" spans="1:14" x14ac:dyDescent="0.25">
      <c r="A588">
        <v>149</v>
      </c>
      <c r="B588" s="62" t="s">
        <v>1463</v>
      </c>
      <c r="C588" s="22">
        <v>1</v>
      </c>
      <c r="D588" s="22">
        <v>0</v>
      </c>
      <c r="E588" s="22">
        <f t="shared" si="51"/>
        <v>0</v>
      </c>
      <c r="F588" s="62" t="s">
        <v>1464</v>
      </c>
      <c r="G588" s="74">
        <f t="shared" si="52"/>
        <v>1</v>
      </c>
      <c r="H588" s="74">
        <v>0</v>
      </c>
      <c r="I588" s="19">
        <f t="shared" si="53"/>
        <v>0</v>
      </c>
      <c r="J588" s="62" t="s">
        <v>1465</v>
      </c>
      <c r="K588" s="74">
        <f t="shared" si="50"/>
        <v>2664921.8070927886</v>
      </c>
      <c r="L588" s="74">
        <v>6.4256844706810439</v>
      </c>
      <c r="M588" s="76" t="str">
        <f t="shared" si="54"/>
        <v>G1T1701_BR_123_MP__G1T1701_BR_251_MP</v>
      </c>
      <c r="N588" s="24">
        <v>26</v>
      </c>
    </row>
    <row r="589" spans="1:14" x14ac:dyDescent="0.25">
      <c r="A589">
        <v>149</v>
      </c>
      <c r="B589" s="62" t="s">
        <v>1466</v>
      </c>
      <c r="C589" s="64">
        <v>1</v>
      </c>
      <c r="D589" s="64">
        <f>LOG10(C589)</f>
        <v>0</v>
      </c>
      <c r="E589" s="22">
        <f t="shared" si="51"/>
        <v>0</v>
      </c>
      <c r="F589" s="62" t="s">
        <v>1464</v>
      </c>
      <c r="G589" s="74">
        <f t="shared" si="52"/>
        <v>1</v>
      </c>
      <c r="H589" s="74">
        <v>0</v>
      </c>
      <c r="I589" s="19">
        <f t="shared" si="53"/>
        <v>0</v>
      </c>
      <c r="J589" s="62" t="s">
        <v>1465</v>
      </c>
      <c r="K589" s="74">
        <f t="shared" si="50"/>
        <v>2664921.8070927886</v>
      </c>
      <c r="L589" s="74">
        <v>6.4256844706810439</v>
      </c>
      <c r="M589" s="76" t="str">
        <f t="shared" si="54"/>
        <v>G1T1701_BR_123_MP__G1T1701_BR_251_MP</v>
      </c>
      <c r="N589" s="24">
        <v>26</v>
      </c>
    </row>
    <row r="590" spans="1:14" x14ac:dyDescent="0.25">
      <c r="A590">
        <v>150</v>
      </c>
      <c r="B590" s="62" t="s">
        <v>1467</v>
      </c>
      <c r="C590" s="64">
        <v>2100.8239477891557</v>
      </c>
      <c r="D590" s="64">
        <v>3.3223896593991578</v>
      </c>
      <c r="E590" s="22">
        <f t="shared" si="51"/>
        <v>1</v>
      </c>
      <c r="F590" s="62" t="s">
        <v>1464</v>
      </c>
      <c r="G590" s="74">
        <f t="shared" si="52"/>
        <v>1</v>
      </c>
      <c r="H590" s="74">
        <v>0</v>
      </c>
      <c r="I590" s="19">
        <f t="shared" si="53"/>
        <v>0</v>
      </c>
      <c r="J590" s="62" t="s">
        <v>1465</v>
      </c>
      <c r="K590" s="74">
        <f t="shared" si="50"/>
        <v>2664921.8070927695</v>
      </c>
      <c r="L590" s="74">
        <v>6.4256844706810403</v>
      </c>
      <c r="M590" s="76" t="str">
        <f t="shared" si="54"/>
        <v>G1T1701_BR_123_MP__G1T1701_BR_251_MP</v>
      </c>
      <c r="N590" s="24">
        <v>26</v>
      </c>
    </row>
    <row r="591" spans="1:14" x14ac:dyDescent="0.25">
      <c r="A591">
        <v>150</v>
      </c>
      <c r="B591" s="62" t="s">
        <v>1468</v>
      </c>
      <c r="C591" s="22">
        <v>1</v>
      </c>
      <c r="D591" s="22">
        <v>0</v>
      </c>
      <c r="E591" s="22">
        <f t="shared" si="51"/>
        <v>0</v>
      </c>
      <c r="F591" s="62" t="s">
        <v>1464</v>
      </c>
      <c r="G591" s="74">
        <f t="shared" si="52"/>
        <v>1</v>
      </c>
      <c r="H591" s="74">
        <v>0</v>
      </c>
      <c r="I591" s="19">
        <f t="shared" si="53"/>
        <v>0</v>
      </c>
      <c r="J591" s="62" t="s">
        <v>1465</v>
      </c>
      <c r="K591" s="74">
        <f t="shared" si="50"/>
        <v>2664921.8070927695</v>
      </c>
      <c r="L591" s="74">
        <v>6.4256844706810403</v>
      </c>
      <c r="M591" s="76" t="str">
        <f t="shared" si="54"/>
        <v>G1T1701_BR_123_MP__G1T1701_BR_251_MP</v>
      </c>
      <c r="N591" s="24">
        <v>26</v>
      </c>
    </row>
    <row r="592" spans="1:14" x14ac:dyDescent="0.25">
      <c r="A592">
        <v>149</v>
      </c>
      <c r="B592" s="62" t="s">
        <v>1469</v>
      </c>
      <c r="C592" s="64">
        <v>1</v>
      </c>
      <c r="D592" s="64">
        <v>0</v>
      </c>
      <c r="E592" s="22">
        <f t="shared" si="51"/>
        <v>0</v>
      </c>
      <c r="F592" s="62" t="s">
        <v>1470</v>
      </c>
      <c r="G592" s="74">
        <f t="shared" si="52"/>
        <v>1084193.4231515122</v>
      </c>
      <c r="H592" s="74">
        <v>6.0351067684696904</v>
      </c>
      <c r="I592" s="19">
        <f t="shared" si="53"/>
        <v>1</v>
      </c>
      <c r="J592" s="62" t="s">
        <v>1471</v>
      </c>
      <c r="K592" s="74">
        <f t="shared" si="50"/>
        <v>2456.6774354946838</v>
      </c>
      <c r="L592" s="74">
        <v>3.3903481368703252</v>
      </c>
      <c r="M592" s="76" t="str">
        <f t="shared" si="54"/>
        <v>G1T1701_BR_090_M__G1T1701_BR_022_P</v>
      </c>
      <c r="N592">
        <v>27</v>
      </c>
    </row>
    <row r="593" spans="1:14" x14ac:dyDescent="0.25">
      <c r="A593">
        <v>149</v>
      </c>
      <c r="B593" s="62" t="s">
        <v>1472</v>
      </c>
      <c r="C593" s="64">
        <v>37.26893914874087</v>
      </c>
      <c r="D593" s="64">
        <v>1.5713470308433199</v>
      </c>
      <c r="E593" s="22">
        <f t="shared" si="51"/>
        <v>1</v>
      </c>
      <c r="F593" s="62" t="s">
        <v>1470</v>
      </c>
      <c r="G593" s="74">
        <f t="shared" si="52"/>
        <v>1084193.4231515122</v>
      </c>
      <c r="H593" s="74">
        <v>6.0351067684696904</v>
      </c>
      <c r="I593" s="19">
        <f t="shared" si="53"/>
        <v>1</v>
      </c>
      <c r="J593" s="62" t="s">
        <v>1471</v>
      </c>
      <c r="K593" s="74">
        <f t="shared" si="50"/>
        <v>2456.6774354946838</v>
      </c>
      <c r="L593" s="74">
        <v>3.3903481368703252</v>
      </c>
      <c r="M593" s="76" t="str">
        <f t="shared" si="54"/>
        <v>G1T1701_BR_090_M__G1T1701_BR_022_P</v>
      </c>
      <c r="N593">
        <v>27</v>
      </c>
    </row>
    <row r="594" spans="1:14" x14ac:dyDescent="0.25">
      <c r="A594">
        <v>150</v>
      </c>
      <c r="B594" s="62" t="s">
        <v>1473</v>
      </c>
      <c r="C594" s="79">
        <v>1</v>
      </c>
      <c r="D594" s="64">
        <v>0</v>
      </c>
      <c r="E594" s="22">
        <f t="shared" si="51"/>
        <v>0</v>
      </c>
      <c r="F594" s="62" t="s">
        <v>1470</v>
      </c>
      <c r="G594" s="74">
        <f t="shared" si="52"/>
        <v>1084193.4231515122</v>
      </c>
      <c r="H594" s="74">
        <v>6.0351067684696904</v>
      </c>
      <c r="I594" s="19">
        <f t="shared" si="53"/>
        <v>1</v>
      </c>
      <c r="J594" s="62" t="s">
        <v>1471</v>
      </c>
      <c r="K594" s="74">
        <f t="shared" si="50"/>
        <v>2456.677435494712</v>
      </c>
      <c r="L594" s="74">
        <v>3.3903481368703301</v>
      </c>
      <c r="M594" s="76" t="str">
        <f t="shared" si="54"/>
        <v>G1T1701_BR_090_M__G1T1701_BR_022_P</v>
      </c>
      <c r="N594">
        <v>27</v>
      </c>
    </row>
    <row r="595" spans="1:14" x14ac:dyDescent="0.25">
      <c r="A595">
        <v>150</v>
      </c>
      <c r="B595" s="62" t="s">
        <v>1474</v>
      </c>
      <c r="C595" s="64">
        <v>1</v>
      </c>
      <c r="D595" s="64">
        <v>0</v>
      </c>
      <c r="E595" s="22">
        <f t="shared" si="51"/>
        <v>0</v>
      </c>
      <c r="F595" s="62" t="s">
        <v>1470</v>
      </c>
      <c r="G595" s="74">
        <f t="shared" si="52"/>
        <v>1084193.4231515122</v>
      </c>
      <c r="H595" s="74">
        <v>6.0351067684696904</v>
      </c>
      <c r="I595" s="19">
        <f t="shared" si="53"/>
        <v>1</v>
      </c>
      <c r="J595" s="62" t="s">
        <v>1471</v>
      </c>
      <c r="K595" s="74">
        <f t="shared" ref="K595:K602" si="55">10^L595</f>
        <v>2456.677435494712</v>
      </c>
      <c r="L595" s="74">
        <v>3.3903481368703301</v>
      </c>
      <c r="M595" s="76" t="str">
        <f t="shared" si="54"/>
        <v>G1T1701_BR_090_M__G1T1701_BR_022_P</v>
      </c>
      <c r="N595">
        <v>27</v>
      </c>
    </row>
    <row r="596" spans="1:14" x14ac:dyDescent="0.25">
      <c r="A596">
        <v>150</v>
      </c>
      <c r="B596" s="62" t="s">
        <v>1475</v>
      </c>
      <c r="C596" s="64">
        <v>1</v>
      </c>
      <c r="D596" s="64">
        <v>0</v>
      </c>
      <c r="E596" s="22">
        <f t="shared" si="51"/>
        <v>0</v>
      </c>
      <c r="F596" s="62" t="s">
        <v>1470</v>
      </c>
      <c r="G596" s="74">
        <f t="shared" si="52"/>
        <v>1084193.4231515122</v>
      </c>
      <c r="H596" s="74">
        <v>6.0351067684696904</v>
      </c>
      <c r="I596" s="19">
        <f t="shared" si="53"/>
        <v>1</v>
      </c>
      <c r="J596" s="62" t="s">
        <v>1471</v>
      </c>
      <c r="K596" s="74">
        <f t="shared" si="55"/>
        <v>2456.677435494712</v>
      </c>
      <c r="L596" s="74">
        <v>3.3903481368703301</v>
      </c>
      <c r="M596" s="76" t="str">
        <f t="shared" si="54"/>
        <v>G1T1701_BR_090_M__G1T1701_BR_022_P</v>
      </c>
      <c r="N596">
        <v>27</v>
      </c>
    </row>
    <row r="597" spans="1:14" x14ac:dyDescent="0.25">
      <c r="A597">
        <v>149</v>
      </c>
      <c r="B597" s="62" t="s">
        <v>1476</v>
      </c>
      <c r="C597" s="64">
        <v>1</v>
      </c>
      <c r="D597" s="64">
        <v>0</v>
      </c>
      <c r="E597" s="22">
        <f t="shared" si="51"/>
        <v>0</v>
      </c>
      <c r="F597" s="62" t="s">
        <v>1304</v>
      </c>
      <c r="G597" s="74">
        <f t="shared" si="52"/>
        <v>1578548.6754018439</v>
      </c>
      <c r="H597" s="75">
        <v>6.1982579781398597</v>
      </c>
      <c r="I597" s="19">
        <f t="shared" si="53"/>
        <v>1</v>
      </c>
      <c r="J597" s="62" t="s">
        <v>1477</v>
      </c>
      <c r="K597" s="74">
        <f t="shared" si="55"/>
        <v>7044.4655488384651</v>
      </c>
      <c r="L597" s="74">
        <v>3.8478480495397771</v>
      </c>
      <c r="M597" s="76" t="str">
        <f t="shared" si="54"/>
        <v>G1T1701_BR_401_MP__G1T1701_BR_450_MP</v>
      </c>
      <c r="N597" s="24">
        <v>28</v>
      </c>
    </row>
    <row r="598" spans="1:14" x14ac:dyDescent="0.25">
      <c r="A598">
        <v>150</v>
      </c>
      <c r="B598" s="62" t="s">
        <v>1478</v>
      </c>
      <c r="C598" s="22">
        <v>15.846298933029177</v>
      </c>
      <c r="D598" s="22">
        <v>1.1999278444304313</v>
      </c>
      <c r="E598" s="22">
        <f t="shared" si="51"/>
        <v>1</v>
      </c>
      <c r="F598" s="62" t="s">
        <v>1304</v>
      </c>
      <c r="G598" s="74">
        <f t="shared" si="52"/>
        <v>1578548.6754018439</v>
      </c>
      <c r="H598" s="75">
        <v>6.1982579781398597</v>
      </c>
      <c r="I598" s="19">
        <f t="shared" si="53"/>
        <v>1</v>
      </c>
      <c r="J598" s="62" t="s">
        <v>1477</v>
      </c>
      <c r="K598" s="74">
        <f t="shared" si="55"/>
        <v>7044.4655488385151</v>
      </c>
      <c r="L598" s="74">
        <v>3.8478480495397802</v>
      </c>
      <c r="M598" s="76" t="str">
        <f t="shared" si="54"/>
        <v>G1T1701_BR_401_MP__G1T1701_BR_450_MP</v>
      </c>
      <c r="N598" s="24">
        <v>28</v>
      </c>
    </row>
    <row r="599" spans="1:14" x14ac:dyDescent="0.25">
      <c r="A599">
        <v>149</v>
      </c>
      <c r="B599" s="62" t="s">
        <v>1479</v>
      </c>
      <c r="C599" s="64">
        <v>1</v>
      </c>
      <c r="D599" s="64">
        <v>0</v>
      </c>
      <c r="E599" s="22">
        <f t="shared" si="51"/>
        <v>0</v>
      </c>
      <c r="F599" s="62" t="s">
        <v>1436</v>
      </c>
      <c r="G599" s="74">
        <f t="shared" si="52"/>
        <v>64422140.432674333</v>
      </c>
      <c r="H599" s="74">
        <v>7.8090351502051334</v>
      </c>
      <c r="I599" s="19">
        <f t="shared" si="53"/>
        <v>1</v>
      </c>
      <c r="J599" s="62" t="s">
        <v>975</v>
      </c>
      <c r="K599" s="74">
        <f t="shared" si="55"/>
        <v>1488708.1784254354</v>
      </c>
      <c r="L599" s="74">
        <v>6.1728095742327804</v>
      </c>
      <c r="M599" s="76" t="str">
        <f t="shared" si="54"/>
        <v>G1T1701_BR_211_MP__G1T1701_BR_372_MP</v>
      </c>
      <c r="N599" s="24">
        <v>29</v>
      </c>
    </row>
    <row r="600" spans="1:14" x14ac:dyDescent="0.25">
      <c r="A600">
        <v>149</v>
      </c>
      <c r="B600" s="62" t="s">
        <v>1480</v>
      </c>
      <c r="C600" s="64">
        <v>1877393.28125</v>
      </c>
      <c r="D600" s="64">
        <v>6.2735552592945796</v>
      </c>
      <c r="E600" s="22">
        <f t="shared" si="51"/>
        <v>1</v>
      </c>
      <c r="F600" s="62" t="s">
        <v>1436</v>
      </c>
      <c r="G600" s="74">
        <f t="shared" si="52"/>
        <v>64422140.432673872</v>
      </c>
      <c r="H600" s="74">
        <v>7.8090351502051298</v>
      </c>
      <c r="I600" s="19">
        <f t="shared" si="53"/>
        <v>1</v>
      </c>
      <c r="J600" s="62" t="s">
        <v>975</v>
      </c>
      <c r="K600" s="74">
        <f t="shared" si="55"/>
        <v>1488708.1784254354</v>
      </c>
      <c r="L600" s="74">
        <v>6.1728095742327804</v>
      </c>
      <c r="M600" s="76" t="str">
        <f t="shared" si="54"/>
        <v>G1T1701_BR_211_MP__G1T1701_BR_372_MP</v>
      </c>
      <c r="N600" s="24">
        <v>29</v>
      </c>
    </row>
    <row r="601" spans="1:14" x14ac:dyDescent="0.25">
      <c r="A601">
        <v>150</v>
      </c>
      <c r="B601" s="62" t="s">
        <v>1481</v>
      </c>
      <c r="C601" s="79">
        <v>21733.52294921875</v>
      </c>
      <c r="D601" s="64">
        <v>4.3371301300662521</v>
      </c>
      <c r="E601" s="22">
        <f t="shared" si="51"/>
        <v>1</v>
      </c>
      <c r="F601" s="62" t="s">
        <v>1436</v>
      </c>
      <c r="G601" s="74">
        <f t="shared" si="52"/>
        <v>64422140.432673872</v>
      </c>
      <c r="H601" s="74">
        <v>7.8090351502051298</v>
      </c>
      <c r="I601" s="19">
        <f t="shared" si="53"/>
        <v>1</v>
      </c>
      <c r="J601" s="62" t="s">
        <v>975</v>
      </c>
      <c r="K601" s="74">
        <f t="shared" si="55"/>
        <v>1488708.1784254354</v>
      </c>
      <c r="L601" s="74">
        <v>6.1728095742327804</v>
      </c>
      <c r="M601" s="76" t="str">
        <f t="shared" si="54"/>
        <v>G1T1701_BR_211_MP__G1T1701_BR_372_MP</v>
      </c>
      <c r="N601" s="24">
        <v>29</v>
      </c>
    </row>
    <row r="602" spans="1:14" x14ac:dyDescent="0.25">
      <c r="A602" s="10">
        <v>150</v>
      </c>
      <c r="B602" s="63" t="s">
        <v>1482</v>
      </c>
      <c r="C602" s="64">
        <v>1</v>
      </c>
      <c r="D602" s="64">
        <v>0</v>
      </c>
      <c r="E602" s="22">
        <f t="shared" si="51"/>
        <v>0</v>
      </c>
      <c r="F602" s="63" t="s">
        <v>1436</v>
      </c>
      <c r="G602" s="74">
        <f t="shared" si="52"/>
        <v>64422140.432673872</v>
      </c>
      <c r="H602" s="74">
        <v>7.8090351502051298</v>
      </c>
      <c r="I602" s="19">
        <f t="shared" si="53"/>
        <v>1</v>
      </c>
      <c r="J602" s="63" t="s">
        <v>975</v>
      </c>
      <c r="K602" s="74">
        <f t="shared" si="55"/>
        <v>1488708.1784254354</v>
      </c>
      <c r="L602" s="74">
        <v>6.1728095742327804</v>
      </c>
      <c r="M602" s="80" t="str">
        <f t="shared" si="54"/>
        <v>G1T1701_BR_211_MP__G1T1701_BR_372_MP</v>
      </c>
      <c r="N602" s="24">
        <v>29</v>
      </c>
    </row>
    <row r="603" spans="1:14" x14ac:dyDescent="0.25">
      <c r="C603"/>
      <c r="D603"/>
      <c r="E603"/>
      <c r="G603"/>
      <c r="H603"/>
      <c r="I603"/>
      <c r="K603"/>
      <c r="L603"/>
    </row>
    <row r="604" spans="1:14" x14ac:dyDescent="0.25">
      <c r="C604"/>
      <c r="D604"/>
      <c r="E604"/>
      <c r="G604"/>
      <c r="H604"/>
      <c r="I604"/>
      <c r="K604"/>
      <c r="L604"/>
    </row>
    <row r="605" spans="1:14" x14ac:dyDescent="0.25">
      <c r="C605"/>
      <c r="D605"/>
      <c r="E605"/>
      <c r="G605"/>
      <c r="H605"/>
      <c r="I605"/>
      <c r="K605"/>
      <c r="L605"/>
    </row>
    <row r="606" spans="1:14" x14ac:dyDescent="0.25">
      <c r="C606"/>
      <c r="D606"/>
      <c r="E606"/>
      <c r="G606"/>
      <c r="H606"/>
      <c r="I606"/>
      <c r="K606"/>
      <c r="L606"/>
    </row>
    <row r="607" spans="1:14" x14ac:dyDescent="0.25">
      <c r="C607"/>
      <c r="D607"/>
      <c r="E607"/>
      <c r="G607"/>
      <c r="H607"/>
      <c r="I607"/>
      <c r="K607"/>
      <c r="L607"/>
    </row>
    <row r="608" spans="1:14" x14ac:dyDescent="0.25">
      <c r="C608"/>
      <c r="D608"/>
      <c r="E608"/>
      <c r="G608"/>
      <c r="H608"/>
      <c r="I608"/>
      <c r="K608"/>
      <c r="L608"/>
    </row>
    <row r="609" spans="3:12" x14ac:dyDescent="0.25">
      <c r="C609"/>
      <c r="D609"/>
      <c r="E609"/>
      <c r="G609"/>
      <c r="H609"/>
      <c r="I609"/>
      <c r="K609"/>
      <c r="L609"/>
    </row>
    <row r="610" spans="3:12" x14ac:dyDescent="0.25">
      <c r="C610"/>
      <c r="D610"/>
      <c r="E610"/>
      <c r="G610"/>
      <c r="H610"/>
      <c r="I610"/>
      <c r="K610"/>
      <c r="L610"/>
    </row>
    <row r="611" spans="3:12" x14ac:dyDescent="0.25">
      <c r="C611"/>
      <c r="D611"/>
      <c r="E611"/>
      <c r="G611"/>
      <c r="H611"/>
      <c r="I611"/>
      <c r="K611"/>
      <c r="L611"/>
    </row>
    <row r="612" spans="3:12" x14ac:dyDescent="0.25">
      <c r="C612"/>
      <c r="D612"/>
      <c r="E612"/>
      <c r="G612"/>
      <c r="H612"/>
      <c r="I612"/>
      <c r="K612"/>
      <c r="L612"/>
    </row>
    <row r="613" spans="3:12" x14ac:dyDescent="0.25">
      <c r="C613"/>
      <c r="D613"/>
      <c r="E613"/>
      <c r="G613"/>
      <c r="H613"/>
      <c r="I613"/>
      <c r="K613"/>
      <c r="L613"/>
    </row>
    <row r="614" spans="3:12" x14ac:dyDescent="0.25">
      <c r="C614"/>
      <c r="D614"/>
      <c r="E614"/>
      <c r="G614"/>
      <c r="H614"/>
      <c r="I614"/>
      <c r="K614"/>
      <c r="L614"/>
    </row>
    <row r="615" spans="3:12" x14ac:dyDescent="0.25">
      <c r="C615"/>
      <c r="D615"/>
      <c r="E615"/>
      <c r="G615"/>
      <c r="H615"/>
      <c r="I615"/>
      <c r="K615"/>
      <c r="L615"/>
    </row>
    <row r="616" spans="3:12" x14ac:dyDescent="0.25">
      <c r="C616"/>
      <c r="D616"/>
      <c r="E616"/>
      <c r="G616"/>
      <c r="H616"/>
      <c r="I616"/>
      <c r="K616"/>
      <c r="L616"/>
    </row>
    <row r="617" spans="3:12" x14ac:dyDescent="0.25">
      <c r="C617"/>
      <c r="D617"/>
      <c r="E617"/>
      <c r="G617"/>
      <c r="H617"/>
      <c r="I617"/>
      <c r="K617"/>
      <c r="L617"/>
    </row>
    <row r="618" spans="3:12" x14ac:dyDescent="0.25">
      <c r="C618"/>
      <c r="D618"/>
      <c r="E618"/>
      <c r="G618"/>
      <c r="H618"/>
      <c r="I618"/>
      <c r="K618"/>
      <c r="L618"/>
    </row>
    <row r="619" spans="3:12" x14ac:dyDescent="0.25">
      <c r="C619"/>
      <c r="D619"/>
      <c r="E619"/>
      <c r="G619"/>
      <c r="H619"/>
      <c r="I619"/>
      <c r="K619"/>
      <c r="L619"/>
    </row>
    <row r="620" spans="3:12" x14ac:dyDescent="0.25">
      <c r="C620"/>
      <c r="D620"/>
      <c r="E620"/>
      <c r="G620"/>
      <c r="H620"/>
      <c r="I620"/>
      <c r="K620"/>
      <c r="L620"/>
    </row>
    <row r="621" spans="3:12" x14ac:dyDescent="0.25">
      <c r="C621"/>
      <c r="D621"/>
      <c r="E621"/>
      <c r="G621"/>
      <c r="H621"/>
      <c r="I621"/>
      <c r="K621"/>
      <c r="L621"/>
    </row>
    <row r="622" spans="3:12" x14ac:dyDescent="0.25">
      <c r="C622"/>
      <c r="D622"/>
      <c r="E622"/>
      <c r="G622"/>
      <c r="H622"/>
      <c r="I622"/>
      <c r="K622"/>
      <c r="L622"/>
    </row>
    <row r="623" spans="3:12" x14ac:dyDescent="0.25">
      <c r="C623"/>
      <c r="D623"/>
      <c r="E623"/>
      <c r="G623"/>
      <c r="H623"/>
      <c r="I623"/>
      <c r="K623"/>
      <c r="L623"/>
    </row>
    <row r="624" spans="3:12" x14ac:dyDescent="0.25">
      <c r="C624"/>
      <c r="D624"/>
      <c r="E624"/>
      <c r="G624"/>
      <c r="H624"/>
      <c r="I624"/>
      <c r="K624"/>
      <c r="L624"/>
    </row>
    <row r="625" spans="3:12" x14ac:dyDescent="0.25">
      <c r="C625"/>
      <c r="D625"/>
      <c r="E625"/>
      <c r="G625"/>
      <c r="H625"/>
      <c r="I625"/>
      <c r="K625"/>
      <c r="L625"/>
    </row>
    <row r="626" spans="3:12" x14ac:dyDescent="0.25">
      <c r="C626"/>
      <c r="D626"/>
      <c r="E626"/>
      <c r="G626"/>
      <c r="H626"/>
      <c r="I626"/>
      <c r="K626"/>
      <c r="L626"/>
    </row>
    <row r="627" spans="3:12" x14ac:dyDescent="0.25">
      <c r="C627"/>
      <c r="D627"/>
      <c r="E627"/>
      <c r="G627"/>
      <c r="H627"/>
      <c r="I627"/>
      <c r="K627"/>
      <c r="L627"/>
    </row>
    <row r="628" spans="3:12" x14ac:dyDescent="0.25">
      <c r="C628"/>
      <c r="D628"/>
      <c r="E628"/>
      <c r="G628"/>
      <c r="H628"/>
      <c r="I628"/>
      <c r="K628"/>
      <c r="L628"/>
    </row>
    <row r="629" spans="3:12" x14ac:dyDescent="0.25">
      <c r="C629"/>
      <c r="D629"/>
      <c r="E629"/>
      <c r="G629"/>
      <c r="H629"/>
      <c r="I629"/>
      <c r="K629"/>
      <c r="L629"/>
    </row>
    <row r="630" spans="3:12" x14ac:dyDescent="0.25">
      <c r="C630"/>
      <c r="D630"/>
      <c r="E630"/>
      <c r="G630"/>
      <c r="H630"/>
      <c r="I630"/>
      <c r="K630"/>
      <c r="L630"/>
    </row>
    <row r="631" spans="3:12" x14ac:dyDescent="0.25">
      <c r="C631"/>
      <c r="D631"/>
      <c r="E631"/>
      <c r="G631"/>
      <c r="H631"/>
      <c r="I631"/>
      <c r="K631"/>
      <c r="L631"/>
    </row>
    <row r="632" spans="3:12" x14ac:dyDescent="0.25">
      <c r="C632"/>
      <c r="D632"/>
      <c r="E632"/>
      <c r="G632"/>
      <c r="H632"/>
      <c r="I632"/>
      <c r="K632"/>
      <c r="L632"/>
    </row>
    <row r="633" spans="3:12" x14ac:dyDescent="0.25">
      <c r="C633"/>
      <c r="D633"/>
      <c r="E633"/>
      <c r="G633"/>
      <c r="H633"/>
      <c r="I633"/>
      <c r="K633"/>
      <c r="L633"/>
    </row>
    <row r="634" spans="3:12" x14ac:dyDescent="0.25">
      <c r="C634"/>
      <c r="D634"/>
      <c r="E634"/>
      <c r="G634"/>
      <c r="H634"/>
      <c r="I634"/>
      <c r="K634"/>
      <c r="L634"/>
    </row>
    <row r="635" spans="3:12" x14ac:dyDescent="0.25">
      <c r="C635"/>
      <c r="D635"/>
      <c r="E635"/>
      <c r="G635"/>
      <c r="H635"/>
      <c r="I635"/>
      <c r="K635"/>
      <c r="L635"/>
    </row>
    <row r="636" spans="3:12" x14ac:dyDescent="0.25">
      <c r="C636"/>
      <c r="D636"/>
      <c r="E636"/>
      <c r="G636"/>
      <c r="H636"/>
      <c r="I636"/>
      <c r="K636"/>
      <c r="L636"/>
    </row>
    <row r="637" spans="3:12" x14ac:dyDescent="0.25">
      <c r="C637"/>
      <c r="D637"/>
      <c r="E637"/>
      <c r="G637"/>
      <c r="H637"/>
      <c r="I637"/>
      <c r="K637"/>
      <c r="L637"/>
    </row>
    <row r="638" spans="3:12" x14ac:dyDescent="0.25">
      <c r="C638"/>
      <c r="D638"/>
      <c r="E638"/>
      <c r="G638"/>
      <c r="H638"/>
      <c r="I638"/>
      <c r="K638"/>
      <c r="L638"/>
    </row>
    <row r="639" spans="3:12" x14ac:dyDescent="0.25">
      <c r="C639"/>
      <c r="D639"/>
      <c r="E639"/>
      <c r="G639"/>
      <c r="H639"/>
      <c r="I639"/>
      <c r="K639"/>
      <c r="L639"/>
    </row>
    <row r="640" spans="3:12" x14ac:dyDescent="0.25">
      <c r="C640"/>
      <c r="D640"/>
      <c r="E640"/>
      <c r="G640"/>
      <c r="H640"/>
      <c r="I640"/>
      <c r="K640"/>
      <c r="L640"/>
    </row>
    <row r="641" spans="3:12" x14ac:dyDescent="0.25">
      <c r="C641"/>
      <c r="D641"/>
      <c r="E641"/>
      <c r="G641"/>
      <c r="H641"/>
      <c r="I641"/>
      <c r="K641"/>
      <c r="L641"/>
    </row>
    <row r="642" spans="3:12" x14ac:dyDescent="0.25">
      <c r="C642"/>
      <c r="D642"/>
      <c r="E642"/>
      <c r="G642"/>
      <c r="H642"/>
      <c r="I642"/>
      <c r="K642"/>
      <c r="L642"/>
    </row>
    <row r="643" spans="3:12" x14ac:dyDescent="0.25">
      <c r="C643"/>
      <c r="D643"/>
      <c r="E643"/>
      <c r="G643"/>
      <c r="H643"/>
      <c r="I643"/>
      <c r="K643"/>
      <c r="L643"/>
    </row>
    <row r="644" spans="3:12" x14ac:dyDescent="0.25">
      <c r="C644"/>
      <c r="D644"/>
      <c r="E644"/>
      <c r="G644"/>
      <c r="H644"/>
      <c r="I644"/>
      <c r="K644"/>
      <c r="L644"/>
    </row>
    <row r="645" spans="3:12" x14ac:dyDescent="0.25">
      <c r="C645"/>
      <c r="D645"/>
      <c r="E645"/>
      <c r="G645"/>
      <c r="H645"/>
      <c r="I645"/>
      <c r="K645"/>
      <c r="L645"/>
    </row>
    <row r="646" spans="3:12" x14ac:dyDescent="0.25">
      <c r="C646"/>
      <c r="D646"/>
      <c r="E646"/>
      <c r="G646"/>
      <c r="H646"/>
      <c r="I646"/>
      <c r="K646"/>
      <c r="L646"/>
    </row>
    <row r="647" spans="3:12" x14ac:dyDescent="0.25">
      <c r="C647"/>
      <c r="D647"/>
      <c r="E647"/>
      <c r="G647"/>
      <c r="H647"/>
      <c r="I647"/>
      <c r="K647"/>
      <c r="L647"/>
    </row>
    <row r="648" spans="3:12" x14ac:dyDescent="0.25">
      <c r="C648"/>
      <c r="D648"/>
      <c r="E648"/>
      <c r="G648"/>
      <c r="H648"/>
      <c r="I648"/>
      <c r="K648"/>
      <c r="L648"/>
    </row>
    <row r="649" spans="3:12" x14ac:dyDescent="0.25">
      <c r="C649"/>
      <c r="D649"/>
      <c r="E649"/>
      <c r="G649"/>
      <c r="H649"/>
      <c r="I649"/>
      <c r="K649"/>
      <c r="L649"/>
    </row>
    <row r="650" spans="3:12" x14ac:dyDescent="0.25">
      <c r="C650"/>
      <c r="D650"/>
      <c r="E650"/>
      <c r="G650"/>
      <c r="H650"/>
      <c r="I650"/>
      <c r="K650"/>
      <c r="L650"/>
    </row>
    <row r="651" spans="3:12" x14ac:dyDescent="0.25">
      <c r="C651"/>
      <c r="D651"/>
      <c r="E651"/>
      <c r="G651"/>
      <c r="H651"/>
      <c r="I651"/>
      <c r="K651"/>
      <c r="L651"/>
    </row>
    <row r="652" spans="3:12" x14ac:dyDescent="0.25">
      <c r="C652"/>
      <c r="D652"/>
      <c r="E652"/>
      <c r="G652"/>
      <c r="H652"/>
      <c r="I652"/>
      <c r="K652"/>
      <c r="L652"/>
    </row>
    <row r="653" spans="3:12" x14ac:dyDescent="0.25">
      <c r="C653"/>
      <c r="D653"/>
      <c r="E653"/>
      <c r="G653"/>
      <c r="H653"/>
      <c r="I653"/>
      <c r="K653"/>
      <c r="L653"/>
    </row>
    <row r="654" spans="3:12" x14ac:dyDescent="0.25">
      <c r="C654"/>
      <c r="D654"/>
      <c r="E654"/>
      <c r="G654"/>
      <c r="H654"/>
      <c r="I654"/>
      <c r="K654"/>
      <c r="L654"/>
    </row>
    <row r="655" spans="3:12" x14ac:dyDescent="0.25">
      <c r="C655"/>
      <c r="D655"/>
      <c r="E655"/>
      <c r="G655"/>
      <c r="H655"/>
      <c r="I655"/>
      <c r="K655"/>
      <c r="L655"/>
    </row>
    <row r="656" spans="3:12" x14ac:dyDescent="0.25">
      <c r="C656"/>
      <c r="D656"/>
      <c r="E656"/>
      <c r="G656"/>
      <c r="H656"/>
      <c r="I656"/>
      <c r="K656"/>
      <c r="L656"/>
    </row>
    <row r="657" spans="3:12" x14ac:dyDescent="0.25">
      <c r="C657"/>
      <c r="D657"/>
      <c r="E657"/>
      <c r="G657"/>
      <c r="H657"/>
      <c r="I657"/>
      <c r="K657"/>
      <c r="L657"/>
    </row>
    <row r="658" spans="3:12" x14ac:dyDescent="0.25">
      <c r="C658"/>
      <c r="D658"/>
      <c r="E658"/>
      <c r="G658"/>
      <c r="H658"/>
      <c r="I658"/>
      <c r="K658"/>
      <c r="L658"/>
    </row>
    <row r="659" spans="3:12" x14ac:dyDescent="0.25">
      <c r="C659"/>
      <c r="D659"/>
      <c r="E659"/>
      <c r="G659"/>
      <c r="H659"/>
      <c r="I659"/>
      <c r="K659"/>
      <c r="L659"/>
    </row>
    <row r="660" spans="3:12" x14ac:dyDescent="0.25">
      <c r="C660"/>
      <c r="D660"/>
      <c r="E660"/>
      <c r="G660"/>
      <c r="H660"/>
      <c r="I660"/>
      <c r="K660"/>
      <c r="L660"/>
    </row>
    <row r="661" spans="3:12" x14ac:dyDescent="0.25">
      <c r="C661"/>
      <c r="D661"/>
      <c r="E661"/>
      <c r="G661"/>
      <c r="H661"/>
      <c r="I661"/>
      <c r="K661"/>
      <c r="L661"/>
    </row>
    <row r="662" spans="3:12" x14ac:dyDescent="0.25">
      <c r="C662"/>
      <c r="D662"/>
      <c r="E662"/>
      <c r="G662"/>
      <c r="H662"/>
      <c r="I662"/>
      <c r="K662"/>
      <c r="L662"/>
    </row>
    <row r="663" spans="3:12" x14ac:dyDescent="0.25">
      <c r="C663"/>
      <c r="D663"/>
      <c r="E663"/>
      <c r="G663"/>
      <c r="H663"/>
      <c r="I663"/>
      <c r="K663"/>
      <c r="L663"/>
    </row>
    <row r="664" spans="3:12" x14ac:dyDescent="0.25">
      <c r="C664"/>
      <c r="D664"/>
      <c r="E664"/>
      <c r="G664"/>
      <c r="H664"/>
      <c r="I664"/>
      <c r="K664"/>
      <c r="L664"/>
    </row>
    <row r="665" spans="3:12" x14ac:dyDescent="0.25">
      <c r="C665"/>
      <c r="D665"/>
      <c r="E665"/>
      <c r="G665"/>
      <c r="H665"/>
      <c r="I665"/>
      <c r="K665"/>
      <c r="L665"/>
    </row>
    <row r="666" spans="3:12" x14ac:dyDescent="0.25">
      <c r="C666"/>
      <c r="D666"/>
      <c r="E666"/>
      <c r="G666"/>
      <c r="H666"/>
      <c r="I666"/>
      <c r="K666"/>
      <c r="L666"/>
    </row>
    <row r="667" spans="3:12" x14ac:dyDescent="0.25">
      <c r="C667"/>
      <c r="D667"/>
      <c r="E667"/>
      <c r="G667"/>
      <c r="H667"/>
      <c r="I667"/>
      <c r="K667"/>
      <c r="L667"/>
    </row>
    <row r="668" spans="3:12" x14ac:dyDescent="0.25">
      <c r="C668"/>
      <c r="D668"/>
      <c r="E668"/>
      <c r="G668"/>
      <c r="H668"/>
      <c r="I668"/>
      <c r="K668"/>
      <c r="L668"/>
    </row>
    <row r="669" spans="3:12" x14ac:dyDescent="0.25">
      <c r="C669"/>
      <c r="D669"/>
      <c r="E669"/>
      <c r="G669"/>
      <c r="H669"/>
      <c r="I669"/>
      <c r="K669"/>
      <c r="L669"/>
    </row>
    <row r="670" spans="3:12" x14ac:dyDescent="0.25">
      <c r="C670"/>
      <c r="D670"/>
      <c r="E670"/>
      <c r="G670"/>
      <c r="H670"/>
      <c r="I670"/>
      <c r="K670"/>
      <c r="L670"/>
    </row>
    <row r="671" spans="3:12" x14ac:dyDescent="0.25">
      <c r="C671"/>
      <c r="D671"/>
      <c r="E671"/>
      <c r="G671"/>
      <c r="H671"/>
      <c r="I671"/>
      <c r="K671"/>
      <c r="L671"/>
    </row>
    <row r="672" spans="3:12" x14ac:dyDescent="0.25">
      <c r="C672"/>
      <c r="D672"/>
      <c r="E672"/>
      <c r="G672"/>
      <c r="H672"/>
      <c r="I672"/>
      <c r="K672"/>
      <c r="L672"/>
    </row>
    <row r="673" spans="3:12" x14ac:dyDescent="0.25">
      <c r="C673"/>
      <c r="D673"/>
      <c r="E673"/>
      <c r="G673"/>
      <c r="H673"/>
      <c r="I673"/>
      <c r="K673"/>
      <c r="L673"/>
    </row>
    <row r="674" spans="3:12" x14ac:dyDescent="0.25">
      <c r="C674"/>
      <c r="D674"/>
      <c r="E674"/>
      <c r="G674"/>
      <c r="H674"/>
      <c r="I674"/>
      <c r="K674"/>
      <c r="L674"/>
    </row>
    <row r="675" spans="3:12" x14ac:dyDescent="0.25">
      <c r="C675"/>
      <c r="D675"/>
      <c r="E675"/>
      <c r="G675"/>
      <c r="H675"/>
      <c r="I675"/>
      <c r="K675"/>
      <c r="L675"/>
    </row>
    <row r="676" spans="3:12" x14ac:dyDescent="0.25">
      <c r="C676"/>
      <c r="D676"/>
      <c r="E676"/>
      <c r="G676"/>
      <c r="H676"/>
      <c r="I676"/>
      <c r="K676"/>
      <c r="L676"/>
    </row>
    <row r="677" spans="3:12" x14ac:dyDescent="0.25">
      <c r="C677"/>
      <c r="D677"/>
      <c r="E677"/>
      <c r="G677"/>
      <c r="H677"/>
      <c r="I677"/>
      <c r="K677"/>
      <c r="L677"/>
    </row>
    <row r="678" spans="3:12" x14ac:dyDescent="0.25">
      <c r="C678"/>
      <c r="D678"/>
      <c r="E678"/>
      <c r="G678"/>
      <c r="H678"/>
      <c r="I678"/>
      <c r="K678"/>
      <c r="L678"/>
    </row>
    <row r="679" spans="3:12" x14ac:dyDescent="0.25">
      <c r="C679"/>
      <c r="D679"/>
      <c r="E679"/>
      <c r="G679"/>
      <c r="H679"/>
      <c r="I679"/>
      <c r="K679"/>
      <c r="L679"/>
    </row>
    <row r="680" spans="3:12" x14ac:dyDescent="0.25">
      <c r="C680"/>
      <c r="D680"/>
      <c r="E680"/>
      <c r="G680"/>
      <c r="H680"/>
      <c r="I680"/>
      <c r="K680"/>
      <c r="L680"/>
    </row>
    <row r="681" spans="3:12" x14ac:dyDescent="0.25">
      <c r="C681"/>
      <c r="D681"/>
      <c r="E681"/>
      <c r="G681"/>
      <c r="H681"/>
      <c r="I681"/>
      <c r="K681"/>
      <c r="L681"/>
    </row>
    <row r="682" spans="3:12" x14ac:dyDescent="0.25">
      <c r="C682"/>
      <c r="D682"/>
      <c r="E682"/>
      <c r="G682"/>
      <c r="H682"/>
      <c r="I682"/>
      <c r="K682"/>
      <c r="L682"/>
    </row>
    <row r="683" spans="3:12" x14ac:dyDescent="0.25">
      <c r="C683"/>
      <c r="D683"/>
      <c r="E683"/>
      <c r="G683"/>
      <c r="H683"/>
      <c r="I683"/>
      <c r="K683"/>
      <c r="L683"/>
    </row>
    <row r="684" spans="3:12" x14ac:dyDescent="0.25">
      <c r="C684"/>
      <c r="D684"/>
      <c r="E684"/>
      <c r="G684"/>
      <c r="H684"/>
      <c r="I684"/>
      <c r="K684"/>
      <c r="L684"/>
    </row>
    <row r="685" spans="3:12" x14ac:dyDescent="0.25">
      <c r="C685"/>
      <c r="D685"/>
      <c r="E685"/>
      <c r="G685"/>
      <c r="H685"/>
      <c r="I685"/>
      <c r="K685"/>
      <c r="L685"/>
    </row>
    <row r="686" spans="3:12" x14ac:dyDescent="0.25">
      <c r="C686"/>
      <c r="D686"/>
      <c r="E686"/>
      <c r="G686"/>
      <c r="H686"/>
      <c r="I686"/>
      <c r="K686"/>
      <c r="L686"/>
    </row>
    <row r="687" spans="3:12" x14ac:dyDescent="0.25">
      <c r="C687"/>
      <c r="D687"/>
      <c r="E687"/>
      <c r="G687"/>
      <c r="H687"/>
      <c r="I687"/>
      <c r="K687"/>
      <c r="L687"/>
    </row>
    <row r="688" spans="3:12" x14ac:dyDescent="0.25">
      <c r="C688"/>
      <c r="D688"/>
      <c r="E688"/>
      <c r="G688"/>
      <c r="H688"/>
      <c r="I688"/>
      <c r="K688"/>
      <c r="L688"/>
    </row>
    <row r="689" spans="3:12" x14ac:dyDescent="0.25">
      <c r="C689"/>
      <c r="D689"/>
      <c r="E689"/>
      <c r="G689"/>
      <c r="H689"/>
      <c r="I689"/>
      <c r="K689"/>
      <c r="L689"/>
    </row>
    <row r="690" spans="3:12" x14ac:dyDescent="0.25">
      <c r="C690"/>
      <c r="D690"/>
      <c r="E690"/>
      <c r="G690"/>
      <c r="H690"/>
      <c r="I690"/>
      <c r="K690"/>
      <c r="L690"/>
    </row>
    <row r="691" spans="3:12" x14ac:dyDescent="0.25">
      <c r="C691"/>
      <c r="D691"/>
      <c r="E691"/>
      <c r="G691"/>
      <c r="H691"/>
      <c r="I691"/>
      <c r="K691"/>
      <c r="L691"/>
    </row>
    <row r="692" spans="3:12" x14ac:dyDescent="0.25">
      <c r="C692"/>
      <c r="D692"/>
      <c r="E692"/>
      <c r="G692"/>
      <c r="H692"/>
      <c r="I692"/>
      <c r="K692"/>
      <c r="L692"/>
    </row>
    <row r="693" spans="3:12" x14ac:dyDescent="0.25">
      <c r="C693"/>
      <c r="D693"/>
      <c r="E693"/>
      <c r="G693"/>
      <c r="H693"/>
      <c r="I693"/>
      <c r="K693"/>
      <c r="L693"/>
    </row>
    <row r="694" spans="3:12" x14ac:dyDescent="0.25">
      <c r="C694"/>
      <c r="D694"/>
      <c r="E694"/>
      <c r="G694"/>
      <c r="H694"/>
      <c r="I694"/>
      <c r="K694"/>
      <c r="L694"/>
    </row>
    <row r="695" spans="3:12" x14ac:dyDescent="0.25">
      <c r="C695"/>
      <c r="D695"/>
      <c r="E695"/>
      <c r="G695"/>
      <c r="H695"/>
      <c r="I695"/>
      <c r="K695"/>
      <c r="L695"/>
    </row>
    <row r="696" spans="3:12" x14ac:dyDescent="0.25">
      <c r="C696"/>
      <c r="D696"/>
      <c r="E696"/>
      <c r="G696"/>
      <c r="H696"/>
      <c r="I696"/>
      <c r="K696"/>
      <c r="L696"/>
    </row>
    <row r="697" spans="3:12" x14ac:dyDescent="0.25">
      <c r="C697"/>
      <c r="D697"/>
      <c r="E697"/>
      <c r="G697"/>
      <c r="H697"/>
      <c r="I697"/>
      <c r="K697"/>
      <c r="L697"/>
    </row>
    <row r="698" spans="3:12" x14ac:dyDescent="0.25">
      <c r="C698"/>
      <c r="D698"/>
      <c r="E698"/>
      <c r="G698"/>
      <c r="H698"/>
      <c r="I698"/>
      <c r="K698"/>
      <c r="L698"/>
    </row>
    <row r="699" spans="3:12" x14ac:dyDescent="0.25">
      <c r="C699"/>
      <c r="D699"/>
      <c r="E699"/>
      <c r="G699"/>
      <c r="H699"/>
      <c r="I699"/>
      <c r="K699"/>
      <c r="L699"/>
    </row>
    <row r="700" spans="3:12" x14ac:dyDescent="0.25">
      <c r="C700"/>
      <c r="D700"/>
      <c r="E700"/>
      <c r="G700"/>
      <c r="H700"/>
      <c r="I700"/>
      <c r="K700"/>
      <c r="L700"/>
    </row>
    <row r="701" spans="3:12" x14ac:dyDescent="0.25">
      <c r="C701"/>
      <c r="D701"/>
      <c r="E701"/>
      <c r="G701"/>
      <c r="H701"/>
      <c r="I701"/>
      <c r="K701"/>
      <c r="L701"/>
    </row>
    <row r="702" spans="3:12" x14ac:dyDescent="0.25">
      <c r="C702"/>
      <c r="D702"/>
      <c r="E702"/>
      <c r="G702"/>
      <c r="H702"/>
      <c r="I702"/>
      <c r="K702"/>
      <c r="L702"/>
    </row>
    <row r="703" spans="3:12" x14ac:dyDescent="0.25">
      <c r="C703"/>
      <c r="D703"/>
      <c r="E703"/>
      <c r="G703"/>
      <c r="H703"/>
      <c r="I703"/>
      <c r="K703"/>
      <c r="L703"/>
    </row>
    <row r="704" spans="3:12" x14ac:dyDescent="0.25">
      <c r="C704"/>
      <c r="D704"/>
      <c r="E704"/>
      <c r="G704"/>
      <c r="H704"/>
      <c r="I704"/>
      <c r="K704"/>
      <c r="L704"/>
    </row>
    <row r="705" spans="3:12" x14ac:dyDescent="0.25">
      <c r="C705"/>
      <c r="D705"/>
      <c r="E705"/>
      <c r="G705"/>
      <c r="H705"/>
      <c r="I705"/>
      <c r="K705"/>
      <c r="L705"/>
    </row>
    <row r="706" spans="3:12" x14ac:dyDescent="0.25">
      <c r="C706"/>
      <c r="D706"/>
      <c r="E706"/>
      <c r="G706"/>
      <c r="H706"/>
      <c r="I706"/>
      <c r="K706"/>
      <c r="L706"/>
    </row>
    <row r="707" spans="3:12" x14ac:dyDescent="0.25">
      <c r="C707"/>
      <c r="D707"/>
      <c r="E707"/>
      <c r="G707"/>
      <c r="H707"/>
      <c r="I707"/>
      <c r="K707"/>
      <c r="L707"/>
    </row>
    <row r="708" spans="3:12" x14ac:dyDescent="0.25">
      <c r="C708"/>
      <c r="D708"/>
      <c r="E708"/>
      <c r="G708"/>
      <c r="H708"/>
      <c r="I708"/>
      <c r="K708"/>
      <c r="L708"/>
    </row>
    <row r="709" spans="3:12" x14ac:dyDescent="0.25">
      <c r="C709"/>
      <c r="D709"/>
      <c r="E709"/>
      <c r="G709"/>
      <c r="H709"/>
      <c r="I709"/>
      <c r="K709"/>
      <c r="L709"/>
    </row>
    <row r="710" spans="3:12" x14ac:dyDescent="0.25">
      <c r="C710"/>
      <c r="D710"/>
      <c r="E710"/>
      <c r="G710"/>
      <c r="H710"/>
      <c r="I710"/>
      <c r="K710"/>
      <c r="L710"/>
    </row>
    <row r="711" spans="3:12" x14ac:dyDescent="0.25">
      <c r="C711"/>
      <c r="D711"/>
      <c r="E711"/>
      <c r="G711"/>
      <c r="H711"/>
      <c r="I711"/>
      <c r="K711"/>
      <c r="L711"/>
    </row>
    <row r="712" spans="3:12" x14ac:dyDescent="0.25">
      <c r="C712"/>
      <c r="D712"/>
      <c r="E712"/>
      <c r="G712"/>
      <c r="H712"/>
      <c r="I712"/>
      <c r="K712"/>
      <c r="L712"/>
    </row>
    <row r="713" spans="3:12" x14ac:dyDescent="0.25">
      <c r="C713"/>
      <c r="D713"/>
      <c r="E713"/>
      <c r="G713"/>
      <c r="H713"/>
      <c r="I713"/>
      <c r="K713"/>
      <c r="L713"/>
    </row>
    <row r="714" spans="3:12" x14ac:dyDescent="0.25">
      <c r="C714"/>
      <c r="D714"/>
      <c r="E714"/>
      <c r="G714"/>
      <c r="H714"/>
      <c r="I714"/>
      <c r="K714"/>
      <c r="L714"/>
    </row>
    <row r="715" spans="3:12" x14ac:dyDescent="0.25">
      <c r="C715"/>
      <c r="D715"/>
      <c r="E715"/>
      <c r="G715"/>
      <c r="H715"/>
      <c r="I715"/>
      <c r="K715"/>
      <c r="L715"/>
    </row>
    <row r="716" spans="3:12" x14ac:dyDescent="0.25">
      <c r="C716"/>
      <c r="D716"/>
      <c r="E716"/>
      <c r="G716"/>
      <c r="H716"/>
      <c r="I716"/>
      <c r="K716"/>
      <c r="L716"/>
    </row>
    <row r="717" spans="3:12" x14ac:dyDescent="0.25">
      <c r="C717"/>
      <c r="D717"/>
      <c r="E717"/>
      <c r="G717"/>
      <c r="H717"/>
      <c r="I717"/>
      <c r="K717"/>
      <c r="L717"/>
    </row>
    <row r="718" spans="3:12" x14ac:dyDescent="0.25">
      <c r="C718"/>
      <c r="D718"/>
      <c r="E718"/>
      <c r="G718"/>
      <c r="H718"/>
      <c r="I718"/>
      <c r="K718"/>
      <c r="L718"/>
    </row>
    <row r="719" spans="3:12" x14ac:dyDescent="0.25">
      <c r="C719"/>
      <c r="D719"/>
      <c r="E719"/>
      <c r="G719"/>
      <c r="H719"/>
      <c r="I719"/>
      <c r="K719"/>
      <c r="L719"/>
    </row>
    <row r="720" spans="3:12" x14ac:dyDescent="0.25">
      <c r="C720"/>
      <c r="D720"/>
      <c r="E720"/>
      <c r="G720"/>
      <c r="H720"/>
      <c r="I720"/>
      <c r="K720"/>
      <c r="L720"/>
    </row>
    <row r="721" spans="3:12" x14ac:dyDescent="0.25">
      <c r="C721"/>
      <c r="D721"/>
      <c r="E721"/>
      <c r="G721"/>
      <c r="H721"/>
      <c r="I721"/>
      <c r="K721"/>
      <c r="L721"/>
    </row>
    <row r="722" spans="3:12" x14ac:dyDescent="0.25">
      <c r="C722"/>
      <c r="D722"/>
      <c r="E722"/>
      <c r="G722"/>
      <c r="H722"/>
      <c r="I722"/>
      <c r="K722"/>
      <c r="L722"/>
    </row>
    <row r="723" spans="3:12" x14ac:dyDescent="0.25">
      <c r="C723"/>
      <c r="D723"/>
      <c r="E723"/>
      <c r="G723"/>
      <c r="H723"/>
      <c r="I723"/>
      <c r="K723"/>
      <c r="L723"/>
    </row>
    <row r="724" spans="3:12" x14ac:dyDescent="0.25">
      <c r="C724"/>
      <c r="D724"/>
      <c r="E724"/>
      <c r="G724"/>
      <c r="H724"/>
      <c r="I724"/>
      <c r="K724"/>
      <c r="L724"/>
    </row>
    <row r="725" spans="3:12" x14ac:dyDescent="0.25">
      <c r="C725"/>
      <c r="D725"/>
      <c r="E725"/>
      <c r="G725"/>
      <c r="H725"/>
      <c r="I725"/>
      <c r="K725"/>
      <c r="L725"/>
    </row>
    <row r="726" spans="3:12" x14ac:dyDescent="0.25">
      <c r="C726"/>
      <c r="D726"/>
      <c r="E726"/>
      <c r="G726"/>
      <c r="H726"/>
      <c r="I726"/>
      <c r="K726"/>
      <c r="L726"/>
    </row>
    <row r="727" spans="3:12" x14ac:dyDescent="0.25">
      <c r="C727"/>
      <c r="D727"/>
      <c r="E727"/>
      <c r="G727"/>
      <c r="H727"/>
      <c r="I727"/>
      <c r="K727"/>
      <c r="L727"/>
    </row>
    <row r="728" spans="3:12" x14ac:dyDescent="0.25">
      <c r="C728"/>
      <c r="D728"/>
      <c r="E728"/>
      <c r="G728"/>
      <c r="H728"/>
      <c r="I728"/>
      <c r="K728"/>
      <c r="L728"/>
    </row>
    <row r="729" spans="3:12" x14ac:dyDescent="0.25">
      <c r="C729"/>
      <c r="D729"/>
      <c r="E729"/>
      <c r="G729"/>
      <c r="H729"/>
      <c r="I729"/>
      <c r="K729"/>
      <c r="L729"/>
    </row>
    <row r="730" spans="3:12" x14ac:dyDescent="0.25">
      <c r="C730"/>
      <c r="D730"/>
      <c r="E730"/>
      <c r="G730"/>
      <c r="H730"/>
      <c r="I730"/>
      <c r="K730"/>
      <c r="L730"/>
    </row>
    <row r="731" spans="3:12" x14ac:dyDescent="0.25">
      <c r="C731"/>
      <c r="D731"/>
      <c r="E731"/>
      <c r="G731"/>
      <c r="H731"/>
      <c r="I731"/>
      <c r="K731"/>
      <c r="L731"/>
    </row>
    <row r="732" spans="3:12" x14ac:dyDescent="0.25">
      <c r="C732"/>
      <c r="D732"/>
      <c r="E732"/>
      <c r="G732"/>
      <c r="H732"/>
      <c r="I732"/>
      <c r="K732"/>
      <c r="L732"/>
    </row>
    <row r="733" spans="3:12" x14ac:dyDescent="0.25">
      <c r="C733"/>
      <c r="D733"/>
      <c r="E733"/>
      <c r="G733"/>
      <c r="H733"/>
      <c r="I733"/>
      <c r="K733"/>
      <c r="L733"/>
    </row>
    <row r="734" spans="3:12" x14ac:dyDescent="0.25">
      <c r="C734"/>
      <c r="D734"/>
      <c r="E734"/>
      <c r="G734"/>
      <c r="H734"/>
      <c r="I734"/>
      <c r="K734"/>
      <c r="L734"/>
    </row>
    <row r="735" spans="3:12" x14ac:dyDescent="0.25">
      <c r="C735"/>
      <c r="D735"/>
      <c r="E735"/>
      <c r="G735"/>
      <c r="H735"/>
      <c r="I735"/>
      <c r="K735"/>
      <c r="L735"/>
    </row>
    <row r="736" spans="3:12" x14ac:dyDescent="0.25">
      <c r="C736"/>
      <c r="D736"/>
      <c r="E736"/>
      <c r="G736"/>
      <c r="H736"/>
      <c r="I736"/>
      <c r="K736"/>
      <c r="L736"/>
    </row>
    <row r="737" spans="3:12" x14ac:dyDescent="0.25">
      <c r="C737"/>
      <c r="D737"/>
      <c r="E737"/>
      <c r="G737"/>
      <c r="H737"/>
      <c r="I737"/>
      <c r="K737"/>
      <c r="L737"/>
    </row>
    <row r="738" spans="3:12" x14ac:dyDescent="0.25">
      <c r="C738"/>
      <c r="D738"/>
      <c r="E738"/>
      <c r="G738"/>
      <c r="H738"/>
      <c r="I738"/>
      <c r="K738"/>
      <c r="L738"/>
    </row>
    <row r="739" spans="3:12" x14ac:dyDescent="0.25">
      <c r="C739"/>
      <c r="D739"/>
      <c r="E739"/>
      <c r="G739"/>
      <c r="H739"/>
      <c r="I739"/>
      <c r="K739"/>
      <c r="L739"/>
    </row>
    <row r="740" spans="3:12" x14ac:dyDescent="0.25">
      <c r="C740"/>
      <c r="D740"/>
      <c r="E740"/>
      <c r="G740"/>
      <c r="H740"/>
      <c r="I740"/>
      <c r="K740"/>
      <c r="L740"/>
    </row>
    <row r="741" spans="3:12" x14ac:dyDescent="0.25">
      <c r="C741"/>
      <c r="D741"/>
      <c r="E741"/>
      <c r="G741"/>
      <c r="H741"/>
      <c r="I741"/>
      <c r="K741"/>
      <c r="L741"/>
    </row>
    <row r="742" spans="3:12" x14ac:dyDescent="0.25">
      <c r="C742"/>
      <c r="D742"/>
      <c r="E742"/>
      <c r="G742"/>
      <c r="H742"/>
      <c r="I742"/>
      <c r="K742"/>
      <c r="L742"/>
    </row>
    <row r="743" spans="3:12" x14ac:dyDescent="0.25">
      <c r="C743"/>
      <c r="D743"/>
      <c r="E743"/>
      <c r="G743"/>
      <c r="H743"/>
      <c r="I743"/>
      <c r="K743"/>
      <c r="L743"/>
    </row>
    <row r="744" spans="3:12" x14ac:dyDescent="0.25">
      <c r="C744"/>
      <c r="D744"/>
      <c r="E744"/>
      <c r="G744"/>
      <c r="H744"/>
      <c r="I744"/>
      <c r="K744"/>
      <c r="L744"/>
    </row>
    <row r="745" spans="3:12" x14ac:dyDescent="0.25">
      <c r="C745"/>
      <c r="D745"/>
      <c r="E745"/>
      <c r="G745"/>
      <c r="H745"/>
      <c r="I745"/>
      <c r="K745"/>
      <c r="L745"/>
    </row>
    <row r="746" spans="3:12" x14ac:dyDescent="0.25">
      <c r="C746"/>
      <c r="D746"/>
      <c r="E746"/>
      <c r="G746"/>
      <c r="H746"/>
      <c r="I746"/>
      <c r="K746"/>
      <c r="L746"/>
    </row>
    <row r="747" spans="3:12" x14ac:dyDescent="0.25">
      <c r="C747"/>
      <c r="D747"/>
      <c r="E747"/>
      <c r="G747"/>
      <c r="H747"/>
      <c r="I747"/>
      <c r="K747"/>
      <c r="L747"/>
    </row>
    <row r="748" spans="3:12" x14ac:dyDescent="0.25">
      <c r="C748"/>
      <c r="D748"/>
      <c r="E748"/>
      <c r="G748"/>
      <c r="H748"/>
      <c r="I748"/>
      <c r="K748"/>
      <c r="L748"/>
    </row>
    <row r="749" spans="3:12" x14ac:dyDescent="0.25">
      <c r="C749"/>
      <c r="D749"/>
      <c r="E749"/>
      <c r="G749"/>
      <c r="H749"/>
      <c r="I749"/>
      <c r="K749"/>
      <c r="L749"/>
    </row>
    <row r="750" spans="3:12" x14ac:dyDescent="0.25">
      <c r="C750"/>
      <c r="D750"/>
      <c r="E750"/>
      <c r="G750"/>
      <c r="H750"/>
      <c r="I750"/>
      <c r="K750"/>
      <c r="L750"/>
    </row>
    <row r="751" spans="3:12" x14ac:dyDescent="0.25">
      <c r="C751"/>
      <c r="D751"/>
      <c r="E751"/>
      <c r="G751"/>
      <c r="H751"/>
      <c r="I751"/>
      <c r="K751"/>
      <c r="L751"/>
    </row>
    <row r="752" spans="3:12" x14ac:dyDescent="0.25">
      <c r="C752"/>
      <c r="D752"/>
      <c r="E752"/>
      <c r="G752"/>
      <c r="H752"/>
      <c r="I752"/>
      <c r="K752"/>
      <c r="L752"/>
    </row>
    <row r="753" spans="3:12" x14ac:dyDescent="0.25">
      <c r="C753"/>
      <c r="D753"/>
      <c r="E753"/>
      <c r="G753"/>
      <c r="H753"/>
      <c r="I753"/>
      <c r="K753"/>
      <c r="L753"/>
    </row>
    <row r="754" spans="3:12" x14ac:dyDescent="0.25">
      <c r="C754"/>
      <c r="D754"/>
      <c r="E754"/>
      <c r="G754"/>
      <c r="H754"/>
      <c r="I754"/>
      <c r="K754"/>
      <c r="L754"/>
    </row>
    <row r="755" spans="3:12" x14ac:dyDescent="0.25">
      <c r="C755"/>
      <c r="D755"/>
      <c r="E755"/>
      <c r="G755"/>
      <c r="H755"/>
      <c r="I755"/>
      <c r="K755"/>
      <c r="L755"/>
    </row>
    <row r="756" spans="3:12" x14ac:dyDescent="0.25">
      <c r="C756"/>
      <c r="D756"/>
      <c r="E756"/>
      <c r="G756"/>
      <c r="H756"/>
      <c r="I756"/>
      <c r="K756"/>
      <c r="L756"/>
    </row>
    <row r="757" spans="3:12" x14ac:dyDescent="0.25">
      <c r="C757"/>
      <c r="D757"/>
      <c r="E757"/>
      <c r="G757"/>
      <c r="H757"/>
      <c r="I757"/>
      <c r="K757"/>
      <c r="L757"/>
    </row>
    <row r="758" spans="3:12" x14ac:dyDescent="0.25">
      <c r="C758"/>
      <c r="D758"/>
      <c r="E758"/>
      <c r="G758"/>
      <c r="H758"/>
      <c r="I758"/>
      <c r="K758"/>
      <c r="L758"/>
    </row>
    <row r="759" spans="3:12" x14ac:dyDescent="0.25">
      <c r="C759"/>
      <c r="D759"/>
      <c r="E759"/>
      <c r="G759"/>
      <c r="H759"/>
      <c r="I759"/>
      <c r="K759"/>
      <c r="L759"/>
    </row>
    <row r="760" spans="3:12" x14ac:dyDescent="0.25">
      <c r="C760"/>
      <c r="D760"/>
      <c r="E760"/>
      <c r="G760"/>
      <c r="H760"/>
      <c r="I760"/>
      <c r="K760"/>
      <c r="L760"/>
    </row>
    <row r="761" spans="3:12" x14ac:dyDescent="0.25">
      <c r="C761"/>
      <c r="D761"/>
      <c r="E761"/>
      <c r="G761"/>
      <c r="H761"/>
      <c r="I761"/>
      <c r="K761"/>
      <c r="L761"/>
    </row>
    <row r="762" spans="3:12" x14ac:dyDescent="0.25">
      <c r="C762"/>
      <c r="D762"/>
      <c r="E762"/>
      <c r="G762"/>
      <c r="H762"/>
      <c r="I762"/>
      <c r="K762"/>
      <c r="L762"/>
    </row>
    <row r="763" spans="3:12" x14ac:dyDescent="0.25">
      <c r="C763"/>
      <c r="D763"/>
      <c r="E763"/>
      <c r="G763"/>
      <c r="H763"/>
      <c r="I763"/>
      <c r="K763"/>
      <c r="L763"/>
    </row>
    <row r="764" spans="3:12" x14ac:dyDescent="0.25">
      <c r="C764"/>
      <c r="D764"/>
      <c r="E764"/>
      <c r="G764"/>
      <c r="H764"/>
      <c r="I764"/>
      <c r="K764"/>
      <c r="L764"/>
    </row>
    <row r="765" spans="3:12" x14ac:dyDescent="0.25">
      <c r="C765"/>
      <c r="D765"/>
      <c r="E765"/>
      <c r="G765"/>
      <c r="H765"/>
      <c r="I765"/>
      <c r="K765"/>
      <c r="L765"/>
    </row>
    <row r="766" spans="3:12" x14ac:dyDescent="0.25">
      <c r="C766"/>
      <c r="D766"/>
      <c r="E766"/>
      <c r="G766"/>
      <c r="H766"/>
      <c r="I766"/>
      <c r="K766"/>
      <c r="L766"/>
    </row>
    <row r="767" spans="3:12" x14ac:dyDescent="0.25">
      <c r="C767"/>
      <c r="D767"/>
      <c r="E767"/>
      <c r="G767"/>
      <c r="H767"/>
      <c r="I767"/>
      <c r="K767"/>
      <c r="L767"/>
    </row>
    <row r="768" spans="3:12" x14ac:dyDescent="0.25">
      <c r="C768"/>
      <c r="D768"/>
      <c r="E768"/>
      <c r="G768"/>
      <c r="H768"/>
      <c r="I768"/>
      <c r="K768"/>
      <c r="L768"/>
    </row>
    <row r="769" spans="3:12" x14ac:dyDescent="0.25">
      <c r="C769"/>
      <c r="D769"/>
      <c r="E769"/>
      <c r="G769"/>
      <c r="H769"/>
      <c r="I769"/>
      <c r="K769"/>
      <c r="L769"/>
    </row>
    <row r="770" spans="3:12" x14ac:dyDescent="0.25">
      <c r="C770"/>
      <c r="D770"/>
      <c r="E770"/>
      <c r="G770"/>
      <c r="H770"/>
      <c r="I770"/>
      <c r="K770"/>
      <c r="L770"/>
    </row>
    <row r="771" spans="3:12" x14ac:dyDescent="0.25">
      <c r="C771"/>
      <c r="D771"/>
      <c r="E771"/>
      <c r="G771"/>
      <c r="H771"/>
      <c r="I771"/>
      <c r="K771"/>
      <c r="L771"/>
    </row>
    <row r="772" spans="3:12" x14ac:dyDescent="0.25">
      <c r="C772"/>
      <c r="D772"/>
      <c r="E772"/>
      <c r="G772"/>
      <c r="H772"/>
      <c r="I772"/>
      <c r="K772"/>
      <c r="L772"/>
    </row>
    <row r="773" spans="3:12" x14ac:dyDescent="0.25">
      <c r="C773"/>
      <c r="D773"/>
      <c r="E773"/>
      <c r="G773"/>
      <c r="H773"/>
      <c r="I773"/>
      <c r="K773"/>
      <c r="L773"/>
    </row>
    <row r="774" spans="3:12" x14ac:dyDescent="0.25">
      <c r="C774"/>
      <c r="D774"/>
      <c r="E774"/>
      <c r="G774"/>
      <c r="H774"/>
      <c r="I774"/>
      <c r="K774"/>
      <c r="L774"/>
    </row>
    <row r="775" spans="3:12" x14ac:dyDescent="0.25">
      <c r="C775"/>
      <c r="D775"/>
      <c r="E775"/>
      <c r="G775"/>
      <c r="H775"/>
      <c r="I775"/>
      <c r="K775"/>
      <c r="L775"/>
    </row>
    <row r="776" spans="3:12" x14ac:dyDescent="0.25">
      <c r="C776"/>
      <c r="D776"/>
      <c r="E776"/>
      <c r="G776"/>
      <c r="H776"/>
      <c r="I776"/>
      <c r="K776"/>
      <c r="L776"/>
    </row>
    <row r="777" spans="3:12" x14ac:dyDescent="0.25">
      <c r="C777"/>
      <c r="D777"/>
      <c r="E777"/>
      <c r="G777"/>
      <c r="H777"/>
      <c r="I777"/>
      <c r="K777"/>
      <c r="L777"/>
    </row>
    <row r="778" spans="3:12" x14ac:dyDescent="0.25">
      <c r="C778"/>
      <c r="D778"/>
      <c r="E778"/>
      <c r="G778"/>
      <c r="H778"/>
      <c r="I778"/>
      <c r="K778"/>
      <c r="L778"/>
    </row>
    <row r="779" spans="3:12" x14ac:dyDescent="0.25">
      <c r="C779"/>
      <c r="D779"/>
      <c r="E779"/>
      <c r="G779"/>
      <c r="H779"/>
      <c r="I779"/>
      <c r="K779"/>
      <c r="L779"/>
    </row>
    <row r="780" spans="3:12" x14ac:dyDescent="0.25">
      <c r="C780"/>
      <c r="D780"/>
      <c r="E780"/>
      <c r="G780"/>
      <c r="H780"/>
      <c r="I780"/>
      <c r="K780"/>
      <c r="L780"/>
    </row>
    <row r="781" spans="3:12" x14ac:dyDescent="0.25">
      <c r="C781"/>
      <c r="D781"/>
      <c r="E781"/>
      <c r="G781"/>
      <c r="H781"/>
      <c r="I781"/>
      <c r="K781"/>
      <c r="L781"/>
    </row>
    <row r="782" spans="3:12" x14ac:dyDescent="0.25">
      <c r="C782"/>
      <c r="D782"/>
      <c r="E782"/>
      <c r="G782"/>
      <c r="H782"/>
      <c r="I782"/>
      <c r="K782"/>
      <c r="L782"/>
    </row>
    <row r="783" spans="3:12" x14ac:dyDescent="0.25">
      <c r="C783"/>
      <c r="D783"/>
      <c r="E783"/>
      <c r="G783"/>
      <c r="H783"/>
      <c r="I783"/>
      <c r="K783"/>
      <c r="L783"/>
    </row>
    <row r="784" spans="3:12" x14ac:dyDescent="0.25">
      <c r="C784"/>
      <c r="D784"/>
      <c r="E784"/>
      <c r="G784"/>
      <c r="H784"/>
      <c r="I784"/>
      <c r="K784"/>
      <c r="L784"/>
    </row>
    <row r="785" spans="3:12" x14ac:dyDescent="0.25">
      <c r="C785"/>
      <c r="D785"/>
      <c r="E785"/>
      <c r="G785"/>
      <c r="H785"/>
      <c r="I785"/>
      <c r="K785"/>
      <c r="L785"/>
    </row>
    <row r="786" spans="3:12" x14ac:dyDescent="0.25">
      <c r="C786"/>
      <c r="D786"/>
      <c r="E786"/>
      <c r="G786"/>
      <c r="H786"/>
      <c r="I786"/>
      <c r="K786"/>
      <c r="L786"/>
    </row>
    <row r="787" spans="3:12" x14ac:dyDescent="0.25">
      <c r="C787"/>
      <c r="D787"/>
      <c r="E787"/>
      <c r="G787"/>
      <c r="H787"/>
      <c r="I787"/>
      <c r="K787"/>
      <c r="L787"/>
    </row>
    <row r="788" spans="3:12" x14ac:dyDescent="0.25">
      <c r="C788"/>
      <c r="D788"/>
      <c r="E788"/>
      <c r="G788"/>
      <c r="H788"/>
      <c r="I788"/>
      <c r="K788"/>
      <c r="L788"/>
    </row>
    <row r="789" spans="3:12" x14ac:dyDescent="0.25">
      <c r="C789"/>
      <c r="D789"/>
      <c r="E789"/>
      <c r="G789"/>
      <c r="H789"/>
      <c r="I789"/>
      <c r="K789"/>
      <c r="L789"/>
    </row>
    <row r="790" spans="3:12" x14ac:dyDescent="0.25">
      <c r="C790"/>
      <c r="D790"/>
      <c r="E790"/>
      <c r="G790"/>
      <c r="H790"/>
      <c r="I790"/>
      <c r="K790"/>
      <c r="L790"/>
    </row>
    <row r="791" spans="3:12" x14ac:dyDescent="0.25">
      <c r="C791"/>
      <c r="D791"/>
      <c r="E791"/>
      <c r="G791"/>
      <c r="H791"/>
      <c r="I791"/>
      <c r="K791"/>
      <c r="L791"/>
    </row>
    <row r="792" spans="3:12" x14ac:dyDescent="0.25">
      <c r="C792"/>
      <c r="D792"/>
      <c r="E792"/>
      <c r="G792"/>
      <c r="H792"/>
      <c r="I792"/>
      <c r="K792"/>
      <c r="L792"/>
    </row>
    <row r="793" spans="3:12" x14ac:dyDescent="0.25">
      <c r="C793"/>
      <c r="D793"/>
      <c r="E793"/>
      <c r="G793"/>
      <c r="H793"/>
      <c r="I793"/>
      <c r="K793"/>
      <c r="L793"/>
    </row>
    <row r="794" spans="3:12" x14ac:dyDescent="0.25">
      <c r="C794"/>
      <c r="D794"/>
      <c r="E794"/>
      <c r="G794"/>
      <c r="H794"/>
      <c r="I794"/>
      <c r="K794"/>
      <c r="L794"/>
    </row>
    <row r="795" spans="3:12" x14ac:dyDescent="0.25">
      <c r="C795"/>
      <c r="D795"/>
      <c r="E795"/>
      <c r="G795"/>
      <c r="H795"/>
      <c r="I795"/>
      <c r="K795"/>
      <c r="L795"/>
    </row>
    <row r="796" spans="3:12" x14ac:dyDescent="0.25">
      <c r="C796"/>
      <c r="D796"/>
      <c r="E796"/>
      <c r="G796"/>
      <c r="H796"/>
      <c r="I796"/>
      <c r="K796"/>
      <c r="L796"/>
    </row>
    <row r="797" spans="3:12" x14ac:dyDescent="0.25">
      <c r="C797"/>
      <c r="D797"/>
      <c r="E797"/>
      <c r="G797"/>
      <c r="H797"/>
      <c r="I797"/>
      <c r="K797"/>
      <c r="L797"/>
    </row>
    <row r="798" spans="3:12" x14ac:dyDescent="0.25">
      <c r="C798"/>
      <c r="D798"/>
      <c r="E798"/>
      <c r="G798"/>
      <c r="H798"/>
      <c r="I798"/>
      <c r="K798"/>
      <c r="L798"/>
    </row>
    <row r="799" spans="3:12" x14ac:dyDescent="0.25">
      <c r="C799"/>
      <c r="D799"/>
      <c r="E799"/>
      <c r="G799"/>
      <c r="H799"/>
      <c r="I799"/>
      <c r="K799"/>
      <c r="L799"/>
    </row>
    <row r="800" spans="3:12" x14ac:dyDescent="0.25">
      <c r="C800"/>
      <c r="D800"/>
      <c r="E800"/>
      <c r="G800"/>
      <c r="H800"/>
      <c r="I800"/>
      <c r="K800"/>
      <c r="L800"/>
    </row>
    <row r="801" spans="3:12" x14ac:dyDescent="0.25">
      <c r="C801"/>
      <c r="D801"/>
      <c r="E801"/>
      <c r="G801"/>
      <c r="H801"/>
      <c r="I801"/>
      <c r="K801"/>
      <c r="L801"/>
    </row>
    <row r="802" spans="3:12" x14ac:dyDescent="0.25">
      <c r="C802"/>
      <c r="D802"/>
      <c r="E802"/>
      <c r="G802"/>
      <c r="H802"/>
      <c r="I802"/>
      <c r="K802"/>
      <c r="L802"/>
    </row>
    <row r="803" spans="3:12" x14ac:dyDescent="0.25">
      <c r="C803"/>
      <c r="D803"/>
      <c r="E803"/>
      <c r="G803"/>
      <c r="H803"/>
      <c r="I803"/>
      <c r="K803"/>
      <c r="L803"/>
    </row>
    <row r="804" spans="3:12" x14ac:dyDescent="0.25">
      <c r="C804"/>
      <c r="D804"/>
      <c r="E804"/>
      <c r="G804"/>
      <c r="H804"/>
      <c r="I804"/>
      <c r="K804"/>
      <c r="L804"/>
    </row>
    <row r="805" spans="3:12" x14ac:dyDescent="0.25">
      <c r="C805"/>
      <c r="D805"/>
      <c r="E805"/>
      <c r="G805"/>
      <c r="H805"/>
      <c r="I805"/>
      <c r="K805"/>
      <c r="L805"/>
    </row>
    <row r="806" spans="3:12" x14ac:dyDescent="0.25">
      <c r="C806"/>
      <c r="D806"/>
      <c r="E806"/>
      <c r="G806"/>
      <c r="H806"/>
      <c r="I806"/>
      <c r="K806"/>
      <c r="L806"/>
    </row>
    <row r="807" spans="3:12" x14ac:dyDescent="0.25">
      <c r="C807"/>
      <c r="D807"/>
      <c r="E807"/>
      <c r="G807"/>
      <c r="H807"/>
      <c r="I807"/>
      <c r="K807"/>
      <c r="L807"/>
    </row>
    <row r="808" spans="3:12" x14ac:dyDescent="0.25">
      <c r="C808"/>
      <c r="D808"/>
      <c r="E808"/>
      <c r="G808"/>
      <c r="H808"/>
      <c r="I808"/>
      <c r="K808"/>
      <c r="L808"/>
    </row>
    <row r="809" spans="3:12" x14ac:dyDescent="0.25">
      <c r="C809"/>
      <c r="D809"/>
      <c r="E809"/>
      <c r="G809"/>
      <c r="H809"/>
      <c r="I809"/>
      <c r="K809"/>
      <c r="L809"/>
    </row>
    <row r="810" spans="3:12" x14ac:dyDescent="0.25">
      <c r="C810"/>
      <c r="D810"/>
      <c r="E810"/>
      <c r="G810"/>
      <c r="H810"/>
      <c r="I810"/>
      <c r="K810"/>
      <c r="L810"/>
    </row>
    <row r="811" spans="3:12" x14ac:dyDescent="0.25">
      <c r="C811"/>
      <c r="D811"/>
      <c r="E811"/>
      <c r="G811"/>
      <c r="H811"/>
      <c r="I811"/>
      <c r="K811"/>
      <c r="L811"/>
    </row>
    <row r="812" spans="3:12" x14ac:dyDescent="0.25">
      <c r="C812"/>
      <c r="D812"/>
      <c r="E812"/>
      <c r="G812"/>
      <c r="H812"/>
      <c r="I812"/>
      <c r="K812"/>
      <c r="L812"/>
    </row>
    <row r="813" spans="3:12" x14ac:dyDescent="0.25">
      <c r="C813"/>
      <c r="D813"/>
      <c r="E813"/>
      <c r="G813"/>
      <c r="H813"/>
      <c r="I813"/>
      <c r="K813"/>
      <c r="L813"/>
    </row>
    <row r="814" spans="3:12" x14ac:dyDescent="0.25">
      <c r="C814"/>
      <c r="D814"/>
      <c r="E814"/>
      <c r="G814"/>
      <c r="H814"/>
      <c r="I814"/>
      <c r="K814"/>
      <c r="L814"/>
    </row>
    <row r="815" spans="3:12" x14ac:dyDescent="0.25">
      <c r="C815"/>
      <c r="D815"/>
      <c r="E815"/>
      <c r="G815"/>
      <c r="H815"/>
      <c r="I815"/>
      <c r="K815"/>
      <c r="L815"/>
    </row>
    <row r="816" spans="3:12" x14ac:dyDescent="0.25">
      <c r="C816"/>
      <c r="D816"/>
      <c r="E816"/>
      <c r="G816"/>
      <c r="H816"/>
      <c r="I816"/>
      <c r="K816"/>
      <c r="L816"/>
    </row>
    <row r="817" spans="3:12" x14ac:dyDescent="0.25">
      <c r="C817"/>
      <c r="D817"/>
      <c r="E817"/>
      <c r="G817"/>
      <c r="H817"/>
      <c r="I817"/>
      <c r="K817"/>
      <c r="L817"/>
    </row>
    <row r="818" spans="3:12" x14ac:dyDescent="0.25">
      <c r="C818"/>
      <c r="D818"/>
      <c r="E818"/>
      <c r="G818"/>
      <c r="H818"/>
      <c r="I818"/>
      <c r="K818"/>
      <c r="L818"/>
    </row>
    <row r="819" spans="3:12" x14ac:dyDescent="0.25">
      <c r="C819"/>
      <c r="D819"/>
      <c r="E819"/>
      <c r="G819"/>
      <c r="H819"/>
      <c r="I819"/>
      <c r="K819"/>
      <c r="L819"/>
    </row>
    <row r="820" spans="3:12" x14ac:dyDescent="0.25">
      <c r="C820"/>
      <c r="D820"/>
      <c r="E820"/>
      <c r="G820"/>
      <c r="H820"/>
      <c r="I820"/>
      <c r="K820"/>
      <c r="L820"/>
    </row>
    <row r="821" spans="3:12" x14ac:dyDescent="0.25">
      <c r="C821"/>
      <c r="D821"/>
      <c r="E821"/>
      <c r="G821"/>
      <c r="H821"/>
      <c r="I821"/>
      <c r="K821"/>
      <c r="L821"/>
    </row>
    <row r="822" spans="3:12" x14ac:dyDescent="0.25">
      <c r="C822"/>
      <c r="D822"/>
      <c r="E822"/>
      <c r="G822"/>
      <c r="H822"/>
      <c r="I822"/>
      <c r="K822"/>
      <c r="L822"/>
    </row>
    <row r="823" spans="3:12" x14ac:dyDescent="0.25">
      <c r="C823"/>
      <c r="D823"/>
      <c r="E823"/>
      <c r="G823"/>
      <c r="H823"/>
      <c r="I823"/>
      <c r="K823"/>
      <c r="L823"/>
    </row>
    <row r="824" spans="3:12" x14ac:dyDescent="0.25">
      <c r="C824"/>
      <c r="D824"/>
      <c r="E824"/>
      <c r="G824"/>
      <c r="H824"/>
      <c r="I824"/>
      <c r="K824"/>
      <c r="L824"/>
    </row>
    <row r="825" spans="3:12" x14ac:dyDescent="0.25">
      <c r="C825"/>
      <c r="D825"/>
      <c r="E825"/>
      <c r="G825"/>
      <c r="H825"/>
      <c r="I825"/>
      <c r="K825"/>
      <c r="L825"/>
    </row>
    <row r="826" spans="3:12" x14ac:dyDescent="0.25">
      <c r="C826"/>
      <c r="D826"/>
      <c r="E826"/>
      <c r="G826"/>
      <c r="H826"/>
      <c r="I826"/>
      <c r="K826"/>
      <c r="L826"/>
    </row>
    <row r="827" spans="3:12" x14ac:dyDescent="0.25">
      <c r="C827"/>
      <c r="D827"/>
      <c r="E827"/>
      <c r="G827"/>
      <c r="H827"/>
      <c r="I827"/>
      <c r="K827"/>
      <c r="L827"/>
    </row>
    <row r="828" spans="3:12" x14ac:dyDescent="0.25">
      <c r="C828"/>
      <c r="D828"/>
      <c r="E828"/>
      <c r="G828"/>
      <c r="H828"/>
      <c r="I828"/>
      <c r="K828"/>
      <c r="L828"/>
    </row>
    <row r="829" spans="3:12" x14ac:dyDescent="0.25">
      <c r="C829"/>
      <c r="D829"/>
      <c r="E829"/>
      <c r="G829"/>
      <c r="H829"/>
      <c r="I829"/>
      <c r="K829"/>
      <c r="L829"/>
    </row>
    <row r="830" spans="3:12" x14ac:dyDescent="0.25">
      <c r="C830"/>
      <c r="D830"/>
      <c r="E830"/>
      <c r="G830"/>
      <c r="H830"/>
      <c r="I830"/>
      <c r="K830"/>
      <c r="L830"/>
    </row>
    <row r="831" spans="3:12" x14ac:dyDescent="0.25">
      <c r="C831"/>
      <c r="D831"/>
      <c r="E831"/>
      <c r="G831"/>
      <c r="H831"/>
      <c r="I831"/>
      <c r="K831"/>
      <c r="L831"/>
    </row>
    <row r="832" spans="3:12" x14ac:dyDescent="0.25">
      <c r="C832"/>
      <c r="D832"/>
      <c r="E832"/>
      <c r="G832"/>
      <c r="H832"/>
      <c r="I832"/>
      <c r="K832"/>
      <c r="L832"/>
    </row>
    <row r="833" spans="3:12" x14ac:dyDescent="0.25">
      <c r="C833"/>
      <c r="D833"/>
      <c r="E833"/>
      <c r="G833"/>
      <c r="H833"/>
      <c r="I833"/>
      <c r="K833"/>
      <c r="L833"/>
    </row>
    <row r="834" spans="3:12" x14ac:dyDescent="0.25">
      <c r="C834"/>
      <c r="D834"/>
      <c r="E834"/>
      <c r="G834"/>
      <c r="H834"/>
      <c r="I834"/>
      <c r="K834"/>
      <c r="L834"/>
    </row>
    <row r="835" spans="3:12" x14ac:dyDescent="0.25">
      <c r="C835"/>
      <c r="D835"/>
      <c r="E835"/>
      <c r="G835"/>
      <c r="H835"/>
      <c r="I835"/>
      <c r="K835"/>
      <c r="L835"/>
    </row>
    <row r="836" spans="3:12" x14ac:dyDescent="0.25">
      <c r="C836"/>
      <c r="D836"/>
      <c r="E836"/>
      <c r="G836"/>
      <c r="H836"/>
      <c r="I836"/>
      <c r="K836"/>
      <c r="L836"/>
    </row>
    <row r="837" spans="3:12" x14ac:dyDescent="0.25">
      <c r="C837"/>
      <c r="D837"/>
      <c r="E837"/>
      <c r="G837"/>
      <c r="H837"/>
      <c r="I837"/>
      <c r="K837"/>
      <c r="L837"/>
    </row>
    <row r="838" spans="3:12" x14ac:dyDescent="0.25">
      <c r="C838"/>
      <c r="D838"/>
      <c r="E838"/>
      <c r="G838"/>
      <c r="H838"/>
      <c r="I838"/>
      <c r="K838"/>
      <c r="L838"/>
    </row>
    <row r="839" spans="3:12" x14ac:dyDescent="0.25">
      <c r="C839"/>
      <c r="D839"/>
      <c r="E839"/>
      <c r="G839"/>
      <c r="H839"/>
      <c r="I839"/>
      <c r="K839"/>
      <c r="L839"/>
    </row>
    <row r="840" spans="3:12" x14ac:dyDescent="0.25">
      <c r="C840"/>
      <c r="D840"/>
      <c r="E840"/>
      <c r="G840"/>
      <c r="H840"/>
      <c r="I840"/>
      <c r="K840"/>
      <c r="L840"/>
    </row>
    <row r="841" spans="3:12" x14ac:dyDescent="0.25">
      <c r="C841"/>
      <c r="D841"/>
      <c r="E841"/>
      <c r="G841"/>
      <c r="H841"/>
      <c r="I841"/>
      <c r="K841"/>
      <c r="L841"/>
    </row>
    <row r="842" spans="3:12" x14ac:dyDescent="0.25">
      <c r="C842"/>
      <c r="D842"/>
      <c r="E842"/>
      <c r="G842"/>
      <c r="H842"/>
      <c r="I842"/>
      <c r="K842"/>
      <c r="L842"/>
    </row>
    <row r="843" spans="3:12" x14ac:dyDescent="0.25">
      <c r="C843"/>
      <c r="D843"/>
      <c r="E843"/>
      <c r="G843"/>
      <c r="H843"/>
      <c r="I843"/>
      <c r="K843"/>
      <c r="L843"/>
    </row>
    <row r="844" spans="3:12" x14ac:dyDescent="0.25">
      <c r="C844"/>
      <c r="D844"/>
      <c r="E844"/>
      <c r="G844"/>
      <c r="H844"/>
      <c r="I844"/>
      <c r="K844"/>
      <c r="L844"/>
    </row>
    <row r="845" spans="3:12" x14ac:dyDescent="0.25">
      <c r="C845"/>
      <c r="D845"/>
      <c r="E845"/>
      <c r="G845"/>
      <c r="H845"/>
      <c r="I845"/>
      <c r="K845"/>
      <c r="L845"/>
    </row>
    <row r="846" spans="3:12" x14ac:dyDescent="0.25">
      <c r="C846"/>
      <c r="D846"/>
      <c r="E846"/>
      <c r="G846"/>
      <c r="H846"/>
      <c r="I846"/>
      <c r="K846"/>
      <c r="L846"/>
    </row>
    <row r="847" spans="3:12" x14ac:dyDescent="0.25">
      <c r="C847"/>
      <c r="D847"/>
      <c r="E847"/>
      <c r="G847"/>
      <c r="H847"/>
      <c r="I847"/>
      <c r="K847"/>
      <c r="L847"/>
    </row>
    <row r="848" spans="3:12" x14ac:dyDescent="0.25">
      <c r="C848"/>
      <c r="D848"/>
      <c r="E848"/>
      <c r="G848"/>
      <c r="H848"/>
      <c r="I848"/>
      <c r="K848"/>
      <c r="L848"/>
    </row>
    <row r="849" spans="3:12" x14ac:dyDescent="0.25">
      <c r="C849"/>
      <c r="D849"/>
      <c r="E849"/>
      <c r="G849"/>
      <c r="H849"/>
      <c r="I849"/>
      <c r="K849"/>
      <c r="L849"/>
    </row>
    <row r="850" spans="3:12" x14ac:dyDescent="0.25">
      <c r="C850"/>
      <c r="D850"/>
      <c r="E850"/>
      <c r="G850"/>
      <c r="H850"/>
      <c r="I850"/>
      <c r="K850"/>
      <c r="L850"/>
    </row>
    <row r="851" spans="3:12" x14ac:dyDescent="0.25">
      <c r="C851"/>
      <c r="D851"/>
      <c r="E851"/>
      <c r="G851"/>
      <c r="H851"/>
      <c r="I851"/>
      <c r="K851"/>
      <c r="L851"/>
    </row>
    <row r="852" spans="3:12" x14ac:dyDescent="0.25">
      <c r="C852"/>
      <c r="D852"/>
      <c r="E852"/>
      <c r="G852"/>
      <c r="H852"/>
      <c r="I852"/>
      <c r="K852"/>
      <c r="L852"/>
    </row>
    <row r="853" spans="3:12" x14ac:dyDescent="0.25">
      <c r="C853"/>
      <c r="D853"/>
      <c r="E853"/>
      <c r="G853"/>
      <c r="H853"/>
      <c r="I853"/>
      <c r="K853"/>
      <c r="L853"/>
    </row>
    <row r="854" spans="3:12" x14ac:dyDescent="0.25">
      <c r="C854"/>
      <c r="D854"/>
      <c r="E854"/>
      <c r="G854"/>
      <c r="H854"/>
      <c r="I854"/>
      <c r="K854"/>
      <c r="L854"/>
    </row>
    <row r="855" spans="3:12" x14ac:dyDescent="0.25">
      <c r="C855"/>
      <c r="D855"/>
      <c r="E855"/>
      <c r="G855"/>
      <c r="H855"/>
      <c r="I855"/>
      <c r="K855"/>
      <c r="L855"/>
    </row>
    <row r="856" spans="3:12" x14ac:dyDescent="0.25">
      <c r="C856"/>
      <c r="D856"/>
      <c r="E856"/>
      <c r="G856"/>
      <c r="H856"/>
      <c r="I856"/>
      <c r="K856"/>
      <c r="L856"/>
    </row>
    <row r="857" spans="3:12" x14ac:dyDescent="0.25">
      <c r="C857"/>
      <c r="D857"/>
      <c r="E857"/>
      <c r="G857"/>
      <c r="H857"/>
      <c r="I857"/>
      <c r="K857"/>
      <c r="L857"/>
    </row>
    <row r="858" spans="3:12" x14ac:dyDescent="0.25">
      <c r="C858"/>
      <c r="D858"/>
      <c r="E858"/>
      <c r="G858"/>
      <c r="H858"/>
      <c r="I858"/>
      <c r="K858"/>
      <c r="L858"/>
    </row>
    <row r="859" spans="3:12" x14ac:dyDescent="0.25">
      <c r="C859"/>
      <c r="D859"/>
      <c r="E859"/>
      <c r="G859"/>
      <c r="H859"/>
      <c r="I859"/>
      <c r="K859"/>
      <c r="L859"/>
    </row>
    <row r="860" spans="3:12" x14ac:dyDescent="0.25">
      <c r="C860"/>
      <c r="D860"/>
      <c r="E860"/>
      <c r="G860"/>
      <c r="H860"/>
      <c r="I860"/>
      <c r="K860"/>
      <c r="L860"/>
    </row>
    <row r="861" spans="3:12" x14ac:dyDescent="0.25">
      <c r="C861"/>
      <c r="D861"/>
      <c r="E861"/>
      <c r="G861"/>
      <c r="H861"/>
      <c r="I861"/>
      <c r="K861"/>
      <c r="L861"/>
    </row>
    <row r="862" spans="3:12" x14ac:dyDescent="0.25">
      <c r="C862"/>
      <c r="D862"/>
      <c r="E862"/>
      <c r="G862"/>
      <c r="H862"/>
      <c r="I862"/>
      <c r="K862"/>
      <c r="L862"/>
    </row>
    <row r="863" spans="3:12" x14ac:dyDescent="0.25">
      <c r="C863"/>
      <c r="D863"/>
      <c r="E863"/>
      <c r="G863"/>
      <c r="H863"/>
      <c r="I863"/>
      <c r="K863"/>
      <c r="L863"/>
    </row>
    <row r="864" spans="3:12" x14ac:dyDescent="0.25">
      <c r="C864"/>
      <c r="D864"/>
      <c r="E864"/>
      <c r="G864"/>
      <c r="H864"/>
      <c r="I864"/>
      <c r="K864"/>
      <c r="L864"/>
    </row>
    <row r="865" spans="3:12" x14ac:dyDescent="0.25">
      <c r="C865"/>
      <c r="D865"/>
      <c r="E865"/>
      <c r="G865"/>
      <c r="H865"/>
      <c r="I865"/>
      <c r="K865"/>
      <c r="L865"/>
    </row>
    <row r="866" spans="3:12" x14ac:dyDescent="0.25">
      <c r="C866"/>
      <c r="D866"/>
      <c r="E866"/>
      <c r="G866"/>
      <c r="H866"/>
      <c r="I866"/>
      <c r="K866"/>
      <c r="L866"/>
    </row>
    <row r="867" spans="3:12" x14ac:dyDescent="0.25">
      <c r="C867"/>
      <c r="D867"/>
      <c r="E867"/>
      <c r="G867"/>
      <c r="H867"/>
      <c r="I867"/>
      <c r="K867"/>
      <c r="L867"/>
    </row>
    <row r="868" spans="3:12" x14ac:dyDescent="0.25">
      <c r="C868"/>
      <c r="D868"/>
      <c r="E868"/>
      <c r="G868"/>
      <c r="H868"/>
      <c r="I868"/>
      <c r="K868"/>
      <c r="L868"/>
    </row>
    <row r="869" spans="3:12" x14ac:dyDescent="0.25">
      <c r="C869"/>
      <c r="D869"/>
      <c r="E869"/>
      <c r="G869"/>
      <c r="H869"/>
      <c r="I869"/>
      <c r="K869"/>
      <c r="L869"/>
    </row>
    <row r="870" spans="3:12" x14ac:dyDescent="0.25">
      <c r="C870"/>
      <c r="D870"/>
      <c r="E870"/>
      <c r="G870"/>
      <c r="H870"/>
      <c r="I870"/>
      <c r="K870"/>
      <c r="L870"/>
    </row>
    <row r="871" spans="3:12" x14ac:dyDescent="0.25">
      <c r="C871"/>
      <c r="D871"/>
      <c r="E871"/>
      <c r="G871"/>
      <c r="H871"/>
      <c r="I871"/>
      <c r="K871"/>
      <c r="L871"/>
    </row>
    <row r="872" spans="3:12" x14ac:dyDescent="0.25">
      <c r="C872"/>
      <c r="D872"/>
      <c r="E872"/>
      <c r="G872"/>
      <c r="H872"/>
      <c r="I872"/>
      <c r="K872"/>
      <c r="L872"/>
    </row>
    <row r="873" spans="3:12" x14ac:dyDescent="0.25">
      <c r="C873"/>
      <c r="D873"/>
      <c r="E873"/>
      <c r="G873"/>
      <c r="H873"/>
      <c r="I873"/>
      <c r="K873"/>
      <c r="L873"/>
    </row>
    <row r="874" spans="3:12" x14ac:dyDescent="0.25">
      <c r="C874"/>
      <c r="D874"/>
      <c r="E874"/>
      <c r="G874"/>
      <c r="H874"/>
      <c r="I874"/>
      <c r="K874"/>
      <c r="L874"/>
    </row>
    <row r="875" spans="3:12" x14ac:dyDescent="0.25">
      <c r="C875"/>
      <c r="D875"/>
      <c r="E875"/>
      <c r="G875"/>
      <c r="H875"/>
      <c r="I875"/>
      <c r="K875"/>
      <c r="L875"/>
    </row>
    <row r="876" spans="3:12" x14ac:dyDescent="0.25">
      <c r="C876"/>
      <c r="D876"/>
      <c r="E876"/>
      <c r="G876"/>
      <c r="H876"/>
      <c r="I876"/>
      <c r="K876"/>
      <c r="L876"/>
    </row>
    <row r="877" spans="3:12" x14ac:dyDescent="0.25">
      <c r="C877"/>
      <c r="D877"/>
      <c r="E877"/>
      <c r="G877"/>
      <c r="H877"/>
      <c r="I877"/>
      <c r="K877"/>
      <c r="L877"/>
    </row>
    <row r="878" spans="3:12" x14ac:dyDescent="0.25">
      <c r="C878"/>
      <c r="D878"/>
      <c r="E878"/>
      <c r="G878"/>
      <c r="H878"/>
      <c r="I878"/>
      <c r="K878"/>
      <c r="L878"/>
    </row>
    <row r="879" spans="3:12" x14ac:dyDescent="0.25">
      <c r="C879"/>
      <c r="D879"/>
      <c r="E879"/>
      <c r="G879"/>
      <c r="H879"/>
      <c r="I879"/>
      <c r="K879"/>
      <c r="L879"/>
    </row>
    <row r="880" spans="3:12" x14ac:dyDescent="0.25">
      <c r="C880"/>
      <c r="D880"/>
      <c r="E880"/>
      <c r="G880"/>
      <c r="H880"/>
      <c r="I880"/>
      <c r="K880"/>
      <c r="L880"/>
    </row>
    <row r="881" spans="3:12" x14ac:dyDescent="0.25">
      <c r="C881"/>
      <c r="D881"/>
      <c r="E881"/>
      <c r="G881"/>
      <c r="H881"/>
      <c r="I881"/>
      <c r="K881"/>
      <c r="L881"/>
    </row>
    <row r="882" spans="3:12" x14ac:dyDescent="0.25">
      <c r="C882"/>
      <c r="D882"/>
      <c r="E882"/>
      <c r="G882"/>
      <c r="H882"/>
      <c r="I882"/>
      <c r="K882"/>
      <c r="L882"/>
    </row>
    <row r="883" spans="3:12" x14ac:dyDescent="0.25">
      <c r="C883"/>
      <c r="D883"/>
      <c r="E883"/>
      <c r="G883"/>
      <c r="H883"/>
      <c r="I883"/>
      <c r="K883"/>
      <c r="L883"/>
    </row>
    <row r="884" spans="3:12" x14ac:dyDescent="0.25">
      <c r="C884"/>
      <c r="D884"/>
      <c r="E884"/>
      <c r="G884"/>
      <c r="H884"/>
      <c r="I884"/>
      <c r="K884"/>
      <c r="L884"/>
    </row>
    <row r="885" spans="3:12" x14ac:dyDescent="0.25">
      <c r="C885"/>
      <c r="D885"/>
      <c r="E885"/>
      <c r="G885"/>
      <c r="H885"/>
      <c r="I885"/>
      <c r="K885"/>
      <c r="L885"/>
    </row>
    <row r="886" spans="3:12" x14ac:dyDescent="0.25">
      <c r="C886"/>
      <c r="D886"/>
      <c r="E886"/>
      <c r="G886"/>
      <c r="H886"/>
      <c r="I886"/>
      <c r="K886"/>
      <c r="L886"/>
    </row>
    <row r="887" spans="3:12" x14ac:dyDescent="0.25">
      <c r="C887"/>
      <c r="D887"/>
      <c r="E887"/>
      <c r="G887"/>
      <c r="H887"/>
      <c r="I887"/>
      <c r="K887"/>
      <c r="L887"/>
    </row>
    <row r="888" spans="3:12" x14ac:dyDescent="0.25">
      <c r="C888"/>
      <c r="D888"/>
      <c r="E888"/>
      <c r="G888"/>
      <c r="H888"/>
      <c r="I888"/>
      <c r="K888"/>
      <c r="L888"/>
    </row>
    <row r="889" spans="3:12" x14ac:dyDescent="0.25">
      <c r="C889"/>
      <c r="D889"/>
      <c r="E889"/>
      <c r="G889"/>
      <c r="H889"/>
      <c r="I889"/>
      <c r="K889"/>
      <c r="L889"/>
    </row>
    <row r="890" spans="3:12" x14ac:dyDescent="0.25">
      <c r="C890"/>
      <c r="D890"/>
      <c r="E890"/>
      <c r="G890"/>
      <c r="H890"/>
      <c r="I890"/>
      <c r="K890"/>
      <c r="L890"/>
    </row>
    <row r="891" spans="3:12" x14ac:dyDescent="0.25">
      <c r="C891"/>
      <c r="D891"/>
      <c r="E891"/>
      <c r="G891"/>
      <c r="H891"/>
      <c r="I891"/>
      <c r="K891"/>
      <c r="L891"/>
    </row>
    <row r="892" spans="3:12" x14ac:dyDescent="0.25">
      <c r="C892"/>
      <c r="D892"/>
      <c r="E892"/>
      <c r="G892"/>
      <c r="H892"/>
      <c r="I892"/>
      <c r="K892"/>
      <c r="L892"/>
    </row>
    <row r="893" spans="3:12" x14ac:dyDescent="0.25">
      <c r="C893"/>
      <c r="D893"/>
      <c r="E893"/>
      <c r="G893"/>
      <c r="H893"/>
      <c r="I893"/>
      <c r="K893"/>
      <c r="L893"/>
    </row>
    <row r="894" spans="3:12" x14ac:dyDescent="0.25">
      <c r="C894"/>
      <c r="D894"/>
      <c r="E894"/>
      <c r="G894"/>
      <c r="H894"/>
      <c r="I894"/>
      <c r="K894"/>
      <c r="L894"/>
    </row>
    <row r="895" spans="3:12" x14ac:dyDescent="0.25">
      <c r="C895"/>
      <c r="D895"/>
      <c r="E895"/>
      <c r="G895"/>
      <c r="H895"/>
      <c r="I895"/>
      <c r="K895"/>
      <c r="L895"/>
    </row>
    <row r="896" spans="3:12" x14ac:dyDescent="0.25">
      <c r="C896"/>
      <c r="D896"/>
      <c r="E896"/>
      <c r="G896"/>
      <c r="H896"/>
      <c r="I896"/>
      <c r="K896"/>
      <c r="L896"/>
    </row>
    <row r="897" spans="3:12" x14ac:dyDescent="0.25">
      <c r="C897"/>
      <c r="D897"/>
      <c r="E897"/>
      <c r="G897"/>
      <c r="H897"/>
      <c r="I897"/>
      <c r="K897"/>
      <c r="L897"/>
    </row>
    <row r="898" spans="3:12" x14ac:dyDescent="0.25">
      <c r="C898"/>
      <c r="D898"/>
      <c r="E898"/>
      <c r="G898"/>
      <c r="H898"/>
      <c r="I898"/>
      <c r="K898"/>
      <c r="L898"/>
    </row>
    <row r="899" spans="3:12" x14ac:dyDescent="0.25">
      <c r="C899"/>
      <c r="D899"/>
      <c r="E899"/>
      <c r="G899"/>
      <c r="H899"/>
      <c r="I899"/>
      <c r="K899"/>
      <c r="L899"/>
    </row>
    <row r="900" spans="3:12" x14ac:dyDescent="0.25">
      <c r="C900"/>
      <c r="D900"/>
      <c r="E900"/>
      <c r="G900"/>
      <c r="H900"/>
      <c r="I900"/>
      <c r="K900"/>
      <c r="L900"/>
    </row>
    <row r="901" spans="3:12" x14ac:dyDescent="0.25">
      <c r="C901"/>
      <c r="D901"/>
      <c r="E901"/>
      <c r="G901"/>
      <c r="H901"/>
      <c r="I901"/>
      <c r="K901"/>
      <c r="L901"/>
    </row>
    <row r="902" spans="3:12" x14ac:dyDescent="0.25">
      <c r="C902"/>
      <c r="D902"/>
      <c r="E902"/>
      <c r="G902"/>
      <c r="H902"/>
      <c r="I902"/>
      <c r="K902"/>
      <c r="L902"/>
    </row>
    <row r="903" spans="3:12" x14ac:dyDescent="0.25">
      <c r="C903"/>
      <c r="D903"/>
      <c r="E903"/>
      <c r="G903"/>
      <c r="H903"/>
      <c r="I903"/>
      <c r="K903"/>
      <c r="L903"/>
    </row>
    <row r="904" spans="3:12" x14ac:dyDescent="0.25">
      <c r="C904"/>
      <c r="D904"/>
      <c r="E904"/>
      <c r="G904"/>
      <c r="H904"/>
      <c r="I904"/>
      <c r="K904"/>
      <c r="L904"/>
    </row>
    <row r="905" spans="3:12" x14ac:dyDescent="0.25">
      <c r="C905"/>
      <c r="D905"/>
      <c r="E905"/>
      <c r="G905"/>
      <c r="H905"/>
      <c r="I905"/>
      <c r="K905"/>
      <c r="L905"/>
    </row>
    <row r="906" spans="3:12" x14ac:dyDescent="0.25">
      <c r="C906"/>
      <c r="D906"/>
      <c r="E906"/>
      <c r="G906"/>
      <c r="H906"/>
      <c r="I906"/>
      <c r="K906"/>
      <c r="L906"/>
    </row>
    <row r="907" spans="3:12" x14ac:dyDescent="0.25">
      <c r="C907"/>
      <c r="D907"/>
      <c r="E907"/>
      <c r="G907"/>
      <c r="H907"/>
      <c r="I907"/>
      <c r="K907"/>
      <c r="L907"/>
    </row>
    <row r="908" spans="3:12" x14ac:dyDescent="0.25">
      <c r="C908"/>
      <c r="D908"/>
      <c r="E908"/>
      <c r="G908"/>
      <c r="H908"/>
      <c r="I908"/>
      <c r="K908"/>
      <c r="L908"/>
    </row>
    <row r="909" spans="3:12" x14ac:dyDescent="0.25">
      <c r="C909"/>
      <c r="D909"/>
      <c r="E909"/>
      <c r="G909"/>
      <c r="H909"/>
      <c r="I909"/>
      <c r="K909"/>
      <c r="L909"/>
    </row>
    <row r="910" spans="3:12" x14ac:dyDescent="0.25">
      <c r="C910"/>
      <c r="D910"/>
      <c r="E910"/>
      <c r="G910"/>
      <c r="H910"/>
      <c r="I910"/>
      <c r="K910"/>
      <c r="L910"/>
    </row>
    <row r="911" spans="3:12" x14ac:dyDescent="0.25">
      <c r="C911"/>
      <c r="D911"/>
      <c r="E911"/>
      <c r="G911"/>
      <c r="H911"/>
      <c r="I911"/>
      <c r="K911"/>
      <c r="L911"/>
    </row>
    <row r="912" spans="3:12" x14ac:dyDescent="0.25">
      <c r="C912"/>
      <c r="D912"/>
      <c r="E912"/>
      <c r="G912"/>
      <c r="H912"/>
      <c r="I912"/>
      <c r="K912"/>
      <c r="L912"/>
    </row>
    <row r="913" spans="3:12" x14ac:dyDescent="0.25">
      <c r="C913"/>
      <c r="D913"/>
      <c r="E913"/>
      <c r="G913"/>
      <c r="H913"/>
      <c r="I913"/>
      <c r="K913"/>
      <c r="L913"/>
    </row>
    <row r="914" spans="3:12" x14ac:dyDescent="0.25">
      <c r="C914"/>
      <c r="D914"/>
      <c r="E914"/>
      <c r="G914"/>
      <c r="H914"/>
      <c r="I914"/>
      <c r="K914"/>
      <c r="L914"/>
    </row>
    <row r="915" spans="3:12" x14ac:dyDescent="0.25">
      <c r="C915"/>
      <c r="D915"/>
      <c r="E915"/>
      <c r="G915"/>
      <c r="H915"/>
      <c r="I915"/>
      <c r="K915"/>
      <c r="L915"/>
    </row>
    <row r="916" spans="3:12" x14ac:dyDescent="0.25">
      <c r="C916"/>
      <c r="D916"/>
      <c r="E916"/>
      <c r="G916"/>
      <c r="H916"/>
      <c r="I916"/>
      <c r="K916"/>
      <c r="L916"/>
    </row>
    <row r="917" spans="3:12" x14ac:dyDescent="0.25">
      <c r="C917"/>
      <c r="D917"/>
      <c r="E917"/>
      <c r="G917"/>
      <c r="H917"/>
      <c r="I917"/>
      <c r="K917"/>
      <c r="L917"/>
    </row>
    <row r="918" spans="3:12" x14ac:dyDescent="0.25">
      <c r="C918"/>
      <c r="D918"/>
      <c r="E918"/>
      <c r="G918"/>
      <c r="H918"/>
      <c r="I918"/>
      <c r="K918"/>
      <c r="L918"/>
    </row>
    <row r="919" spans="3:12" x14ac:dyDescent="0.25">
      <c r="C919"/>
      <c r="D919"/>
      <c r="E919"/>
      <c r="G919"/>
      <c r="H919"/>
      <c r="I919"/>
      <c r="K919"/>
      <c r="L919"/>
    </row>
    <row r="920" spans="3:12" x14ac:dyDescent="0.25">
      <c r="C920"/>
      <c r="D920"/>
      <c r="E920"/>
      <c r="G920"/>
      <c r="H920"/>
      <c r="I920"/>
      <c r="K920"/>
      <c r="L920"/>
    </row>
    <row r="921" spans="3:12" x14ac:dyDescent="0.25">
      <c r="C921"/>
      <c r="D921"/>
      <c r="E921"/>
      <c r="G921"/>
      <c r="H921"/>
      <c r="I921"/>
      <c r="K921"/>
      <c r="L921"/>
    </row>
    <row r="922" spans="3:12" x14ac:dyDescent="0.25">
      <c r="C922"/>
      <c r="D922"/>
      <c r="E922"/>
      <c r="G922"/>
      <c r="H922"/>
      <c r="I922"/>
      <c r="K922"/>
      <c r="L922"/>
    </row>
    <row r="923" spans="3:12" x14ac:dyDescent="0.25">
      <c r="C923"/>
      <c r="D923"/>
      <c r="E923"/>
      <c r="G923"/>
      <c r="H923"/>
      <c r="I923"/>
      <c r="K923"/>
      <c r="L923"/>
    </row>
    <row r="924" spans="3:12" x14ac:dyDescent="0.25">
      <c r="C924"/>
      <c r="D924"/>
      <c r="E924"/>
      <c r="G924"/>
      <c r="H924"/>
      <c r="I924"/>
      <c r="K924"/>
      <c r="L924"/>
    </row>
    <row r="925" spans="3:12" x14ac:dyDescent="0.25">
      <c r="C925"/>
      <c r="D925"/>
      <c r="E925"/>
      <c r="G925"/>
      <c r="H925"/>
      <c r="I925"/>
      <c r="K925"/>
      <c r="L925"/>
    </row>
    <row r="926" spans="3:12" x14ac:dyDescent="0.25">
      <c r="C926"/>
      <c r="D926"/>
      <c r="E926"/>
      <c r="G926"/>
      <c r="H926"/>
      <c r="I926"/>
      <c r="K926"/>
      <c r="L926"/>
    </row>
    <row r="927" spans="3:12" x14ac:dyDescent="0.25">
      <c r="C927"/>
      <c r="D927"/>
      <c r="E927"/>
      <c r="G927"/>
      <c r="H927"/>
      <c r="I927"/>
      <c r="K927"/>
      <c r="L927"/>
    </row>
    <row r="928" spans="3:12" x14ac:dyDescent="0.25">
      <c r="C928"/>
      <c r="D928"/>
      <c r="E928"/>
      <c r="G928"/>
      <c r="H928"/>
      <c r="I928"/>
      <c r="K928"/>
      <c r="L928"/>
    </row>
    <row r="929" spans="3:12" x14ac:dyDescent="0.25">
      <c r="C929"/>
      <c r="D929"/>
      <c r="E929"/>
      <c r="G929"/>
      <c r="H929"/>
      <c r="I929"/>
      <c r="K929"/>
      <c r="L929"/>
    </row>
    <row r="930" spans="3:12" x14ac:dyDescent="0.25">
      <c r="C930"/>
      <c r="D930"/>
      <c r="E930"/>
      <c r="G930"/>
      <c r="H930"/>
      <c r="I930"/>
      <c r="K930"/>
      <c r="L930"/>
    </row>
    <row r="931" spans="3:12" x14ac:dyDescent="0.25">
      <c r="C931"/>
      <c r="D931"/>
      <c r="E931"/>
      <c r="G931"/>
      <c r="H931"/>
      <c r="I931"/>
      <c r="K931"/>
      <c r="L931"/>
    </row>
    <row r="932" spans="3:12" x14ac:dyDescent="0.25">
      <c r="C932"/>
      <c r="D932"/>
      <c r="E932"/>
      <c r="G932"/>
      <c r="H932"/>
      <c r="I932"/>
      <c r="K932"/>
      <c r="L932"/>
    </row>
    <row r="933" spans="3:12" x14ac:dyDescent="0.25">
      <c r="C933"/>
      <c r="D933"/>
      <c r="E933"/>
      <c r="G933"/>
      <c r="H933"/>
      <c r="I933"/>
      <c r="K933"/>
      <c r="L933"/>
    </row>
    <row r="934" spans="3:12" x14ac:dyDescent="0.25">
      <c r="C934"/>
      <c r="D934"/>
      <c r="E934"/>
      <c r="G934"/>
      <c r="H934"/>
      <c r="I934"/>
      <c r="K934"/>
      <c r="L934"/>
    </row>
    <row r="935" spans="3:12" x14ac:dyDescent="0.25">
      <c r="C935"/>
      <c r="D935"/>
      <c r="E935"/>
      <c r="G935"/>
      <c r="H935"/>
      <c r="I935"/>
      <c r="K935"/>
      <c r="L935"/>
    </row>
    <row r="936" spans="3:12" x14ac:dyDescent="0.25">
      <c r="C936"/>
      <c r="D936"/>
      <c r="E936"/>
      <c r="G936"/>
      <c r="H936"/>
      <c r="I936"/>
      <c r="K936"/>
      <c r="L936"/>
    </row>
    <row r="937" spans="3:12" x14ac:dyDescent="0.25">
      <c r="C937"/>
      <c r="D937"/>
      <c r="E937"/>
      <c r="G937"/>
      <c r="H937"/>
      <c r="I937"/>
      <c r="K937"/>
      <c r="L937"/>
    </row>
    <row r="938" spans="3:12" x14ac:dyDescent="0.25">
      <c r="C938"/>
      <c r="D938"/>
      <c r="E938"/>
      <c r="G938"/>
      <c r="H938"/>
      <c r="I938"/>
      <c r="K938"/>
      <c r="L938"/>
    </row>
    <row r="939" spans="3:12" x14ac:dyDescent="0.25">
      <c r="C939"/>
      <c r="D939"/>
      <c r="E939"/>
      <c r="G939"/>
      <c r="H939"/>
      <c r="I939"/>
      <c r="K939"/>
      <c r="L939"/>
    </row>
    <row r="940" spans="3:12" x14ac:dyDescent="0.25">
      <c r="C940"/>
      <c r="D940"/>
      <c r="E940"/>
      <c r="G940"/>
      <c r="H940"/>
      <c r="I940"/>
      <c r="K940"/>
      <c r="L940"/>
    </row>
    <row r="941" spans="3:12" x14ac:dyDescent="0.25">
      <c r="C941"/>
      <c r="D941"/>
      <c r="E941"/>
      <c r="G941"/>
      <c r="H941"/>
      <c r="I941"/>
      <c r="K941"/>
      <c r="L941"/>
    </row>
    <row r="942" spans="3:12" x14ac:dyDescent="0.25">
      <c r="C942"/>
      <c r="D942"/>
      <c r="E942"/>
      <c r="G942"/>
      <c r="H942"/>
      <c r="I942"/>
      <c r="K942"/>
      <c r="L942"/>
    </row>
    <row r="943" spans="3:12" x14ac:dyDescent="0.25">
      <c r="C943"/>
      <c r="D943"/>
      <c r="E943"/>
      <c r="G943"/>
      <c r="H943"/>
      <c r="I943"/>
      <c r="K943"/>
      <c r="L943"/>
    </row>
    <row r="944" spans="3:12" x14ac:dyDescent="0.25">
      <c r="C944"/>
      <c r="D944"/>
      <c r="E944"/>
      <c r="G944"/>
      <c r="H944"/>
      <c r="I944"/>
      <c r="K944"/>
      <c r="L944"/>
    </row>
    <row r="945" spans="3:12" x14ac:dyDescent="0.25">
      <c r="C945"/>
      <c r="D945"/>
      <c r="E945"/>
      <c r="G945"/>
      <c r="H945"/>
      <c r="I945"/>
      <c r="K945"/>
      <c r="L945"/>
    </row>
    <row r="946" spans="3:12" x14ac:dyDescent="0.25">
      <c r="C946"/>
      <c r="D946"/>
      <c r="E946"/>
      <c r="G946"/>
      <c r="H946"/>
      <c r="I946"/>
      <c r="K946"/>
      <c r="L946"/>
    </row>
    <row r="947" spans="3:12" x14ac:dyDescent="0.25">
      <c r="C947"/>
      <c r="D947"/>
      <c r="E947"/>
      <c r="G947"/>
      <c r="H947"/>
      <c r="I947"/>
      <c r="K947"/>
      <c r="L947"/>
    </row>
    <row r="948" spans="3:12" x14ac:dyDescent="0.25">
      <c r="C948"/>
      <c r="D948"/>
      <c r="E948"/>
      <c r="G948"/>
      <c r="H948"/>
      <c r="I948"/>
      <c r="K948"/>
      <c r="L948"/>
    </row>
    <row r="949" spans="3:12" x14ac:dyDescent="0.25">
      <c r="C949"/>
      <c r="D949"/>
      <c r="E949"/>
      <c r="G949"/>
      <c r="H949"/>
      <c r="I949"/>
      <c r="K949"/>
      <c r="L949"/>
    </row>
    <row r="950" spans="3:12" x14ac:dyDescent="0.25">
      <c r="C950"/>
      <c r="D950"/>
      <c r="E950"/>
      <c r="G950"/>
      <c r="H950"/>
      <c r="I950"/>
      <c r="K950"/>
      <c r="L950"/>
    </row>
    <row r="951" spans="3:12" x14ac:dyDescent="0.25">
      <c r="C951"/>
      <c r="D951"/>
      <c r="E951"/>
      <c r="G951"/>
      <c r="H951"/>
      <c r="I951"/>
      <c r="K951"/>
      <c r="L951"/>
    </row>
    <row r="952" spans="3:12" x14ac:dyDescent="0.25">
      <c r="C952"/>
      <c r="D952"/>
      <c r="E952"/>
      <c r="G952"/>
      <c r="H952"/>
      <c r="I952"/>
      <c r="K952"/>
      <c r="L952"/>
    </row>
    <row r="953" spans="3:12" x14ac:dyDescent="0.25">
      <c r="C953"/>
      <c r="D953"/>
      <c r="E953"/>
      <c r="G953"/>
      <c r="H953"/>
      <c r="I953"/>
      <c r="K953"/>
      <c r="L953"/>
    </row>
    <row r="954" spans="3:12" x14ac:dyDescent="0.25">
      <c r="C954"/>
      <c r="D954"/>
      <c r="E954"/>
      <c r="G954"/>
      <c r="H954"/>
      <c r="I954"/>
      <c r="K954"/>
      <c r="L954"/>
    </row>
    <row r="955" spans="3:12" x14ac:dyDescent="0.25">
      <c r="C955"/>
      <c r="D955"/>
      <c r="E955"/>
      <c r="G955"/>
      <c r="H955"/>
      <c r="I955"/>
      <c r="K955"/>
      <c r="L955"/>
    </row>
    <row r="956" spans="3:12" x14ac:dyDescent="0.25">
      <c r="C956"/>
      <c r="D956"/>
      <c r="E956"/>
      <c r="G956"/>
      <c r="H956"/>
      <c r="I956"/>
      <c r="K956"/>
      <c r="L956"/>
    </row>
    <row r="957" spans="3:12" x14ac:dyDescent="0.25">
      <c r="C957"/>
      <c r="D957"/>
      <c r="E957"/>
      <c r="G957"/>
      <c r="H957"/>
      <c r="I957"/>
      <c r="K957"/>
      <c r="L957"/>
    </row>
    <row r="958" spans="3:12" x14ac:dyDescent="0.25">
      <c r="C958"/>
      <c r="D958"/>
      <c r="E958"/>
      <c r="G958"/>
      <c r="H958"/>
      <c r="I958"/>
      <c r="K958"/>
      <c r="L958"/>
    </row>
    <row r="959" spans="3:12" x14ac:dyDescent="0.25">
      <c r="C959"/>
      <c r="D959"/>
      <c r="E959"/>
      <c r="G959"/>
      <c r="H959"/>
      <c r="I959"/>
      <c r="K959"/>
      <c r="L959"/>
    </row>
    <row r="960" spans="3:12" x14ac:dyDescent="0.25">
      <c r="C960"/>
      <c r="D960"/>
      <c r="E960"/>
      <c r="G960"/>
      <c r="H960"/>
      <c r="I960"/>
      <c r="K960"/>
      <c r="L960"/>
    </row>
    <row r="961" spans="3:12" x14ac:dyDescent="0.25">
      <c r="C961"/>
      <c r="D961"/>
      <c r="E961"/>
      <c r="G961"/>
      <c r="H961"/>
      <c r="I961"/>
      <c r="K961"/>
      <c r="L961"/>
    </row>
    <row r="962" spans="3:12" x14ac:dyDescent="0.25">
      <c r="C962"/>
      <c r="D962"/>
      <c r="E962"/>
      <c r="G962"/>
      <c r="H962"/>
      <c r="I962"/>
      <c r="K962"/>
      <c r="L962"/>
    </row>
    <row r="963" spans="3:12" x14ac:dyDescent="0.25">
      <c r="C963"/>
      <c r="D963"/>
      <c r="E963"/>
      <c r="G963"/>
      <c r="H963"/>
      <c r="I963"/>
      <c r="K963"/>
      <c r="L963"/>
    </row>
    <row r="964" spans="3:12" x14ac:dyDescent="0.25">
      <c r="C964"/>
      <c r="D964"/>
      <c r="E964"/>
      <c r="G964"/>
      <c r="H964"/>
      <c r="I964"/>
      <c r="K964"/>
      <c r="L964"/>
    </row>
    <row r="965" spans="3:12" x14ac:dyDescent="0.25">
      <c r="C965"/>
      <c r="D965"/>
      <c r="E965"/>
      <c r="G965"/>
      <c r="H965"/>
      <c r="I965"/>
      <c r="K965"/>
      <c r="L965"/>
    </row>
    <row r="966" spans="3:12" x14ac:dyDescent="0.25">
      <c r="C966"/>
      <c r="D966"/>
      <c r="E966"/>
      <c r="G966"/>
      <c r="H966"/>
      <c r="I966"/>
      <c r="K966"/>
      <c r="L966"/>
    </row>
    <row r="967" spans="3:12" x14ac:dyDescent="0.25">
      <c r="C967"/>
      <c r="D967"/>
      <c r="E967"/>
      <c r="G967"/>
      <c r="H967"/>
      <c r="I967"/>
      <c r="K967"/>
      <c r="L967"/>
    </row>
    <row r="968" spans="3:12" x14ac:dyDescent="0.25">
      <c r="C968"/>
      <c r="D968"/>
      <c r="E968"/>
      <c r="G968"/>
      <c r="H968"/>
      <c r="I968"/>
      <c r="K968"/>
      <c r="L968"/>
    </row>
    <row r="969" spans="3:12" x14ac:dyDescent="0.25">
      <c r="C969"/>
      <c r="D969"/>
      <c r="E969"/>
      <c r="G969"/>
      <c r="H969"/>
      <c r="I969"/>
      <c r="K969"/>
      <c r="L969"/>
    </row>
    <row r="970" spans="3:12" x14ac:dyDescent="0.25">
      <c r="C970"/>
      <c r="D970"/>
      <c r="E970"/>
      <c r="G970"/>
      <c r="H970"/>
      <c r="I970"/>
      <c r="K970"/>
      <c r="L970"/>
    </row>
    <row r="971" spans="3:12" x14ac:dyDescent="0.25">
      <c r="C971"/>
      <c r="D971"/>
      <c r="E971"/>
      <c r="G971"/>
      <c r="H971"/>
      <c r="I971"/>
      <c r="K971"/>
      <c r="L971"/>
    </row>
    <row r="972" spans="3:12" x14ac:dyDescent="0.25">
      <c r="C972"/>
      <c r="D972"/>
      <c r="E972"/>
      <c r="G972"/>
      <c r="H972"/>
      <c r="I972"/>
      <c r="K972"/>
      <c r="L972"/>
    </row>
    <row r="973" spans="3:12" x14ac:dyDescent="0.25">
      <c r="C973"/>
      <c r="D973"/>
      <c r="E973"/>
      <c r="G973"/>
      <c r="H973"/>
      <c r="I973"/>
      <c r="K973"/>
      <c r="L973"/>
    </row>
    <row r="974" spans="3:12" x14ac:dyDescent="0.25">
      <c r="C974"/>
      <c r="D974"/>
      <c r="E974"/>
      <c r="G974"/>
      <c r="H974"/>
      <c r="I974"/>
      <c r="K974"/>
      <c r="L974"/>
    </row>
    <row r="975" spans="3:12" x14ac:dyDescent="0.25">
      <c r="C975"/>
      <c r="D975"/>
      <c r="E975"/>
      <c r="G975"/>
      <c r="H975"/>
      <c r="I975"/>
      <c r="K975"/>
      <c r="L975"/>
    </row>
    <row r="976" spans="3:12" x14ac:dyDescent="0.25">
      <c r="C976"/>
      <c r="D976"/>
      <c r="E976"/>
      <c r="G976"/>
      <c r="H976"/>
      <c r="I976"/>
      <c r="K976"/>
      <c r="L976"/>
    </row>
    <row r="977" spans="3:12" x14ac:dyDescent="0.25">
      <c r="C977"/>
      <c r="D977"/>
      <c r="E977"/>
      <c r="G977"/>
      <c r="H977"/>
      <c r="I977"/>
      <c r="K977"/>
      <c r="L977"/>
    </row>
    <row r="978" spans="3:12" x14ac:dyDescent="0.25">
      <c r="C978"/>
      <c r="D978"/>
      <c r="E978"/>
      <c r="G978"/>
      <c r="H978"/>
      <c r="I978"/>
      <c r="K978"/>
      <c r="L978"/>
    </row>
    <row r="979" spans="3:12" x14ac:dyDescent="0.25">
      <c r="C979"/>
      <c r="D979"/>
      <c r="E979"/>
      <c r="G979"/>
      <c r="H979"/>
      <c r="I979"/>
      <c r="K979"/>
      <c r="L979"/>
    </row>
    <row r="980" spans="3:12" x14ac:dyDescent="0.25">
      <c r="C980"/>
      <c r="D980"/>
      <c r="E980"/>
      <c r="G980"/>
      <c r="H980"/>
      <c r="I980"/>
      <c r="K980"/>
      <c r="L980"/>
    </row>
    <row r="981" spans="3:12" x14ac:dyDescent="0.25">
      <c r="C981"/>
      <c r="D981"/>
      <c r="E981"/>
      <c r="G981"/>
      <c r="H981"/>
      <c r="I981"/>
      <c r="K981"/>
      <c r="L981"/>
    </row>
    <row r="982" spans="3:12" x14ac:dyDescent="0.25">
      <c r="C982"/>
      <c r="D982"/>
      <c r="E982"/>
      <c r="G982"/>
      <c r="H982"/>
      <c r="I982"/>
      <c r="K982"/>
      <c r="L982"/>
    </row>
    <row r="983" spans="3:12" x14ac:dyDescent="0.25">
      <c r="C983"/>
      <c r="D983"/>
      <c r="E983"/>
      <c r="G983"/>
      <c r="H983"/>
      <c r="I983"/>
      <c r="K983"/>
      <c r="L983"/>
    </row>
    <row r="984" spans="3:12" x14ac:dyDescent="0.25">
      <c r="C984"/>
      <c r="D984"/>
      <c r="E984"/>
      <c r="G984"/>
      <c r="H984"/>
      <c r="I984"/>
      <c r="K984"/>
      <c r="L984"/>
    </row>
    <row r="985" spans="3:12" x14ac:dyDescent="0.25">
      <c r="C985"/>
      <c r="D985"/>
      <c r="E985"/>
      <c r="G985"/>
      <c r="H985"/>
      <c r="I985"/>
      <c r="K985"/>
      <c r="L985"/>
    </row>
    <row r="986" spans="3:12" x14ac:dyDescent="0.25">
      <c r="C986"/>
      <c r="D986"/>
      <c r="E986"/>
      <c r="G986"/>
      <c r="H986"/>
      <c r="I986"/>
      <c r="K986"/>
      <c r="L986"/>
    </row>
    <row r="987" spans="3:12" x14ac:dyDescent="0.25">
      <c r="C987"/>
      <c r="D987"/>
      <c r="E987"/>
      <c r="G987"/>
      <c r="H987"/>
      <c r="I987"/>
      <c r="K987"/>
      <c r="L987"/>
    </row>
    <row r="988" spans="3:12" x14ac:dyDescent="0.25">
      <c r="C988"/>
      <c r="D988"/>
      <c r="E988"/>
      <c r="G988"/>
      <c r="H988"/>
      <c r="I988"/>
      <c r="K988"/>
      <c r="L988"/>
    </row>
    <row r="989" spans="3:12" x14ac:dyDescent="0.25">
      <c r="C989"/>
      <c r="D989"/>
      <c r="E989"/>
      <c r="G989"/>
      <c r="H989"/>
      <c r="I989"/>
      <c r="K989"/>
      <c r="L989"/>
    </row>
    <row r="990" spans="3:12" x14ac:dyDescent="0.25">
      <c r="C990"/>
      <c r="D990"/>
      <c r="E990"/>
      <c r="G990"/>
      <c r="H990"/>
      <c r="I990"/>
      <c r="K990"/>
      <c r="L990"/>
    </row>
    <row r="991" spans="3:12" x14ac:dyDescent="0.25">
      <c r="C991"/>
      <c r="D991"/>
      <c r="E991"/>
      <c r="G991"/>
      <c r="H991"/>
      <c r="I991"/>
      <c r="K991"/>
      <c r="L991"/>
    </row>
    <row r="992" spans="3:12" x14ac:dyDescent="0.25">
      <c r="C992"/>
      <c r="D992"/>
      <c r="E992"/>
      <c r="G992"/>
      <c r="H992"/>
      <c r="I992"/>
      <c r="K992"/>
      <c r="L992"/>
    </row>
    <row r="993" spans="3:12" x14ac:dyDescent="0.25">
      <c r="C993"/>
      <c r="D993"/>
      <c r="E993"/>
      <c r="G993"/>
      <c r="H993"/>
      <c r="I993"/>
      <c r="K993"/>
      <c r="L993"/>
    </row>
    <row r="994" spans="3:12" x14ac:dyDescent="0.25">
      <c r="C994"/>
      <c r="D994"/>
      <c r="E994"/>
      <c r="G994"/>
      <c r="H994"/>
      <c r="I994"/>
      <c r="K994"/>
      <c r="L994"/>
    </row>
    <row r="995" spans="3:12" x14ac:dyDescent="0.25">
      <c r="C995"/>
      <c r="D995"/>
      <c r="E995"/>
      <c r="G995"/>
      <c r="H995"/>
      <c r="I995"/>
      <c r="K995"/>
      <c r="L995"/>
    </row>
    <row r="996" spans="3:12" x14ac:dyDescent="0.25">
      <c r="C996"/>
      <c r="D996"/>
      <c r="E996"/>
      <c r="G996"/>
      <c r="H996"/>
      <c r="I996"/>
      <c r="K996"/>
      <c r="L996"/>
    </row>
    <row r="997" spans="3:12" x14ac:dyDescent="0.25">
      <c r="C997"/>
      <c r="D997"/>
      <c r="E997"/>
      <c r="G997"/>
      <c r="H997"/>
      <c r="I997"/>
      <c r="K997"/>
      <c r="L997"/>
    </row>
    <row r="998" spans="3:12" x14ac:dyDescent="0.25">
      <c r="C998"/>
      <c r="D998"/>
      <c r="E998"/>
      <c r="G998"/>
      <c r="H998"/>
      <c r="I998"/>
      <c r="K998"/>
      <c r="L998"/>
    </row>
    <row r="999" spans="3:12" x14ac:dyDescent="0.25">
      <c r="C999"/>
      <c r="D999"/>
      <c r="E999"/>
      <c r="G999"/>
      <c r="H999"/>
      <c r="I999"/>
      <c r="K999"/>
      <c r="L999"/>
    </row>
    <row r="1000" spans="3:12" x14ac:dyDescent="0.25">
      <c r="C1000"/>
      <c r="D1000"/>
      <c r="E1000"/>
      <c r="G1000"/>
      <c r="H1000"/>
      <c r="I1000"/>
      <c r="K1000"/>
      <c r="L1000"/>
    </row>
    <row r="1001" spans="3:12" x14ac:dyDescent="0.25">
      <c r="C1001"/>
      <c r="D1001"/>
      <c r="E1001"/>
      <c r="G1001"/>
      <c r="H1001"/>
      <c r="I1001"/>
      <c r="K1001"/>
      <c r="L1001"/>
    </row>
    <row r="1002" spans="3:12" x14ac:dyDescent="0.25">
      <c r="C1002"/>
      <c r="D1002"/>
      <c r="E1002"/>
      <c r="G1002"/>
      <c r="H1002"/>
      <c r="I1002"/>
      <c r="K1002"/>
      <c r="L1002"/>
    </row>
    <row r="1003" spans="3:12" x14ac:dyDescent="0.25">
      <c r="C1003"/>
      <c r="D1003"/>
      <c r="E1003"/>
      <c r="G1003"/>
      <c r="H1003"/>
      <c r="I1003"/>
      <c r="K1003"/>
      <c r="L1003"/>
    </row>
    <row r="1004" spans="3:12" x14ac:dyDescent="0.25">
      <c r="C1004"/>
      <c r="D1004"/>
      <c r="E1004"/>
      <c r="G1004"/>
      <c r="H1004"/>
      <c r="I1004"/>
      <c r="K1004"/>
      <c r="L1004"/>
    </row>
    <row r="1005" spans="3:12" x14ac:dyDescent="0.25">
      <c r="C1005"/>
      <c r="D1005"/>
      <c r="E1005"/>
      <c r="G1005"/>
      <c r="H1005"/>
      <c r="I1005"/>
      <c r="K1005"/>
      <c r="L1005"/>
    </row>
    <row r="1006" spans="3:12" x14ac:dyDescent="0.25">
      <c r="C1006"/>
      <c r="D1006"/>
      <c r="E1006"/>
      <c r="G1006"/>
      <c r="H1006"/>
      <c r="I1006"/>
      <c r="K1006"/>
      <c r="L1006"/>
    </row>
    <row r="1007" spans="3:12" x14ac:dyDescent="0.25">
      <c r="C1007"/>
      <c r="D1007"/>
      <c r="E1007"/>
      <c r="G1007"/>
      <c r="H1007"/>
      <c r="I1007"/>
      <c r="K1007"/>
      <c r="L1007"/>
    </row>
    <row r="1008" spans="3:12" x14ac:dyDescent="0.25">
      <c r="C1008"/>
      <c r="D1008"/>
      <c r="E1008"/>
      <c r="G1008"/>
      <c r="H1008"/>
      <c r="I1008"/>
      <c r="K1008"/>
      <c r="L1008"/>
    </row>
    <row r="1009" spans="3:12" x14ac:dyDescent="0.25">
      <c r="C1009"/>
      <c r="D1009"/>
      <c r="E1009"/>
      <c r="G1009"/>
      <c r="H1009"/>
      <c r="I1009"/>
      <c r="K1009"/>
      <c r="L1009"/>
    </row>
    <row r="1010" spans="3:12" x14ac:dyDescent="0.25">
      <c r="C1010"/>
      <c r="D1010"/>
      <c r="E1010"/>
      <c r="G1010"/>
      <c r="H1010"/>
      <c r="I1010"/>
      <c r="K1010"/>
      <c r="L1010"/>
    </row>
    <row r="1011" spans="3:12" x14ac:dyDescent="0.25">
      <c r="C1011"/>
      <c r="D1011"/>
      <c r="E1011"/>
      <c r="G1011"/>
      <c r="H1011"/>
      <c r="I1011"/>
      <c r="K1011"/>
      <c r="L1011"/>
    </row>
    <row r="1012" spans="3:12" x14ac:dyDescent="0.25">
      <c r="C1012"/>
      <c r="D1012"/>
      <c r="E1012"/>
      <c r="G1012"/>
      <c r="H1012"/>
      <c r="I1012"/>
      <c r="K1012"/>
      <c r="L1012"/>
    </row>
    <row r="1013" spans="3:12" x14ac:dyDescent="0.25">
      <c r="C1013"/>
      <c r="D1013"/>
      <c r="E1013"/>
      <c r="G1013"/>
      <c r="H1013"/>
      <c r="I1013"/>
      <c r="K1013"/>
      <c r="L1013"/>
    </row>
    <row r="1014" spans="3:12" x14ac:dyDescent="0.25">
      <c r="C1014"/>
      <c r="D1014"/>
      <c r="E1014"/>
      <c r="G1014"/>
      <c r="H1014"/>
      <c r="I1014"/>
      <c r="K1014"/>
      <c r="L1014"/>
    </row>
    <row r="1015" spans="3:12" x14ac:dyDescent="0.25">
      <c r="C1015"/>
      <c r="D1015"/>
      <c r="E1015"/>
      <c r="G1015"/>
      <c r="H1015"/>
      <c r="I1015"/>
      <c r="K1015"/>
      <c r="L1015"/>
    </row>
    <row r="1016" spans="3:12" x14ac:dyDescent="0.25">
      <c r="C1016"/>
      <c r="D1016"/>
      <c r="E1016"/>
      <c r="G1016"/>
      <c r="H1016"/>
      <c r="I1016"/>
      <c r="K1016"/>
      <c r="L1016"/>
    </row>
    <row r="1017" spans="3:12" x14ac:dyDescent="0.25">
      <c r="C1017"/>
      <c r="D1017"/>
      <c r="E1017"/>
      <c r="G1017"/>
      <c r="H1017"/>
      <c r="I1017"/>
      <c r="K1017"/>
      <c r="L1017"/>
    </row>
    <row r="1018" spans="3:12" x14ac:dyDescent="0.25">
      <c r="C1018"/>
      <c r="D1018"/>
      <c r="E1018"/>
      <c r="G1018"/>
      <c r="H1018"/>
      <c r="I1018"/>
      <c r="K1018"/>
      <c r="L1018"/>
    </row>
    <row r="1019" spans="3:12" x14ac:dyDescent="0.25">
      <c r="C1019"/>
      <c r="D1019"/>
      <c r="E1019"/>
      <c r="G1019"/>
      <c r="H1019"/>
      <c r="I1019"/>
      <c r="K1019"/>
      <c r="L1019"/>
    </row>
    <row r="1020" spans="3:12" x14ac:dyDescent="0.25">
      <c r="C1020"/>
      <c r="D1020"/>
      <c r="E1020"/>
      <c r="G1020"/>
      <c r="H1020"/>
      <c r="I1020"/>
      <c r="K1020"/>
      <c r="L1020"/>
    </row>
    <row r="1021" spans="3:12" x14ac:dyDescent="0.25">
      <c r="C1021"/>
      <c r="D1021"/>
      <c r="E1021"/>
      <c r="G1021"/>
      <c r="H1021"/>
      <c r="I1021"/>
      <c r="K1021"/>
      <c r="L1021"/>
    </row>
    <row r="1022" spans="3:12" x14ac:dyDescent="0.25">
      <c r="C1022"/>
      <c r="D1022"/>
      <c r="E1022"/>
      <c r="G1022"/>
      <c r="H1022"/>
      <c r="I1022"/>
      <c r="K1022"/>
      <c r="L1022"/>
    </row>
    <row r="1023" spans="3:12" x14ac:dyDescent="0.25">
      <c r="C1023"/>
      <c r="D1023"/>
      <c r="E1023"/>
      <c r="G1023"/>
      <c r="H1023"/>
      <c r="I1023"/>
      <c r="K1023"/>
      <c r="L1023"/>
    </row>
    <row r="1024" spans="3:12" x14ac:dyDescent="0.25">
      <c r="C1024"/>
      <c r="D1024"/>
      <c r="E1024"/>
      <c r="G1024"/>
      <c r="H1024"/>
      <c r="I1024"/>
      <c r="K1024"/>
      <c r="L1024"/>
    </row>
    <row r="1025" spans="3:12" x14ac:dyDescent="0.25">
      <c r="C1025"/>
      <c r="D1025"/>
      <c r="E1025"/>
      <c r="G1025"/>
      <c r="H1025"/>
      <c r="I1025"/>
      <c r="K1025"/>
      <c r="L1025"/>
    </row>
    <row r="1026" spans="3:12" x14ac:dyDescent="0.25">
      <c r="C1026"/>
      <c r="D1026"/>
      <c r="E1026"/>
      <c r="G1026"/>
      <c r="H1026"/>
      <c r="I1026"/>
      <c r="K1026"/>
      <c r="L1026"/>
    </row>
    <row r="1027" spans="3:12" x14ac:dyDescent="0.25">
      <c r="C1027"/>
      <c r="D1027"/>
      <c r="E1027"/>
      <c r="G1027"/>
      <c r="H1027"/>
      <c r="I1027"/>
      <c r="K1027"/>
      <c r="L1027"/>
    </row>
    <row r="1028" spans="3:12" x14ac:dyDescent="0.25">
      <c r="C1028"/>
      <c r="D1028"/>
      <c r="E1028"/>
      <c r="G1028"/>
      <c r="H1028"/>
      <c r="I1028"/>
      <c r="K1028"/>
      <c r="L1028"/>
    </row>
    <row r="1029" spans="3:12" x14ac:dyDescent="0.25">
      <c r="C1029"/>
      <c r="D1029"/>
      <c r="E1029"/>
      <c r="G1029"/>
      <c r="H1029"/>
      <c r="I1029"/>
      <c r="K1029"/>
      <c r="L1029"/>
    </row>
    <row r="1030" spans="3:12" x14ac:dyDescent="0.25">
      <c r="C1030"/>
      <c r="D1030"/>
      <c r="E1030"/>
      <c r="G1030"/>
      <c r="H1030"/>
      <c r="I1030"/>
      <c r="K1030"/>
      <c r="L1030"/>
    </row>
    <row r="1031" spans="3:12" x14ac:dyDescent="0.25">
      <c r="C1031"/>
      <c r="D1031"/>
      <c r="E1031"/>
      <c r="G1031"/>
      <c r="H1031"/>
      <c r="I1031"/>
      <c r="K1031"/>
      <c r="L1031"/>
    </row>
    <row r="1032" spans="3:12" x14ac:dyDescent="0.25">
      <c r="C1032"/>
      <c r="D1032"/>
      <c r="E1032"/>
      <c r="G1032"/>
      <c r="H1032"/>
      <c r="I1032"/>
      <c r="K1032"/>
      <c r="L1032"/>
    </row>
    <row r="1033" spans="3:12" x14ac:dyDescent="0.25">
      <c r="C1033"/>
      <c r="D1033"/>
      <c r="E1033"/>
      <c r="G1033"/>
      <c r="H1033"/>
      <c r="I1033"/>
      <c r="K1033"/>
      <c r="L1033"/>
    </row>
    <row r="1034" spans="3:12" x14ac:dyDescent="0.25">
      <c r="C1034"/>
      <c r="D1034"/>
      <c r="E1034"/>
      <c r="G1034"/>
      <c r="H1034"/>
      <c r="I1034"/>
      <c r="K1034"/>
      <c r="L1034"/>
    </row>
    <row r="1035" spans="3:12" x14ac:dyDescent="0.25">
      <c r="C1035"/>
      <c r="D1035"/>
      <c r="E1035"/>
      <c r="G1035"/>
      <c r="H1035"/>
      <c r="I1035"/>
      <c r="K1035"/>
      <c r="L1035"/>
    </row>
    <row r="1036" spans="3:12" x14ac:dyDescent="0.25">
      <c r="C1036"/>
      <c r="D1036"/>
      <c r="E1036"/>
      <c r="G1036"/>
      <c r="H1036"/>
      <c r="I1036"/>
      <c r="K1036"/>
      <c r="L1036"/>
    </row>
    <row r="1037" spans="3:12" x14ac:dyDescent="0.25">
      <c r="C1037"/>
      <c r="D1037"/>
      <c r="E1037"/>
      <c r="G1037"/>
      <c r="H1037"/>
      <c r="I1037"/>
      <c r="K1037"/>
      <c r="L1037"/>
    </row>
    <row r="1038" spans="3:12" x14ac:dyDescent="0.25">
      <c r="C1038"/>
      <c r="D1038"/>
      <c r="E1038"/>
      <c r="G1038"/>
      <c r="H1038"/>
      <c r="I1038"/>
      <c r="K1038"/>
      <c r="L1038"/>
    </row>
    <row r="1039" spans="3:12" x14ac:dyDescent="0.25">
      <c r="C1039"/>
      <c r="D1039"/>
      <c r="E1039"/>
      <c r="G1039"/>
      <c r="H1039"/>
      <c r="I1039"/>
      <c r="K1039"/>
      <c r="L1039"/>
    </row>
    <row r="1040" spans="3:12" x14ac:dyDescent="0.25">
      <c r="C1040"/>
      <c r="D1040"/>
      <c r="E1040"/>
      <c r="G1040"/>
      <c r="H1040"/>
      <c r="I1040"/>
      <c r="K1040"/>
      <c r="L1040"/>
    </row>
    <row r="1041" spans="3:12" x14ac:dyDescent="0.25">
      <c r="C1041"/>
      <c r="D1041"/>
      <c r="E1041"/>
      <c r="G1041"/>
      <c r="H1041"/>
      <c r="I1041"/>
      <c r="K1041"/>
      <c r="L1041"/>
    </row>
    <row r="1042" spans="3:12" x14ac:dyDescent="0.25">
      <c r="C1042"/>
      <c r="D1042"/>
      <c r="E1042"/>
      <c r="G1042"/>
      <c r="H1042"/>
      <c r="I1042"/>
      <c r="K1042"/>
      <c r="L1042"/>
    </row>
    <row r="1043" spans="3:12" x14ac:dyDescent="0.25">
      <c r="C1043"/>
      <c r="D1043"/>
      <c r="E1043"/>
      <c r="G1043"/>
      <c r="H1043"/>
      <c r="I1043"/>
      <c r="K1043"/>
      <c r="L1043"/>
    </row>
    <row r="1044" spans="3:12" x14ac:dyDescent="0.25">
      <c r="C1044"/>
      <c r="D1044"/>
      <c r="E1044"/>
      <c r="G1044"/>
      <c r="H1044"/>
      <c r="I1044"/>
      <c r="K1044"/>
      <c r="L1044"/>
    </row>
    <row r="1045" spans="3:12" x14ac:dyDescent="0.25">
      <c r="C1045"/>
      <c r="D1045"/>
      <c r="E1045"/>
      <c r="G1045"/>
      <c r="H1045"/>
      <c r="I1045"/>
      <c r="K1045"/>
      <c r="L1045"/>
    </row>
    <row r="1046" spans="3:12" x14ac:dyDescent="0.25">
      <c r="C1046"/>
      <c r="D1046"/>
      <c r="E1046"/>
      <c r="G1046"/>
      <c r="H1046"/>
      <c r="I1046"/>
      <c r="K1046"/>
      <c r="L1046"/>
    </row>
    <row r="1047" spans="3:12" x14ac:dyDescent="0.25">
      <c r="C1047"/>
      <c r="D1047"/>
      <c r="E1047"/>
      <c r="G1047"/>
      <c r="H1047"/>
      <c r="I1047"/>
      <c r="K1047"/>
      <c r="L1047"/>
    </row>
    <row r="1048" spans="3:12" x14ac:dyDescent="0.25">
      <c r="C1048"/>
      <c r="D1048"/>
      <c r="E1048"/>
      <c r="G1048"/>
      <c r="H1048"/>
      <c r="I1048"/>
      <c r="K1048"/>
      <c r="L1048"/>
    </row>
    <row r="1049" spans="3:12" x14ac:dyDescent="0.25">
      <c r="C1049"/>
      <c r="D1049"/>
      <c r="E1049"/>
      <c r="G1049"/>
      <c r="H1049"/>
      <c r="I1049"/>
      <c r="K1049"/>
      <c r="L1049"/>
    </row>
    <row r="1050" spans="3:12" x14ac:dyDescent="0.25">
      <c r="C1050"/>
      <c r="D1050"/>
      <c r="E1050"/>
      <c r="G1050"/>
      <c r="H1050"/>
      <c r="I1050"/>
      <c r="K1050"/>
      <c r="L1050"/>
    </row>
    <row r="1051" spans="3:12" x14ac:dyDescent="0.25">
      <c r="C1051"/>
      <c r="D1051"/>
      <c r="E1051"/>
      <c r="G1051"/>
      <c r="H1051"/>
      <c r="I1051"/>
      <c r="K1051"/>
      <c r="L1051"/>
    </row>
    <row r="1052" spans="3:12" x14ac:dyDescent="0.25">
      <c r="C1052"/>
      <c r="D1052"/>
      <c r="E1052"/>
      <c r="G1052"/>
      <c r="H1052"/>
      <c r="I1052"/>
      <c r="K1052"/>
      <c r="L1052"/>
    </row>
    <row r="1053" spans="3:12" x14ac:dyDescent="0.25">
      <c r="C1053"/>
      <c r="D1053"/>
      <c r="E1053"/>
      <c r="G1053"/>
      <c r="H1053"/>
      <c r="I1053"/>
      <c r="K1053"/>
      <c r="L1053"/>
    </row>
    <row r="1054" spans="3:12" x14ac:dyDescent="0.25">
      <c r="C1054"/>
      <c r="D1054"/>
      <c r="E1054"/>
      <c r="G1054"/>
      <c r="H1054"/>
      <c r="I1054"/>
      <c r="K1054"/>
      <c r="L1054"/>
    </row>
    <row r="1055" spans="3:12" x14ac:dyDescent="0.25">
      <c r="C1055"/>
      <c r="D1055"/>
      <c r="E1055"/>
      <c r="G1055"/>
      <c r="H1055"/>
      <c r="I1055"/>
      <c r="K1055"/>
      <c r="L1055"/>
    </row>
    <row r="1056" spans="3:12" x14ac:dyDescent="0.25">
      <c r="C1056"/>
      <c r="D1056"/>
      <c r="E1056"/>
      <c r="G1056"/>
      <c r="H1056"/>
      <c r="I1056"/>
      <c r="K1056"/>
      <c r="L1056"/>
    </row>
    <row r="1057" spans="3:12" x14ac:dyDescent="0.25">
      <c r="C1057"/>
      <c r="D1057"/>
      <c r="E1057"/>
      <c r="G1057"/>
      <c r="H1057"/>
      <c r="I1057"/>
      <c r="K1057"/>
      <c r="L1057"/>
    </row>
    <row r="1058" spans="3:12" x14ac:dyDescent="0.25">
      <c r="C1058"/>
      <c r="D1058"/>
      <c r="E1058"/>
      <c r="G1058"/>
      <c r="H1058"/>
      <c r="I1058"/>
      <c r="K1058"/>
      <c r="L1058"/>
    </row>
    <row r="1059" spans="3:12" x14ac:dyDescent="0.25">
      <c r="C1059"/>
      <c r="D1059"/>
      <c r="E1059"/>
      <c r="G1059"/>
      <c r="H1059"/>
      <c r="I1059"/>
      <c r="K1059"/>
      <c r="L1059"/>
    </row>
    <row r="1060" spans="3:12" x14ac:dyDescent="0.25">
      <c r="C1060"/>
      <c r="D1060"/>
      <c r="E1060"/>
      <c r="G1060"/>
      <c r="H1060"/>
      <c r="I1060"/>
      <c r="K1060"/>
      <c r="L1060"/>
    </row>
    <row r="1061" spans="3:12" x14ac:dyDescent="0.25">
      <c r="C1061"/>
      <c r="D1061"/>
      <c r="E1061"/>
      <c r="G1061"/>
      <c r="H1061"/>
      <c r="I1061"/>
      <c r="K1061"/>
      <c r="L1061"/>
    </row>
    <row r="1062" spans="3:12" x14ac:dyDescent="0.25">
      <c r="C1062"/>
      <c r="D1062"/>
      <c r="E1062"/>
      <c r="G1062"/>
      <c r="H1062"/>
      <c r="I1062"/>
      <c r="K1062"/>
      <c r="L1062"/>
    </row>
    <row r="1063" spans="3:12" x14ac:dyDescent="0.25">
      <c r="C1063"/>
      <c r="D1063"/>
      <c r="E1063"/>
      <c r="G1063"/>
      <c r="H1063"/>
      <c r="I1063"/>
      <c r="K1063"/>
      <c r="L1063"/>
    </row>
    <row r="1064" spans="3:12" x14ac:dyDescent="0.25">
      <c r="C1064"/>
      <c r="D1064"/>
      <c r="E1064"/>
      <c r="G1064"/>
      <c r="H1064"/>
      <c r="I1064"/>
      <c r="K1064"/>
      <c r="L1064"/>
    </row>
    <row r="1065" spans="3:12" x14ac:dyDescent="0.25">
      <c r="C1065"/>
      <c r="D1065"/>
      <c r="E1065"/>
      <c r="G1065"/>
      <c r="H1065"/>
      <c r="I1065"/>
      <c r="K1065"/>
      <c r="L1065"/>
    </row>
    <row r="1066" spans="3:12" x14ac:dyDescent="0.25">
      <c r="C1066"/>
      <c r="D1066"/>
      <c r="E1066"/>
      <c r="G1066"/>
      <c r="H1066"/>
      <c r="I1066"/>
      <c r="K1066"/>
      <c r="L1066"/>
    </row>
    <row r="1067" spans="3:12" x14ac:dyDescent="0.25">
      <c r="C1067"/>
      <c r="D1067"/>
      <c r="E1067"/>
      <c r="G1067"/>
      <c r="H1067"/>
      <c r="I1067"/>
      <c r="K1067"/>
      <c r="L1067"/>
    </row>
    <row r="1068" spans="3:12" x14ac:dyDescent="0.25">
      <c r="C1068"/>
      <c r="D1068"/>
      <c r="E1068"/>
      <c r="G1068"/>
      <c r="H1068"/>
      <c r="I1068"/>
      <c r="K1068"/>
      <c r="L1068"/>
    </row>
    <row r="1069" spans="3:12" x14ac:dyDescent="0.25">
      <c r="C1069"/>
      <c r="D1069"/>
      <c r="E1069"/>
      <c r="G1069"/>
      <c r="H1069"/>
      <c r="I1069"/>
      <c r="K1069"/>
      <c r="L1069"/>
    </row>
    <row r="1070" spans="3:12" x14ac:dyDescent="0.25">
      <c r="C1070"/>
      <c r="D1070"/>
      <c r="E1070"/>
      <c r="G1070"/>
      <c r="H1070"/>
      <c r="I1070"/>
      <c r="K1070"/>
      <c r="L1070"/>
    </row>
    <row r="1071" spans="3:12" x14ac:dyDescent="0.25">
      <c r="C1071"/>
      <c r="D1071"/>
      <c r="E1071"/>
      <c r="G1071"/>
      <c r="H1071"/>
      <c r="I1071"/>
      <c r="K1071"/>
      <c r="L1071"/>
    </row>
    <row r="1072" spans="3:12" x14ac:dyDescent="0.25">
      <c r="C1072"/>
      <c r="D1072"/>
      <c r="E1072"/>
      <c r="G1072"/>
      <c r="H1072"/>
      <c r="I1072"/>
      <c r="K1072"/>
      <c r="L1072"/>
    </row>
    <row r="1073" spans="3:12" x14ac:dyDescent="0.25">
      <c r="C1073"/>
      <c r="D1073"/>
      <c r="E1073"/>
      <c r="G1073"/>
      <c r="H1073"/>
      <c r="I1073"/>
      <c r="K1073"/>
      <c r="L1073"/>
    </row>
    <row r="1074" spans="3:12" x14ac:dyDescent="0.25">
      <c r="C1074"/>
      <c r="D1074"/>
      <c r="E1074"/>
      <c r="G1074"/>
      <c r="H1074"/>
      <c r="I1074"/>
      <c r="K1074"/>
      <c r="L1074"/>
    </row>
    <row r="1075" spans="3:12" x14ac:dyDescent="0.25">
      <c r="C1075"/>
      <c r="D1075"/>
      <c r="E1075"/>
      <c r="G1075"/>
      <c r="H1075"/>
      <c r="I1075"/>
      <c r="K1075"/>
      <c r="L1075"/>
    </row>
    <row r="1076" spans="3:12" x14ac:dyDescent="0.25">
      <c r="C1076"/>
      <c r="D1076"/>
      <c r="E1076"/>
      <c r="G1076"/>
      <c r="H1076"/>
      <c r="I1076"/>
      <c r="K1076"/>
      <c r="L1076"/>
    </row>
    <row r="1077" spans="3:12" x14ac:dyDescent="0.25">
      <c r="C1077"/>
      <c r="D1077"/>
      <c r="E1077"/>
      <c r="G1077"/>
      <c r="H1077"/>
      <c r="I1077"/>
      <c r="K1077"/>
      <c r="L1077"/>
    </row>
    <row r="1078" spans="3:12" x14ac:dyDescent="0.25">
      <c r="C1078"/>
      <c r="D1078"/>
      <c r="E1078"/>
      <c r="G1078"/>
      <c r="H1078"/>
      <c r="I1078"/>
      <c r="K1078"/>
      <c r="L1078"/>
    </row>
    <row r="1079" spans="3:12" x14ac:dyDescent="0.25">
      <c r="C1079"/>
      <c r="D1079"/>
      <c r="E1079"/>
      <c r="G1079"/>
      <c r="H1079"/>
      <c r="I1079"/>
      <c r="K1079"/>
      <c r="L1079"/>
    </row>
    <row r="1080" spans="3:12" x14ac:dyDescent="0.25">
      <c r="C1080"/>
      <c r="D1080"/>
      <c r="E1080"/>
      <c r="G1080"/>
      <c r="H1080"/>
      <c r="I1080"/>
      <c r="K1080"/>
      <c r="L1080"/>
    </row>
    <row r="1081" spans="3:12" x14ac:dyDescent="0.25">
      <c r="C1081"/>
      <c r="D1081"/>
      <c r="E1081"/>
      <c r="G1081"/>
      <c r="H1081"/>
      <c r="I1081"/>
      <c r="K1081"/>
      <c r="L1081"/>
    </row>
    <row r="1082" spans="3:12" x14ac:dyDescent="0.25">
      <c r="C1082"/>
      <c r="D1082"/>
      <c r="E1082"/>
      <c r="G1082"/>
      <c r="H1082"/>
      <c r="I1082"/>
      <c r="K1082"/>
      <c r="L1082"/>
    </row>
    <row r="1083" spans="3:12" x14ac:dyDescent="0.25">
      <c r="C1083"/>
      <c r="D1083"/>
      <c r="E1083"/>
      <c r="G1083"/>
      <c r="H1083"/>
      <c r="I1083"/>
      <c r="K1083"/>
      <c r="L1083"/>
    </row>
    <row r="1084" spans="3:12" x14ac:dyDescent="0.25">
      <c r="C1084"/>
      <c r="D1084"/>
      <c r="E1084"/>
      <c r="G1084"/>
      <c r="H1084"/>
      <c r="I1084"/>
      <c r="K1084"/>
      <c r="L1084"/>
    </row>
    <row r="1085" spans="3:12" x14ac:dyDescent="0.25">
      <c r="C1085"/>
      <c r="D1085"/>
      <c r="E1085"/>
      <c r="G1085"/>
      <c r="H1085"/>
      <c r="I1085"/>
      <c r="K1085"/>
      <c r="L1085"/>
    </row>
    <row r="1086" spans="3:12" x14ac:dyDescent="0.25">
      <c r="C1086"/>
      <c r="D1086"/>
      <c r="E1086"/>
      <c r="G1086"/>
      <c r="H1086"/>
      <c r="I1086"/>
      <c r="K1086"/>
      <c r="L1086"/>
    </row>
    <row r="1087" spans="3:12" x14ac:dyDescent="0.25">
      <c r="C1087"/>
      <c r="D1087"/>
      <c r="E1087"/>
      <c r="G1087"/>
      <c r="H1087"/>
      <c r="I1087"/>
      <c r="K1087"/>
      <c r="L1087"/>
    </row>
    <row r="1088" spans="3:12" x14ac:dyDescent="0.25">
      <c r="C1088"/>
      <c r="D1088"/>
      <c r="E1088"/>
      <c r="G1088"/>
      <c r="H1088"/>
      <c r="I1088"/>
      <c r="K1088"/>
      <c r="L1088"/>
    </row>
    <row r="1089" spans="3:12" x14ac:dyDescent="0.25">
      <c r="C1089"/>
      <c r="D1089"/>
      <c r="E1089"/>
      <c r="G1089"/>
      <c r="H1089"/>
      <c r="I1089"/>
      <c r="K1089"/>
      <c r="L1089"/>
    </row>
    <row r="1090" spans="3:12" x14ac:dyDescent="0.25">
      <c r="C1090"/>
      <c r="D1090"/>
      <c r="E1090"/>
      <c r="G1090"/>
      <c r="H1090"/>
      <c r="I1090"/>
      <c r="K1090"/>
      <c r="L1090"/>
    </row>
    <row r="1091" spans="3:12" x14ac:dyDescent="0.25">
      <c r="C1091"/>
      <c r="D1091"/>
      <c r="E1091"/>
      <c r="G1091"/>
      <c r="H1091"/>
      <c r="I1091"/>
      <c r="K1091"/>
      <c r="L1091"/>
    </row>
    <row r="1092" spans="3:12" x14ac:dyDescent="0.25">
      <c r="C1092"/>
      <c r="D1092"/>
      <c r="E1092"/>
      <c r="G1092"/>
      <c r="H1092"/>
      <c r="I1092"/>
      <c r="K1092"/>
      <c r="L1092"/>
    </row>
    <row r="1093" spans="3:12" x14ac:dyDescent="0.25">
      <c r="C1093"/>
      <c r="D1093"/>
      <c r="E1093"/>
      <c r="G1093"/>
      <c r="H1093"/>
      <c r="I1093"/>
      <c r="K1093"/>
      <c r="L1093"/>
    </row>
    <row r="1094" spans="3:12" x14ac:dyDescent="0.25">
      <c r="C1094"/>
      <c r="D1094"/>
      <c r="E1094"/>
      <c r="G1094"/>
      <c r="H1094"/>
      <c r="I1094"/>
      <c r="K1094"/>
      <c r="L1094"/>
    </row>
    <row r="1095" spans="3:12" x14ac:dyDescent="0.25">
      <c r="C1095"/>
      <c r="D1095"/>
      <c r="E1095"/>
      <c r="G1095"/>
      <c r="H1095"/>
      <c r="I1095"/>
      <c r="K1095"/>
      <c r="L1095"/>
    </row>
    <row r="1096" spans="3:12" x14ac:dyDescent="0.25">
      <c r="C1096"/>
      <c r="D1096"/>
      <c r="E1096"/>
      <c r="G1096"/>
      <c r="H1096"/>
      <c r="I1096"/>
      <c r="K1096"/>
      <c r="L1096"/>
    </row>
    <row r="1097" spans="3:12" x14ac:dyDescent="0.25">
      <c r="C1097"/>
      <c r="D1097"/>
      <c r="E1097"/>
      <c r="G1097"/>
      <c r="H1097"/>
      <c r="I1097"/>
      <c r="K1097"/>
      <c r="L1097"/>
    </row>
    <row r="1098" spans="3:12" x14ac:dyDescent="0.25">
      <c r="C1098"/>
      <c r="D1098"/>
      <c r="E1098"/>
      <c r="G1098"/>
      <c r="H1098"/>
      <c r="I1098"/>
      <c r="K1098"/>
      <c r="L1098"/>
    </row>
    <row r="1099" spans="3:12" x14ac:dyDescent="0.25">
      <c r="C1099"/>
      <c r="D1099"/>
      <c r="E1099"/>
      <c r="G1099"/>
      <c r="H1099"/>
      <c r="I1099"/>
      <c r="K1099"/>
      <c r="L1099"/>
    </row>
    <row r="1100" spans="3:12" x14ac:dyDescent="0.25">
      <c r="C1100"/>
      <c r="D1100"/>
      <c r="E1100"/>
      <c r="G1100"/>
      <c r="H1100"/>
      <c r="I1100"/>
      <c r="K1100"/>
      <c r="L1100"/>
    </row>
    <row r="1101" spans="3:12" x14ac:dyDescent="0.25">
      <c r="C1101"/>
      <c r="D1101"/>
      <c r="E1101"/>
      <c r="G1101"/>
      <c r="H1101"/>
      <c r="I1101"/>
      <c r="K1101"/>
      <c r="L1101"/>
    </row>
    <row r="1102" spans="3:12" x14ac:dyDescent="0.25">
      <c r="C1102"/>
      <c r="D1102"/>
      <c r="E1102"/>
      <c r="G1102"/>
      <c r="H1102"/>
      <c r="I1102"/>
      <c r="K1102"/>
      <c r="L1102"/>
    </row>
    <row r="1103" spans="3:12" x14ac:dyDescent="0.25">
      <c r="C1103"/>
      <c r="D1103"/>
      <c r="E1103"/>
      <c r="G1103"/>
      <c r="H1103"/>
      <c r="I1103"/>
      <c r="K1103"/>
      <c r="L1103"/>
    </row>
    <row r="1104" spans="3:12" x14ac:dyDescent="0.25">
      <c r="C1104"/>
      <c r="D1104"/>
      <c r="E1104"/>
      <c r="G1104"/>
      <c r="H1104"/>
      <c r="I1104"/>
      <c r="K1104"/>
      <c r="L1104"/>
    </row>
    <row r="1105" spans="3:12" x14ac:dyDescent="0.25">
      <c r="C1105"/>
      <c r="D1105"/>
      <c r="E1105"/>
      <c r="G1105"/>
      <c r="H1105"/>
      <c r="I1105"/>
      <c r="K1105"/>
      <c r="L1105"/>
    </row>
    <row r="1106" spans="3:12" x14ac:dyDescent="0.25">
      <c r="C1106"/>
      <c r="D1106"/>
      <c r="E1106"/>
      <c r="G1106"/>
      <c r="H1106"/>
      <c r="I1106"/>
      <c r="K1106"/>
      <c r="L1106"/>
    </row>
    <row r="1107" spans="3:12" x14ac:dyDescent="0.25">
      <c r="C1107"/>
      <c r="D1107"/>
      <c r="E1107"/>
      <c r="G1107"/>
      <c r="H1107"/>
      <c r="I1107"/>
      <c r="K1107"/>
      <c r="L1107"/>
    </row>
    <row r="1108" spans="3:12" x14ac:dyDescent="0.25">
      <c r="C1108"/>
      <c r="D1108"/>
      <c r="E1108"/>
      <c r="G1108"/>
      <c r="H1108"/>
      <c r="I1108"/>
      <c r="K1108"/>
      <c r="L1108"/>
    </row>
    <row r="1109" spans="3:12" x14ac:dyDescent="0.25">
      <c r="C1109"/>
      <c r="D1109"/>
      <c r="E1109"/>
      <c r="G1109"/>
      <c r="H1109"/>
      <c r="I1109"/>
      <c r="K1109"/>
      <c r="L1109"/>
    </row>
    <row r="1110" spans="3:12" x14ac:dyDescent="0.25">
      <c r="C1110"/>
      <c r="D1110"/>
      <c r="E1110"/>
      <c r="G1110"/>
      <c r="H1110"/>
      <c r="I1110"/>
      <c r="K1110"/>
      <c r="L1110"/>
    </row>
    <row r="1111" spans="3:12" x14ac:dyDescent="0.25">
      <c r="C1111"/>
      <c r="D1111"/>
      <c r="E1111"/>
      <c r="G1111"/>
      <c r="H1111"/>
      <c r="I1111"/>
      <c r="K1111"/>
      <c r="L1111"/>
    </row>
    <row r="1112" spans="3:12" x14ac:dyDescent="0.25">
      <c r="C1112"/>
      <c r="D1112"/>
      <c r="E1112"/>
      <c r="G1112"/>
      <c r="H1112"/>
      <c r="I1112"/>
      <c r="K1112"/>
      <c r="L1112"/>
    </row>
    <row r="1113" spans="3:12" x14ac:dyDescent="0.25">
      <c r="C1113"/>
      <c r="D1113"/>
      <c r="E1113"/>
      <c r="G1113"/>
      <c r="H1113"/>
      <c r="I1113"/>
      <c r="K1113"/>
      <c r="L1113"/>
    </row>
    <row r="1114" spans="3:12" x14ac:dyDescent="0.25">
      <c r="C1114"/>
      <c r="D1114"/>
      <c r="E1114"/>
      <c r="G1114"/>
      <c r="H1114"/>
      <c r="I1114"/>
      <c r="K1114"/>
      <c r="L1114"/>
    </row>
    <row r="1115" spans="3:12" x14ac:dyDescent="0.25">
      <c r="C1115"/>
      <c r="D1115"/>
      <c r="E1115"/>
      <c r="G1115"/>
      <c r="H1115"/>
      <c r="I1115"/>
      <c r="K1115"/>
      <c r="L1115"/>
    </row>
    <row r="1116" spans="3:12" x14ac:dyDescent="0.25">
      <c r="C1116"/>
      <c r="D1116"/>
      <c r="E1116"/>
      <c r="G1116"/>
      <c r="H1116"/>
      <c r="I1116"/>
      <c r="K1116"/>
      <c r="L1116"/>
    </row>
    <row r="1117" spans="3:12" x14ac:dyDescent="0.25">
      <c r="C1117"/>
      <c r="D1117"/>
      <c r="E1117"/>
      <c r="G1117"/>
      <c r="H1117"/>
      <c r="I1117"/>
      <c r="K1117"/>
      <c r="L1117"/>
    </row>
    <row r="1118" spans="3:12" x14ac:dyDescent="0.25">
      <c r="C1118"/>
      <c r="D1118"/>
      <c r="E1118"/>
      <c r="G1118"/>
      <c r="H1118"/>
      <c r="I1118"/>
      <c r="K1118"/>
      <c r="L1118"/>
    </row>
    <row r="1119" spans="3:12" x14ac:dyDescent="0.25">
      <c r="C1119"/>
      <c r="D1119"/>
      <c r="E1119"/>
      <c r="G1119"/>
      <c r="H1119"/>
      <c r="I1119"/>
      <c r="K1119"/>
      <c r="L1119"/>
    </row>
    <row r="1120" spans="3:12" x14ac:dyDescent="0.25">
      <c r="C1120"/>
      <c r="D1120"/>
      <c r="E1120"/>
      <c r="G1120"/>
      <c r="H1120"/>
      <c r="I1120"/>
      <c r="K1120"/>
      <c r="L1120"/>
    </row>
    <row r="1121" spans="3:12" x14ac:dyDescent="0.25">
      <c r="C1121"/>
      <c r="D1121"/>
      <c r="E1121"/>
      <c r="G1121"/>
      <c r="H1121"/>
      <c r="I1121"/>
      <c r="K1121"/>
      <c r="L1121"/>
    </row>
    <row r="1122" spans="3:12" x14ac:dyDescent="0.25">
      <c r="C1122"/>
      <c r="D1122"/>
      <c r="E1122"/>
      <c r="G1122"/>
      <c r="H1122"/>
      <c r="I1122"/>
      <c r="K1122"/>
      <c r="L1122"/>
    </row>
    <row r="1123" spans="3:12" x14ac:dyDescent="0.25">
      <c r="C1123"/>
      <c r="D1123"/>
      <c r="E1123"/>
      <c r="G1123"/>
      <c r="H1123"/>
      <c r="I1123"/>
      <c r="K1123"/>
      <c r="L1123"/>
    </row>
    <row r="1124" spans="3:12" x14ac:dyDescent="0.25">
      <c r="C1124"/>
      <c r="D1124"/>
      <c r="E1124"/>
      <c r="G1124"/>
      <c r="H1124"/>
      <c r="I1124"/>
      <c r="K1124"/>
      <c r="L1124"/>
    </row>
    <row r="1125" spans="3:12" x14ac:dyDescent="0.25">
      <c r="C1125"/>
      <c r="D1125"/>
      <c r="E1125"/>
      <c r="G1125"/>
      <c r="H1125"/>
      <c r="I1125"/>
      <c r="K1125"/>
      <c r="L1125"/>
    </row>
    <row r="1126" spans="3:12" x14ac:dyDescent="0.25">
      <c r="C1126"/>
      <c r="D1126"/>
      <c r="E1126"/>
      <c r="G1126"/>
      <c r="H1126"/>
      <c r="I1126"/>
      <c r="K1126"/>
      <c r="L1126"/>
    </row>
    <row r="1127" spans="3:12" x14ac:dyDescent="0.25">
      <c r="C1127"/>
      <c r="D1127"/>
      <c r="E1127"/>
      <c r="G1127"/>
      <c r="H1127"/>
      <c r="I1127"/>
      <c r="K1127"/>
      <c r="L1127"/>
    </row>
    <row r="1128" spans="3:12" x14ac:dyDescent="0.25">
      <c r="C1128"/>
      <c r="D1128"/>
      <c r="E1128"/>
      <c r="G1128"/>
      <c r="H1128"/>
      <c r="I1128"/>
      <c r="K1128"/>
      <c r="L1128"/>
    </row>
    <row r="1129" spans="3:12" x14ac:dyDescent="0.25">
      <c r="C1129"/>
      <c r="D1129"/>
      <c r="E1129"/>
      <c r="G1129"/>
      <c r="H1129"/>
      <c r="I1129"/>
      <c r="K1129"/>
      <c r="L1129"/>
    </row>
    <row r="1130" spans="3:12" x14ac:dyDescent="0.25">
      <c r="C1130"/>
      <c r="D1130"/>
      <c r="E1130"/>
      <c r="G1130"/>
      <c r="H1130"/>
      <c r="I1130"/>
      <c r="K1130"/>
      <c r="L1130"/>
    </row>
    <row r="1131" spans="3:12" x14ac:dyDescent="0.25">
      <c r="C1131"/>
      <c r="D1131"/>
      <c r="E1131"/>
      <c r="G1131"/>
      <c r="H1131"/>
      <c r="I1131"/>
      <c r="K1131"/>
      <c r="L1131"/>
    </row>
    <row r="1132" spans="3:12" x14ac:dyDescent="0.25">
      <c r="C1132"/>
      <c r="D1132"/>
      <c r="E1132"/>
      <c r="G1132"/>
      <c r="H1132"/>
      <c r="I1132"/>
      <c r="K1132"/>
      <c r="L1132"/>
    </row>
    <row r="1133" spans="3:12" x14ac:dyDescent="0.25">
      <c r="C1133"/>
      <c r="D1133"/>
      <c r="E1133"/>
      <c r="G1133"/>
      <c r="H1133"/>
      <c r="I1133"/>
      <c r="K1133"/>
      <c r="L1133"/>
    </row>
    <row r="1134" spans="3:12" x14ac:dyDescent="0.25">
      <c r="C1134"/>
      <c r="D1134"/>
      <c r="E1134"/>
      <c r="G1134"/>
      <c r="H1134"/>
      <c r="I1134"/>
      <c r="K1134"/>
      <c r="L1134"/>
    </row>
    <row r="1135" spans="3:12" x14ac:dyDescent="0.25">
      <c r="C1135"/>
      <c r="D1135"/>
      <c r="E1135"/>
      <c r="G1135"/>
      <c r="H1135"/>
      <c r="I1135"/>
      <c r="K1135"/>
      <c r="L1135"/>
    </row>
    <row r="1136" spans="3:12" x14ac:dyDescent="0.25">
      <c r="C1136"/>
      <c r="D1136"/>
      <c r="E1136"/>
      <c r="G1136"/>
      <c r="H1136"/>
      <c r="I1136"/>
      <c r="K1136"/>
      <c r="L1136"/>
    </row>
    <row r="1137" spans="3:12" x14ac:dyDescent="0.25">
      <c r="C1137"/>
      <c r="D1137"/>
      <c r="E1137"/>
      <c r="G1137"/>
      <c r="H1137"/>
      <c r="I1137"/>
      <c r="K1137"/>
      <c r="L1137"/>
    </row>
    <row r="1138" spans="3:12" x14ac:dyDescent="0.25">
      <c r="C1138"/>
      <c r="D1138"/>
      <c r="E1138"/>
      <c r="G1138"/>
      <c r="H1138"/>
      <c r="I1138"/>
      <c r="K1138"/>
      <c r="L1138"/>
    </row>
    <row r="1139" spans="3:12" x14ac:dyDescent="0.25">
      <c r="C1139"/>
      <c r="D1139"/>
      <c r="E1139"/>
      <c r="G1139"/>
      <c r="H1139"/>
      <c r="I1139"/>
      <c r="K1139"/>
      <c r="L1139"/>
    </row>
    <row r="1140" spans="3:12" x14ac:dyDescent="0.25">
      <c r="C1140"/>
      <c r="D1140"/>
      <c r="E1140"/>
      <c r="G1140"/>
      <c r="H1140"/>
      <c r="I1140"/>
      <c r="K1140"/>
      <c r="L1140"/>
    </row>
    <row r="1141" spans="3:12" x14ac:dyDescent="0.25">
      <c r="C1141"/>
      <c r="D1141"/>
      <c r="E1141"/>
      <c r="G1141"/>
      <c r="H1141"/>
      <c r="I1141"/>
      <c r="K1141"/>
      <c r="L1141"/>
    </row>
    <row r="1142" spans="3:12" x14ac:dyDescent="0.25">
      <c r="C1142"/>
      <c r="D1142"/>
      <c r="E1142"/>
      <c r="G1142"/>
      <c r="H1142"/>
      <c r="I1142"/>
      <c r="K1142"/>
      <c r="L1142"/>
    </row>
    <row r="1143" spans="3:12" x14ac:dyDescent="0.25">
      <c r="C1143"/>
      <c r="D1143"/>
      <c r="E1143"/>
      <c r="G1143"/>
      <c r="H1143"/>
      <c r="I1143"/>
      <c r="K1143"/>
      <c r="L1143"/>
    </row>
    <row r="1144" spans="3:12" x14ac:dyDescent="0.25">
      <c r="C1144"/>
      <c r="D1144"/>
      <c r="E1144"/>
      <c r="G1144"/>
      <c r="H1144"/>
      <c r="I1144"/>
      <c r="K1144"/>
      <c r="L1144"/>
    </row>
    <row r="1145" spans="3:12" x14ac:dyDescent="0.25">
      <c r="C1145"/>
      <c r="D1145"/>
      <c r="E1145"/>
      <c r="G1145"/>
      <c r="H1145"/>
      <c r="I1145"/>
      <c r="K1145"/>
      <c r="L1145"/>
    </row>
    <row r="1146" spans="3:12" x14ac:dyDescent="0.25">
      <c r="C1146"/>
      <c r="D1146"/>
      <c r="E1146"/>
      <c r="G1146"/>
      <c r="H1146"/>
      <c r="I1146"/>
      <c r="K1146"/>
      <c r="L1146"/>
    </row>
    <row r="1147" spans="3:12" x14ac:dyDescent="0.25">
      <c r="C1147"/>
      <c r="D1147"/>
      <c r="E1147"/>
      <c r="G1147"/>
      <c r="H1147"/>
      <c r="I1147"/>
      <c r="K1147"/>
      <c r="L1147"/>
    </row>
    <row r="1148" spans="3:12" x14ac:dyDescent="0.25">
      <c r="C1148"/>
      <c r="D1148"/>
      <c r="E1148"/>
      <c r="G1148"/>
      <c r="H1148"/>
      <c r="I1148"/>
      <c r="K1148"/>
      <c r="L1148"/>
    </row>
    <row r="1149" spans="3:12" x14ac:dyDescent="0.25">
      <c r="C1149"/>
      <c r="D1149"/>
      <c r="E1149"/>
      <c r="G1149"/>
      <c r="H1149"/>
      <c r="I1149"/>
      <c r="K1149"/>
      <c r="L1149"/>
    </row>
    <row r="1150" spans="3:12" x14ac:dyDescent="0.25">
      <c r="C1150"/>
      <c r="D1150"/>
      <c r="E1150"/>
      <c r="G1150"/>
      <c r="H1150"/>
      <c r="I1150"/>
      <c r="K1150"/>
      <c r="L1150"/>
    </row>
    <row r="1151" spans="3:12" x14ac:dyDescent="0.25">
      <c r="C1151"/>
      <c r="D1151"/>
      <c r="E1151"/>
      <c r="G1151"/>
      <c r="H1151"/>
      <c r="I1151"/>
      <c r="K1151"/>
      <c r="L1151"/>
    </row>
    <row r="1152" spans="3:12" x14ac:dyDescent="0.25">
      <c r="C1152"/>
      <c r="D1152"/>
      <c r="E1152"/>
      <c r="G1152"/>
      <c r="H1152"/>
      <c r="I1152"/>
      <c r="K1152"/>
      <c r="L1152"/>
    </row>
    <row r="1153" spans="3:12" x14ac:dyDescent="0.25">
      <c r="C1153"/>
      <c r="D1153"/>
      <c r="E1153"/>
      <c r="G1153"/>
      <c r="H1153"/>
      <c r="I1153"/>
      <c r="K1153"/>
      <c r="L1153"/>
    </row>
    <row r="1154" spans="3:12" x14ac:dyDescent="0.25">
      <c r="C1154"/>
      <c r="D1154"/>
      <c r="E1154"/>
      <c r="G1154"/>
      <c r="H1154"/>
      <c r="I1154"/>
      <c r="K1154"/>
      <c r="L1154"/>
    </row>
    <row r="1155" spans="3:12" x14ac:dyDescent="0.25">
      <c r="C1155"/>
      <c r="D1155"/>
      <c r="E1155"/>
      <c r="G1155"/>
      <c r="H1155"/>
      <c r="I1155"/>
      <c r="K1155"/>
      <c r="L1155"/>
    </row>
    <row r="1156" spans="3:12" x14ac:dyDescent="0.25">
      <c r="C1156"/>
      <c r="D1156"/>
      <c r="E1156"/>
      <c r="G1156"/>
      <c r="H1156"/>
      <c r="I1156"/>
      <c r="K1156"/>
      <c r="L1156"/>
    </row>
    <row r="1157" spans="3:12" x14ac:dyDescent="0.25">
      <c r="C1157"/>
      <c r="D1157"/>
      <c r="E1157"/>
      <c r="G1157"/>
      <c r="H1157"/>
      <c r="I1157"/>
      <c r="K1157"/>
      <c r="L1157"/>
    </row>
    <row r="1158" spans="3:12" x14ac:dyDescent="0.25">
      <c r="C1158"/>
      <c r="D1158"/>
      <c r="E1158"/>
      <c r="G1158"/>
      <c r="H1158"/>
      <c r="I1158"/>
      <c r="K1158"/>
      <c r="L1158"/>
    </row>
    <row r="1159" spans="3:12" x14ac:dyDescent="0.25">
      <c r="C1159"/>
      <c r="D1159"/>
      <c r="E1159"/>
      <c r="G1159"/>
      <c r="H1159"/>
      <c r="I1159"/>
      <c r="K1159"/>
      <c r="L1159"/>
    </row>
    <row r="1160" spans="3:12" x14ac:dyDescent="0.25">
      <c r="C1160"/>
      <c r="D1160"/>
      <c r="E1160"/>
      <c r="G1160"/>
      <c r="H1160"/>
      <c r="I1160"/>
      <c r="K1160"/>
      <c r="L1160"/>
    </row>
    <row r="1161" spans="3:12" x14ac:dyDescent="0.25">
      <c r="C1161"/>
      <c r="D1161"/>
      <c r="E1161"/>
      <c r="G1161"/>
      <c r="H1161"/>
      <c r="I1161"/>
      <c r="K1161"/>
      <c r="L1161"/>
    </row>
    <row r="1162" spans="3:12" x14ac:dyDescent="0.25">
      <c r="C1162"/>
      <c r="D1162"/>
      <c r="E1162"/>
      <c r="G1162"/>
      <c r="H1162"/>
      <c r="I1162"/>
      <c r="K1162"/>
      <c r="L1162"/>
    </row>
    <row r="1163" spans="3:12" x14ac:dyDescent="0.25">
      <c r="C1163"/>
      <c r="D1163"/>
      <c r="E1163"/>
      <c r="G1163"/>
      <c r="H1163"/>
      <c r="I1163"/>
      <c r="K1163"/>
      <c r="L1163"/>
    </row>
    <row r="1164" spans="3:12" x14ac:dyDescent="0.25">
      <c r="C1164"/>
      <c r="D1164"/>
      <c r="E1164"/>
      <c r="G1164"/>
      <c r="H1164"/>
      <c r="I1164"/>
      <c r="K1164"/>
      <c r="L1164"/>
    </row>
    <row r="1165" spans="3:12" x14ac:dyDescent="0.25">
      <c r="C1165"/>
      <c r="D1165"/>
      <c r="E1165"/>
      <c r="G1165"/>
      <c r="H1165"/>
      <c r="I1165"/>
      <c r="K1165"/>
      <c r="L1165"/>
    </row>
    <row r="1166" spans="3:12" x14ac:dyDescent="0.25">
      <c r="C1166"/>
      <c r="D1166"/>
      <c r="E1166"/>
      <c r="G1166"/>
      <c r="H1166"/>
      <c r="I1166"/>
      <c r="K1166"/>
      <c r="L1166"/>
    </row>
    <row r="1167" spans="3:12" x14ac:dyDescent="0.25">
      <c r="C1167"/>
      <c r="D1167"/>
      <c r="E1167"/>
      <c r="G1167"/>
      <c r="H1167"/>
      <c r="I1167"/>
      <c r="K1167"/>
      <c r="L1167"/>
    </row>
    <row r="1168" spans="3:12" x14ac:dyDescent="0.25">
      <c r="C1168"/>
      <c r="D1168"/>
      <c r="E1168"/>
      <c r="G1168"/>
      <c r="H1168"/>
      <c r="I1168"/>
      <c r="K1168"/>
      <c r="L1168"/>
    </row>
    <row r="1169" spans="3:12" x14ac:dyDescent="0.25">
      <c r="C1169"/>
      <c r="D1169"/>
      <c r="E1169"/>
      <c r="G1169"/>
      <c r="H1169"/>
      <c r="I1169"/>
      <c r="K1169"/>
      <c r="L1169"/>
    </row>
    <row r="1170" spans="3:12" x14ac:dyDescent="0.25">
      <c r="C1170"/>
      <c r="D1170"/>
      <c r="E1170"/>
      <c r="G1170"/>
      <c r="H1170"/>
      <c r="I1170"/>
      <c r="K1170"/>
      <c r="L1170"/>
    </row>
    <row r="1171" spans="3:12" x14ac:dyDescent="0.25">
      <c r="C1171"/>
      <c r="D1171"/>
      <c r="E1171"/>
      <c r="G1171"/>
      <c r="H1171"/>
      <c r="I1171"/>
      <c r="K1171"/>
      <c r="L1171"/>
    </row>
    <row r="1172" spans="3:12" x14ac:dyDescent="0.25">
      <c r="C1172"/>
      <c r="D1172"/>
      <c r="E1172"/>
      <c r="G1172"/>
      <c r="H1172"/>
      <c r="I1172"/>
      <c r="K1172"/>
      <c r="L1172"/>
    </row>
    <row r="1173" spans="3:12" x14ac:dyDescent="0.25">
      <c r="C1173"/>
      <c r="D1173"/>
      <c r="E1173"/>
      <c r="G1173"/>
      <c r="H1173"/>
      <c r="I1173"/>
      <c r="K1173"/>
      <c r="L1173"/>
    </row>
    <row r="1174" spans="3:12" x14ac:dyDescent="0.25">
      <c r="C1174"/>
      <c r="D1174"/>
      <c r="E1174"/>
      <c r="G1174"/>
      <c r="H1174"/>
      <c r="I1174"/>
      <c r="K1174"/>
      <c r="L1174"/>
    </row>
    <row r="1175" spans="3:12" x14ac:dyDescent="0.25">
      <c r="C1175"/>
      <c r="D1175"/>
      <c r="E1175"/>
      <c r="G1175"/>
      <c r="H1175"/>
      <c r="I1175"/>
      <c r="K1175"/>
      <c r="L1175"/>
    </row>
    <row r="1176" spans="3:12" x14ac:dyDescent="0.25">
      <c r="C1176"/>
      <c r="D1176"/>
      <c r="E1176"/>
      <c r="G1176"/>
      <c r="H1176"/>
      <c r="I1176"/>
      <c r="K1176"/>
      <c r="L1176"/>
    </row>
    <row r="1177" spans="3:12" x14ac:dyDescent="0.25">
      <c r="C1177"/>
      <c r="D1177"/>
      <c r="E1177"/>
      <c r="G1177"/>
      <c r="H1177"/>
      <c r="I1177"/>
      <c r="K1177"/>
      <c r="L1177"/>
    </row>
    <row r="1178" spans="3:12" x14ac:dyDescent="0.25">
      <c r="C1178"/>
      <c r="D1178"/>
      <c r="E1178"/>
      <c r="G1178"/>
      <c r="H1178"/>
      <c r="I1178"/>
      <c r="K1178"/>
      <c r="L1178"/>
    </row>
    <row r="1179" spans="3:12" x14ac:dyDescent="0.25">
      <c r="C1179"/>
      <c r="D1179"/>
      <c r="E1179"/>
      <c r="G1179"/>
      <c r="H1179"/>
      <c r="I1179"/>
      <c r="K1179"/>
      <c r="L1179"/>
    </row>
    <row r="1180" spans="3:12" x14ac:dyDescent="0.25">
      <c r="C1180"/>
      <c r="D1180"/>
      <c r="E1180"/>
      <c r="G1180"/>
      <c r="H1180"/>
      <c r="I1180"/>
      <c r="K1180"/>
      <c r="L1180"/>
    </row>
    <row r="1181" spans="3:12" x14ac:dyDescent="0.25">
      <c r="C1181"/>
      <c r="D1181"/>
      <c r="E1181"/>
      <c r="G1181"/>
      <c r="H1181"/>
      <c r="I1181"/>
      <c r="K1181"/>
      <c r="L1181"/>
    </row>
    <row r="1182" spans="3:12" x14ac:dyDescent="0.25">
      <c r="C1182"/>
      <c r="D1182"/>
      <c r="E1182"/>
      <c r="G1182"/>
      <c r="H1182"/>
      <c r="I1182"/>
      <c r="K1182"/>
      <c r="L1182"/>
    </row>
    <row r="1183" spans="3:12" x14ac:dyDescent="0.25">
      <c r="C1183"/>
      <c r="D1183"/>
      <c r="E1183"/>
      <c r="G1183"/>
      <c r="H1183"/>
      <c r="I1183"/>
      <c r="K1183"/>
      <c r="L1183"/>
    </row>
    <row r="1184" spans="3:12" x14ac:dyDescent="0.25">
      <c r="C1184"/>
      <c r="D1184"/>
      <c r="E1184"/>
      <c r="G1184"/>
      <c r="H1184"/>
      <c r="I1184"/>
      <c r="K1184"/>
      <c r="L1184"/>
    </row>
    <row r="1185" spans="3:12" x14ac:dyDescent="0.25">
      <c r="C1185"/>
      <c r="D1185"/>
      <c r="E1185"/>
      <c r="G1185"/>
      <c r="H1185"/>
      <c r="I1185"/>
      <c r="K1185"/>
      <c r="L1185"/>
    </row>
    <row r="1186" spans="3:12" x14ac:dyDescent="0.25">
      <c r="C1186"/>
      <c r="D1186"/>
      <c r="E1186"/>
      <c r="G1186"/>
      <c r="H1186"/>
      <c r="I1186"/>
      <c r="K1186"/>
      <c r="L1186"/>
    </row>
    <row r="1187" spans="3:12" x14ac:dyDescent="0.25">
      <c r="C1187"/>
      <c r="D1187"/>
      <c r="E1187"/>
      <c r="G1187"/>
      <c r="H1187"/>
      <c r="I1187"/>
      <c r="K1187"/>
      <c r="L1187"/>
    </row>
    <row r="1188" spans="3:12" x14ac:dyDescent="0.25">
      <c r="C1188"/>
      <c r="D1188"/>
      <c r="E1188"/>
      <c r="G1188"/>
      <c r="H1188"/>
      <c r="I1188"/>
      <c r="K1188"/>
      <c r="L1188"/>
    </row>
    <row r="1189" spans="3:12" x14ac:dyDescent="0.25">
      <c r="C1189"/>
      <c r="D1189"/>
      <c r="E1189"/>
      <c r="G1189"/>
      <c r="H1189"/>
      <c r="I1189"/>
      <c r="K1189"/>
      <c r="L1189"/>
    </row>
    <row r="1190" spans="3:12" x14ac:dyDescent="0.25">
      <c r="C1190"/>
      <c r="D1190"/>
      <c r="E1190"/>
      <c r="G1190"/>
      <c r="H1190"/>
      <c r="I1190"/>
      <c r="K1190"/>
      <c r="L1190"/>
    </row>
    <row r="1191" spans="3:12" x14ac:dyDescent="0.25">
      <c r="C1191"/>
      <c r="D1191"/>
      <c r="E1191"/>
      <c r="G1191"/>
      <c r="H1191"/>
      <c r="I1191"/>
      <c r="K1191"/>
      <c r="L1191"/>
    </row>
    <row r="1192" spans="3:12" x14ac:dyDescent="0.25">
      <c r="C1192"/>
      <c r="D1192"/>
      <c r="E1192"/>
      <c r="G1192"/>
      <c r="H1192"/>
      <c r="I1192"/>
      <c r="K1192"/>
      <c r="L1192"/>
    </row>
    <row r="1193" spans="3:12" x14ac:dyDescent="0.25">
      <c r="C1193"/>
      <c r="D1193"/>
      <c r="E1193"/>
      <c r="G1193"/>
      <c r="H1193"/>
      <c r="I1193"/>
      <c r="K1193"/>
      <c r="L1193"/>
    </row>
    <row r="1194" spans="3:12" x14ac:dyDescent="0.25">
      <c r="C1194"/>
      <c r="D1194"/>
      <c r="E1194"/>
      <c r="G1194"/>
      <c r="H1194"/>
      <c r="I1194"/>
      <c r="K1194"/>
      <c r="L1194"/>
    </row>
    <row r="1195" spans="3:12" x14ac:dyDescent="0.25">
      <c r="C1195"/>
      <c r="D1195"/>
      <c r="E1195"/>
      <c r="G1195"/>
      <c r="H1195"/>
      <c r="I1195"/>
      <c r="K1195"/>
      <c r="L1195"/>
    </row>
    <row r="1196" spans="3:12" x14ac:dyDescent="0.25">
      <c r="C1196"/>
      <c r="D1196"/>
      <c r="E1196"/>
      <c r="G1196"/>
      <c r="H1196"/>
      <c r="I1196"/>
      <c r="K1196"/>
      <c r="L1196"/>
    </row>
    <row r="1197" spans="3:12" x14ac:dyDescent="0.25">
      <c r="C1197"/>
      <c r="D1197"/>
      <c r="E1197"/>
      <c r="G1197"/>
      <c r="H1197"/>
      <c r="I1197"/>
      <c r="K1197"/>
      <c r="L1197"/>
    </row>
    <row r="1198" spans="3:12" x14ac:dyDescent="0.25">
      <c r="C1198"/>
      <c r="D1198"/>
      <c r="E1198"/>
      <c r="G1198"/>
      <c r="H1198"/>
      <c r="I1198"/>
      <c r="K1198"/>
      <c r="L1198"/>
    </row>
    <row r="1199" spans="3:12" x14ac:dyDescent="0.25">
      <c r="C1199"/>
      <c r="D1199"/>
      <c r="E1199"/>
      <c r="G1199"/>
      <c r="H1199"/>
      <c r="I1199"/>
      <c r="K1199"/>
      <c r="L1199"/>
    </row>
    <row r="1200" spans="3:12" x14ac:dyDescent="0.25">
      <c r="C1200"/>
      <c r="D1200"/>
      <c r="E1200"/>
      <c r="G1200"/>
      <c r="H1200"/>
      <c r="I1200"/>
      <c r="K1200"/>
      <c r="L1200"/>
    </row>
    <row r="1201" spans="3:12" x14ac:dyDescent="0.25">
      <c r="C1201"/>
      <c r="D1201"/>
      <c r="E1201"/>
      <c r="G1201"/>
      <c r="H1201"/>
      <c r="I1201"/>
      <c r="K1201"/>
      <c r="L1201"/>
    </row>
    <row r="1202" spans="3:12" x14ac:dyDescent="0.25">
      <c r="C1202"/>
      <c r="D1202"/>
      <c r="E1202"/>
      <c r="G1202"/>
      <c r="H1202"/>
      <c r="I1202"/>
      <c r="K1202"/>
      <c r="L1202"/>
    </row>
    <row r="1203" spans="3:12" x14ac:dyDescent="0.25">
      <c r="C1203"/>
      <c r="D1203"/>
      <c r="E1203"/>
      <c r="G1203"/>
      <c r="H1203"/>
      <c r="I1203"/>
      <c r="K1203"/>
      <c r="L1203"/>
    </row>
    <row r="1204" spans="3:12" x14ac:dyDescent="0.25">
      <c r="C1204"/>
      <c r="D1204"/>
      <c r="E1204"/>
      <c r="G1204"/>
      <c r="H1204"/>
      <c r="I1204"/>
      <c r="K1204"/>
      <c r="L1204"/>
    </row>
    <row r="1205" spans="3:12" x14ac:dyDescent="0.25">
      <c r="C1205"/>
      <c r="D1205"/>
      <c r="E1205"/>
      <c r="G1205"/>
      <c r="H1205"/>
      <c r="I1205"/>
      <c r="K1205"/>
      <c r="L1205"/>
    </row>
    <row r="1206" spans="3:12" x14ac:dyDescent="0.25">
      <c r="C1206"/>
      <c r="D1206"/>
      <c r="E1206"/>
      <c r="G1206"/>
      <c r="H1206"/>
      <c r="I1206"/>
      <c r="K1206"/>
      <c r="L1206"/>
    </row>
    <row r="1207" spans="3:12" x14ac:dyDescent="0.25">
      <c r="C1207"/>
      <c r="D1207"/>
      <c r="E1207"/>
      <c r="G1207"/>
      <c r="H1207"/>
      <c r="I1207"/>
      <c r="K1207"/>
      <c r="L1207"/>
    </row>
    <row r="1208" spans="3:12" x14ac:dyDescent="0.25">
      <c r="C1208"/>
      <c r="D1208"/>
      <c r="E1208"/>
      <c r="G1208"/>
      <c r="H1208"/>
      <c r="I1208"/>
      <c r="K1208"/>
      <c r="L1208"/>
    </row>
    <row r="1209" spans="3:12" x14ac:dyDescent="0.25">
      <c r="C1209"/>
      <c r="D1209"/>
      <c r="E1209"/>
      <c r="G1209"/>
      <c r="H1209"/>
      <c r="I1209"/>
      <c r="K1209"/>
      <c r="L1209"/>
    </row>
    <row r="1210" spans="3:12" x14ac:dyDescent="0.25">
      <c r="C1210"/>
      <c r="D1210"/>
      <c r="E1210"/>
      <c r="G1210"/>
      <c r="H1210"/>
      <c r="I1210"/>
      <c r="K1210"/>
      <c r="L1210"/>
    </row>
    <row r="1211" spans="3:12" x14ac:dyDescent="0.25">
      <c r="C1211"/>
      <c r="D1211"/>
      <c r="E1211"/>
      <c r="G1211"/>
      <c r="H1211"/>
      <c r="I1211"/>
      <c r="K1211"/>
      <c r="L1211"/>
    </row>
    <row r="1212" spans="3:12" x14ac:dyDescent="0.25">
      <c r="C1212"/>
      <c r="D1212"/>
      <c r="E1212"/>
      <c r="G1212"/>
      <c r="H1212"/>
      <c r="I1212"/>
      <c r="K1212"/>
      <c r="L1212"/>
    </row>
    <row r="1213" spans="3:12" x14ac:dyDescent="0.25">
      <c r="C1213"/>
      <c r="D1213"/>
      <c r="E1213"/>
      <c r="G1213"/>
      <c r="H1213"/>
      <c r="I1213"/>
      <c r="K1213"/>
      <c r="L1213"/>
    </row>
    <row r="1214" spans="3:12" x14ac:dyDescent="0.25">
      <c r="C1214"/>
      <c r="D1214"/>
      <c r="E1214"/>
      <c r="G1214"/>
      <c r="H1214"/>
      <c r="I1214"/>
      <c r="K1214"/>
      <c r="L1214"/>
    </row>
    <row r="1215" spans="3:12" x14ac:dyDescent="0.25">
      <c r="C1215"/>
      <c r="D1215"/>
      <c r="E1215"/>
      <c r="G1215"/>
      <c r="H1215"/>
      <c r="I1215"/>
      <c r="K1215"/>
      <c r="L1215"/>
    </row>
    <row r="1216" spans="3:12" x14ac:dyDescent="0.25">
      <c r="C1216"/>
      <c r="D1216"/>
      <c r="E1216"/>
      <c r="G1216"/>
      <c r="H1216"/>
      <c r="I1216"/>
      <c r="K1216"/>
      <c r="L1216"/>
    </row>
    <row r="1217" spans="3:12" x14ac:dyDescent="0.25">
      <c r="C1217"/>
      <c r="D1217"/>
      <c r="E1217"/>
      <c r="G1217"/>
      <c r="H1217"/>
      <c r="I1217"/>
      <c r="K1217"/>
      <c r="L1217"/>
    </row>
    <row r="1218" spans="3:12" x14ac:dyDescent="0.25">
      <c r="C1218"/>
      <c r="D1218"/>
      <c r="E1218"/>
      <c r="G1218"/>
      <c r="H1218"/>
      <c r="I1218"/>
      <c r="K1218"/>
      <c r="L1218"/>
    </row>
    <row r="1219" spans="3:12" x14ac:dyDescent="0.25">
      <c r="C1219"/>
      <c r="D1219"/>
      <c r="E1219"/>
      <c r="G1219"/>
      <c r="H1219"/>
      <c r="I1219"/>
      <c r="K1219"/>
      <c r="L1219"/>
    </row>
    <row r="1220" spans="3:12" x14ac:dyDescent="0.25">
      <c r="C1220"/>
      <c r="D1220"/>
      <c r="E1220"/>
      <c r="G1220"/>
      <c r="H1220"/>
      <c r="I1220"/>
      <c r="K1220"/>
      <c r="L1220"/>
    </row>
    <row r="1221" spans="3:12" x14ac:dyDescent="0.25">
      <c r="C1221"/>
      <c r="D1221"/>
      <c r="E1221"/>
      <c r="G1221"/>
      <c r="H1221"/>
      <c r="I1221"/>
      <c r="K1221"/>
      <c r="L1221"/>
    </row>
    <row r="1222" spans="3:12" x14ac:dyDescent="0.25">
      <c r="C1222"/>
      <c r="D1222"/>
      <c r="E1222"/>
      <c r="G1222"/>
      <c r="H1222"/>
      <c r="I1222"/>
      <c r="K1222"/>
      <c r="L1222"/>
    </row>
    <row r="1223" spans="3:12" x14ac:dyDescent="0.25">
      <c r="C1223"/>
      <c r="D1223"/>
      <c r="E1223"/>
      <c r="G1223"/>
      <c r="H1223"/>
      <c r="I1223"/>
      <c r="K1223"/>
      <c r="L1223"/>
    </row>
    <row r="1224" spans="3:12" x14ac:dyDescent="0.25">
      <c r="C1224"/>
      <c r="D1224"/>
      <c r="E1224"/>
      <c r="G1224"/>
      <c r="H1224"/>
      <c r="I1224"/>
      <c r="K1224"/>
      <c r="L1224"/>
    </row>
    <row r="1225" spans="3:12" x14ac:dyDescent="0.25">
      <c r="C1225"/>
      <c r="D1225"/>
      <c r="E1225"/>
      <c r="G1225"/>
      <c r="H1225"/>
      <c r="I1225"/>
      <c r="K1225"/>
      <c r="L1225"/>
    </row>
    <row r="1226" spans="3:12" x14ac:dyDescent="0.25">
      <c r="C1226"/>
      <c r="D1226"/>
      <c r="E1226"/>
      <c r="G1226"/>
      <c r="H1226"/>
      <c r="I1226"/>
      <c r="K1226"/>
      <c r="L1226"/>
    </row>
    <row r="1227" spans="3:12" x14ac:dyDescent="0.25">
      <c r="C1227"/>
      <c r="D1227"/>
      <c r="E1227"/>
      <c r="G1227"/>
      <c r="H1227"/>
      <c r="I1227"/>
      <c r="K1227"/>
      <c r="L1227"/>
    </row>
    <row r="1228" spans="3:12" x14ac:dyDescent="0.25">
      <c r="C1228"/>
      <c r="D1228"/>
      <c r="E1228"/>
      <c r="G1228"/>
      <c r="H1228"/>
      <c r="I1228"/>
      <c r="K1228"/>
      <c r="L1228"/>
    </row>
    <row r="1229" spans="3:12" x14ac:dyDescent="0.25">
      <c r="C1229"/>
      <c r="D1229"/>
      <c r="E1229"/>
      <c r="G1229"/>
      <c r="H1229"/>
      <c r="I1229"/>
      <c r="K1229"/>
      <c r="L1229"/>
    </row>
    <row r="1230" spans="3:12" x14ac:dyDescent="0.25">
      <c r="C1230"/>
      <c r="D1230"/>
      <c r="E1230"/>
      <c r="G1230"/>
      <c r="H1230"/>
      <c r="I1230"/>
      <c r="K1230"/>
      <c r="L1230"/>
    </row>
    <row r="1231" spans="3:12" x14ac:dyDescent="0.25">
      <c r="C1231"/>
      <c r="D1231"/>
      <c r="E1231"/>
      <c r="G1231"/>
      <c r="H1231"/>
      <c r="I1231"/>
      <c r="K1231"/>
      <c r="L1231"/>
    </row>
    <row r="1232" spans="3:12" x14ac:dyDescent="0.25">
      <c r="C1232"/>
      <c r="D1232"/>
      <c r="E1232"/>
      <c r="G1232"/>
      <c r="H1232"/>
      <c r="I1232"/>
      <c r="K1232"/>
      <c r="L1232"/>
    </row>
    <row r="1233" spans="3:12" x14ac:dyDescent="0.25">
      <c r="C1233"/>
      <c r="D1233"/>
      <c r="E1233"/>
      <c r="G1233"/>
      <c r="H1233"/>
      <c r="I1233"/>
      <c r="K1233"/>
      <c r="L1233"/>
    </row>
    <row r="1234" spans="3:12" x14ac:dyDescent="0.25">
      <c r="C1234"/>
      <c r="D1234"/>
      <c r="E1234"/>
      <c r="G1234"/>
      <c r="H1234"/>
      <c r="I1234"/>
      <c r="K1234"/>
      <c r="L1234"/>
    </row>
    <row r="1235" spans="3:12" x14ac:dyDescent="0.25">
      <c r="C1235"/>
      <c r="D1235"/>
      <c r="E1235"/>
      <c r="G1235"/>
      <c r="H1235"/>
      <c r="I1235"/>
      <c r="K1235"/>
      <c r="L1235"/>
    </row>
    <row r="1236" spans="3:12" x14ac:dyDescent="0.25">
      <c r="C1236"/>
      <c r="D1236"/>
      <c r="E1236"/>
      <c r="G1236"/>
      <c r="H1236"/>
      <c r="I1236"/>
      <c r="K1236"/>
      <c r="L1236"/>
    </row>
    <row r="1237" spans="3:12" x14ac:dyDescent="0.25">
      <c r="C1237"/>
      <c r="D1237"/>
      <c r="E1237"/>
      <c r="G1237"/>
      <c r="H1237"/>
      <c r="I1237"/>
      <c r="K1237"/>
      <c r="L1237"/>
    </row>
    <row r="1238" spans="3:12" x14ac:dyDescent="0.25">
      <c r="C1238"/>
      <c r="D1238"/>
      <c r="E1238"/>
      <c r="G1238"/>
      <c r="H1238"/>
      <c r="I1238"/>
      <c r="K1238"/>
      <c r="L1238"/>
    </row>
    <row r="1239" spans="3:12" x14ac:dyDescent="0.25">
      <c r="C1239"/>
      <c r="D1239"/>
      <c r="E1239"/>
      <c r="G1239"/>
      <c r="H1239"/>
      <c r="I1239"/>
      <c r="K1239"/>
      <c r="L1239"/>
    </row>
    <row r="1240" spans="3:12" x14ac:dyDescent="0.25">
      <c r="C1240"/>
      <c r="D1240"/>
      <c r="E1240"/>
      <c r="G1240"/>
      <c r="H1240"/>
      <c r="I1240"/>
      <c r="K1240"/>
      <c r="L1240"/>
    </row>
    <row r="1241" spans="3:12" x14ac:dyDescent="0.25">
      <c r="C1241"/>
      <c r="D1241"/>
      <c r="E1241"/>
      <c r="G1241"/>
      <c r="H1241"/>
      <c r="I1241"/>
      <c r="K1241"/>
      <c r="L1241"/>
    </row>
    <row r="1242" spans="3:12" x14ac:dyDescent="0.25">
      <c r="C1242"/>
      <c r="D1242"/>
      <c r="E1242"/>
      <c r="G1242"/>
      <c r="H1242"/>
      <c r="I1242"/>
      <c r="K1242"/>
      <c r="L1242"/>
    </row>
    <row r="1243" spans="3:12" x14ac:dyDescent="0.25">
      <c r="C1243"/>
      <c r="D1243"/>
      <c r="E1243"/>
      <c r="G1243"/>
      <c r="H1243"/>
      <c r="I1243"/>
      <c r="K1243"/>
      <c r="L1243"/>
    </row>
    <row r="1244" spans="3:12" x14ac:dyDescent="0.25">
      <c r="C1244"/>
      <c r="D1244"/>
      <c r="E1244"/>
      <c r="G1244"/>
      <c r="H1244"/>
      <c r="I1244"/>
      <c r="K1244"/>
      <c r="L1244"/>
    </row>
    <row r="1245" spans="3:12" x14ac:dyDescent="0.25">
      <c r="C1245"/>
      <c r="D1245"/>
      <c r="E1245"/>
      <c r="G1245"/>
      <c r="H1245"/>
      <c r="I1245"/>
      <c r="K1245"/>
      <c r="L1245"/>
    </row>
    <row r="1246" spans="3:12" x14ac:dyDescent="0.25">
      <c r="C1246"/>
      <c r="D1246"/>
      <c r="E1246"/>
      <c r="G1246"/>
      <c r="H1246"/>
      <c r="I1246"/>
      <c r="K1246"/>
      <c r="L1246"/>
    </row>
    <row r="1247" spans="3:12" x14ac:dyDescent="0.25">
      <c r="C1247"/>
      <c r="D1247"/>
      <c r="E1247"/>
      <c r="G1247"/>
      <c r="H1247"/>
      <c r="I1247"/>
      <c r="K1247"/>
      <c r="L1247"/>
    </row>
    <row r="1248" spans="3:12" x14ac:dyDescent="0.25">
      <c r="C1248"/>
      <c r="D1248"/>
      <c r="E1248"/>
      <c r="G1248"/>
      <c r="H1248"/>
      <c r="I1248"/>
      <c r="K1248"/>
      <c r="L1248"/>
    </row>
    <row r="1249" spans="3:12" x14ac:dyDescent="0.25">
      <c r="C1249"/>
      <c r="D1249"/>
      <c r="E1249"/>
      <c r="G1249"/>
      <c r="H1249"/>
      <c r="I1249"/>
      <c r="K1249"/>
      <c r="L1249"/>
    </row>
    <row r="1250" spans="3:12" x14ac:dyDescent="0.25">
      <c r="C1250"/>
      <c r="D1250"/>
      <c r="E1250"/>
      <c r="G1250"/>
      <c r="H1250"/>
      <c r="I1250"/>
      <c r="K1250"/>
      <c r="L1250"/>
    </row>
    <row r="1251" spans="3:12" x14ac:dyDescent="0.25">
      <c r="C1251"/>
      <c r="D1251"/>
      <c r="E1251"/>
      <c r="G1251"/>
      <c r="H1251"/>
      <c r="I1251"/>
      <c r="K1251"/>
      <c r="L1251"/>
    </row>
    <row r="1252" spans="3:12" x14ac:dyDescent="0.25">
      <c r="C1252"/>
      <c r="D1252"/>
      <c r="E1252"/>
      <c r="G1252"/>
      <c r="H1252"/>
      <c r="I1252"/>
      <c r="K1252"/>
      <c r="L1252"/>
    </row>
    <row r="1253" spans="3:12" x14ac:dyDescent="0.25">
      <c r="C1253"/>
      <c r="D1253"/>
      <c r="E1253"/>
      <c r="G1253"/>
      <c r="H1253"/>
      <c r="I1253"/>
      <c r="K1253"/>
      <c r="L1253"/>
    </row>
    <row r="1254" spans="3:12" x14ac:dyDescent="0.25">
      <c r="C1254"/>
      <c r="D1254"/>
      <c r="E1254"/>
      <c r="G1254"/>
      <c r="H1254"/>
      <c r="I1254"/>
      <c r="K1254"/>
      <c r="L1254"/>
    </row>
    <row r="1255" spans="3:12" x14ac:dyDescent="0.25">
      <c r="C1255"/>
      <c r="D1255"/>
      <c r="E1255"/>
      <c r="G1255"/>
      <c r="H1255"/>
      <c r="I1255"/>
      <c r="K1255"/>
      <c r="L1255"/>
    </row>
    <row r="1256" spans="3:12" x14ac:dyDescent="0.25">
      <c r="C1256"/>
      <c r="D1256"/>
      <c r="E1256"/>
      <c r="G1256"/>
      <c r="H1256"/>
      <c r="I1256"/>
      <c r="K1256"/>
      <c r="L1256"/>
    </row>
    <row r="1257" spans="3:12" x14ac:dyDescent="0.25">
      <c r="C1257"/>
      <c r="D1257"/>
      <c r="E1257"/>
      <c r="G1257"/>
      <c r="H1257"/>
      <c r="I1257"/>
      <c r="K1257"/>
      <c r="L1257"/>
    </row>
    <row r="1258" spans="3:12" x14ac:dyDescent="0.25">
      <c r="C1258"/>
      <c r="D1258"/>
      <c r="E1258"/>
      <c r="G1258"/>
      <c r="H1258"/>
      <c r="I1258"/>
      <c r="K1258"/>
      <c r="L1258"/>
    </row>
    <row r="1259" spans="3:12" x14ac:dyDescent="0.25">
      <c r="C1259"/>
      <c r="D1259"/>
      <c r="E1259"/>
      <c r="G1259"/>
      <c r="H1259"/>
      <c r="I1259"/>
      <c r="K1259"/>
      <c r="L1259"/>
    </row>
    <row r="1260" spans="3:12" x14ac:dyDescent="0.25">
      <c r="C1260"/>
      <c r="D1260"/>
      <c r="E1260"/>
      <c r="G1260"/>
      <c r="H1260"/>
      <c r="I1260"/>
      <c r="K1260"/>
      <c r="L1260"/>
    </row>
    <row r="1261" spans="3:12" x14ac:dyDescent="0.25">
      <c r="C1261"/>
      <c r="D1261"/>
      <c r="E1261"/>
      <c r="G1261"/>
      <c r="H1261"/>
      <c r="I1261"/>
      <c r="K1261"/>
      <c r="L1261"/>
    </row>
    <row r="1262" spans="3:12" x14ac:dyDescent="0.25">
      <c r="C1262"/>
      <c r="D1262"/>
      <c r="E1262"/>
      <c r="G1262"/>
      <c r="H1262"/>
      <c r="I1262"/>
      <c r="K1262"/>
      <c r="L1262"/>
    </row>
    <row r="1263" spans="3:12" x14ac:dyDescent="0.25">
      <c r="C1263"/>
      <c r="D1263"/>
      <c r="E1263"/>
      <c r="G1263"/>
      <c r="H1263"/>
      <c r="I1263"/>
      <c r="K1263"/>
      <c r="L1263"/>
    </row>
    <row r="1264" spans="3:12" x14ac:dyDescent="0.25">
      <c r="C1264"/>
      <c r="D1264"/>
      <c r="E1264"/>
      <c r="G1264"/>
      <c r="H1264"/>
      <c r="I1264"/>
      <c r="K1264"/>
      <c r="L1264"/>
    </row>
    <row r="1265" spans="3:12" x14ac:dyDescent="0.25">
      <c r="C1265"/>
      <c r="D1265"/>
      <c r="E1265"/>
      <c r="G1265"/>
      <c r="H1265"/>
      <c r="I1265"/>
      <c r="K1265"/>
      <c r="L1265"/>
    </row>
    <row r="1266" spans="3:12" x14ac:dyDescent="0.25">
      <c r="C1266"/>
      <c r="D1266"/>
      <c r="E1266"/>
      <c r="G1266"/>
      <c r="H1266"/>
      <c r="I1266"/>
      <c r="K1266"/>
      <c r="L1266"/>
    </row>
    <row r="1267" spans="3:12" x14ac:dyDescent="0.25">
      <c r="C1267"/>
      <c r="D1267"/>
      <c r="E1267"/>
      <c r="G1267"/>
      <c r="H1267"/>
      <c r="I1267"/>
      <c r="K1267"/>
      <c r="L1267"/>
    </row>
    <row r="1268" spans="3:12" x14ac:dyDescent="0.25">
      <c r="C1268"/>
      <c r="D1268"/>
      <c r="E1268"/>
      <c r="G1268"/>
      <c r="H1268"/>
      <c r="I1268"/>
      <c r="K1268"/>
      <c r="L1268"/>
    </row>
    <row r="1269" spans="3:12" x14ac:dyDescent="0.25">
      <c r="C1269"/>
      <c r="D1269"/>
      <c r="E1269"/>
      <c r="G1269"/>
      <c r="H1269"/>
      <c r="I1269"/>
      <c r="K1269"/>
      <c r="L1269"/>
    </row>
    <row r="1270" spans="3:12" x14ac:dyDescent="0.25">
      <c r="C1270"/>
      <c r="D1270"/>
      <c r="E1270"/>
      <c r="G1270"/>
      <c r="H1270"/>
      <c r="I1270"/>
      <c r="K1270"/>
      <c r="L1270"/>
    </row>
    <row r="1271" spans="3:12" x14ac:dyDescent="0.25">
      <c r="C1271"/>
      <c r="D1271"/>
      <c r="E1271"/>
      <c r="G1271"/>
      <c r="H1271"/>
      <c r="I1271"/>
      <c r="K1271"/>
      <c r="L1271"/>
    </row>
    <row r="1272" spans="3:12" x14ac:dyDescent="0.25">
      <c r="C1272"/>
      <c r="D1272"/>
      <c r="E1272"/>
      <c r="G1272"/>
      <c r="H1272"/>
      <c r="I1272"/>
      <c r="K1272"/>
      <c r="L1272"/>
    </row>
    <row r="1273" spans="3:12" x14ac:dyDescent="0.25">
      <c r="C1273"/>
      <c r="D1273"/>
      <c r="E1273"/>
      <c r="G1273"/>
      <c r="H1273"/>
      <c r="I1273"/>
      <c r="K1273"/>
      <c r="L1273"/>
    </row>
    <row r="1274" spans="3:12" x14ac:dyDescent="0.25">
      <c r="C1274"/>
      <c r="D1274"/>
      <c r="E1274"/>
      <c r="G1274"/>
      <c r="H1274"/>
      <c r="I1274"/>
      <c r="K1274"/>
      <c r="L1274"/>
    </row>
    <row r="1275" spans="3:12" x14ac:dyDescent="0.25">
      <c r="C1275"/>
      <c r="D1275"/>
      <c r="E1275"/>
      <c r="G1275"/>
      <c r="H1275"/>
      <c r="I1275"/>
      <c r="K1275"/>
      <c r="L1275"/>
    </row>
    <row r="1276" spans="3:12" x14ac:dyDescent="0.25">
      <c r="C1276"/>
      <c r="D1276"/>
      <c r="E1276"/>
      <c r="G1276"/>
      <c r="H1276"/>
      <c r="I1276"/>
      <c r="K1276"/>
      <c r="L1276"/>
    </row>
    <row r="1277" spans="3:12" x14ac:dyDescent="0.25">
      <c r="C1277"/>
      <c r="D1277"/>
      <c r="E1277"/>
      <c r="G1277"/>
      <c r="H1277"/>
      <c r="I1277"/>
      <c r="K1277"/>
      <c r="L1277"/>
    </row>
    <row r="1278" spans="3:12" x14ac:dyDescent="0.25">
      <c r="C1278"/>
      <c r="D1278"/>
      <c r="E1278"/>
      <c r="G1278"/>
      <c r="H1278"/>
      <c r="I1278"/>
      <c r="K1278"/>
      <c r="L1278"/>
    </row>
    <row r="1279" spans="3:12" x14ac:dyDescent="0.25">
      <c r="C1279"/>
      <c r="D1279"/>
      <c r="E1279"/>
      <c r="G1279"/>
      <c r="H1279"/>
      <c r="I1279"/>
      <c r="K1279"/>
      <c r="L1279"/>
    </row>
    <row r="1280" spans="3:12" x14ac:dyDescent="0.25">
      <c r="C1280"/>
      <c r="D1280"/>
      <c r="E1280"/>
      <c r="G1280"/>
      <c r="H1280"/>
      <c r="I1280"/>
      <c r="K1280"/>
      <c r="L1280"/>
    </row>
    <row r="1281" spans="3:12" x14ac:dyDescent="0.25">
      <c r="C1281"/>
      <c r="D1281"/>
      <c r="E1281"/>
      <c r="G1281"/>
      <c r="H1281"/>
      <c r="I1281"/>
      <c r="K1281"/>
      <c r="L1281"/>
    </row>
    <row r="1282" spans="3:12" x14ac:dyDescent="0.25">
      <c r="C1282"/>
      <c r="D1282"/>
      <c r="E1282"/>
      <c r="G1282"/>
      <c r="H1282"/>
      <c r="I1282"/>
      <c r="K1282"/>
      <c r="L1282"/>
    </row>
    <row r="1283" spans="3:12" x14ac:dyDescent="0.25">
      <c r="C1283"/>
      <c r="D1283"/>
      <c r="E1283"/>
      <c r="G1283"/>
      <c r="H1283"/>
      <c r="I1283"/>
      <c r="K1283"/>
      <c r="L1283"/>
    </row>
    <row r="1284" spans="3:12" x14ac:dyDescent="0.25">
      <c r="C1284"/>
      <c r="D1284"/>
      <c r="E1284"/>
      <c r="G1284"/>
      <c r="H1284"/>
      <c r="I1284"/>
      <c r="K1284"/>
      <c r="L1284"/>
    </row>
    <row r="1285" spans="3:12" x14ac:dyDescent="0.25">
      <c r="C1285"/>
      <c r="D1285"/>
      <c r="E1285"/>
      <c r="G1285"/>
      <c r="H1285"/>
      <c r="I1285"/>
      <c r="K1285"/>
      <c r="L1285"/>
    </row>
    <row r="1286" spans="3:12" x14ac:dyDescent="0.25">
      <c r="C1286"/>
      <c r="D1286"/>
      <c r="E1286"/>
      <c r="G1286"/>
      <c r="H1286"/>
      <c r="I1286"/>
      <c r="K1286"/>
      <c r="L1286"/>
    </row>
    <row r="1287" spans="3:12" x14ac:dyDescent="0.25">
      <c r="C1287"/>
      <c r="D1287"/>
      <c r="E1287"/>
      <c r="G1287"/>
      <c r="H1287"/>
      <c r="I1287"/>
      <c r="K1287"/>
      <c r="L1287"/>
    </row>
    <row r="1288" spans="3:12" x14ac:dyDescent="0.25">
      <c r="C1288"/>
      <c r="D1288"/>
      <c r="E1288"/>
      <c r="G1288"/>
      <c r="H1288"/>
      <c r="I1288"/>
      <c r="K1288"/>
      <c r="L1288"/>
    </row>
    <row r="1289" spans="3:12" x14ac:dyDescent="0.25">
      <c r="C1289"/>
      <c r="D1289"/>
      <c r="E1289"/>
      <c r="G1289"/>
      <c r="H1289"/>
      <c r="I1289"/>
      <c r="K1289"/>
      <c r="L1289"/>
    </row>
    <row r="1290" spans="3:12" x14ac:dyDescent="0.25">
      <c r="C1290"/>
      <c r="D1290"/>
      <c r="E1290"/>
      <c r="G1290"/>
      <c r="H1290"/>
      <c r="I1290"/>
      <c r="K1290"/>
      <c r="L1290"/>
    </row>
    <row r="1291" spans="3:12" x14ac:dyDescent="0.25">
      <c r="C1291"/>
      <c r="D1291"/>
      <c r="E1291"/>
      <c r="G1291"/>
      <c r="H1291"/>
      <c r="I1291"/>
      <c r="K1291"/>
      <c r="L1291"/>
    </row>
    <row r="1292" spans="3:12" x14ac:dyDescent="0.25">
      <c r="C1292"/>
      <c r="D1292"/>
      <c r="E1292"/>
      <c r="G1292"/>
      <c r="H1292"/>
      <c r="I1292"/>
      <c r="K1292"/>
      <c r="L1292"/>
    </row>
    <row r="1293" spans="3:12" x14ac:dyDescent="0.25">
      <c r="C1293"/>
      <c r="D1293"/>
      <c r="E1293"/>
      <c r="G1293"/>
      <c r="H1293"/>
      <c r="I1293"/>
      <c r="K1293"/>
      <c r="L1293"/>
    </row>
    <row r="1294" spans="3:12" x14ac:dyDescent="0.25">
      <c r="C1294"/>
      <c r="D1294"/>
      <c r="E1294"/>
      <c r="G1294"/>
      <c r="H1294"/>
      <c r="I1294"/>
      <c r="K1294"/>
      <c r="L1294"/>
    </row>
    <row r="1295" spans="3:12" x14ac:dyDescent="0.25">
      <c r="C1295"/>
      <c r="D1295"/>
      <c r="E1295"/>
      <c r="G1295"/>
      <c r="H1295"/>
      <c r="I1295"/>
      <c r="K1295"/>
      <c r="L1295"/>
    </row>
    <row r="1296" spans="3:12" x14ac:dyDescent="0.25">
      <c r="C1296"/>
      <c r="D1296"/>
      <c r="E1296"/>
      <c r="G1296"/>
      <c r="H1296"/>
      <c r="I1296"/>
      <c r="K1296"/>
      <c r="L1296"/>
    </row>
    <row r="1297" spans="3:12" x14ac:dyDescent="0.25">
      <c r="C1297"/>
      <c r="D1297"/>
      <c r="E1297"/>
      <c r="G1297"/>
      <c r="H1297"/>
      <c r="I1297"/>
      <c r="K1297"/>
      <c r="L1297"/>
    </row>
    <row r="1298" spans="3:12" x14ac:dyDescent="0.25">
      <c r="C1298"/>
      <c r="D1298"/>
      <c r="E1298"/>
      <c r="G1298"/>
      <c r="H1298"/>
      <c r="I1298"/>
      <c r="K1298"/>
      <c r="L1298"/>
    </row>
    <row r="1299" spans="3:12" x14ac:dyDescent="0.25">
      <c r="C1299"/>
      <c r="D1299"/>
      <c r="E1299"/>
      <c r="G1299"/>
      <c r="H1299"/>
      <c r="I1299"/>
      <c r="K1299"/>
      <c r="L1299"/>
    </row>
    <row r="1300" spans="3:12" x14ac:dyDescent="0.25">
      <c r="C1300"/>
      <c r="D1300"/>
      <c r="E1300"/>
      <c r="G1300"/>
      <c r="H1300"/>
      <c r="I1300"/>
      <c r="K1300"/>
      <c r="L1300"/>
    </row>
    <row r="1301" spans="3:12" x14ac:dyDescent="0.25">
      <c r="C1301"/>
      <c r="D1301"/>
      <c r="E1301"/>
      <c r="G1301"/>
      <c r="H1301"/>
      <c r="I1301"/>
      <c r="K1301"/>
      <c r="L1301"/>
    </row>
    <row r="1302" spans="3:12" x14ac:dyDescent="0.25">
      <c r="C1302"/>
      <c r="D1302"/>
      <c r="E1302"/>
      <c r="G1302"/>
      <c r="H1302"/>
      <c r="I1302"/>
      <c r="K1302"/>
      <c r="L1302"/>
    </row>
    <row r="1303" spans="3:12" x14ac:dyDescent="0.25">
      <c r="C1303"/>
      <c r="D1303"/>
      <c r="E1303"/>
      <c r="G1303"/>
      <c r="H1303"/>
      <c r="I1303"/>
      <c r="K1303"/>
      <c r="L1303"/>
    </row>
    <row r="1304" spans="3:12" x14ac:dyDescent="0.25">
      <c r="C1304"/>
      <c r="D1304"/>
      <c r="E1304"/>
      <c r="G1304"/>
      <c r="H1304"/>
      <c r="I1304"/>
      <c r="K1304"/>
      <c r="L1304"/>
    </row>
    <row r="1305" spans="3:12" x14ac:dyDescent="0.25">
      <c r="C1305"/>
      <c r="D1305"/>
      <c r="E1305"/>
      <c r="G1305"/>
      <c r="H1305"/>
      <c r="I1305"/>
      <c r="K1305"/>
      <c r="L1305"/>
    </row>
    <row r="1306" spans="3:12" x14ac:dyDescent="0.25">
      <c r="C1306"/>
      <c r="D1306"/>
      <c r="E1306"/>
      <c r="G1306"/>
      <c r="H1306"/>
      <c r="I1306"/>
      <c r="K1306"/>
      <c r="L1306"/>
    </row>
    <row r="1307" spans="3:12" x14ac:dyDescent="0.25">
      <c r="C1307"/>
      <c r="D1307"/>
      <c r="E1307"/>
      <c r="G1307"/>
      <c r="H1307"/>
      <c r="I1307"/>
      <c r="K1307"/>
      <c r="L1307"/>
    </row>
    <row r="1308" spans="3:12" x14ac:dyDescent="0.25">
      <c r="C1308"/>
      <c r="D1308"/>
      <c r="E1308"/>
      <c r="G1308"/>
      <c r="H1308"/>
      <c r="I1308"/>
      <c r="K1308"/>
      <c r="L1308"/>
    </row>
    <row r="1309" spans="3:12" x14ac:dyDescent="0.25">
      <c r="C1309"/>
      <c r="D1309"/>
      <c r="E1309"/>
      <c r="G1309"/>
      <c r="H1309"/>
      <c r="I1309"/>
      <c r="K1309"/>
      <c r="L1309"/>
    </row>
    <row r="1310" spans="3:12" x14ac:dyDescent="0.25">
      <c r="C1310"/>
      <c r="D1310"/>
      <c r="E1310"/>
      <c r="G1310"/>
      <c r="H1310"/>
      <c r="I1310"/>
      <c r="K1310"/>
      <c r="L1310"/>
    </row>
    <row r="1311" spans="3:12" x14ac:dyDescent="0.25">
      <c r="C1311"/>
      <c r="D1311"/>
      <c r="E1311"/>
      <c r="G1311"/>
      <c r="H1311"/>
      <c r="I1311"/>
      <c r="K1311"/>
      <c r="L1311"/>
    </row>
    <row r="1312" spans="3:12" x14ac:dyDescent="0.25">
      <c r="C1312"/>
      <c r="D1312"/>
      <c r="E1312"/>
      <c r="G1312"/>
      <c r="H1312"/>
      <c r="I1312"/>
      <c r="K1312"/>
      <c r="L1312"/>
    </row>
    <row r="1313" spans="3:12" x14ac:dyDescent="0.25">
      <c r="C1313"/>
      <c r="D1313"/>
      <c r="E1313"/>
      <c r="G1313"/>
      <c r="H1313"/>
      <c r="I1313"/>
      <c r="K1313"/>
      <c r="L1313"/>
    </row>
    <row r="1314" spans="3:12" x14ac:dyDescent="0.25">
      <c r="C1314"/>
      <c r="D1314"/>
      <c r="E1314"/>
      <c r="G1314"/>
      <c r="H1314"/>
      <c r="I1314"/>
      <c r="K1314"/>
      <c r="L1314"/>
    </row>
    <row r="1315" spans="3:12" x14ac:dyDescent="0.25">
      <c r="C1315"/>
      <c r="D1315"/>
      <c r="E1315"/>
      <c r="G1315"/>
      <c r="H1315"/>
      <c r="I1315"/>
      <c r="K1315"/>
      <c r="L1315"/>
    </row>
    <row r="1316" spans="3:12" x14ac:dyDescent="0.25">
      <c r="C1316"/>
      <c r="D1316"/>
      <c r="E1316"/>
      <c r="G1316"/>
      <c r="H1316"/>
      <c r="I1316"/>
      <c r="K1316"/>
      <c r="L1316"/>
    </row>
    <row r="1317" spans="3:12" x14ac:dyDescent="0.25">
      <c r="C1317"/>
      <c r="D1317"/>
      <c r="E1317"/>
      <c r="G1317"/>
      <c r="H1317"/>
      <c r="I1317"/>
      <c r="K1317"/>
      <c r="L1317"/>
    </row>
    <row r="1318" spans="3:12" x14ac:dyDescent="0.25">
      <c r="C1318"/>
      <c r="D1318"/>
      <c r="E1318"/>
      <c r="G1318"/>
      <c r="H1318"/>
      <c r="I1318"/>
      <c r="K1318"/>
      <c r="L1318"/>
    </row>
    <row r="1319" spans="3:12" x14ac:dyDescent="0.25">
      <c r="C1319"/>
      <c r="D1319"/>
      <c r="E1319"/>
      <c r="G1319"/>
      <c r="H1319"/>
      <c r="I1319"/>
      <c r="K1319"/>
      <c r="L1319"/>
    </row>
    <row r="1320" spans="3:12" x14ac:dyDescent="0.25">
      <c r="C1320"/>
      <c r="D1320"/>
      <c r="E1320"/>
      <c r="G1320"/>
      <c r="H1320"/>
      <c r="I1320"/>
      <c r="K1320"/>
      <c r="L1320"/>
    </row>
    <row r="1321" spans="3:12" x14ac:dyDescent="0.25">
      <c r="C1321"/>
      <c r="D1321"/>
      <c r="E1321"/>
      <c r="G1321"/>
      <c r="H1321"/>
      <c r="I1321"/>
      <c r="K1321"/>
      <c r="L1321"/>
    </row>
    <row r="1322" spans="3:12" x14ac:dyDescent="0.25">
      <c r="C1322"/>
      <c r="D1322"/>
      <c r="E1322"/>
      <c r="G1322"/>
      <c r="H1322"/>
      <c r="I1322"/>
      <c r="K1322"/>
      <c r="L1322"/>
    </row>
    <row r="1323" spans="3:12" x14ac:dyDescent="0.25">
      <c r="C1323"/>
      <c r="D1323"/>
      <c r="E1323"/>
      <c r="G1323"/>
      <c r="H1323"/>
      <c r="I1323"/>
      <c r="K1323"/>
      <c r="L1323"/>
    </row>
    <row r="1324" spans="3:12" x14ac:dyDescent="0.25">
      <c r="C1324"/>
      <c r="D1324"/>
      <c r="E1324"/>
      <c r="G1324"/>
      <c r="H1324"/>
      <c r="I1324"/>
      <c r="K1324"/>
      <c r="L1324"/>
    </row>
    <row r="1325" spans="3:12" x14ac:dyDescent="0.25">
      <c r="C1325"/>
      <c r="D1325"/>
      <c r="E1325"/>
      <c r="G1325"/>
      <c r="H1325"/>
      <c r="I1325"/>
      <c r="K1325"/>
      <c r="L1325"/>
    </row>
    <row r="1326" spans="3:12" x14ac:dyDescent="0.25">
      <c r="C1326"/>
      <c r="D1326"/>
      <c r="E1326"/>
      <c r="G1326"/>
      <c r="H1326"/>
      <c r="I1326"/>
      <c r="K1326"/>
      <c r="L1326"/>
    </row>
    <row r="1327" spans="3:12" x14ac:dyDescent="0.25">
      <c r="C1327"/>
      <c r="D1327"/>
      <c r="E1327"/>
      <c r="G1327"/>
      <c r="H1327"/>
      <c r="I1327"/>
      <c r="K1327"/>
      <c r="L1327"/>
    </row>
    <row r="1328" spans="3:12" x14ac:dyDescent="0.25">
      <c r="C1328"/>
      <c r="D1328"/>
      <c r="E1328"/>
      <c r="G1328"/>
      <c r="H1328"/>
      <c r="I1328"/>
      <c r="K1328"/>
      <c r="L1328"/>
    </row>
    <row r="1329" spans="3:12" x14ac:dyDescent="0.25">
      <c r="C1329"/>
      <c r="D1329"/>
      <c r="E1329"/>
      <c r="G1329"/>
      <c r="H1329"/>
      <c r="I1329"/>
      <c r="K1329"/>
      <c r="L1329"/>
    </row>
    <row r="1330" spans="3:12" x14ac:dyDescent="0.25">
      <c r="C1330"/>
      <c r="D1330"/>
      <c r="E1330"/>
      <c r="G1330"/>
      <c r="H1330"/>
      <c r="I1330"/>
      <c r="K1330"/>
      <c r="L1330"/>
    </row>
    <row r="1331" spans="3:12" x14ac:dyDescent="0.25">
      <c r="C1331"/>
      <c r="D1331"/>
      <c r="E1331"/>
      <c r="G1331"/>
      <c r="H1331"/>
      <c r="I1331"/>
      <c r="K1331"/>
      <c r="L1331"/>
    </row>
    <row r="1332" spans="3:12" x14ac:dyDescent="0.25">
      <c r="C1332"/>
      <c r="D1332"/>
      <c r="E1332"/>
      <c r="G1332"/>
      <c r="H1332"/>
      <c r="I1332"/>
      <c r="K1332"/>
      <c r="L1332"/>
    </row>
    <row r="1333" spans="3:12" x14ac:dyDescent="0.25">
      <c r="C1333"/>
      <c r="D1333"/>
      <c r="E1333"/>
      <c r="G1333"/>
      <c r="H1333"/>
      <c r="I1333"/>
      <c r="K1333"/>
      <c r="L1333"/>
    </row>
    <row r="1334" spans="3:12" x14ac:dyDescent="0.25">
      <c r="C1334"/>
      <c r="D1334"/>
      <c r="E1334"/>
      <c r="G1334"/>
      <c r="H1334"/>
      <c r="I1334"/>
      <c r="K1334"/>
      <c r="L1334"/>
    </row>
    <row r="1335" spans="3:12" x14ac:dyDescent="0.25">
      <c r="C1335"/>
      <c r="D1335"/>
      <c r="E1335"/>
      <c r="G1335"/>
      <c r="H1335"/>
      <c r="I1335"/>
      <c r="K1335"/>
      <c r="L1335"/>
    </row>
    <row r="1336" spans="3:12" x14ac:dyDescent="0.25">
      <c r="C1336"/>
      <c r="D1336"/>
      <c r="E1336"/>
      <c r="G1336"/>
      <c r="H1336"/>
      <c r="I1336"/>
      <c r="K1336"/>
      <c r="L1336"/>
    </row>
    <row r="1337" spans="3:12" x14ac:dyDescent="0.25">
      <c r="C1337"/>
      <c r="D1337"/>
      <c r="E1337"/>
      <c r="G1337"/>
      <c r="H1337"/>
      <c r="I1337"/>
      <c r="K1337"/>
      <c r="L1337"/>
    </row>
    <row r="1338" spans="3:12" x14ac:dyDescent="0.25">
      <c r="C1338"/>
      <c r="D1338"/>
      <c r="E1338"/>
      <c r="G1338"/>
      <c r="H1338"/>
      <c r="I1338"/>
      <c r="K1338"/>
      <c r="L1338"/>
    </row>
    <row r="1339" spans="3:12" x14ac:dyDescent="0.25">
      <c r="C1339"/>
      <c r="D1339"/>
      <c r="E1339"/>
      <c r="G1339"/>
      <c r="H1339"/>
      <c r="I1339"/>
      <c r="K1339"/>
      <c r="L1339"/>
    </row>
    <row r="1340" spans="3:12" x14ac:dyDescent="0.25">
      <c r="C1340"/>
      <c r="D1340"/>
      <c r="E1340"/>
      <c r="G1340"/>
      <c r="H1340"/>
      <c r="I1340"/>
      <c r="K1340"/>
      <c r="L1340"/>
    </row>
    <row r="1341" spans="3:12" x14ac:dyDescent="0.25">
      <c r="C1341"/>
      <c r="D1341"/>
      <c r="E1341"/>
      <c r="G1341"/>
      <c r="H1341"/>
      <c r="I1341"/>
      <c r="K1341"/>
      <c r="L1341"/>
    </row>
    <row r="1342" spans="3:12" x14ac:dyDescent="0.25">
      <c r="C1342"/>
      <c r="D1342"/>
      <c r="E1342"/>
      <c r="G1342"/>
      <c r="H1342"/>
      <c r="I1342"/>
      <c r="K1342"/>
      <c r="L1342"/>
    </row>
    <row r="1343" spans="3:12" x14ac:dyDescent="0.25">
      <c r="C1343"/>
      <c r="D1343"/>
      <c r="E1343"/>
      <c r="G1343"/>
      <c r="H1343"/>
      <c r="I1343"/>
      <c r="K1343"/>
      <c r="L1343"/>
    </row>
    <row r="1344" spans="3:12" x14ac:dyDescent="0.25">
      <c r="C1344"/>
      <c r="D1344"/>
      <c r="E1344"/>
      <c r="G1344"/>
      <c r="H1344"/>
      <c r="I1344"/>
      <c r="K1344"/>
      <c r="L1344"/>
    </row>
    <row r="1345" spans="3:12" x14ac:dyDescent="0.25">
      <c r="C1345"/>
      <c r="D1345"/>
      <c r="E1345"/>
      <c r="G1345"/>
      <c r="H1345"/>
      <c r="I1345"/>
      <c r="K1345"/>
      <c r="L1345"/>
    </row>
    <row r="1346" spans="3:12" x14ac:dyDescent="0.25">
      <c r="C1346"/>
      <c r="D1346"/>
      <c r="E1346"/>
      <c r="G1346"/>
      <c r="H1346"/>
      <c r="I1346"/>
      <c r="K1346"/>
      <c r="L1346"/>
    </row>
    <row r="1347" spans="3:12" x14ac:dyDescent="0.25">
      <c r="C1347"/>
      <c r="D1347"/>
      <c r="E1347"/>
      <c r="G1347"/>
      <c r="H1347"/>
      <c r="I1347"/>
      <c r="K1347"/>
      <c r="L1347"/>
    </row>
    <row r="1348" spans="3:12" x14ac:dyDescent="0.25">
      <c r="C1348"/>
      <c r="D1348"/>
      <c r="E1348"/>
      <c r="G1348"/>
      <c r="H1348"/>
      <c r="I1348"/>
      <c r="K1348"/>
      <c r="L1348"/>
    </row>
    <row r="1349" spans="3:12" x14ac:dyDescent="0.25">
      <c r="C1349"/>
      <c r="D1349"/>
      <c r="E1349"/>
      <c r="G1349"/>
      <c r="H1349"/>
      <c r="I1349"/>
      <c r="K1349"/>
      <c r="L1349"/>
    </row>
    <row r="1350" spans="3:12" x14ac:dyDescent="0.25">
      <c r="C1350"/>
      <c r="D1350"/>
      <c r="E1350"/>
      <c r="G1350"/>
      <c r="H1350"/>
      <c r="I1350"/>
      <c r="K1350"/>
      <c r="L1350"/>
    </row>
    <row r="1351" spans="3:12" x14ac:dyDescent="0.25">
      <c r="C1351"/>
      <c r="D1351"/>
      <c r="E1351"/>
      <c r="G1351"/>
      <c r="H1351"/>
      <c r="I1351"/>
      <c r="K1351"/>
      <c r="L1351"/>
    </row>
    <row r="1352" spans="3:12" x14ac:dyDescent="0.25">
      <c r="C1352"/>
      <c r="D1352"/>
      <c r="E1352"/>
      <c r="G1352"/>
      <c r="H1352"/>
      <c r="I1352"/>
      <c r="K1352"/>
      <c r="L1352"/>
    </row>
    <row r="1353" spans="3:12" x14ac:dyDescent="0.25">
      <c r="C1353"/>
      <c r="D1353"/>
      <c r="E1353"/>
      <c r="G1353"/>
      <c r="H1353"/>
      <c r="I1353"/>
      <c r="K1353"/>
      <c r="L1353"/>
    </row>
    <row r="1354" spans="3:12" x14ac:dyDescent="0.25">
      <c r="C1354"/>
      <c r="D1354"/>
      <c r="E1354"/>
      <c r="G1354"/>
      <c r="H1354"/>
      <c r="I1354"/>
      <c r="K1354"/>
      <c r="L1354"/>
    </row>
    <row r="1355" spans="3:12" x14ac:dyDescent="0.25">
      <c r="C1355"/>
      <c r="D1355"/>
      <c r="E1355"/>
      <c r="G1355"/>
      <c r="H1355"/>
      <c r="I1355"/>
      <c r="K1355"/>
      <c r="L1355"/>
    </row>
    <row r="1356" spans="3:12" x14ac:dyDescent="0.25">
      <c r="C1356"/>
      <c r="D1356"/>
      <c r="E1356"/>
      <c r="G1356"/>
      <c r="H1356"/>
      <c r="I1356"/>
      <c r="K1356"/>
      <c r="L1356"/>
    </row>
    <row r="1357" spans="3:12" x14ac:dyDescent="0.25">
      <c r="C1357"/>
      <c r="D1357"/>
      <c r="E1357"/>
      <c r="G1357"/>
      <c r="H1357"/>
      <c r="I1357"/>
      <c r="K1357"/>
      <c r="L1357"/>
    </row>
    <row r="1358" spans="3:12" x14ac:dyDescent="0.25">
      <c r="C1358"/>
      <c r="D1358"/>
      <c r="E1358"/>
      <c r="G1358"/>
      <c r="H1358"/>
      <c r="I1358"/>
      <c r="K1358"/>
      <c r="L1358"/>
    </row>
    <row r="1359" spans="3:12" x14ac:dyDescent="0.25">
      <c r="C1359"/>
      <c r="D1359"/>
      <c r="E1359"/>
      <c r="G1359"/>
      <c r="H1359"/>
      <c r="I1359"/>
      <c r="K1359"/>
      <c r="L1359"/>
    </row>
    <row r="1360" spans="3:12" x14ac:dyDescent="0.25">
      <c r="C1360"/>
      <c r="D1360"/>
      <c r="E1360"/>
      <c r="G1360"/>
      <c r="H1360"/>
      <c r="I1360"/>
      <c r="K1360"/>
      <c r="L1360"/>
    </row>
    <row r="1361" spans="3:12" x14ac:dyDescent="0.25">
      <c r="C1361"/>
      <c r="D1361"/>
      <c r="E1361"/>
      <c r="G1361"/>
      <c r="H1361"/>
      <c r="I1361"/>
      <c r="K1361"/>
      <c r="L1361"/>
    </row>
    <row r="1362" spans="3:12" x14ac:dyDescent="0.25">
      <c r="C1362"/>
      <c r="D1362"/>
      <c r="E1362"/>
      <c r="G1362"/>
      <c r="H1362"/>
      <c r="I1362"/>
      <c r="K1362"/>
      <c r="L1362"/>
    </row>
    <row r="1363" spans="3:12" x14ac:dyDescent="0.25">
      <c r="C1363"/>
      <c r="D1363"/>
      <c r="E1363"/>
      <c r="G1363"/>
      <c r="H1363"/>
      <c r="I1363"/>
      <c r="K1363"/>
      <c r="L1363"/>
    </row>
    <row r="1364" spans="3:12" x14ac:dyDescent="0.25">
      <c r="C1364"/>
      <c r="D1364"/>
      <c r="E1364"/>
      <c r="G1364"/>
      <c r="H1364"/>
      <c r="I1364"/>
      <c r="K1364"/>
      <c r="L1364"/>
    </row>
    <row r="1365" spans="3:12" x14ac:dyDescent="0.25">
      <c r="C1365"/>
      <c r="D1365"/>
      <c r="E1365"/>
      <c r="G1365"/>
      <c r="H1365"/>
      <c r="I1365"/>
      <c r="K1365"/>
      <c r="L1365"/>
    </row>
    <row r="1366" spans="3:12" x14ac:dyDescent="0.25">
      <c r="C1366"/>
      <c r="D1366"/>
      <c r="E1366"/>
      <c r="G1366"/>
      <c r="H1366"/>
      <c r="I1366"/>
      <c r="K1366"/>
      <c r="L1366"/>
    </row>
    <row r="1367" spans="3:12" x14ac:dyDescent="0.25">
      <c r="C1367"/>
      <c r="D1367"/>
      <c r="E1367"/>
      <c r="G1367"/>
      <c r="H1367"/>
      <c r="I1367"/>
      <c r="K1367"/>
      <c r="L1367"/>
    </row>
    <row r="1368" spans="3:12" x14ac:dyDescent="0.25">
      <c r="C1368"/>
      <c r="D1368"/>
      <c r="E1368"/>
      <c r="G1368"/>
      <c r="H1368"/>
      <c r="I1368"/>
      <c r="K1368"/>
      <c r="L1368"/>
    </row>
    <row r="1369" spans="3:12" x14ac:dyDescent="0.25">
      <c r="C1369"/>
      <c r="D1369"/>
      <c r="E1369"/>
      <c r="G1369"/>
      <c r="H1369"/>
      <c r="I1369"/>
      <c r="K1369"/>
      <c r="L1369"/>
    </row>
    <row r="1370" spans="3:12" x14ac:dyDescent="0.25">
      <c r="C1370"/>
      <c r="D1370"/>
      <c r="E1370"/>
      <c r="G1370"/>
      <c r="H1370"/>
      <c r="I1370"/>
      <c r="K1370"/>
      <c r="L1370"/>
    </row>
    <row r="1371" spans="3:12" x14ac:dyDescent="0.25">
      <c r="C1371"/>
      <c r="D1371"/>
      <c r="E1371"/>
      <c r="G1371"/>
      <c r="H1371"/>
      <c r="I1371"/>
      <c r="K1371"/>
      <c r="L1371"/>
    </row>
    <row r="1372" spans="3:12" x14ac:dyDescent="0.25">
      <c r="C1372"/>
      <c r="D1372"/>
      <c r="E1372"/>
      <c r="G1372"/>
      <c r="H1372"/>
      <c r="I1372"/>
      <c r="K1372"/>
      <c r="L1372"/>
    </row>
    <row r="1373" spans="3:12" x14ac:dyDescent="0.25">
      <c r="C1373"/>
      <c r="D1373"/>
      <c r="E1373"/>
      <c r="G1373"/>
      <c r="H1373"/>
      <c r="I1373"/>
      <c r="K1373"/>
      <c r="L1373"/>
    </row>
    <row r="1374" spans="3:12" x14ac:dyDescent="0.25">
      <c r="C1374"/>
      <c r="D1374"/>
      <c r="E1374"/>
      <c r="G1374"/>
      <c r="H1374"/>
      <c r="I1374"/>
      <c r="K1374"/>
      <c r="L1374"/>
    </row>
    <row r="1375" spans="3:12" x14ac:dyDescent="0.25">
      <c r="C1375"/>
      <c r="D1375"/>
      <c r="E1375"/>
      <c r="G1375"/>
      <c r="H1375"/>
      <c r="I1375"/>
      <c r="K1375"/>
      <c r="L1375"/>
    </row>
    <row r="1376" spans="3:12" x14ac:dyDescent="0.25">
      <c r="C1376"/>
      <c r="D1376"/>
      <c r="E1376"/>
      <c r="G1376"/>
      <c r="H1376"/>
      <c r="I1376"/>
      <c r="K1376"/>
      <c r="L1376"/>
    </row>
    <row r="1377" spans="3:12" x14ac:dyDescent="0.25">
      <c r="C1377"/>
      <c r="D1377"/>
      <c r="E1377"/>
      <c r="G1377"/>
      <c r="H1377"/>
      <c r="I1377"/>
      <c r="K1377"/>
      <c r="L1377"/>
    </row>
    <row r="1378" spans="3:12" x14ac:dyDescent="0.25">
      <c r="C1378"/>
      <c r="D1378"/>
      <c r="E1378"/>
      <c r="G1378"/>
      <c r="H1378"/>
      <c r="I1378"/>
      <c r="K1378"/>
      <c r="L1378"/>
    </row>
    <row r="1379" spans="3:12" x14ac:dyDescent="0.25">
      <c r="C1379"/>
      <c r="D1379"/>
      <c r="E1379"/>
      <c r="G1379"/>
      <c r="H1379"/>
      <c r="I1379"/>
      <c r="K1379"/>
      <c r="L1379"/>
    </row>
    <row r="1380" spans="3:12" x14ac:dyDescent="0.25">
      <c r="C1380"/>
      <c r="D1380"/>
      <c r="E1380"/>
      <c r="G1380"/>
      <c r="H1380"/>
      <c r="I1380"/>
      <c r="K1380"/>
      <c r="L1380"/>
    </row>
    <row r="1381" spans="3:12" x14ac:dyDescent="0.25">
      <c r="C1381"/>
      <c r="D1381"/>
      <c r="E1381"/>
      <c r="G1381"/>
      <c r="H1381"/>
      <c r="I1381"/>
      <c r="K1381"/>
      <c r="L1381"/>
    </row>
    <row r="1382" spans="3:12" x14ac:dyDescent="0.25">
      <c r="C1382"/>
      <c r="D1382"/>
      <c r="E1382"/>
      <c r="G1382"/>
      <c r="H1382"/>
      <c r="I1382"/>
      <c r="K1382"/>
      <c r="L1382"/>
    </row>
    <row r="1383" spans="3:12" x14ac:dyDescent="0.25">
      <c r="C1383"/>
      <c r="D1383"/>
      <c r="E1383"/>
      <c r="G1383"/>
      <c r="H1383"/>
      <c r="I1383"/>
      <c r="K1383"/>
      <c r="L1383"/>
    </row>
    <row r="1384" spans="3:12" x14ac:dyDescent="0.25">
      <c r="C1384"/>
      <c r="D1384"/>
      <c r="E1384"/>
      <c r="G1384"/>
      <c r="H1384"/>
      <c r="I1384"/>
      <c r="K1384"/>
      <c r="L1384"/>
    </row>
    <row r="1385" spans="3:12" x14ac:dyDescent="0.25">
      <c r="C1385"/>
      <c r="D1385"/>
      <c r="E1385"/>
      <c r="G1385"/>
      <c r="H1385"/>
      <c r="I1385"/>
      <c r="K1385"/>
      <c r="L1385"/>
    </row>
    <row r="1386" spans="3:12" x14ac:dyDescent="0.25">
      <c r="C1386"/>
      <c r="D1386"/>
      <c r="E1386"/>
      <c r="G1386"/>
      <c r="H1386"/>
      <c r="I1386"/>
      <c r="K1386"/>
      <c r="L1386"/>
    </row>
    <row r="1387" spans="3:12" x14ac:dyDescent="0.25">
      <c r="C1387"/>
      <c r="D1387"/>
      <c r="E1387"/>
      <c r="G1387"/>
      <c r="H1387"/>
      <c r="I1387"/>
      <c r="K1387"/>
      <c r="L1387"/>
    </row>
    <row r="1388" spans="3:12" x14ac:dyDescent="0.25">
      <c r="C1388"/>
      <c r="D1388"/>
      <c r="E1388"/>
      <c r="G1388"/>
      <c r="H1388"/>
      <c r="I1388"/>
      <c r="K1388"/>
      <c r="L1388"/>
    </row>
    <row r="1389" spans="3:12" x14ac:dyDescent="0.25">
      <c r="C1389"/>
      <c r="D1389"/>
      <c r="E1389"/>
      <c r="G1389"/>
      <c r="H1389"/>
      <c r="I1389"/>
      <c r="K1389"/>
      <c r="L1389"/>
    </row>
    <row r="1390" spans="3:12" x14ac:dyDescent="0.25">
      <c r="C1390"/>
      <c r="D1390"/>
      <c r="E1390"/>
      <c r="G1390"/>
      <c r="H1390"/>
      <c r="I1390"/>
      <c r="K1390"/>
      <c r="L1390"/>
    </row>
    <row r="1391" spans="3:12" x14ac:dyDescent="0.25">
      <c r="C1391"/>
      <c r="D1391"/>
      <c r="E1391"/>
      <c r="G1391"/>
      <c r="H1391"/>
      <c r="I1391"/>
      <c r="K1391"/>
      <c r="L1391"/>
    </row>
    <row r="1392" spans="3:12" x14ac:dyDescent="0.25">
      <c r="C1392"/>
      <c r="D1392"/>
      <c r="E1392"/>
      <c r="G1392"/>
      <c r="H1392"/>
      <c r="I1392"/>
      <c r="K1392"/>
      <c r="L1392"/>
    </row>
    <row r="1393" spans="3:12" x14ac:dyDescent="0.25">
      <c r="C1393"/>
      <c r="D1393"/>
      <c r="E1393"/>
      <c r="G1393"/>
      <c r="H1393"/>
      <c r="I1393"/>
      <c r="K1393"/>
      <c r="L1393"/>
    </row>
    <row r="1394" spans="3:12" x14ac:dyDescent="0.25">
      <c r="C1394"/>
      <c r="D1394"/>
      <c r="E1394"/>
      <c r="G1394"/>
      <c r="H1394"/>
      <c r="I1394"/>
      <c r="K1394"/>
      <c r="L1394"/>
    </row>
    <row r="1395" spans="3:12" x14ac:dyDescent="0.25">
      <c r="C1395"/>
      <c r="D1395"/>
      <c r="E1395"/>
      <c r="G1395"/>
      <c r="H1395"/>
      <c r="I1395"/>
      <c r="K1395"/>
      <c r="L1395"/>
    </row>
    <row r="1396" spans="3:12" x14ac:dyDescent="0.25">
      <c r="C1396"/>
      <c r="D1396"/>
      <c r="E1396"/>
      <c r="G1396"/>
      <c r="H1396"/>
      <c r="I1396"/>
      <c r="K1396"/>
      <c r="L1396"/>
    </row>
    <row r="1397" spans="3:12" x14ac:dyDescent="0.25">
      <c r="C1397"/>
      <c r="D1397"/>
      <c r="E1397"/>
      <c r="G1397"/>
      <c r="H1397"/>
      <c r="I1397"/>
      <c r="K1397"/>
      <c r="L1397"/>
    </row>
    <row r="1398" spans="3:12" x14ac:dyDescent="0.25">
      <c r="C1398"/>
      <c r="D1398"/>
      <c r="E1398"/>
      <c r="G1398"/>
      <c r="H1398"/>
      <c r="I1398"/>
      <c r="K1398"/>
      <c r="L1398"/>
    </row>
    <row r="1399" spans="3:12" x14ac:dyDescent="0.25">
      <c r="C1399"/>
      <c r="D1399"/>
      <c r="E1399"/>
      <c r="G1399"/>
      <c r="H1399"/>
      <c r="I1399"/>
      <c r="K1399"/>
      <c r="L1399"/>
    </row>
    <row r="1400" spans="3:12" x14ac:dyDescent="0.25">
      <c r="C1400"/>
      <c r="D1400"/>
      <c r="E1400"/>
      <c r="G1400"/>
      <c r="H1400"/>
      <c r="I1400"/>
      <c r="K1400"/>
      <c r="L1400"/>
    </row>
    <row r="1401" spans="3:12" x14ac:dyDescent="0.25">
      <c r="C1401"/>
      <c r="D1401"/>
      <c r="E1401"/>
      <c r="G1401"/>
      <c r="H1401"/>
      <c r="I1401"/>
      <c r="K1401"/>
      <c r="L1401"/>
    </row>
    <row r="1402" spans="3:12" x14ac:dyDescent="0.25">
      <c r="C1402"/>
      <c r="D1402"/>
      <c r="E1402"/>
      <c r="G1402"/>
      <c r="H1402"/>
      <c r="I1402"/>
      <c r="K1402"/>
      <c r="L1402"/>
    </row>
    <row r="1403" spans="3:12" x14ac:dyDescent="0.25">
      <c r="C1403"/>
      <c r="D1403"/>
      <c r="E1403"/>
      <c r="G1403"/>
      <c r="H1403"/>
      <c r="I1403"/>
      <c r="K1403"/>
      <c r="L1403"/>
    </row>
    <row r="1404" spans="3:12" x14ac:dyDescent="0.25">
      <c r="C1404"/>
      <c r="D1404"/>
      <c r="E1404"/>
      <c r="G1404"/>
      <c r="H1404"/>
      <c r="I1404"/>
      <c r="K1404"/>
      <c r="L1404"/>
    </row>
    <row r="1405" spans="3:12" x14ac:dyDescent="0.25">
      <c r="C1405"/>
      <c r="D1405"/>
      <c r="E1405"/>
      <c r="G1405"/>
      <c r="H1405"/>
      <c r="I1405"/>
      <c r="K1405"/>
      <c r="L1405"/>
    </row>
    <row r="1406" spans="3:12" x14ac:dyDescent="0.25">
      <c r="C1406"/>
      <c r="D1406"/>
      <c r="E1406"/>
      <c r="G1406"/>
      <c r="H1406"/>
      <c r="I1406"/>
      <c r="K1406"/>
      <c r="L1406"/>
    </row>
    <row r="1407" spans="3:12" x14ac:dyDescent="0.25">
      <c r="C1407"/>
      <c r="D1407"/>
      <c r="E1407"/>
      <c r="G1407"/>
      <c r="H1407"/>
      <c r="I1407"/>
      <c r="K1407"/>
      <c r="L1407"/>
    </row>
    <row r="1408" spans="3:12" x14ac:dyDescent="0.25">
      <c r="C1408"/>
      <c r="D1408"/>
      <c r="E1408"/>
      <c r="G1408"/>
      <c r="H1408"/>
      <c r="I1408"/>
      <c r="K1408"/>
      <c r="L1408"/>
    </row>
    <row r="1409" spans="3:12" x14ac:dyDescent="0.25">
      <c r="C1409"/>
      <c r="D1409"/>
      <c r="E1409"/>
      <c r="G1409"/>
      <c r="H1409"/>
      <c r="I1409"/>
      <c r="K1409"/>
      <c r="L1409"/>
    </row>
    <row r="1410" spans="3:12" x14ac:dyDescent="0.25">
      <c r="C1410"/>
      <c r="D1410"/>
      <c r="E1410"/>
      <c r="G1410"/>
      <c r="H1410"/>
      <c r="I1410"/>
      <c r="K1410"/>
      <c r="L1410"/>
    </row>
    <row r="1411" spans="3:12" x14ac:dyDescent="0.25">
      <c r="C1411"/>
      <c r="D1411"/>
      <c r="E1411"/>
      <c r="G1411"/>
      <c r="H1411"/>
      <c r="I1411"/>
      <c r="K1411"/>
      <c r="L1411"/>
    </row>
    <row r="1412" spans="3:12" x14ac:dyDescent="0.25">
      <c r="C1412"/>
      <c r="D1412"/>
      <c r="E1412"/>
      <c r="G1412"/>
      <c r="H1412"/>
      <c r="I1412"/>
      <c r="K1412"/>
      <c r="L1412"/>
    </row>
    <row r="1413" spans="3:12" x14ac:dyDescent="0.25">
      <c r="C1413"/>
      <c r="D1413"/>
      <c r="E1413"/>
      <c r="G1413"/>
      <c r="H1413"/>
      <c r="I1413"/>
      <c r="K1413"/>
      <c r="L1413"/>
    </row>
    <row r="1414" spans="3:12" x14ac:dyDescent="0.25">
      <c r="C1414"/>
      <c r="D1414"/>
      <c r="E1414"/>
      <c r="G1414"/>
      <c r="H1414"/>
      <c r="I1414"/>
      <c r="K1414"/>
      <c r="L1414"/>
    </row>
    <row r="1415" spans="3:12" x14ac:dyDescent="0.25">
      <c r="C1415"/>
      <c r="D1415"/>
      <c r="E1415"/>
      <c r="G1415"/>
      <c r="H1415"/>
      <c r="I1415"/>
      <c r="K1415"/>
      <c r="L1415"/>
    </row>
    <row r="1416" spans="3:12" x14ac:dyDescent="0.25">
      <c r="C1416"/>
      <c r="D1416"/>
      <c r="E1416"/>
      <c r="G1416"/>
      <c r="H1416"/>
      <c r="I1416"/>
      <c r="K1416"/>
      <c r="L1416"/>
    </row>
    <row r="1417" spans="3:12" x14ac:dyDescent="0.25">
      <c r="C1417"/>
      <c r="D1417"/>
      <c r="E1417"/>
      <c r="G1417"/>
      <c r="H1417"/>
      <c r="I1417"/>
      <c r="K1417"/>
      <c r="L1417"/>
    </row>
    <row r="1418" spans="3:12" x14ac:dyDescent="0.25">
      <c r="C1418"/>
      <c r="D1418"/>
      <c r="E1418"/>
      <c r="G1418"/>
      <c r="H1418"/>
      <c r="I1418"/>
      <c r="K1418"/>
      <c r="L1418"/>
    </row>
    <row r="1419" spans="3:12" x14ac:dyDescent="0.25">
      <c r="C1419"/>
      <c r="D1419"/>
      <c r="E1419"/>
      <c r="G1419"/>
      <c r="H1419"/>
      <c r="I1419"/>
      <c r="K1419"/>
      <c r="L1419"/>
    </row>
    <row r="1420" spans="3:12" x14ac:dyDescent="0.25">
      <c r="C1420"/>
      <c r="D1420"/>
      <c r="E1420"/>
      <c r="G1420"/>
      <c r="H1420"/>
      <c r="I1420"/>
      <c r="K1420"/>
      <c r="L1420"/>
    </row>
    <row r="1421" spans="3:12" x14ac:dyDescent="0.25">
      <c r="C1421"/>
      <c r="D1421"/>
      <c r="E1421"/>
      <c r="G1421"/>
      <c r="H1421"/>
      <c r="I1421"/>
      <c r="K1421"/>
      <c r="L1421"/>
    </row>
    <row r="1422" spans="3:12" x14ac:dyDescent="0.25">
      <c r="C1422"/>
      <c r="D1422"/>
      <c r="E1422"/>
      <c r="G1422"/>
      <c r="H1422"/>
      <c r="I1422"/>
      <c r="K1422"/>
      <c r="L1422"/>
    </row>
    <row r="1423" spans="3:12" x14ac:dyDescent="0.25">
      <c r="C1423"/>
      <c r="D1423"/>
      <c r="E1423"/>
      <c r="G1423"/>
      <c r="H1423"/>
      <c r="I1423"/>
      <c r="K1423"/>
      <c r="L1423"/>
    </row>
    <row r="1424" spans="3:12" x14ac:dyDescent="0.25">
      <c r="C1424"/>
      <c r="D1424"/>
      <c r="E1424"/>
      <c r="G1424"/>
      <c r="H1424"/>
      <c r="I1424"/>
      <c r="K1424"/>
      <c r="L1424"/>
    </row>
    <row r="1425" spans="3:12" x14ac:dyDescent="0.25">
      <c r="C1425"/>
      <c r="D1425"/>
      <c r="E1425"/>
      <c r="G1425"/>
      <c r="H1425"/>
      <c r="I1425"/>
      <c r="K1425"/>
      <c r="L1425"/>
    </row>
    <row r="1426" spans="3:12" x14ac:dyDescent="0.25">
      <c r="C1426"/>
      <c r="D1426"/>
      <c r="E1426"/>
      <c r="G1426"/>
      <c r="H1426"/>
      <c r="I1426"/>
      <c r="K1426"/>
      <c r="L1426"/>
    </row>
    <row r="1427" spans="3:12" x14ac:dyDescent="0.25">
      <c r="C1427"/>
      <c r="D1427"/>
      <c r="E1427"/>
      <c r="G1427"/>
      <c r="H1427"/>
      <c r="I1427"/>
      <c r="K1427"/>
      <c r="L1427"/>
    </row>
    <row r="1428" spans="3:12" x14ac:dyDescent="0.25">
      <c r="C1428"/>
      <c r="D1428"/>
      <c r="E1428"/>
      <c r="G1428"/>
      <c r="H1428"/>
      <c r="I1428"/>
      <c r="K1428"/>
      <c r="L1428"/>
    </row>
    <row r="1429" spans="3:12" x14ac:dyDescent="0.25">
      <c r="C1429"/>
      <c r="D1429"/>
      <c r="E1429"/>
      <c r="G1429"/>
      <c r="H1429"/>
      <c r="I1429"/>
      <c r="K1429"/>
      <c r="L1429"/>
    </row>
    <row r="1430" spans="3:12" x14ac:dyDescent="0.25">
      <c r="C1430"/>
      <c r="D1430"/>
      <c r="E1430"/>
      <c r="G1430"/>
      <c r="H1430"/>
      <c r="I1430"/>
      <c r="K1430"/>
      <c r="L1430"/>
    </row>
    <row r="1431" spans="3:12" x14ac:dyDescent="0.25">
      <c r="C1431"/>
      <c r="D1431"/>
      <c r="E1431"/>
      <c r="G1431"/>
      <c r="H1431"/>
      <c r="I1431"/>
      <c r="K1431"/>
      <c r="L1431"/>
    </row>
    <row r="1432" spans="3:12" x14ac:dyDescent="0.25">
      <c r="C1432"/>
      <c r="D1432"/>
      <c r="E1432"/>
      <c r="G1432"/>
      <c r="H1432"/>
      <c r="I1432"/>
      <c r="K1432"/>
      <c r="L1432"/>
    </row>
    <row r="1433" spans="3:12" x14ac:dyDescent="0.25">
      <c r="C1433"/>
      <c r="D1433"/>
      <c r="E1433"/>
      <c r="G1433"/>
      <c r="H1433"/>
      <c r="I1433"/>
      <c r="K1433"/>
      <c r="L1433"/>
    </row>
    <row r="1434" spans="3:12" x14ac:dyDescent="0.25">
      <c r="C1434"/>
      <c r="D1434"/>
      <c r="E1434"/>
      <c r="G1434"/>
      <c r="H1434"/>
      <c r="I1434"/>
      <c r="K1434"/>
      <c r="L1434"/>
    </row>
    <row r="1435" spans="3:12" x14ac:dyDescent="0.25">
      <c r="C1435"/>
      <c r="D1435"/>
      <c r="E1435"/>
      <c r="G1435"/>
      <c r="H1435"/>
      <c r="I1435"/>
      <c r="K1435"/>
      <c r="L1435"/>
    </row>
    <row r="1436" spans="3:12" x14ac:dyDescent="0.25">
      <c r="C1436"/>
      <c r="D1436"/>
      <c r="E1436"/>
      <c r="G1436"/>
      <c r="H1436"/>
      <c r="I1436"/>
      <c r="K1436"/>
      <c r="L1436"/>
    </row>
    <row r="1437" spans="3:12" x14ac:dyDescent="0.25">
      <c r="C1437"/>
      <c r="D1437"/>
      <c r="E1437"/>
      <c r="G1437"/>
      <c r="H1437"/>
      <c r="I1437"/>
      <c r="K1437"/>
      <c r="L1437"/>
    </row>
    <row r="1438" spans="3:12" x14ac:dyDescent="0.25">
      <c r="C1438"/>
      <c r="D1438"/>
      <c r="E1438"/>
      <c r="G1438"/>
      <c r="H1438"/>
      <c r="I1438"/>
      <c r="K1438"/>
      <c r="L1438"/>
    </row>
    <row r="1439" spans="3:12" x14ac:dyDescent="0.25">
      <c r="C1439"/>
      <c r="D1439"/>
      <c r="E1439"/>
      <c r="G1439"/>
      <c r="H1439"/>
      <c r="I1439"/>
      <c r="K1439"/>
      <c r="L1439"/>
    </row>
    <row r="1440" spans="3:12" x14ac:dyDescent="0.25">
      <c r="C1440"/>
      <c r="D1440"/>
      <c r="E1440"/>
      <c r="G1440"/>
      <c r="H1440"/>
      <c r="I1440"/>
      <c r="K1440"/>
      <c r="L1440"/>
    </row>
    <row r="1441" spans="3:12" x14ac:dyDescent="0.25">
      <c r="C1441"/>
      <c r="D1441"/>
      <c r="E1441"/>
      <c r="G1441"/>
      <c r="H1441"/>
      <c r="I1441"/>
      <c r="K1441"/>
      <c r="L1441"/>
    </row>
    <row r="1442" spans="3:12" x14ac:dyDescent="0.25">
      <c r="C1442"/>
      <c r="D1442"/>
      <c r="E1442"/>
      <c r="G1442"/>
      <c r="H1442"/>
      <c r="I1442"/>
      <c r="K1442"/>
      <c r="L1442"/>
    </row>
    <row r="1443" spans="3:12" x14ac:dyDescent="0.25">
      <c r="C1443"/>
      <c r="D1443"/>
      <c r="E1443"/>
      <c r="G1443"/>
      <c r="H1443"/>
      <c r="I1443"/>
      <c r="K1443"/>
      <c r="L1443"/>
    </row>
    <row r="1444" spans="3:12" x14ac:dyDescent="0.25">
      <c r="C1444"/>
      <c r="D1444"/>
      <c r="E1444"/>
      <c r="G1444"/>
      <c r="H1444"/>
      <c r="I1444"/>
      <c r="K1444"/>
      <c r="L1444"/>
    </row>
    <row r="1445" spans="3:12" x14ac:dyDescent="0.25">
      <c r="C1445"/>
      <c r="D1445"/>
      <c r="E1445"/>
      <c r="G1445"/>
      <c r="H1445"/>
      <c r="I1445"/>
      <c r="K1445"/>
      <c r="L1445"/>
    </row>
    <row r="1446" spans="3:12" x14ac:dyDescent="0.25">
      <c r="C1446"/>
      <c r="D1446"/>
      <c r="E1446"/>
      <c r="G1446"/>
      <c r="H1446"/>
      <c r="I1446"/>
      <c r="K1446"/>
      <c r="L1446"/>
    </row>
    <row r="1447" spans="3:12" x14ac:dyDescent="0.25">
      <c r="C1447"/>
      <c r="D1447"/>
      <c r="E1447"/>
      <c r="G1447"/>
      <c r="H1447"/>
      <c r="I1447"/>
      <c r="K1447"/>
      <c r="L1447"/>
    </row>
    <row r="1448" spans="3:12" x14ac:dyDescent="0.25">
      <c r="C1448"/>
      <c r="D1448"/>
      <c r="E1448"/>
      <c r="G1448"/>
      <c r="H1448"/>
      <c r="I1448"/>
      <c r="K1448"/>
      <c r="L1448"/>
    </row>
    <row r="1449" spans="3:12" x14ac:dyDescent="0.25">
      <c r="C1449"/>
      <c r="D1449"/>
      <c r="E1449"/>
      <c r="G1449"/>
      <c r="H1449"/>
      <c r="I1449"/>
      <c r="K1449"/>
      <c r="L1449"/>
    </row>
    <row r="1450" spans="3:12" x14ac:dyDescent="0.25">
      <c r="C1450"/>
      <c r="D1450"/>
      <c r="E1450"/>
      <c r="G1450"/>
      <c r="H1450"/>
      <c r="I1450"/>
      <c r="K1450"/>
      <c r="L1450"/>
    </row>
    <row r="1451" spans="3:12" x14ac:dyDescent="0.25">
      <c r="C1451"/>
      <c r="D1451"/>
      <c r="E1451"/>
      <c r="G1451"/>
      <c r="H1451"/>
      <c r="I1451"/>
      <c r="K1451"/>
      <c r="L1451"/>
    </row>
    <row r="1452" spans="3:12" x14ac:dyDescent="0.25">
      <c r="C1452"/>
      <c r="D1452"/>
      <c r="E1452"/>
      <c r="G1452"/>
      <c r="H1452"/>
      <c r="I1452"/>
      <c r="K1452"/>
      <c r="L1452"/>
    </row>
    <row r="1453" spans="3:12" x14ac:dyDescent="0.25">
      <c r="C1453"/>
      <c r="D1453"/>
      <c r="E1453"/>
      <c r="G1453"/>
      <c r="H1453"/>
      <c r="I1453"/>
      <c r="K1453"/>
      <c r="L1453"/>
    </row>
    <row r="1454" spans="3:12" x14ac:dyDescent="0.25">
      <c r="C1454"/>
      <c r="D1454"/>
      <c r="E1454"/>
      <c r="G1454"/>
      <c r="H1454"/>
      <c r="I1454"/>
      <c r="K1454"/>
      <c r="L1454"/>
    </row>
    <row r="1455" spans="3:12" x14ac:dyDescent="0.25">
      <c r="C1455"/>
      <c r="D1455"/>
      <c r="E1455"/>
      <c r="G1455"/>
      <c r="H1455"/>
      <c r="I1455"/>
      <c r="K1455"/>
      <c r="L1455"/>
    </row>
    <row r="1456" spans="3:12" x14ac:dyDescent="0.25">
      <c r="C1456"/>
      <c r="D1456"/>
      <c r="E1456"/>
      <c r="G1456"/>
      <c r="H1456"/>
      <c r="I1456"/>
      <c r="K1456"/>
      <c r="L1456"/>
    </row>
    <row r="1457" spans="3:12" x14ac:dyDescent="0.25">
      <c r="C1457"/>
      <c r="D1457"/>
      <c r="E1457"/>
      <c r="G1457"/>
      <c r="H1457"/>
      <c r="I1457"/>
      <c r="K1457"/>
      <c r="L1457"/>
    </row>
    <row r="1458" spans="3:12" x14ac:dyDescent="0.25">
      <c r="C1458"/>
      <c r="D1458"/>
      <c r="E1458"/>
      <c r="G1458"/>
      <c r="H1458"/>
      <c r="I1458"/>
      <c r="K1458"/>
      <c r="L1458"/>
    </row>
    <row r="1459" spans="3:12" x14ac:dyDescent="0.25">
      <c r="C1459"/>
      <c r="D1459"/>
      <c r="E1459"/>
      <c r="G1459"/>
      <c r="H1459"/>
      <c r="I1459"/>
      <c r="K1459"/>
      <c r="L1459"/>
    </row>
    <row r="1460" spans="3:12" x14ac:dyDescent="0.25">
      <c r="C1460"/>
      <c r="D1460"/>
      <c r="E1460"/>
      <c r="G1460"/>
      <c r="H1460"/>
      <c r="I1460"/>
      <c r="K1460"/>
      <c r="L1460"/>
    </row>
    <row r="1461" spans="3:12" x14ac:dyDescent="0.25">
      <c r="C1461"/>
      <c r="D1461"/>
      <c r="E1461"/>
      <c r="G1461"/>
      <c r="H1461"/>
      <c r="I1461"/>
      <c r="K1461"/>
      <c r="L1461"/>
    </row>
    <row r="1462" spans="3:12" x14ac:dyDescent="0.25">
      <c r="C1462"/>
      <c r="D1462"/>
      <c r="E1462"/>
      <c r="G1462"/>
      <c r="H1462"/>
      <c r="I1462"/>
      <c r="K1462"/>
      <c r="L1462"/>
    </row>
    <row r="1463" spans="3:12" x14ac:dyDescent="0.25">
      <c r="C1463"/>
      <c r="D1463"/>
      <c r="E1463"/>
      <c r="G1463"/>
      <c r="H1463"/>
      <c r="I1463"/>
      <c r="K1463"/>
      <c r="L1463"/>
    </row>
    <row r="1464" spans="3:12" x14ac:dyDescent="0.25">
      <c r="C1464"/>
      <c r="D1464"/>
      <c r="E1464"/>
      <c r="G1464"/>
      <c r="H1464"/>
      <c r="I1464"/>
      <c r="K1464"/>
      <c r="L1464"/>
    </row>
    <row r="1465" spans="3:12" x14ac:dyDescent="0.25">
      <c r="C1465"/>
      <c r="D1465"/>
      <c r="E1465"/>
      <c r="G1465"/>
      <c r="H1465"/>
      <c r="I1465"/>
      <c r="K1465"/>
      <c r="L1465"/>
    </row>
    <row r="1466" spans="3:12" x14ac:dyDescent="0.25">
      <c r="C1466"/>
      <c r="D1466"/>
      <c r="E1466"/>
      <c r="G1466"/>
      <c r="H1466"/>
      <c r="I1466"/>
      <c r="K1466"/>
      <c r="L1466"/>
    </row>
    <row r="1467" spans="3:12" x14ac:dyDescent="0.25">
      <c r="C1467"/>
      <c r="D1467"/>
      <c r="E1467"/>
      <c r="G1467"/>
      <c r="H1467"/>
      <c r="I1467"/>
      <c r="K1467"/>
      <c r="L1467"/>
    </row>
    <row r="1468" spans="3:12" x14ac:dyDescent="0.25">
      <c r="C1468"/>
      <c r="D1468"/>
      <c r="E1468"/>
      <c r="G1468"/>
      <c r="H1468"/>
      <c r="I1468"/>
      <c r="K1468"/>
      <c r="L1468"/>
    </row>
    <row r="1469" spans="3:12" x14ac:dyDescent="0.25">
      <c r="C1469"/>
      <c r="D1469"/>
      <c r="E1469"/>
      <c r="G1469"/>
      <c r="H1469"/>
      <c r="I1469"/>
      <c r="K1469"/>
      <c r="L1469"/>
    </row>
    <row r="1470" spans="3:12" x14ac:dyDescent="0.25">
      <c r="C1470"/>
      <c r="D1470"/>
      <c r="E1470"/>
      <c r="G1470"/>
      <c r="H1470"/>
      <c r="I1470"/>
      <c r="K1470"/>
      <c r="L1470"/>
    </row>
    <row r="1471" spans="3:12" x14ac:dyDescent="0.25">
      <c r="C1471"/>
      <c r="D1471"/>
      <c r="E1471"/>
      <c r="G1471"/>
      <c r="H1471"/>
      <c r="I1471"/>
      <c r="K1471"/>
      <c r="L1471"/>
    </row>
    <row r="1472" spans="3:12" x14ac:dyDescent="0.25">
      <c r="C1472"/>
      <c r="D1472"/>
      <c r="E1472"/>
      <c r="G1472"/>
      <c r="H1472"/>
      <c r="I1472"/>
      <c r="K1472"/>
      <c r="L1472"/>
    </row>
    <row r="1473" spans="3:12" x14ac:dyDescent="0.25">
      <c r="C1473"/>
      <c r="D1473"/>
      <c r="E1473"/>
      <c r="G1473"/>
      <c r="H1473"/>
      <c r="I1473"/>
      <c r="K1473"/>
      <c r="L1473"/>
    </row>
    <row r="1474" spans="3:12" x14ac:dyDescent="0.25">
      <c r="C1474"/>
      <c r="D1474"/>
      <c r="E1474"/>
      <c r="G1474"/>
      <c r="H1474"/>
      <c r="I1474"/>
      <c r="K1474"/>
      <c r="L1474"/>
    </row>
    <row r="1475" spans="3:12" x14ac:dyDescent="0.25">
      <c r="C1475"/>
      <c r="D1475"/>
      <c r="E1475"/>
      <c r="G1475"/>
      <c r="H1475"/>
      <c r="I1475"/>
      <c r="K1475"/>
      <c r="L1475"/>
    </row>
    <row r="1476" spans="3:12" x14ac:dyDescent="0.25">
      <c r="C1476"/>
      <c r="D1476"/>
      <c r="E1476"/>
      <c r="G1476"/>
      <c r="H1476"/>
      <c r="I1476"/>
      <c r="K1476"/>
      <c r="L1476"/>
    </row>
    <row r="1477" spans="3:12" x14ac:dyDescent="0.25">
      <c r="C1477"/>
      <c r="D1477"/>
      <c r="E1477"/>
      <c r="G1477"/>
      <c r="H1477"/>
      <c r="I1477"/>
      <c r="K1477"/>
      <c r="L1477"/>
    </row>
    <row r="1478" spans="3:12" x14ac:dyDescent="0.25">
      <c r="C1478"/>
      <c r="D1478"/>
      <c r="E1478"/>
      <c r="G1478"/>
      <c r="H1478"/>
      <c r="I1478"/>
      <c r="K1478"/>
      <c r="L1478"/>
    </row>
    <row r="1479" spans="3:12" x14ac:dyDescent="0.25">
      <c r="C1479"/>
      <c r="D1479"/>
      <c r="E1479"/>
      <c r="G1479"/>
      <c r="H1479"/>
      <c r="I1479"/>
      <c r="K1479"/>
      <c r="L1479"/>
    </row>
    <row r="1480" spans="3:12" x14ac:dyDescent="0.25">
      <c r="C1480"/>
      <c r="D1480"/>
      <c r="E1480"/>
      <c r="G1480"/>
      <c r="H1480"/>
      <c r="I1480"/>
      <c r="K1480"/>
      <c r="L1480"/>
    </row>
    <row r="1481" spans="3:12" x14ac:dyDescent="0.25">
      <c r="C1481"/>
      <c r="D1481"/>
      <c r="E1481"/>
      <c r="G1481"/>
      <c r="H1481"/>
      <c r="I1481"/>
      <c r="K1481"/>
      <c r="L1481"/>
    </row>
    <row r="1482" spans="3:12" x14ac:dyDescent="0.25">
      <c r="C1482"/>
      <c r="D1482"/>
      <c r="E1482"/>
      <c r="G1482"/>
      <c r="H1482"/>
      <c r="I1482"/>
      <c r="K1482"/>
      <c r="L1482"/>
    </row>
    <row r="1483" spans="3:12" x14ac:dyDescent="0.25">
      <c r="C1483"/>
      <c r="D1483"/>
      <c r="E1483"/>
      <c r="G1483"/>
      <c r="H1483"/>
      <c r="I1483"/>
      <c r="K1483"/>
      <c r="L1483"/>
    </row>
    <row r="1484" spans="3:12" x14ac:dyDescent="0.25">
      <c r="C1484"/>
      <c r="D1484"/>
      <c r="E1484"/>
      <c r="G1484"/>
      <c r="H1484"/>
      <c r="I1484"/>
      <c r="K1484"/>
      <c r="L1484"/>
    </row>
    <row r="1485" spans="3:12" x14ac:dyDescent="0.25">
      <c r="C1485"/>
      <c r="D1485"/>
      <c r="E1485"/>
      <c r="G1485"/>
      <c r="H1485"/>
      <c r="I1485"/>
      <c r="K1485"/>
      <c r="L1485"/>
    </row>
    <row r="1486" spans="3:12" x14ac:dyDescent="0.25">
      <c r="C1486"/>
      <c r="D1486"/>
      <c r="E1486"/>
      <c r="G1486"/>
      <c r="H1486"/>
      <c r="I1486"/>
      <c r="K1486"/>
      <c r="L1486"/>
    </row>
    <row r="1487" spans="3:12" x14ac:dyDescent="0.25">
      <c r="C1487"/>
      <c r="D1487"/>
      <c r="E1487"/>
      <c r="G1487"/>
      <c r="H1487"/>
      <c r="I1487"/>
      <c r="K1487"/>
      <c r="L1487"/>
    </row>
    <row r="1488" spans="3:12" x14ac:dyDescent="0.25">
      <c r="C1488"/>
      <c r="D1488"/>
      <c r="E1488"/>
      <c r="G1488"/>
      <c r="H1488"/>
      <c r="I1488"/>
      <c r="K1488"/>
      <c r="L1488"/>
    </row>
    <row r="1489" spans="3:12" x14ac:dyDescent="0.25">
      <c r="C1489"/>
      <c r="D1489"/>
      <c r="E1489"/>
      <c r="G1489"/>
      <c r="H1489"/>
      <c r="I1489"/>
      <c r="K1489"/>
      <c r="L1489"/>
    </row>
    <row r="1490" spans="3:12" x14ac:dyDescent="0.25">
      <c r="C1490"/>
      <c r="D1490"/>
      <c r="E1490"/>
      <c r="G1490"/>
      <c r="H1490"/>
      <c r="I1490"/>
      <c r="K1490"/>
      <c r="L1490"/>
    </row>
    <row r="1491" spans="3:12" x14ac:dyDescent="0.25">
      <c r="C1491"/>
      <c r="D1491"/>
      <c r="E1491"/>
      <c r="G1491"/>
      <c r="H1491"/>
      <c r="I1491"/>
      <c r="K1491"/>
      <c r="L1491"/>
    </row>
    <row r="1492" spans="3:12" x14ac:dyDescent="0.25">
      <c r="C1492"/>
      <c r="D1492"/>
      <c r="E1492"/>
      <c r="G1492"/>
      <c r="H1492"/>
      <c r="I1492"/>
      <c r="K1492"/>
      <c r="L1492"/>
    </row>
    <row r="1493" spans="3:12" x14ac:dyDescent="0.25">
      <c r="C1493"/>
      <c r="D1493"/>
      <c r="E1493"/>
      <c r="G1493"/>
      <c r="H1493"/>
      <c r="I1493"/>
      <c r="K1493"/>
      <c r="L1493"/>
    </row>
    <row r="1494" spans="3:12" x14ac:dyDescent="0.25">
      <c r="C1494"/>
      <c r="D1494"/>
      <c r="E1494"/>
      <c r="G1494"/>
      <c r="H1494"/>
      <c r="I1494"/>
      <c r="K1494"/>
      <c r="L1494"/>
    </row>
    <row r="1495" spans="3:12" x14ac:dyDescent="0.25">
      <c r="C1495"/>
      <c r="D1495"/>
      <c r="E1495"/>
      <c r="G1495"/>
      <c r="H1495"/>
      <c r="I1495"/>
      <c r="K1495"/>
      <c r="L1495"/>
    </row>
    <row r="1496" spans="3:12" x14ac:dyDescent="0.25">
      <c r="C1496"/>
      <c r="D1496"/>
      <c r="E1496"/>
      <c r="G1496"/>
      <c r="H1496"/>
      <c r="I1496"/>
      <c r="K1496"/>
      <c r="L1496"/>
    </row>
    <row r="1497" spans="3:12" x14ac:dyDescent="0.25">
      <c r="C1497"/>
      <c r="D1497"/>
      <c r="E1497"/>
      <c r="G1497"/>
      <c r="H1497"/>
      <c r="I1497"/>
      <c r="K1497"/>
      <c r="L1497"/>
    </row>
    <row r="1498" spans="3:12" x14ac:dyDescent="0.25">
      <c r="C1498"/>
      <c r="D1498"/>
      <c r="E1498"/>
      <c r="G1498"/>
      <c r="H1498"/>
      <c r="I1498"/>
      <c r="K1498"/>
      <c r="L1498"/>
    </row>
    <row r="1499" spans="3:12" x14ac:dyDescent="0.25">
      <c r="C1499"/>
      <c r="D1499"/>
      <c r="E1499"/>
      <c r="G1499"/>
      <c r="H1499"/>
      <c r="I1499"/>
      <c r="K1499"/>
      <c r="L1499"/>
    </row>
    <row r="1500" spans="3:12" x14ac:dyDescent="0.25">
      <c r="C1500"/>
      <c r="D1500"/>
      <c r="E1500"/>
      <c r="G1500"/>
      <c r="H1500"/>
      <c r="I1500"/>
      <c r="K1500"/>
      <c r="L1500"/>
    </row>
    <row r="1501" spans="3:12" x14ac:dyDescent="0.25">
      <c r="C1501"/>
      <c r="D1501"/>
      <c r="E1501"/>
      <c r="G1501"/>
      <c r="H1501"/>
      <c r="I1501"/>
      <c r="K1501"/>
      <c r="L1501"/>
    </row>
    <row r="1502" spans="3:12" x14ac:dyDescent="0.25">
      <c r="C1502"/>
      <c r="D1502"/>
      <c r="E1502"/>
      <c r="G1502"/>
      <c r="H1502"/>
      <c r="I1502"/>
      <c r="K1502"/>
      <c r="L1502"/>
    </row>
    <row r="1503" spans="3:12" x14ac:dyDescent="0.25">
      <c r="C1503"/>
      <c r="D1503"/>
      <c r="E1503"/>
      <c r="G1503"/>
      <c r="H1503"/>
      <c r="I1503"/>
      <c r="K1503"/>
      <c r="L1503"/>
    </row>
    <row r="1504" spans="3:12" x14ac:dyDescent="0.25">
      <c r="C1504"/>
      <c r="D1504"/>
      <c r="E1504"/>
      <c r="G1504"/>
      <c r="H1504"/>
      <c r="I1504"/>
      <c r="K1504"/>
      <c r="L1504"/>
    </row>
    <row r="1505" spans="3:12" x14ac:dyDescent="0.25">
      <c r="C1505"/>
      <c r="D1505"/>
      <c r="E1505"/>
      <c r="G1505"/>
      <c r="H1505"/>
      <c r="I1505"/>
      <c r="K1505"/>
      <c r="L1505"/>
    </row>
    <row r="1506" spans="3:12" x14ac:dyDescent="0.25">
      <c r="C1506"/>
      <c r="D1506"/>
      <c r="E1506"/>
      <c r="G1506"/>
      <c r="H1506"/>
      <c r="I1506"/>
      <c r="K1506"/>
      <c r="L1506"/>
    </row>
    <row r="1507" spans="3:12" x14ac:dyDescent="0.25">
      <c r="C1507"/>
      <c r="D1507"/>
      <c r="E1507"/>
      <c r="G1507"/>
      <c r="H1507"/>
      <c r="I1507"/>
      <c r="K1507"/>
      <c r="L1507"/>
    </row>
    <row r="1508" spans="3:12" x14ac:dyDescent="0.25">
      <c r="C1508"/>
      <c r="D1508"/>
      <c r="E1508"/>
      <c r="G1508"/>
      <c r="H1508"/>
      <c r="I1508"/>
      <c r="K1508"/>
      <c r="L1508"/>
    </row>
    <row r="1509" spans="3:12" x14ac:dyDescent="0.25">
      <c r="C1509"/>
      <c r="D1509"/>
      <c r="E1509"/>
      <c r="G1509"/>
      <c r="H1509"/>
      <c r="I1509"/>
      <c r="K1509"/>
      <c r="L1509"/>
    </row>
    <row r="1510" spans="3:12" x14ac:dyDescent="0.25">
      <c r="C1510"/>
      <c r="D1510"/>
      <c r="E1510"/>
      <c r="G1510"/>
      <c r="H1510"/>
      <c r="I1510"/>
      <c r="K1510"/>
      <c r="L1510"/>
    </row>
    <row r="1511" spans="3:12" x14ac:dyDescent="0.25">
      <c r="C1511"/>
      <c r="D1511"/>
      <c r="E1511"/>
      <c r="G1511"/>
      <c r="H1511"/>
      <c r="I1511"/>
      <c r="K1511"/>
      <c r="L1511"/>
    </row>
    <row r="1512" spans="3:12" x14ac:dyDescent="0.25">
      <c r="C1512"/>
      <c r="D1512"/>
      <c r="E1512"/>
      <c r="G1512"/>
      <c r="H1512"/>
      <c r="I1512"/>
      <c r="K1512"/>
      <c r="L1512"/>
    </row>
    <row r="1513" spans="3:12" x14ac:dyDescent="0.25">
      <c r="C1513"/>
      <c r="D1513"/>
      <c r="E1513"/>
      <c r="G1513"/>
      <c r="H1513"/>
      <c r="I1513"/>
      <c r="K1513"/>
      <c r="L1513"/>
    </row>
    <row r="1514" spans="3:12" x14ac:dyDescent="0.25">
      <c r="C1514"/>
      <c r="D1514"/>
      <c r="E1514"/>
      <c r="G1514"/>
      <c r="H1514"/>
      <c r="I1514"/>
      <c r="K1514"/>
      <c r="L1514"/>
    </row>
    <row r="1515" spans="3:12" x14ac:dyDescent="0.25">
      <c r="C1515"/>
      <c r="D1515"/>
      <c r="E1515"/>
      <c r="G1515"/>
      <c r="H1515"/>
      <c r="I1515"/>
      <c r="K1515"/>
      <c r="L1515"/>
    </row>
    <row r="1516" spans="3:12" x14ac:dyDescent="0.25">
      <c r="C1516"/>
      <c r="D1516"/>
      <c r="E1516"/>
      <c r="G1516"/>
      <c r="H1516"/>
      <c r="I1516"/>
      <c r="K1516"/>
      <c r="L1516"/>
    </row>
    <row r="1517" spans="3:12" x14ac:dyDescent="0.25">
      <c r="C1517"/>
      <c r="D1517"/>
      <c r="E1517"/>
      <c r="G1517"/>
      <c r="H1517"/>
      <c r="I1517"/>
      <c r="K1517"/>
      <c r="L1517"/>
    </row>
    <row r="1518" spans="3:12" x14ac:dyDescent="0.25">
      <c r="C1518"/>
      <c r="D1518"/>
      <c r="E1518"/>
      <c r="G1518"/>
      <c r="H1518"/>
      <c r="I1518"/>
      <c r="K1518"/>
      <c r="L1518"/>
    </row>
    <row r="1519" spans="3:12" x14ac:dyDescent="0.25">
      <c r="C1519"/>
      <c r="D1519"/>
      <c r="E1519"/>
      <c r="G1519"/>
      <c r="H1519"/>
      <c r="I1519"/>
      <c r="K1519"/>
      <c r="L1519"/>
    </row>
    <row r="1520" spans="3:12" x14ac:dyDescent="0.25">
      <c r="C1520"/>
      <c r="D1520"/>
      <c r="E1520"/>
      <c r="G1520"/>
      <c r="H1520"/>
      <c r="I1520"/>
      <c r="K1520"/>
      <c r="L1520"/>
    </row>
    <row r="1521" spans="3:12" x14ac:dyDescent="0.25">
      <c r="C1521"/>
      <c r="D1521"/>
      <c r="E1521"/>
      <c r="G1521"/>
      <c r="H1521"/>
      <c r="I1521"/>
      <c r="K1521"/>
      <c r="L1521"/>
    </row>
    <row r="1522" spans="3:12" x14ac:dyDescent="0.25">
      <c r="C1522"/>
      <c r="D1522"/>
      <c r="E1522"/>
      <c r="G1522"/>
      <c r="H1522"/>
      <c r="I1522"/>
      <c r="K1522"/>
      <c r="L1522"/>
    </row>
    <row r="1523" spans="3:12" x14ac:dyDescent="0.25">
      <c r="C1523"/>
      <c r="D1523"/>
      <c r="E1523"/>
      <c r="G1523"/>
      <c r="H1523"/>
      <c r="I1523"/>
      <c r="K1523"/>
      <c r="L1523"/>
    </row>
    <row r="1524" spans="3:12" x14ac:dyDescent="0.25">
      <c r="C1524"/>
      <c r="D1524"/>
      <c r="E1524"/>
      <c r="G1524"/>
      <c r="H1524"/>
      <c r="I1524"/>
      <c r="K1524"/>
      <c r="L1524"/>
    </row>
    <row r="1525" spans="3:12" x14ac:dyDescent="0.25">
      <c r="C1525"/>
      <c r="D1525"/>
      <c r="E1525"/>
      <c r="G1525"/>
      <c r="H1525"/>
      <c r="I1525"/>
      <c r="K1525"/>
      <c r="L1525"/>
    </row>
    <row r="1526" spans="3:12" x14ac:dyDescent="0.25">
      <c r="C1526"/>
      <c r="D1526"/>
      <c r="E1526"/>
      <c r="G1526"/>
      <c r="H1526"/>
      <c r="I1526"/>
      <c r="K1526"/>
      <c r="L1526"/>
    </row>
    <row r="1527" spans="3:12" x14ac:dyDescent="0.25">
      <c r="C1527"/>
      <c r="D1527"/>
      <c r="E1527"/>
      <c r="G1527"/>
      <c r="H1527"/>
      <c r="I1527"/>
      <c r="K1527"/>
      <c r="L1527"/>
    </row>
    <row r="1528" spans="3:12" x14ac:dyDescent="0.25">
      <c r="C1528"/>
      <c r="D1528"/>
      <c r="E1528"/>
      <c r="G1528"/>
      <c r="H1528"/>
      <c r="I1528"/>
      <c r="K1528"/>
      <c r="L1528"/>
    </row>
    <row r="1529" spans="3:12" x14ac:dyDescent="0.25">
      <c r="C1529"/>
      <c r="D1529"/>
      <c r="E1529"/>
      <c r="G1529"/>
      <c r="H1529"/>
      <c r="I1529"/>
      <c r="K1529"/>
      <c r="L1529"/>
    </row>
    <row r="1530" spans="3:12" x14ac:dyDescent="0.25">
      <c r="C1530"/>
      <c r="D1530"/>
      <c r="E1530"/>
      <c r="G1530"/>
      <c r="H1530"/>
      <c r="I1530"/>
      <c r="K1530"/>
      <c r="L1530"/>
    </row>
    <row r="1531" spans="3:12" x14ac:dyDescent="0.25">
      <c r="C1531"/>
      <c r="D1531"/>
      <c r="E1531"/>
      <c r="G1531"/>
      <c r="H1531"/>
      <c r="I1531"/>
      <c r="K1531"/>
      <c r="L1531"/>
    </row>
    <row r="1532" spans="3:12" x14ac:dyDescent="0.25">
      <c r="C1532"/>
      <c r="D1532"/>
      <c r="E1532"/>
      <c r="G1532"/>
      <c r="H1532"/>
      <c r="I1532"/>
      <c r="K1532"/>
      <c r="L1532"/>
    </row>
    <row r="1533" spans="3:12" x14ac:dyDescent="0.25">
      <c r="C1533"/>
      <c r="D1533"/>
      <c r="E1533"/>
      <c r="G1533"/>
      <c r="H1533"/>
      <c r="I1533"/>
      <c r="K1533"/>
      <c r="L1533"/>
    </row>
    <row r="1534" spans="3:12" x14ac:dyDescent="0.25">
      <c r="C1534"/>
      <c r="D1534"/>
      <c r="E1534"/>
      <c r="G1534"/>
      <c r="H1534"/>
      <c r="I1534"/>
      <c r="K1534"/>
      <c r="L1534"/>
    </row>
    <row r="1535" spans="3:12" x14ac:dyDescent="0.25">
      <c r="C1535"/>
      <c r="D1535"/>
      <c r="E1535"/>
      <c r="G1535"/>
      <c r="H1535"/>
      <c r="I1535"/>
      <c r="K1535"/>
      <c r="L1535"/>
    </row>
    <row r="1536" spans="3:12" x14ac:dyDescent="0.25">
      <c r="C1536"/>
      <c r="D1536"/>
      <c r="E1536"/>
      <c r="G1536"/>
      <c r="H1536"/>
      <c r="I1536"/>
      <c r="K1536"/>
      <c r="L1536"/>
    </row>
    <row r="1537" spans="3:12" x14ac:dyDescent="0.25">
      <c r="C1537"/>
      <c r="D1537"/>
      <c r="E1537"/>
      <c r="G1537"/>
      <c r="H1537"/>
      <c r="I1537"/>
      <c r="K1537"/>
      <c r="L1537"/>
    </row>
    <row r="1538" spans="3:12" x14ac:dyDescent="0.25">
      <c r="C1538"/>
      <c r="D1538"/>
      <c r="E1538"/>
      <c r="G1538"/>
      <c r="H1538"/>
      <c r="I1538"/>
      <c r="K1538"/>
      <c r="L1538"/>
    </row>
    <row r="1539" spans="3:12" x14ac:dyDescent="0.25">
      <c r="C1539"/>
      <c r="D1539"/>
      <c r="E1539"/>
      <c r="G1539"/>
      <c r="H1539"/>
      <c r="I1539"/>
      <c r="K1539"/>
      <c r="L1539"/>
    </row>
    <row r="1540" spans="3:12" x14ac:dyDescent="0.25">
      <c r="C1540"/>
      <c r="D1540"/>
      <c r="E1540"/>
      <c r="G1540"/>
      <c r="H1540"/>
      <c r="I1540"/>
      <c r="K1540"/>
      <c r="L1540"/>
    </row>
    <row r="1541" spans="3:12" x14ac:dyDescent="0.25">
      <c r="C1541"/>
      <c r="D1541"/>
      <c r="E1541"/>
      <c r="G1541"/>
      <c r="H1541"/>
      <c r="I1541"/>
      <c r="K1541"/>
      <c r="L1541"/>
    </row>
    <row r="1542" spans="3:12" x14ac:dyDescent="0.25">
      <c r="C1542"/>
      <c r="D1542"/>
      <c r="E1542"/>
      <c r="G1542"/>
      <c r="H1542"/>
      <c r="I1542"/>
      <c r="K1542"/>
      <c r="L1542"/>
    </row>
    <row r="1543" spans="3:12" x14ac:dyDescent="0.25">
      <c r="C1543"/>
      <c r="D1543"/>
      <c r="E1543"/>
      <c r="G1543"/>
      <c r="H1543"/>
      <c r="I1543"/>
      <c r="K1543"/>
      <c r="L1543"/>
    </row>
    <row r="1544" spans="3:12" x14ac:dyDescent="0.25">
      <c r="C1544"/>
      <c r="D1544"/>
      <c r="E1544"/>
      <c r="G1544"/>
      <c r="H1544"/>
      <c r="I1544"/>
      <c r="K1544"/>
      <c r="L1544"/>
    </row>
    <row r="1545" spans="3:12" x14ac:dyDescent="0.25">
      <c r="C1545"/>
      <c r="D1545"/>
      <c r="E1545"/>
      <c r="G1545"/>
      <c r="H1545"/>
      <c r="I1545"/>
      <c r="K1545"/>
      <c r="L1545"/>
    </row>
    <row r="1546" spans="3:12" x14ac:dyDescent="0.25">
      <c r="C1546"/>
      <c r="D1546"/>
      <c r="E1546"/>
      <c r="G1546"/>
      <c r="H1546"/>
      <c r="I1546"/>
      <c r="K1546"/>
      <c r="L1546"/>
    </row>
    <row r="1547" spans="3:12" x14ac:dyDescent="0.25">
      <c r="C1547"/>
      <c r="D1547"/>
      <c r="E1547"/>
      <c r="G1547"/>
      <c r="H1547"/>
      <c r="I1547"/>
      <c r="K1547"/>
      <c r="L1547"/>
    </row>
    <row r="1548" spans="3:12" x14ac:dyDescent="0.25">
      <c r="C1548"/>
      <c r="D1548"/>
      <c r="E1548"/>
      <c r="G1548"/>
      <c r="H1548"/>
      <c r="I1548"/>
      <c r="K1548"/>
      <c r="L1548"/>
    </row>
    <row r="1549" spans="3:12" x14ac:dyDescent="0.25">
      <c r="C1549"/>
      <c r="D1549"/>
      <c r="E1549"/>
      <c r="G1549"/>
      <c r="H1549"/>
      <c r="I1549"/>
      <c r="K1549"/>
      <c r="L1549"/>
    </row>
    <row r="1550" spans="3:12" x14ac:dyDescent="0.25">
      <c r="C1550"/>
      <c r="D1550"/>
      <c r="E1550"/>
      <c r="G1550"/>
      <c r="H1550"/>
      <c r="I1550"/>
      <c r="K1550"/>
      <c r="L1550"/>
    </row>
    <row r="1551" spans="3:12" x14ac:dyDescent="0.25">
      <c r="C1551"/>
      <c r="D1551"/>
      <c r="E1551"/>
      <c r="G1551"/>
      <c r="H1551"/>
      <c r="I1551"/>
      <c r="K1551"/>
      <c r="L1551"/>
    </row>
    <row r="1552" spans="3:12" x14ac:dyDescent="0.25">
      <c r="C1552"/>
      <c r="D1552"/>
      <c r="E1552"/>
      <c r="G1552"/>
      <c r="H1552"/>
      <c r="I1552"/>
      <c r="K1552"/>
      <c r="L1552"/>
    </row>
    <row r="1553" spans="3:12" x14ac:dyDescent="0.25">
      <c r="C1553"/>
      <c r="D1553"/>
      <c r="E1553"/>
      <c r="G1553"/>
      <c r="H1553"/>
      <c r="I1553"/>
      <c r="K1553"/>
      <c r="L1553"/>
    </row>
    <row r="1554" spans="3:12" x14ac:dyDescent="0.25">
      <c r="C1554"/>
      <c r="D1554"/>
      <c r="E1554"/>
      <c r="G1554"/>
      <c r="H1554"/>
      <c r="I1554"/>
      <c r="K1554"/>
      <c r="L1554"/>
    </row>
    <row r="1555" spans="3:12" x14ac:dyDescent="0.25">
      <c r="C1555"/>
      <c r="D1555"/>
      <c r="E1555"/>
      <c r="G1555"/>
      <c r="H1555"/>
      <c r="I1555"/>
      <c r="K1555"/>
      <c r="L1555"/>
    </row>
    <row r="1556" spans="3:12" x14ac:dyDescent="0.25">
      <c r="C1556"/>
      <c r="D1556"/>
      <c r="E1556"/>
      <c r="G1556"/>
      <c r="H1556"/>
      <c r="I1556"/>
      <c r="K1556"/>
      <c r="L1556"/>
    </row>
    <row r="1557" spans="3:12" x14ac:dyDescent="0.25">
      <c r="C1557"/>
      <c r="D1557"/>
      <c r="E1557"/>
      <c r="G1557"/>
      <c r="H1557"/>
      <c r="I1557"/>
      <c r="K1557"/>
      <c r="L1557"/>
    </row>
    <row r="1558" spans="3:12" x14ac:dyDescent="0.25">
      <c r="C1558"/>
      <c r="D1558"/>
      <c r="E1558"/>
      <c r="G1558"/>
      <c r="H1558"/>
      <c r="I1558"/>
      <c r="K1558"/>
      <c r="L1558"/>
    </row>
    <row r="1559" spans="3:12" x14ac:dyDescent="0.25">
      <c r="C1559"/>
      <c r="D1559"/>
      <c r="E1559"/>
      <c r="G1559"/>
      <c r="H1559"/>
      <c r="I1559"/>
      <c r="K1559"/>
      <c r="L1559"/>
    </row>
    <row r="1560" spans="3:12" x14ac:dyDescent="0.25">
      <c r="C1560"/>
      <c r="D1560"/>
      <c r="E1560"/>
      <c r="G1560"/>
      <c r="H1560"/>
      <c r="I1560"/>
      <c r="K1560"/>
      <c r="L1560"/>
    </row>
    <row r="1561" spans="3:12" x14ac:dyDescent="0.25">
      <c r="C1561"/>
      <c r="D1561"/>
      <c r="E1561"/>
      <c r="G1561"/>
      <c r="H1561"/>
      <c r="I1561"/>
      <c r="K1561"/>
      <c r="L1561"/>
    </row>
    <row r="1562" spans="3:12" x14ac:dyDescent="0.25">
      <c r="C1562"/>
      <c r="D1562"/>
      <c r="E1562"/>
      <c r="G1562"/>
      <c r="H1562"/>
      <c r="I1562"/>
      <c r="K1562"/>
      <c r="L1562"/>
    </row>
    <row r="1563" spans="3:12" x14ac:dyDescent="0.25">
      <c r="C1563"/>
      <c r="D1563"/>
      <c r="E1563"/>
      <c r="G1563"/>
      <c r="H1563"/>
      <c r="I1563"/>
      <c r="K1563"/>
      <c r="L1563"/>
    </row>
    <row r="1564" spans="3:12" x14ac:dyDescent="0.25">
      <c r="C1564"/>
      <c r="D1564"/>
      <c r="E1564"/>
      <c r="G1564"/>
      <c r="H1564"/>
      <c r="I1564"/>
      <c r="K1564"/>
      <c r="L1564"/>
    </row>
    <row r="1565" spans="3:12" x14ac:dyDescent="0.25">
      <c r="C1565"/>
      <c r="D1565"/>
      <c r="E1565"/>
      <c r="G1565"/>
      <c r="H1565"/>
      <c r="I1565"/>
      <c r="K1565"/>
      <c r="L1565"/>
    </row>
    <row r="1566" spans="3:12" x14ac:dyDescent="0.25">
      <c r="C1566"/>
      <c r="D1566"/>
      <c r="E1566"/>
      <c r="G1566"/>
      <c r="H1566"/>
      <c r="I1566"/>
      <c r="K1566"/>
      <c r="L1566"/>
    </row>
    <row r="1567" spans="3:12" x14ac:dyDescent="0.25">
      <c r="C1567"/>
      <c r="D1567"/>
      <c r="E1567"/>
      <c r="G1567"/>
      <c r="H1567"/>
      <c r="I1567"/>
      <c r="K1567"/>
      <c r="L1567"/>
    </row>
    <row r="1568" spans="3:12" x14ac:dyDescent="0.25">
      <c r="C1568"/>
      <c r="D1568"/>
      <c r="E1568"/>
      <c r="G1568"/>
      <c r="H1568"/>
      <c r="I1568"/>
      <c r="K1568"/>
      <c r="L1568"/>
    </row>
    <row r="1569" spans="3:12" x14ac:dyDescent="0.25">
      <c r="C1569"/>
      <c r="D1569"/>
      <c r="E1569"/>
      <c r="G1569"/>
      <c r="H1569"/>
      <c r="I1569"/>
      <c r="K1569"/>
      <c r="L1569"/>
    </row>
    <row r="1570" spans="3:12" x14ac:dyDescent="0.25">
      <c r="C1570"/>
      <c r="D1570"/>
      <c r="E1570"/>
      <c r="G1570"/>
      <c r="H1570"/>
      <c r="I1570"/>
      <c r="K1570"/>
      <c r="L1570"/>
    </row>
    <row r="1571" spans="3:12" x14ac:dyDescent="0.25">
      <c r="C1571"/>
      <c r="D1571"/>
      <c r="E1571"/>
      <c r="G1571"/>
      <c r="H1571"/>
      <c r="I1571"/>
      <c r="K1571"/>
      <c r="L1571"/>
    </row>
    <row r="1572" spans="3:12" x14ac:dyDescent="0.25">
      <c r="C1572"/>
      <c r="D1572"/>
      <c r="E1572"/>
      <c r="G1572"/>
      <c r="H1572"/>
      <c r="I1572"/>
      <c r="K1572"/>
      <c r="L1572"/>
    </row>
    <row r="1573" spans="3:12" x14ac:dyDescent="0.25">
      <c r="C1573"/>
      <c r="D1573"/>
      <c r="E1573"/>
      <c r="G1573"/>
      <c r="H1573"/>
      <c r="I1573"/>
      <c r="K1573"/>
      <c r="L1573"/>
    </row>
    <row r="1574" spans="3:12" x14ac:dyDescent="0.25">
      <c r="C1574"/>
      <c r="D1574"/>
      <c r="E1574"/>
      <c r="G1574"/>
      <c r="H1574"/>
      <c r="I1574"/>
      <c r="K1574"/>
      <c r="L1574"/>
    </row>
    <row r="1575" spans="3:12" x14ac:dyDescent="0.25">
      <c r="C1575"/>
      <c r="D1575"/>
      <c r="E1575"/>
      <c r="G1575"/>
      <c r="H1575"/>
      <c r="I1575"/>
      <c r="K1575"/>
      <c r="L1575"/>
    </row>
    <row r="1576" spans="3:12" x14ac:dyDescent="0.25">
      <c r="C1576"/>
      <c r="D1576"/>
      <c r="E1576"/>
      <c r="G1576"/>
      <c r="H1576"/>
      <c r="I1576"/>
      <c r="K1576"/>
      <c r="L1576"/>
    </row>
    <row r="1577" spans="3:12" x14ac:dyDescent="0.25">
      <c r="C1577"/>
      <c r="D1577"/>
      <c r="E1577"/>
      <c r="G1577"/>
      <c r="H1577"/>
      <c r="I1577"/>
      <c r="K1577"/>
      <c r="L1577"/>
    </row>
    <row r="1578" spans="3:12" x14ac:dyDescent="0.25">
      <c r="C1578"/>
      <c r="D1578"/>
      <c r="E1578"/>
      <c r="G1578"/>
      <c r="H1578"/>
      <c r="I1578"/>
      <c r="K1578"/>
      <c r="L1578"/>
    </row>
    <row r="1579" spans="3:12" x14ac:dyDescent="0.25">
      <c r="C1579"/>
      <c r="D1579"/>
      <c r="E1579"/>
      <c r="G1579"/>
      <c r="H1579"/>
      <c r="I1579"/>
      <c r="K1579"/>
      <c r="L1579"/>
    </row>
    <row r="1580" spans="3:12" x14ac:dyDescent="0.25">
      <c r="C1580"/>
      <c r="D1580"/>
      <c r="E1580"/>
      <c r="G1580"/>
      <c r="H1580"/>
      <c r="I1580"/>
      <c r="K1580"/>
      <c r="L1580"/>
    </row>
    <row r="1581" spans="3:12" x14ac:dyDescent="0.25">
      <c r="C1581"/>
      <c r="D1581"/>
      <c r="E1581"/>
      <c r="G1581"/>
      <c r="H1581"/>
      <c r="I1581"/>
      <c r="K1581"/>
      <c r="L1581"/>
    </row>
    <row r="1582" spans="3:12" x14ac:dyDescent="0.25">
      <c r="C1582"/>
      <c r="D1582"/>
      <c r="E1582"/>
      <c r="G1582"/>
      <c r="H1582"/>
      <c r="I1582"/>
      <c r="K1582"/>
      <c r="L1582"/>
    </row>
    <row r="1583" spans="3:12" x14ac:dyDescent="0.25">
      <c r="C1583"/>
      <c r="D1583"/>
      <c r="E1583"/>
      <c r="G1583"/>
      <c r="H1583"/>
      <c r="I1583"/>
      <c r="K1583"/>
      <c r="L1583"/>
    </row>
    <row r="1584" spans="3:12" x14ac:dyDescent="0.25">
      <c r="C1584"/>
      <c r="D1584"/>
      <c r="E1584"/>
      <c r="G1584"/>
      <c r="H1584"/>
      <c r="I1584"/>
      <c r="K1584"/>
      <c r="L1584"/>
    </row>
    <row r="1585" spans="3:12" x14ac:dyDescent="0.25">
      <c r="C1585"/>
      <c r="D1585"/>
      <c r="E1585"/>
      <c r="G1585"/>
      <c r="H1585"/>
      <c r="I1585"/>
      <c r="K1585"/>
      <c r="L1585"/>
    </row>
    <row r="1586" spans="3:12" x14ac:dyDescent="0.25">
      <c r="C1586"/>
      <c r="D1586"/>
      <c r="E1586"/>
      <c r="G1586"/>
      <c r="H1586"/>
      <c r="I1586"/>
      <c r="K1586"/>
      <c r="L1586"/>
    </row>
    <row r="1587" spans="3:12" x14ac:dyDescent="0.25">
      <c r="C1587"/>
      <c r="D1587"/>
      <c r="E1587"/>
      <c r="G1587"/>
      <c r="H1587"/>
      <c r="I1587"/>
      <c r="K1587"/>
      <c r="L1587"/>
    </row>
    <row r="1588" spans="3:12" x14ac:dyDescent="0.25">
      <c r="C1588"/>
      <c r="D1588"/>
      <c r="E1588"/>
      <c r="G1588"/>
      <c r="H1588"/>
      <c r="I1588"/>
      <c r="K1588"/>
      <c r="L1588"/>
    </row>
    <row r="1589" spans="3:12" x14ac:dyDescent="0.25">
      <c r="C1589"/>
      <c r="D1589"/>
      <c r="E1589"/>
      <c r="G1589"/>
      <c r="H1589"/>
      <c r="I1589"/>
      <c r="K1589"/>
      <c r="L1589"/>
    </row>
    <row r="1590" spans="3:12" x14ac:dyDescent="0.25">
      <c r="C1590"/>
      <c r="D1590"/>
      <c r="E1590"/>
      <c r="G1590"/>
      <c r="H1590"/>
      <c r="I1590"/>
      <c r="K1590"/>
      <c r="L1590"/>
    </row>
    <row r="1591" spans="3:12" x14ac:dyDescent="0.25">
      <c r="C1591"/>
      <c r="D1591"/>
      <c r="E1591"/>
      <c r="G1591"/>
      <c r="H1591"/>
      <c r="I1591"/>
      <c r="K1591"/>
      <c r="L1591"/>
    </row>
    <row r="1592" spans="3:12" x14ac:dyDescent="0.25">
      <c r="C1592"/>
      <c r="D1592"/>
      <c r="E1592"/>
      <c r="G1592"/>
      <c r="H1592"/>
      <c r="I1592"/>
      <c r="K1592"/>
      <c r="L1592"/>
    </row>
    <row r="1593" spans="3:12" x14ac:dyDescent="0.25">
      <c r="C1593"/>
      <c r="D1593"/>
      <c r="E1593"/>
      <c r="G1593"/>
      <c r="H1593"/>
      <c r="I1593"/>
      <c r="K1593"/>
      <c r="L1593"/>
    </row>
    <row r="1594" spans="3:12" x14ac:dyDescent="0.25">
      <c r="C1594"/>
      <c r="D1594"/>
      <c r="E1594"/>
      <c r="G1594"/>
      <c r="H1594"/>
      <c r="I1594"/>
      <c r="K1594"/>
      <c r="L1594"/>
    </row>
    <row r="1595" spans="3:12" x14ac:dyDescent="0.25">
      <c r="C1595"/>
      <c r="D1595"/>
      <c r="E1595"/>
      <c r="G1595"/>
      <c r="H1595"/>
      <c r="I1595"/>
      <c r="K1595"/>
      <c r="L1595"/>
    </row>
    <row r="1596" spans="3:12" x14ac:dyDescent="0.25">
      <c r="C1596"/>
      <c r="D1596"/>
      <c r="E1596"/>
      <c r="G1596"/>
      <c r="H1596"/>
      <c r="I1596"/>
      <c r="K1596"/>
      <c r="L1596"/>
    </row>
    <row r="1597" spans="3:12" x14ac:dyDescent="0.25">
      <c r="C1597"/>
      <c r="D1597"/>
      <c r="E1597"/>
      <c r="G1597"/>
      <c r="H1597"/>
      <c r="I1597"/>
      <c r="K1597"/>
      <c r="L1597"/>
    </row>
    <row r="1598" spans="3:12" x14ac:dyDescent="0.25">
      <c r="C1598"/>
      <c r="D1598"/>
      <c r="E1598"/>
      <c r="G1598"/>
      <c r="H1598"/>
      <c r="I1598"/>
      <c r="K1598"/>
      <c r="L1598"/>
    </row>
    <row r="1599" spans="3:12" x14ac:dyDescent="0.25">
      <c r="C1599"/>
      <c r="D1599"/>
      <c r="E1599"/>
      <c r="G1599"/>
      <c r="H1599"/>
      <c r="I1599"/>
      <c r="K1599"/>
      <c r="L1599"/>
    </row>
    <row r="1600" spans="3:12" x14ac:dyDescent="0.25">
      <c r="C1600"/>
      <c r="D1600"/>
      <c r="E1600"/>
      <c r="G1600"/>
      <c r="H1600"/>
      <c r="I1600"/>
      <c r="K1600"/>
      <c r="L1600"/>
    </row>
    <row r="1601" spans="3:12" x14ac:dyDescent="0.25">
      <c r="C1601"/>
      <c r="D1601"/>
      <c r="E1601"/>
      <c r="G1601"/>
      <c r="H1601"/>
      <c r="I1601"/>
      <c r="K1601"/>
      <c r="L1601"/>
    </row>
    <row r="1602" spans="3:12" x14ac:dyDescent="0.25">
      <c r="C1602"/>
      <c r="D1602"/>
      <c r="E1602"/>
      <c r="G1602"/>
      <c r="H1602"/>
      <c r="I1602"/>
      <c r="K1602"/>
      <c r="L1602"/>
    </row>
    <row r="1603" spans="3:12" x14ac:dyDescent="0.25">
      <c r="C1603"/>
      <c r="D1603"/>
      <c r="E1603"/>
      <c r="G1603"/>
      <c r="H1603"/>
      <c r="I1603"/>
      <c r="K1603"/>
      <c r="L1603"/>
    </row>
    <row r="1604" spans="3:12" x14ac:dyDescent="0.25">
      <c r="C1604"/>
      <c r="D1604"/>
      <c r="E1604"/>
      <c r="G1604"/>
      <c r="H1604"/>
      <c r="I1604"/>
      <c r="K1604"/>
      <c r="L1604"/>
    </row>
    <row r="1605" spans="3:12" x14ac:dyDescent="0.25">
      <c r="C1605"/>
      <c r="D1605"/>
      <c r="E1605"/>
      <c r="G1605"/>
      <c r="H1605"/>
      <c r="I1605"/>
      <c r="K1605"/>
      <c r="L1605"/>
    </row>
    <row r="1606" spans="3:12" x14ac:dyDescent="0.25">
      <c r="C1606"/>
      <c r="D1606"/>
      <c r="E1606"/>
      <c r="G1606"/>
      <c r="H1606"/>
      <c r="I1606"/>
      <c r="K1606"/>
      <c r="L1606"/>
    </row>
    <row r="1607" spans="3:12" x14ac:dyDescent="0.25">
      <c r="C1607"/>
      <c r="D1607"/>
      <c r="E1607"/>
      <c r="G1607"/>
      <c r="H1607"/>
      <c r="I1607"/>
      <c r="K1607"/>
      <c r="L1607"/>
    </row>
    <row r="1608" spans="3:12" x14ac:dyDescent="0.25">
      <c r="C1608"/>
      <c r="D1608"/>
      <c r="E1608"/>
      <c r="G1608"/>
      <c r="H1608"/>
      <c r="I1608"/>
      <c r="K1608"/>
      <c r="L1608"/>
    </row>
    <row r="1609" spans="3:12" x14ac:dyDescent="0.25">
      <c r="C1609"/>
      <c r="D1609"/>
      <c r="E1609"/>
      <c r="G1609"/>
      <c r="H1609"/>
      <c r="I1609"/>
      <c r="K1609"/>
      <c r="L1609"/>
    </row>
    <row r="1610" spans="3:12" x14ac:dyDescent="0.25">
      <c r="C1610"/>
      <c r="D1610"/>
      <c r="E1610"/>
      <c r="G1610"/>
      <c r="H1610"/>
      <c r="I1610"/>
      <c r="K1610"/>
      <c r="L1610"/>
    </row>
    <row r="1611" spans="3:12" x14ac:dyDescent="0.25">
      <c r="C1611"/>
      <c r="D1611"/>
      <c r="E1611"/>
      <c r="G1611"/>
      <c r="H1611"/>
      <c r="I1611"/>
      <c r="K1611"/>
      <c r="L1611"/>
    </row>
    <row r="1612" spans="3:12" x14ac:dyDescent="0.25">
      <c r="C1612"/>
      <c r="D1612"/>
      <c r="E1612"/>
      <c r="G1612"/>
      <c r="H1612"/>
      <c r="I1612"/>
      <c r="K1612"/>
      <c r="L1612"/>
    </row>
    <row r="1613" spans="3:12" x14ac:dyDescent="0.25">
      <c r="C1613"/>
      <c r="D1613"/>
      <c r="E1613"/>
      <c r="G1613"/>
      <c r="H1613"/>
      <c r="I1613"/>
      <c r="K1613"/>
      <c r="L1613"/>
    </row>
    <row r="1614" spans="3:12" x14ac:dyDescent="0.25">
      <c r="C1614"/>
      <c r="D1614"/>
      <c r="E1614"/>
      <c r="G1614"/>
      <c r="H1614"/>
      <c r="I1614"/>
      <c r="K1614"/>
      <c r="L1614"/>
    </row>
    <row r="1615" spans="3:12" x14ac:dyDescent="0.25">
      <c r="C1615"/>
      <c r="D1615"/>
      <c r="E1615"/>
      <c r="G1615"/>
      <c r="H1615"/>
      <c r="I1615"/>
      <c r="K1615"/>
      <c r="L1615"/>
    </row>
    <row r="1616" spans="3:12" x14ac:dyDescent="0.25">
      <c r="C1616"/>
      <c r="D1616"/>
      <c r="E1616"/>
      <c r="G1616"/>
      <c r="H1616"/>
      <c r="I1616"/>
      <c r="K1616"/>
      <c r="L1616"/>
    </row>
    <row r="1617" spans="3:12" x14ac:dyDescent="0.25">
      <c r="C1617"/>
      <c r="D1617"/>
      <c r="E1617"/>
      <c r="G1617"/>
      <c r="H1617"/>
      <c r="I1617"/>
      <c r="K1617"/>
      <c r="L1617"/>
    </row>
    <row r="1618" spans="3:12" x14ac:dyDescent="0.25">
      <c r="C1618"/>
      <c r="D1618"/>
      <c r="E1618"/>
      <c r="G1618"/>
      <c r="H1618"/>
      <c r="I1618"/>
      <c r="K1618"/>
      <c r="L1618"/>
    </row>
    <row r="1619" spans="3:12" x14ac:dyDescent="0.25">
      <c r="C1619"/>
      <c r="D1619"/>
      <c r="E1619"/>
      <c r="G1619"/>
      <c r="H1619"/>
      <c r="I1619"/>
      <c r="K1619"/>
      <c r="L1619"/>
    </row>
    <row r="1620" spans="3:12" x14ac:dyDescent="0.25">
      <c r="C1620"/>
      <c r="D1620"/>
      <c r="E1620"/>
      <c r="G1620"/>
      <c r="H1620"/>
      <c r="I1620"/>
      <c r="K1620"/>
      <c r="L1620"/>
    </row>
    <row r="1621" spans="3:12" x14ac:dyDescent="0.25">
      <c r="C1621"/>
      <c r="D1621"/>
      <c r="E1621"/>
      <c r="G1621"/>
      <c r="H1621"/>
      <c r="I1621"/>
      <c r="K1621"/>
      <c r="L1621"/>
    </row>
    <row r="1622" spans="3:12" x14ac:dyDescent="0.25">
      <c r="C1622"/>
      <c r="D1622"/>
      <c r="E1622"/>
      <c r="G1622"/>
      <c r="H1622"/>
      <c r="I1622"/>
      <c r="K1622"/>
      <c r="L1622"/>
    </row>
    <row r="1623" spans="3:12" x14ac:dyDescent="0.25">
      <c r="C1623"/>
      <c r="D1623"/>
      <c r="E1623"/>
      <c r="G1623"/>
      <c r="H1623"/>
      <c r="I1623"/>
      <c r="K1623"/>
      <c r="L1623"/>
    </row>
    <row r="1624" spans="3:12" x14ac:dyDescent="0.25">
      <c r="C1624"/>
      <c r="D1624"/>
      <c r="E1624"/>
      <c r="G1624"/>
      <c r="H1624"/>
      <c r="I1624"/>
      <c r="K1624"/>
      <c r="L1624"/>
    </row>
    <row r="1625" spans="3:12" x14ac:dyDescent="0.25">
      <c r="C1625"/>
      <c r="D1625"/>
      <c r="E1625"/>
      <c r="G1625"/>
      <c r="H1625"/>
      <c r="I1625"/>
      <c r="K1625"/>
      <c r="L1625"/>
    </row>
    <row r="1626" spans="3:12" x14ac:dyDescent="0.25">
      <c r="C1626"/>
      <c r="D1626"/>
      <c r="E1626"/>
      <c r="G1626"/>
      <c r="H1626"/>
      <c r="I1626"/>
      <c r="K1626"/>
      <c r="L1626"/>
    </row>
    <row r="1627" spans="3:12" x14ac:dyDescent="0.25">
      <c r="C1627"/>
      <c r="D1627"/>
      <c r="E1627"/>
      <c r="G1627"/>
      <c r="H1627"/>
      <c r="I1627"/>
      <c r="K1627"/>
      <c r="L1627"/>
    </row>
    <row r="1628" spans="3:12" x14ac:dyDescent="0.25">
      <c r="C1628"/>
      <c r="D1628"/>
      <c r="E1628"/>
      <c r="G1628"/>
      <c r="H1628"/>
      <c r="I1628"/>
      <c r="K1628"/>
      <c r="L1628"/>
    </row>
    <row r="1629" spans="3:12" x14ac:dyDescent="0.25">
      <c r="C1629"/>
      <c r="D1629"/>
      <c r="E1629"/>
      <c r="G1629"/>
      <c r="H1629"/>
      <c r="I1629"/>
      <c r="K1629"/>
      <c r="L1629"/>
    </row>
    <row r="1630" spans="3:12" x14ac:dyDescent="0.25">
      <c r="C1630"/>
      <c r="D1630"/>
      <c r="E1630"/>
      <c r="G1630"/>
      <c r="H1630"/>
      <c r="I1630"/>
      <c r="K1630"/>
      <c r="L1630"/>
    </row>
    <row r="1631" spans="3:12" x14ac:dyDescent="0.25">
      <c r="C1631"/>
      <c r="D1631"/>
      <c r="E1631"/>
      <c r="G1631"/>
      <c r="H1631"/>
      <c r="I1631"/>
      <c r="K1631"/>
      <c r="L1631"/>
    </row>
    <row r="1632" spans="3:12" x14ac:dyDescent="0.25">
      <c r="C1632"/>
      <c r="D1632"/>
      <c r="E1632"/>
      <c r="G1632"/>
      <c r="H1632"/>
      <c r="I1632"/>
      <c r="K1632"/>
      <c r="L1632"/>
    </row>
    <row r="1633" spans="3:12" x14ac:dyDescent="0.25">
      <c r="C1633"/>
      <c r="D1633"/>
      <c r="E1633"/>
      <c r="G1633"/>
      <c r="H1633"/>
      <c r="I1633"/>
      <c r="K1633"/>
      <c r="L1633"/>
    </row>
    <row r="1634" spans="3:12" x14ac:dyDescent="0.25">
      <c r="C1634"/>
      <c r="D1634"/>
      <c r="E1634"/>
      <c r="G1634"/>
      <c r="H1634"/>
      <c r="I1634"/>
      <c r="K1634"/>
      <c r="L1634"/>
    </row>
    <row r="1635" spans="3:12" x14ac:dyDescent="0.25">
      <c r="C1635"/>
      <c r="D1635"/>
      <c r="E1635"/>
      <c r="G1635"/>
      <c r="H1635"/>
      <c r="I1635"/>
      <c r="K1635"/>
      <c r="L1635"/>
    </row>
    <row r="1636" spans="3:12" x14ac:dyDescent="0.25">
      <c r="C1636"/>
      <c r="D1636"/>
      <c r="E1636"/>
      <c r="G1636"/>
      <c r="H1636"/>
      <c r="I1636"/>
      <c r="K1636"/>
      <c r="L1636"/>
    </row>
    <row r="1637" spans="3:12" x14ac:dyDescent="0.25">
      <c r="C1637"/>
      <c r="D1637"/>
      <c r="E1637"/>
      <c r="G1637"/>
      <c r="H1637"/>
      <c r="I1637"/>
      <c r="K1637"/>
      <c r="L1637"/>
    </row>
    <row r="1638" spans="3:12" x14ac:dyDescent="0.25">
      <c r="C1638"/>
      <c r="D1638"/>
      <c r="E1638"/>
      <c r="G1638"/>
      <c r="H1638"/>
      <c r="I1638"/>
      <c r="K1638"/>
      <c r="L1638"/>
    </row>
    <row r="1639" spans="3:12" x14ac:dyDescent="0.25">
      <c r="C1639"/>
      <c r="D1639"/>
      <c r="E1639"/>
      <c r="G1639"/>
      <c r="H1639"/>
      <c r="I1639"/>
      <c r="K1639"/>
      <c r="L1639"/>
    </row>
    <row r="1640" spans="3:12" x14ac:dyDescent="0.25">
      <c r="C1640"/>
      <c r="D1640"/>
      <c r="E1640"/>
      <c r="G1640"/>
      <c r="H1640"/>
      <c r="I1640"/>
      <c r="K1640"/>
      <c r="L1640"/>
    </row>
    <row r="1641" spans="3:12" x14ac:dyDescent="0.25">
      <c r="C1641"/>
      <c r="D1641"/>
      <c r="E1641"/>
      <c r="G1641"/>
      <c r="H1641"/>
      <c r="I1641"/>
      <c r="K1641"/>
      <c r="L1641"/>
    </row>
    <row r="1642" spans="3:12" x14ac:dyDescent="0.25">
      <c r="C1642"/>
      <c r="D1642"/>
      <c r="E1642"/>
      <c r="G1642"/>
      <c r="H1642"/>
      <c r="I1642"/>
      <c r="K1642"/>
      <c r="L1642"/>
    </row>
    <row r="1643" spans="3:12" x14ac:dyDescent="0.25">
      <c r="C1643"/>
      <c r="D1643"/>
      <c r="E1643"/>
      <c r="G1643"/>
      <c r="H1643"/>
      <c r="I1643"/>
      <c r="K1643"/>
      <c r="L1643"/>
    </row>
    <row r="1644" spans="3:12" x14ac:dyDescent="0.25">
      <c r="C1644"/>
      <c r="D1644"/>
      <c r="E1644"/>
      <c r="G1644"/>
      <c r="H1644"/>
      <c r="I1644"/>
      <c r="K1644"/>
      <c r="L1644"/>
    </row>
    <row r="1645" spans="3:12" x14ac:dyDescent="0.25">
      <c r="C1645"/>
      <c r="D1645"/>
      <c r="E1645"/>
      <c r="G1645"/>
      <c r="H1645"/>
      <c r="I1645"/>
      <c r="K1645"/>
      <c r="L1645"/>
    </row>
    <row r="1646" spans="3:12" x14ac:dyDescent="0.25">
      <c r="C1646"/>
      <c r="D1646"/>
      <c r="E1646"/>
      <c r="G1646"/>
      <c r="H1646"/>
      <c r="I1646"/>
      <c r="K1646"/>
      <c r="L1646"/>
    </row>
    <row r="1647" spans="3:12" x14ac:dyDescent="0.25">
      <c r="C1647"/>
      <c r="D1647"/>
      <c r="E1647"/>
      <c r="G1647"/>
      <c r="H1647"/>
      <c r="I1647"/>
      <c r="K1647"/>
      <c r="L1647"/>
    </row>
    <row r="1648" spans="3:12" x14ac:dyDescent="0.25">
      <c r="C1648"/>
      <c r="D1648"/>
      <c r="E1648"/>
      <c r="G1648"/>
      <c r="H1648"/>
      <c r="I1648"/>
      <c r="K1648"/>
      <c r="L1648"/>
    </row>
    <row r="1649" spans="3:12" x14ac:dyDescent="0.25">
      <c r="C1649"/>
      <c r="D1649"/>
      <c r="E1649"/>
      <c r="G1649"/>
      <c r="H1649"/>
      <c r="I1649"/>
      <c r="K1649"/>
      <c r="L1649"/>
    </row>
    <row r="1650" spans="3:12" x14ac:dyDescent="0.25">
      <c r="C1650"/>
      <c r="D1650"/>
      <c r="E1650"/>
      <c r="G1650"/>
      <c r="H1650"/>
      <c r="I1650"/>
      <c r="K1650"/>
      <c r="L1650"/>
    </row>
    <row r="1651" spans="3:12" x14ac:dyDescent="0.25">
      <c r="C1651"/>
      <c r="D1651"/>
      <c r="E1651"/>
      <c r="G1651"/>
      <c r="H1651"/>
      <c r="I1651"/>
      <c r="K1651"/>
      <c r="L1651"/>
    </row>
    <row r="1652" spans="3:12" x14ac:dyDescent="0.25">
      <c r="C1652"/>
      <c r="D1652"/>
      <c r="E1652"/>
      <c r="G1652"/>
      <c r="H1652"/>
      <c r="I1652"/>
      <c r="K1652"/>
      <c r="L1652"/>
    </row>
    <row r="1653" spans="3:12" x14ac:dyDescent="0.25">
      <c r="C1653"/>
      <c r="D1653"/>
      <c r="E1653"/>
      <c r="G1653"/>
      <c r="H1653"/>
      <c r="I1653"/>
      <c r="K1653"/>
      <c r="L1653"/>
    </row>
    <row r="1654" spans="3:12" x14ac:dyDescent="0.25">
      <c r="C1654"/>
      <c r="D1654"/>
      <c r="E1654"/>
      <c r="G1654"/>
      <c r="H1654"/>
      <c r="I1654"/>
      <c r="K1654"/>
      <c r="L1654"/>
    </row>
    <row r="1655" spans="3:12" x14ac:dyDescent="0.25">
      <c r="C1655"/>
      <c r="D1655"/>
      <c r="E1655"/>
      <c r="G1655"/>
      <c r="H1655"/>
      <c r="I1655"/>
      <c r="K1655"/>
      <c r="L1655"/>
    </row>
    <row r="1656" spans="3:12" x14ac:dyDescent="0.25">
      <c r="C1656"/>
      <c r="D1656"/>
      <c r="E1656"/>
      <c r="G1656"/>
      <c r="H1656"/>
      <c r="I1656"/>
      <c r="K1656"/>
      <c r="L1656"/>
    </row>
    <row r="1657" spans="3:12" x14ac:dyDescent="0.25">
      <c r="C1657"/>
      <c r="D1657"/>
      <c r="E1657"/>
      <c r="G1657"/>
      <c r="H1657"/>
      <c r="I1657"/>
      <c r="K1657"/>
      <c r="L1657"/>
    </row>
    <row r="1658" spans="3:12" x14ac:dyDescent="0.25">
      <c r="C1658"/>
      <c r="D1658"/>
      <c r="E1658"/>
      <c r="G1658"/>
      <c r="H1658"/>
      <c r="I1658"/>
      <c r="K1658"/>
      <c r="L1658"/>
    </row>
    <row r="1659" spans="3:12" x14ac:dyDescent="0.25">
      <c r="C1659"/>
      <c r="D1659"/>
      <c r="E1659"/>
      <c r="G1659"/>
      <c r="H1659"/>
      <c r="I1659"/>
      <c r="K1659"/>
      <c r="L1659"/>
    </row>
    <row r="1660" spans="3:12" x14ac:dyDescent="0.25">
      <c r="C1660"/>
      <c r="D1660"/>
      <c r="E1660"/>
      <c r="G1660"/>
      <c r="H1660"/>
      <c r="I1660"/>
      <c r="K1660"/>
      <c r="L1660"/>
    </row>
    <row r="1661" spans="3:12" x14ac:dyDescent="0.25">
      <c r="C1661"/>
      <c r="D1661"/>
      <c r="E1661"/>
      <c r="G1661"/>
      <c r="H1661"/>
      <c r="I1661"/>
      <c r="K1661"/>
      <c r="L1661"/>
    </row>
    <row r="1662" spans="3:12" x14ac:dyDescent="0.25">
      <c r="C1662"/>
      <c r="D1662"/>
      <c r="E1662"/>
      <c r="G1662"/>
      <c r="H1662"/>
      <c r="I1662"/>
      <c r="K1662"/>
      <c r="L1662"/>
    </row>
    <row r="1663" spans="3:12" x14ac:dyDescent="0.25">
      <c r="C1663"/>
      <c r="D1663"/>
      <c r="E1663"/>
      <c r="G1663"/>
      <c r="H1663"/>
      <c r="I1663"/>
      <c r="K1663"/>
      <c r="L1663"/>
    </row>
    <row r="1664" spans="3:12" x14ac:dyDescent="0.25">
      <c r="C1664"/>
      <c r="D1664"/>
      <c r="E1664"/>
      <c r="G1664"/>
      <c r="H1664"/>
      <c r="I1664"/>
      <c r="K1664"/>
      <c r="L1664"/>
    </row>
    <row r="1665" spans="3:12" x14ac:dyDescent="0.25">
      <c r="C1665"/>
      <c r="D1665"/>
      <c r="E1665"/>
      <c r="G1665"/>
      <c r="H1665"/>
      <c r="I1665"/>
      <c r="K1665"/>
      <c r="L1665"/>
    </row>
    <row r="1666" spans="3:12" x14ac:dyDescent="0.25">
      <c r="C1666"/>
      <c r="D1666"/>
      <c r="E1666"/>
      <c r="G1666"/>
      <c r="H1666"/>
      <c r="I1666"/>
      <c r="K1666"/>
      <c r="L1666"/>
    </row>
    <row r="1667" spans="3:12" x14ac:dyDescent="0.25">
      <c r="C1667"/>
      <c r="D1667"/>
      <c r="E1667"/>
      <c r="G1667"/>
      <c r="H1667"/>
      <c r="I1667"/>
      <c r="K1667"/>
      <c r="L1667"/>
    </row>
    <row r="1668" spans="3:12" x14ac:dyDescent="0.25">
      <c r="C1668"/>
      <c r="D1668"/>
      <c r="E1668"/>
      <c r="G1668"/>
      <c r="H1668"/>
      <c r="I1668"/>
      <c r="K1668"/>
      <c r="L1668"/>
    </row>
    <row r="1669" spans="3:12" x14ac:dyDescent="0.25">
      <c r="C1669"/>
      <c r="D1669"/>
      <c r="E1669"/>
      <c r="G1669"/>
      <c r="H1669"/>
      <c r="I1669"/>
      <c r="K1669"/>
      <c r="L1669"/>
    </row>
    <row r="1670" spans="3:12" x14ac:dyDescent="0.25">
      <c r="C1670"/>
      <c r="D1670"/>
      <c r="E1670"/>
      <c r="G1670"/>
      <c r="H1670"/>
      <c r="I1670"/>
      <c r="K1670"/>
      <c r="L1670"/>
    </row>
    <row r="1671" spans="3:12" x14ac:dyDescent="0.25">
      <c r="C1671"/>
      <c r="D1671"/>
      <c r="E1671"/>
      <c r="G1671"/>
      <c r="H1671"/>
      <c r="I1671"/>
      <c r="K1671"/>
      <c r="L1671"/>
    </row>
    <row r="1672" spans="3:12" x14ac:dyDescent="0.25">
      <c r="C1672"/>
      <c r="D1672"/>
      <c r="E1672"/>
      <c r="G1672"/>
      <c r="H1672"/>
      <c r="I1672"/>
      <c r="K1672"/>
      <c r="L1672"/>
    </row>
    <row r="1673" spans="3:12" x14ac:dyDescent="0.25">
      <c r="C1673"/>
      <c r="D1673"/>
      <c r="E1673"/>
      <c r="G1673"/>
      <c r="H1673"/>
      <c r="I1673"/>
      <c r="K1673"/>
      <c r="L1673"/>
    </row>
    <row r="1674" spans="3:12" x14ac:dyDescent="0.25">
      <c r="C1674"/>
      <c r="D1674"/>
      <c r="E1674"/>
      <c r="G1674"/>
      <c r="H1674"/>
      <c r="I1674"/>
      <c r="K1674"/>
      <c r="L1674"/>
    </row>
    <row r="1675" spans="3:12" x14ac:dyDescent="0.25">
      <c r="C1675"/>
      <c r="D1675"/>
      <c r="E1675"/>
      <c r="G1675"/>
      <c r="H1675"/>
      <c r="I1675"/>
      <c r="K1675"/>
      <c r="L1675"/>
    </row>
    <row r="1676" spans="3:12" x14ac:dyDescent="0.25">
      <c r="C1676"/>
      <c r="D1676"/>
      <c r="E1676"/>
      <c r="G1676"/>
      <c r="H1676"/>
      <c r="I1676"/>
      <c r="K1676"/>
      <c r="L1676"/>
    </row>
    <row r="1677" spans="3:12" x14ac:dyDescent="0.25">
      <c r="C1677"/>
      <c r="D1677"/>
      <c r="E1677"/>
      <c r="G1677"/>
      <c r="H1677"/>
      <c r="I1677"/>
      <c r="K1677"/>
      <c r="L1677"/>
    </row>
    <row r="1678" spans="3:12" x14ac:dyDescent="0.25">
      <c r="C1678"/>
      <c r="D1678"/>
      <c r="E1678"/>
      <c r="G1678"/>
      <c r="H1678"/>
      <c r="I1678"/>
      <c r="K1678"/>
      <c r="L1678"/>
    </row>
    <row r="1679" spans="3:12" x14ac:dyDescent="0.25">
      <c r="C1679"/>
      <c r="D1679"/>
      <c r="E1679"/>
      <c r="G1679"/>
      <c r="H1679"/>
      <c r="I1679"/>
      <c r="K1679"/>
      <c r="L1679"/>
    </row>
    <row r="1680" spans="3:12" x14ac:dyDescent="0.25">
      <c r="C1680"/>
      <c r="D1680"/>
      <c r="E1680"/>
      <c r="G1680"/>
      <c r="H1680"/>
      <c r="I1680"/>
      <c r="K1680"/>
      <c r="L1680"/>
    </row>
    <row r="1681" spans="3:12" x14ac:dyDescent="0.25">
      <c r="C1681"/>
      <c r="D1681"/>
      <c r="E1681"/>
      <c r="G1681"/>
      <c r="H1681"/>
      <c r="I1681"/>
      <c r="K1681"/>
      <c r="L1681"/>
    </row>
    <row r="1682" spans="3:12" x14ac:dyDescent="0.25">
      <c r="C1682"/>
      <c r="D1682"/>
      <c r="E1682"/>
      <c r="G1682"/>
      <c r="H1682"/>
      <c r="I1682"/>
      <c r="K1682"/>
      <c r="L1682"/>
    </row>
    <row r="1683" spans="3:12" x14ac:dyDescent="0.25">
      <c r="C1683"/>
      <c r="D1683"/>
      <c r="E1683"/>
      <c r="G1683"/>
      <c r="H1683"/>
      <c r="I1683"/>
      <c r="K1683"/>
      <c r="L1683"/>
    </row>
    <row r="1684" spans="3:12" x14ac:dyDescent="0.25">
      <c r="C1684"/>
      <c r="D1684"/>
      <c r="E1684"/>
      <c r="G1684"/>
      <c r="H1684"/>
      <c r="I1684"/>
      <c r="K1684"/>
      <c r="L1684"/>
    </row>
    <row r="1685" spans="3:12" x14ac:dyDescent="0.25">
      <c r="C1685"/>
      <c r="D1685"/>
      <c r="E1685"/>
      <c r="G1685"/>
      <c r="H1685"/>
      <c r="I1685"/>
      <c r="K1685"/>
      <c r="L1685"/>
    </row>
    <row r="1686" spans="3:12" x14ac:dyDescent="0.25">
      <c r="C1686"/>
      <c r="D1686"/>
      <c r="E1686"/>
      <c r="G1686"/>
      <c r="H1686"/>
      <c r="I1686"/>
      <c r="K1686"/>
      <c r="L1686"/>
    </row>
    <row r="1687" spans="3:12" x14ac:dyDescent="0.25">
      <c r="C1687"/>
      <c r="D1687"/>
      <c r="E1687"/>
      <c r="G1687"/>
      <c r="H1687"/>
      <c r="I1687"/>
      <c r="K1687"/>
      <c r="L1687"/>
    </row>
    <row r="1688" spans="3:12" x14ac:dyDescent="0.25">
      <c r="C1688"/>
      <c r="D1688"/>
      <c r="E1688"/>
      <c r="G1688"/>
      <c r="H1688"/>
      <c r="I1688"/>
      <c r="K1688"/>
      <c r="L1688"/>
    </row>
  </sheetData>
  <conditionalFormatting sqref="B2:B60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Pond B1-B3</vt:lpstr>
      <vt:lpstr>Family Graphs B1-B3</vt:lpstr>
      <vt:lpstr>149_150 families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cp:lastPrinted>2018-10-19T02:10:53Z</cp:lastPrinted>
  <dcterms:created xsi:type="dcterms:W3CDTF">2018-07-03T05:54:24Z</dcterms:created>
  <dcterms:modified xsi:type="dcterms:W3CDTF">2019-10-17T05:52:09Z</dcterms:modified>
</cp:coreProperties>
</file>