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5to corona\SIC\"/>
    </mc:Choice>
  </mc:AlternateContent>
  <xr:revisionPtr revIDLastSave="0" documentId="8_{1EA5F12C-3862-AE4E-9ADB-EA36B523E8A6}" xr6:coauthVersionLast="45" xr6:coauthVersionMax="45" xr10:uidLastSave="{00000000-0000-0000-0000-000000000000}"/>
  <bookViews>
    <workbookView xWindow="-120" yWindow="-120" windowWidth="20730" windowHeight="11160" activeTab="2" xr2:uid="{4C6CCE72-2199-4FDB-944E-5030BEA5A3EE}"/>
  </bookViews>
  <sheets>
    <sheet name="EJERCICIO 4" sheetId="2" r:id="rId1"/>
    <sheet name="EJERCICIO 5" sheetId="3" r:id="rId2"/>
    <sheet name="EJERCICIO 6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4" l="1"/>
  <c r="K28" i="4"/>
  <c r="K29" i="4"/>
  <c r="L34" i="4"/>
  <c r="C43" i="4"/>
  <c r="K21" i="4"/>
  <c r="I19" i="3"/>
  <c r="I22" i="3"/>
  <c r="C22" i="3"/>
  <c r="C23" i="3"/>
  <c r="B29" i="3"/>
  <c r="J6" i="3"/>
  <c r="J9" i="3"/>
  <c r="K13" i="3"/>
  <c r="B41" i="2"/>
  <c r="N17" i="2"/>
  <c r="K25" i="2"/>
  <c r="K26" i="2"/>
  <c r="K22" i="2"/>
</calcChain>
</file>

<file path=xl/sharedStrings.xml><?xml version="1.0" encoding="utf-8"?>
<sst xmlns="http://schemas.openxmlformats.org/spreadsheetml/2006/main" count="139" uniqueCount="87">
  <si>
    <t>FALTANTE DE CAJA +E</t>
  </si>
  <si>
    <t>CAJA -A</t>
  </si>
  <si>
    <t>S/ ajuste arqueo de caja - la diferencia se hace cargo la empresa</t>
  </si>
  <si>
    <t>SALDO CONTABLE</t>
  </si>
  <si>
    <t xml:space="preserve">SALDO REAL </t>
  </si>
  <si>
    <t xml:space="preserve">efectivo </t>
  </si>
  <si>
    <t>CAJA</t>
  </si>
  <si>
    <t xml:space="preserve">Factura A </t>
  </si>
  <si>
    <t xml:space="preserve">Gto de mantenimiento/Gastos del local </t>
  </si>
  <si>
    <t>IVA CF</t>
  </si>
  <si>
    <t>Tique fotocopias</t>
  </si>
  <si>
    <t>PAPELERIAS Y UTILES</t>
  </si>
  <si>
    <t xml:space="preserve">tique artic librería </t>
  </si>
  <si>
    <t xml:space="preserve">Factura C Transporte </t>
  </si>
  <si>
    <t>Gto de transporte</t>
  </si>
  <si>
    <t>tique galletitas</t>
  </si>
  <si>
    <t>Gtos varios / Gtos de refrigerio</t>
  </si>
  <si>
    <t>Cupones tarjeta credi</t>
  </si>
  <si>
    <t>Deudores tarjeta de credito</t>
  </si>
  <si>
    <t>ch/Posadas 31/03</t>
  </si>
  <si>
    <t>Valores al cobro</t>
  </si>
  <si>
    <t>ch de plaza 31/03</t>
  </si>
  <si>
    <t>che/Posadas 10/05</t>
  </si>
  <si>
    <t>VALORES DIFERIDOS A COBRAR</t>
  </si>
  <si>
    <t>cheque rechazado</t>
  </si>
  <si>
    <t xml:space="preserve">DEUDORES VARIOS </t>
  </si>
  <si>
    <t>Vale</t>
  </si>
  <si>
    <t>VIATICOS</t>
  </si>
  <si>
    <t>DEBE +</t>
  </si>
  <si>
    <t>Haber -</t>
  </si>
  <si>
    <t>SALDO</t>
  </si>
  <si>
    <t>CONTABLE AJUSTADO</t>
  </si>
  <si>
    <t xml:space="preserve">GTO DE TRANSPORTE </t>
  </si>
  <si>
    <t>GTOS DE REFRIGERIO</t>
  </si>
  <si>
    <t xml:space="preserve">DEUDORES TARJETA DE CREDITO </t>
  </si>
  <si>
    <t>VALORES AL COBRO</t>
  </si>
  <si>
    <t>DEUDORES VARIOS</t>
  </si>
  <si>
    <t xml:space="preserve">CAJA </t>
  </si>
  <si>
    <t>GTOS DEL LOCAL</t>
  </si>
  <si>
    <t>DIFERENCIA</t>
  </si>
  <si>
    <t xml:space="preserve">DEBE </t>
  </si>
  <si>
    <t>HABER</t>
  </si>
  <si>
    <t xml:space="preserve">ASIENTO 1 </t>
  </si>
  <si>
    <t xml:space="preserve">EFECTIVO </t>
  </si>
  <si>
    <t xml:space="preserve">FACTURAS LUZ </t>
  </si>
  <si>
    <t>CHEQUE DE 3°</t>
  </si>
  <si>
    <t>LUZ Y TELEFONO</t>
  </si>
  <si>
    <t xml:space="preserve">VALORES AL COBRO </t>
  </si>
  <si>
    <t xml:space="preserve">CUPONES DE TARJETA DE CREDITO </t>
  </si>
  <si>
    <t>FACTURA A RESPUESTO MOTO</t>
  </si>
  <si>
    <t>TICKETS COMPRA DE CAFÉ</t>
  </si>
  <si>
    <t>BOLETA DE DEPOSITO BCO MACRO</t>
  </si>
  <si>
    <t>TICKETS ARTÍCULOS DE LIMPIEZA</t>
  </si>
  <si>
    <t xml:space="preserve">GASTOS DEL LOCAL </t>
  </si>
  <si>
    <t>GASTOS DE REFRIGERIO</t>
  </si>
  <si>
    <t>GASTOS VARIOS</t>
  </si>
  <si>
    <t xml:space="preserve">FALTANTE DE CAJA </t>
  </si>
  <si>
    <t>ASIENTO 2</t>
  </si>
  <si>
    <t>PLANILLA DE ARQUEO DE CAJA</t>
  </si>
  <si>
    <t xml:space="preserve">DESCRIPCIÓN </t>
  </si>
  <si>
    <t xml:space="preserve">IMPORTE </t>
  </si>
  <si>
    <t>IMPUTAR EN:</t>
  </si>
  <si>
    <t>EFECTIVO</t>
  </si>
  <si>
    <t>BILLETES</t>
  </si>
  <si>
    <t>MONEDAS</t>
  </si>
  <si>
    <t>BILLETES FALSOS</t>
  </si>
  <si>
    <t>TARJETAS/CUPONES</t>
  </si>
  <si>
    <t>VISA</t>
  </si>
  <si>
    <t>MASTERCARD</t>
  </si>
  <si>
    <t>NARANJA</t>
  </si>
  <si>
    <t>EGRESOS</t>
  </si>
  <si>
    <t xml:space="preserve">TICKET PAGO ARTICULOS LIBRERÍA </t>
  </si>
  <si>
    <t>DIARIOS 2° QUINCENA</t>
  </si>
  <si>
    <t>OTROS</t>
  </si>
  <si>
    <t>FACT DE LUZ 31/3 (IVA 27%)</t>
  </si>
  <si>
    <t>VALES DE NAFTA</t>
  </si>
  <si>
    <t>VALE FRIMADO POR JUAN TORRES - ANTICIPO (EMPLEADO)</t>
  </si>
  <si>
    <t>CHEQUE BANCO MACRO 30/05</t>
  </si>
  <si>
    <t xml:space="preserve">TOTAL: </t>
  </si>
  <si>
    <t xml:space="preserve">ARTICULOS DE LIBRERÍA </t>
  </si>
  <si>
    <t xml:space="preserve">LUZ Y TELEFONO </t>
  </si>
  <si>
    <t xml:space="preserve">GASTOS DE MANTENIMIENTO </t>
  </si>
  <si>
    <t>VALORES DIFERIDOS</t>
  </si>
  <si>
    <t>ANTICIPO DE SUELDO</t>
  </si>
  <si>
    <t xml:space="preserve">ARTICULOS LIBRERÍA </t>
  </si>
  <si>
    <t>GASTOS MANETENIMIENTO</t>
  </si>
  <si>
    <t xml:space="preserve">VALORES DIFERIDOS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</si>
</sst>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16" fontId="1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3" xfId="0" applyBorder="1"/>
    <xf numFmtId="0" fontId="0" fillId="4" borderId="3" xfId="0" applyFill="1" applyBorder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4" borderId="2" xfId="0" applyFill="1" applyBorder="1"/>
    <xf numFmtId="0" fontId="1" fillId="4" borderId="2" xfId="0" applyFont="1" applyFill="1" applyBorder="1"/>
    <xf numFmtId="0" fontId="0" fillId="0" borderId="0" xfId="0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 applyAlignment="1">
      <alignment horizontal="center"/>
    </xf>
    <xf numFmtId="0" fontId="0" fillId="0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1" xfId="0" applyNumberFormat="1" applyBorder="1"/>
    <xf numFmtId="2" fontId="0" fillId="0" borderId="0" xfId="0" applyNumberFormat="1" applyAlignment="1">
      <alignment horizontal="right"/>
    </xf>
    <xf numFmtId="0" fontId="0" fillId="2" borderId="1" xfId="0" applyFill="1" applyBorder="1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/>
    <xf numFmtId="4" fontId="0" fillId="0" borderId="1" xfId="0" applyNumberFormat="1" applyBorder="1"/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4" fontId="0" fillId="0" borderId="5" xfId="0" applyNumberFormat="1" applyBorder="1"/>
    <xf numFmtId="0" fontId="2" fillId="0" borderId="3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0" fillId="2" borderId="11" xfId="0" applyFill="1" applyBorder="1"/>
    <xf numFmtId="4" fontId="0" fillId="0" borderId="0" xfId="0" applyNumberFormat="1" applyAlignment="1">
      <alignment horizontal="right"/>
    </xf>
    <xf numFmtId="4" fontId="0" fillId="0" borderId="0" xfId="0" applyNumberFormat="1"/>
    <xf numFmtId="2" fontId="0" fillId="0" borderId="5" xfId="0" applyNumberFormat="1" applyBorder="1"/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 /><Relationship Id="rId1" Type="http://schemas.openxmlformats.org/officeDocument/2006/relationships/image" Target="../media/image3.pn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 /><Relationship Id="rId1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29602</xdr:rowOff>
    </xdr:from>
    <xdr:to>
      <xdr:col>7</xdr:col>
      <xdr:colOff>391324</xdr:colOff>
      <xdr:row>35</xdr:row>
      <xdr:rowOff>29277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935E975-F31E-4C77-A623-217A557C9EA8}"/>
            </a:ext>
          </a:extLst>
        </xdr:cNvPr>
        <xdr:cNvGrpSpPr/>
      </xdr:nvGrpSpPr>
      <xdr:grpSpPr>
        <a:xfrm>
          <a:off x="0" y="29602"/>
          <a:ext cx="5725324" cy="6667175"/>
          <a:chOff x="0" y="601102"/>
          <a:chExt cx="5725324" cy="666717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3A8A9C0E-D964-4A19-9EC7-555E398F03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601102"/>
            <a:ext cx="5686425" cy="1580402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E8D2D6B-FAD3-476B-8D94-0E303D285E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2238375"/>
            <a:ext cx="5725324" cy="502990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6</xdr:col>
      <xdr:colOff>704850</xdr:colOff>
      <xdr:row>19</xdr:row>
      <xdr:rowOff>47850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0B716FF-5838-4B4F-A1DA-8598E46D489E}"/>
            </a:ext>
          </a:extLst>
        </xdr:cNvPr>
        <xdr:cNvGrpSpPr/>
      </xdr:nvGrpSpPr>
      <xdr:grpSpPr>
        <a:xfrm>
          <a:off x="0" y="66675"/>
          <a:ext cx="5276850" cy="3600675"/>
          <a:chOff x="0" y="0"/>
          <a:chExt cx="5276850" cy="360067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6C4082E0-0CA4-4AC3-B7FC-B3944242CE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229955" cy="221963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B985EC4-77AC-46DE-A463-2B05032745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" y="2079138"/>
            <a:ext cx="5191125" cy="152153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114300</xdr:rowOff>
    </xdr:from>
    <xdr:to>
      <xdr:col>7</xdr:col>
      <xdr:colOff>219831</xdr:colOff>
      <xdr:row>39</xdr:row>
      <xdr:rowOff>152659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4E1E7DE-73A9-4B7A-9D63-B9C9621BE8E4}"/>
            </a:ext>
          </a:extLst>
        </xdr:cNvPr>
        <xdr:cNvGrpSpPr/>
      </xdr:nvGrpSpPr>
      <xdr:grpSpPr>
        <a:xfrm>
          <a:off x="133350" y="114300"/>
          <a:ext cx="5420481" cy="7467859"/>
          <a:chOff x="133350" y="114300"/>
          <a:chExt cx="5420481" cy="746785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55F65326-126C-48A4-A19D-FA7E01064C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3350" y="114300"/>
            <a:ext cx="5420481" cy="5620534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F48C2F45-451B-442A-8726-ECD8F26DFC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1450" y="5724525"/>
            <a:ext cx="5334744" cy="185763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AB5D-FDD8-41D5-A850-D3F2D66723CF}">
  <dimension ref="A2:N42"/>
  <sheetViews>
    <sheetView workbookViewId="0">
      <selection activeCell="I5" sqref="I5"/>
    </sheetView>
  </sheetViews>
  <sheetFormatPr defaultColWidth="10.76171875" defaultRowHeight="15" x14ac:dyDescent="0.2"/>
  <cols>
    <col min="12" max="12" width="13.85546875" customWidth="1"/>
    <col min="13" max="13" width="12.64453125" customWidth="1"/>
  </cols>
  <sheetData>
    <row r="2" spans="9:14" x14ac:dyDescent="0.2">
      <c r="I2" s="1"/>
      <c r="J2" s="1">
        <v>1</v>
      </c>
      <c r="K2" s="2">
        <v>43251</v>
      </c>
      <c r="L2" s="1"/>
      <c r="M2" s="3"/>
      <c r="N2" s="4"/>
    </row>
    <row r="3" spans="9:14" x14ac:dyDescent="0.2">
      <c r="I3" s="5" t="s">
        <v>0</v>
      </c>
      <c r="M3" s="3">
        <v>240</v>
      </c>
      <c r="N3" s="4"/>
    </row>
    <row r="4" spans="9:14" x14ac:dyDescent="0.2">
      <c r="K4" t="s">
        <v>1</v>
      </c>
      <c r="M4" s="3"/>
      <c r="N4" s="4">
        <v>240</v>
      </c>
    </row>
    <row r="5" spans="9:14" x14ac:dyDescent="0.2">
      <c r="I5" s="6" t="s">
        <v>2</v>
      </c>
      <c r="M5" s="3"/>
      <c r="N5" s="4"/>
    </row>
    <row r="6" spans="9:14" x14ac:dyDescent="0.2">
      <c r="I6" s="7"/>
      <c r="J6" s="8">
        <v>2</v>
      </c>
      <c r="K6" s="8"/>
      <c r="L6" s="8"/>
      <c r="M6" s="3"/>
      <c r="N6" s="4"/>
    </row>
    <row r="7" spans="9:14" x14ac:dyDescent="0.2">
      <c r="I7" t="s">
        <v>38</v>
      </c>
      <c r="M7">
        <v>413.22</v>
      </c>
      <c r="N7" s="4"/>
    </row>
    <row r="8" spans="9:14" x14ac:dyDescent="0.2">
      <c r="I8" t="s">
        <v>9</v>
      </c>
      <c r="M8">
        <v>86.78</v>
      </c>
      <c r="N8" s="4"/>
    </row>
    <row r="9" spans="9:14" x14ac:dyDescent="0.2">
      <c r="I9" t="s">
        <v>11</v>
      </c>
      <c r="M9" s="3">
        <v>110</v>
      </c>
      <c r="N9" s="4"/>
    </row>
    <row r="10" spans="9:14" x14ac:dyDescent="0.2">
      <c r="I10" s="6" t="s">
        <v>32</v>
      </c>
      <c r="M10" s="3">
        <v>535</v>
      </c>
      <c r="N10" s="4"/>
    </row>
    <row r="11" spans="9:14" x14ac:dyDescent="0.2">
      <c r="I11" s="6" t="s">
        <v>33</v>
      </c>
      <c r="K11" s="5"/>
      <c r="M11" s="3">
        <v>75</v>
      </c>
      <c r="N11" s="4"/>
    </row>
    <row r="12" spans="9:14" x14ac:dyDescent="0.2">
      <c r="I12" s="6" t="s">
        <v>34</v>
      </c>
      <c r="M12" s="3">
        <v>625</v>
      </c>
      <c r="N12" s="4"/>
    </row>
    <row r="13" spans="9:14" x14ac:dyDescent="0.2">
      <c r="I13" s="6" t="s">
        <v>35</v>
      </c>
      <c r="M13" s="3">
        <v>315</v>
      </c>
      <c r="N13" s="4"/>
    </row>
    <row r="14" spans="9:14" x14ac:dyDescent="0.2">
      <c r="I14" s="6" t="s">
        <v>23</v>
      </c>
      <c r="M14" s="3">
        <v>2000</v>
      </c>
    </row>
    <row r="15" spans="9:14" x14ac:dyDescent="0.2">
      <c r="I15" s="6" t="s">
        <v>36</v>
      </c>
      <c r="M15" s="3">
        <v>1225</v>
      </c>
    </row>
    <row r="16" spans="9:14" x14ac:dyDescent="0.2">
      <c r="I16" s="14" t="s">
        <v>27</v>
      </c>
      <c r="M16" s="15">
        <v>150</v>
      </c>
    </row>
    <row r="17" spans="9:14" x14ac:dyDescent="0.2">
      <c r="L17" t="s">
        <v>37</v>
      </c>
      <c r="N17">
        <f>SUM(M7:M16)</f>
        <v>5535</v>
      </c>
    </row>
    <row r="20" spans="9:14" x14ac:dyDescent="0.2">
      <c r="I20" s="9" t="s">
        <v>3</v>
      </c>
      <c r="J20" s="9"/>
      <c r="K20" s="9">
        <v>8875</v>
      </c>
    </row>
    <row r="21" spans="9:14" x14ac:dyDescent="0.2">
      <c r="I21" t="s">
        <v>4</v>
      </c>
      <c r="K21">
        <v>8635</v>
      </c>
    </row>
    <row r="22" spans="9:14" x14ac:dyDescent="0.2">
      <c r="I22" t="s">
        <v>39</v>
      </c>
      <c r="K22">
        <f>K20-K21</f>
        <v>240</v>
      </c>
    </row>
    <row r="24" spans="9:14" x14ac:dyDescent="0.2">
      <c r="I24" s="9" t="s">
        <v>5</v>
      </c>
      <c r="J24" s="9"/>
      <c r="K24" s="9">
        <v>2000</v>
      </c>
      <c r="L24" s="9" t="s">
        <v>6</v>
      </c>
    </row>
    <row r="25" spans="9:14" x14ac:dyDescent="0.2">
      <c r="I25" t="s">
        <v>7</v>
      </c>
      <c r="K25">
        <f>500/1.21</f>
        <v>413.22314049586777</v>
      </c>
      <c r="L25" t="s">
        <v>8</v>
      </c>
    </row>
    <row r="26" spans="9:14" x14ac:dyDescent="0.2">
      <c r="K26" s="10">
        <f>500-K25</f>
        <v>86.776859504132233</v>
      </c>
      <c r="L26" t="s">
        <v>9</v>
      </c>
    </row>
    <row r="27" spans="9:14" x14ac:dyDescent="0.2">
      <c r="I27" t="s">
        <v>10</v>
      </c>
      <c r="K27">
        <v>10</v>
      </c>
      <c r="L27" t="s">
        <v>11</v>
      </c>
    </row>
    <row r="28" spans="9:14" x14ac:dyDescent="0.2">
      <c r="I28" t="s">
        <v>12</v>
      </c>
      <c r="K28">
        <v>100</v>
      </c>
      <c r="L28" t="s">
        <v>11</v>
      </c>
    </row>
    <row r="29" spans="9:14" x14ac:dyDescent="0.2">
      <c r="I29" t="s">
        <v>13</v>
      </c>
      <c r="K29">
        <v>535</v>
      </c>
      <c r="L29" t="s">
        <v>14</v>
      </c>
    </row>
    <row r="30" spans="9:14" x14ac:dyDescent="0.2">
      <c r="I30" t="s">
        <v>15</v>
      </c>
      <c r="K30">
        <v>75</v>
      </c>
      <c r="L30" t="s">
        <v>16</v>
      </c>
    </row>
    <row r="31" spans="9:14" x14ac:dyDescent="0.2">
      <c r="I31" t="s">
        <v>17</v>
      </c>
      <c r="K31">
        <v>625</v>
      </c>
      <c r="L31" t="s">
        <v>18</v>
      </c>
    </row>
    <row r="32" spans="9:14" x14ac:dyDescent="0.2">
      <c r="I32" t="s">
        <v>19</v>
      </c>
      <c r="K32">
        <v>315</v>
      </c>
      <c r="L32" t="s">
        <v>20</v>
      </c>
    </row>
    <row r="33" spans="1:12" x14ac:dyDescent="0.2">
      <c r="I33" s="9" t="s">
        <v>21</v>
      </c>
      <c r="J33" s="9"/>
      <c r="K33" s="9">
        <v>1100</v>
      </c>
      <c r="L33" s="9" t="s">
        <v>6</v>
      </c>
    </row>
    <row r="34" spans="1:12" x14ac:dyDescent="0.2">
      <c r="I34" t="s">
        <v>22</v>
      </c>
      <c r="K34">
        <v>2000</v>
      </c>
      <c r="L34" t="s">
        <v>23</v>
      </c>
    </row>
    <row r="35" spans="1:12" x14ac:dyDescent="0.2">
      <c r="I35" t="s">
        <v>24</v>
      </c>
      <c r="K35">
        <v>1225</v>
      </c>
      <c r="L35" t="s">
        <v>25</v>
      </c>
    </row>
    <row r="36" spans="1:12" x14ac:dyDescent="0.2">
      <c r="I36" t="s">
        <v>26</v>
      </c>
      <c r="K36">
        <v>150</v>
      </c>
      <c r="L36" t="s">
        <v>27</v>
      </c>
    </row>
    <row r="37" spans="1:12" x14ac:dyDescent="0.2">
      <c r="B37" s="46" t="s">
        <v>6</v>
      </c>
      <c r="C37" s="46"/>
    </row>
    <row r="38" spans="1:12" x14ac:dyDescent="0.2">
      <c r="B38" s="11" t="s">
        <v>28</v>
      </c>
      <c r="C38" s="8" t="s">
        <v>29</v>
      </c>
    </row>
    <row r="39" spans="1:12" x14ac:dyDescent="0.2">
      <c r="B39" s="4">
        <v>8875</v>
      </c>
      <c r="C39">
        <v>5535</v>
      </c>
    </row>
    <row r="40" spans="1:12" x14ac:dyDescent="0.2">
      <c r="B40" s="4"/>
      <c r="C40">
        <v>240</v>
      </c>
    </row>
    <row r="41" spans="1:12" x14ac:dyDescent="0.2">
      <c r="A41" s="8" t="s">
        <v>30</v>
      </c>
      <c r="B41" s="12">
        <f>B39-C39-C40</f>
        <v>3100</v>
      </c>
    </row>
    <row r="42" spans="1:12" x14ac:dyDescent="0.2">
      <c r="A42" s="8" t="s">
        <v>31</v>
      </c>
      <c r="B42" s="11"/>
    </row>
  </sheetData>
  <mergeCells count="1">
    <mergeCell ref="B37:C3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A5AB-07A0-4CF2-8FE7-75AEA013F88D}">
  <dimension ref="A1:K30"/>
  <sheetViews>
    <sheetView topLeftCell="A15" workbookViewId="0">
      <selection activeCell="H30" sqref="H30"/>
    </sheetView>
  </sheetViews>
  <sheetFormatPr defaultColWidth="10.76171875" defaultRowHeight="15" x14ac:dyDescent="0.2"/>
  <cols>
    <col min="8" max="8" width="23" customWidth="1"/>
    <col min="9" max="9" width="22.8671875" customWidth="1"/>
    <col min="10" max="11" width="14.66015625" customWidth="1"/>
  </cols>
  <sheetData>
    <row r="1" spans="8:11" x14ac:dyDescent="0.2">
      <c r="H1" s="47" t="s">
        <v>42</v>
      </c>
      <c r="I1" s="48"/>
      <c r="J1" s="19" t="s">
        <v>40</v>
      </c>
      <c r="K1" s="19" t="s">
        <v>41</v>
      </c>
    </row>
    <row r="2" spans="8:11" x14ac:dyDescent="0.2">
      <c r="H2" t="s">
        <v>56</v>
      </c>
      <c r="I2" s="4"/>
      <c r="J2">
        <v>1244.53</v>
      </c>
      <c r="K2" s="3"/>
    </row>
    <row r="3" spans="8:11" x14ac:dyDescent="0.2">
      <c r="I3" s="4" t="s">
        <v>6</v>
      </c>
      <c r="K3" s="3">
        <v>1244.53</v>
      </c>
    </row>
    <row r="4" spans="8:11" x14ac:dyDescent="0.2">
      <c r="I4" s="4"/>
      <c r="K4" s="3"/>
    </row>
    <row r="5" spans="8:11" x14ac:dyDescent="0.2">
      <c r="H5" s="49" t="s">
        <v>57</v>
      </c>
      <c r="I5" s="50"/>
      <c r="J5" s="1"/>
      <c r="K5" s="26"/>
    </row>
    <row r="6" spans="8:11" x14ac:dyDescent="0.2">
      <c r="H6" s="22" t="s">
        <v>46</v>
      </c>
      <c r="I6" s="4"/>
      <c r="J6" s="25">
        <f>350/1.27</f>
        <v>275.59055118110234</v>
      </c>
      <c r="K6" s="3"/>
    </row>
    <row r="7" spans="8:11" x14ac:dyDescent="0.2">
      <c r="H7" s="22" t="s">
        <v>47</v>
      </c>
      <c r="I7" s="4"/>
      <c r="J7" s="23">
        <v>2058</v>
      </c>
      <c r="K7" s="3"/>
    </row>
    <row r="8" spans="8:11" x14ac:dyDescent="0.2">
      <c r="H8" s="22" t="s">
        <v>34</v>
      </c>
      <c r="I8" s="4"/>
      <c r="J8" s="23">
        <v>845.5</v>
      </c>
      <c r="K8" s="3"/>
    </row>
    <row r="9" spans="8:11" x14ac:dyDescent="0.2">
      <c r="H9" s="22" t="s">
        <v>55</v>
      </c>
      <c r="I9" s="4"/>
      <c r="J9" s="25">
        <f>368/1.21</f>
        <v>304.1322314049587</v>
      </c>
      <c r="K9" s="4"/>
    </row>
    <row r="10" spans="8:11" x14ac:dyDescent="0.2">
      <c r="H10" s="22" t="s">
        <v>54</v>
      </c>
      <c r="I10" s="4"/>
      <c r="J10" s="23">
        <v>252</v>
      </c>
      <c r="K10" s="3"/>
    </row>
    <row r="11" spans="8:11" x14ac:dyDescent="0.2">
      <c r="H11" s="22" t="s">
        <v>51</v>
      </c>
      <c r="I11" s="4"/>
      <c r="J11" s="23">
        <v>525</v>
      </c>
      <c r="K11" s="3"/>
    </row>
    <row r="12" spans="8:11" x14ac:dyDescent="0.2">
      <c r="H12" s="22" t="s">
        <v>53</v>
      </c>
      <c r="I12" s="4"/>
      <c r="J12" s="23">
        <v>220</v>
      </c>
      <c r="K12" s="3"/>
    </row>
    <row r="13" spans="8:11" x14ac:dyDescent="0.2">
      <c r="H13" s="17"/>
      <c r="I13" s="18" t="s">
        <v>6</v>
      </c>
      <c r="J13" s="16"/>
      <c r="K13" s="45">
        <f>SUM(J6:J12)</f>
        <v>4480.2227825860609</v>
      </c>
    </row>
    <row r="18" spans="1:10" x14ac:dyDescent="0.2">
      <c r="H18" s="22" t="s">
        <v>43</v>
      </c>
      <c r="I18" s="13">
        <v>1900.5</v>
      </c>
      <c r="J18" s="22" t="s">
        <v>6</v>
      </c>
    </row>
    <row r="19" spans="1:10" x14ac:dyDescent="0.2">
      <c r="H19" s="22" t="s">
        <v>44</v>
      </c>
      <c r="I19" s="21">
        <f>350/1.27</f>
        <v>275.59055118110234</v>
      </c>
      <c r="J19" s="22" t="s">
        <v>46</v>
      </c>
    </row>
    <row r="20" spans="1:10" x14ac:dyDescent="0.2">
      <c r="H20" s="22" t="s">
        <v>45</v>
      </c>
      <c r="I20" s="13">
        <v>2058</v>
      </c>
      <c r="J20" s="22" t="s">
        <v>47</v>
      </c>
    </row>
    <row r="21" spans="1:10" x14ac:dyDescent="0.2">
      <c r="A21" s="20" t="s">
        <v>3</v>
      </c>
      <c r="B21" s="20"/>
      <c r="C21" s="20">
        <v>7625.25</v>
      </c>
      <c r="G21" t="s">
        <v>48</v>
      </c>
      <c r="I21" s="13">
        <v>845.5</v>
      </c>
      <c r="J21" s="22" t="s">
        <v>34</v>
      </c>
    </row>
    <row r="22" spans="1:10" x14ac:dyDescent="0.2">
      <c r="A22" t="s">
        <v>4</v>
      </c>
      <c r="C22" s="10">
        <f>SUM(I18:I25)</f>
        <v>6380.7227825860609</v>
      </c>
      <c r="G22" s="22" t="s">
        <v>49</v>
      </c>
      <c r="I22" s="21">
        <f>368/1.21</f>
        <v>304.1322314049587</v>
      </c>
      <c r="J22" s="22" t="s">
        <v>55</v>
      </c>
    </row>
    <row r="23" spans="1:10" x14ac:dyDescent="0.2">
      <c r="A23" t="s">
        <v>39</v>
      </c>
      <c r="C23" s="10">
        <f>C21-C22</f>
        <v>1244.5272174139391</v>
      </c>
      <c r="G23" t="s">
        <v>50</v>
      </c>
      <c r="I23" s="13">
        <v>252</v>
      </c>
      <c r="J23" s="22" t="s">
        <v>54</v>
      </c>
    </row>
    <row r="24" spans="1:10" x14ac:dyDescent="0.2">
      <c r="G24" t="s">
        <v>51</v>
      </c>
      <c r="I24" s="13">
        <v>525</v>
      </c>
      <c r="J24" s="22" t="s">
        <v>51</v>
      </c>
    </row>
    <row r="25" spans="1:10" x14ac:dyDescent="0.2">
      <c r="B25" s="46" t="s">
        <v>6</v>
      </c>
      <c r="C25" s="46"/>
      <c r="G25" t="s">
        <v>52</v>
      </c>
      <c r="I25" s="13">
        <v>220</v>
      </c>
      <c r="J25" s="22" t="s">
        <v>53</v>
      </c>
    </row>
    <row r="26" spans="1:10" x14ac:dyDescent="0.2">
      <c r="B26" s="11" t="s">
        <v>28</v>
      </c>
      <c r="C26" s="8" t="s">
        <v>29</v>
      </c>
    </row>
    <row r="27" spans="1:10" x14ac:dyDescent="0.2">
      <c r="B27" s="4">
        <v>7625.25</v>
      </c>
      <c r="C27">
        <v>4480.22</v>
      </c>
    </row>
    <row r="28" spans="1:10" x14ac:dyDescent="0.2">
      <c r="B28" s="4"/>
      <c r="C28">
        <v>1900.5</v>
      </c>
    </row>
    <row r="29" spans="1:10" x14ac:dyDescent="0.2">
      <c r="A29" s="8" t="s">
        <v>30</v>
      </c>
      <c r="B29" s="12">
        <f>B27-C27-C28</f>
        <v>1244.5299999999997</v>
      </c>
    </row>
    <row r="30" spans="1:10" x14ac:dyDescent="0.2">
      <c r="A30" s="8" t="s">
        <v>31</v>
      </c>
      <c r="B30" s="11"/>
    </row>
  </sheetData>
  <mergeCells count="3">
    <mergeCell ref="H1:I1"/>
    <mergeCell ref="B25:C25"/>
    <mergeCell ref="H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47EA-CAAF-4AE0-87A5-7E4DDE23D32E}">
  <dimension ref="A1:M50"/>
  <sheetViews>
    <sheetView tabSelected="1" topLeftCell="H15" workbookViewId="0">
      <selection activeCell="J42" sqref="J42"/>
    </sheetView>
  </sheetViews>
  <sheetFormatPr defaultColWidth="10.76171875" defaultRowHeight="15" x14ac:dyDescent="0.2"/>
  <cols>
    <col min="8" max="8" width="6.859375" customWidth="1"/>
    <col min="9" max="10" width="22.46484375" customWidth="1"/>
    <col min="11" max="11" width="12.9140625" customWidth="1"/>
    <col min="12" max="12" width="29.19140625" customWidth="1"/>
  </cols>
  <sheetData>
    <row r="1" spans="8:13" x14ac:dyDescent="0.2">
      <c r="I1" s="51" t="s">
        <v>58</v>
      </c>
      <c r="J1" s="51"/>
      <c r="K1" s="51"/>
      <c r="L1" s="51"/>
    </row>
    <row r="2" spans="8:13" x14ac:dyDescent="0.2">
      <c r="I2" s="30" t="s">
        <v>59</v>
      </c>
      <c r="J2" s="30"/>
      <c r="K2" s="28" t="s">
        <v>60</v>
      </c>
      <c r="L2" s="35" t="s">
        <v>61</v>
      </c>
      <c r="M2" s="27"/>
    </row>
    <row r="3" spans="8:13" x14ac:dyDescent="0.2">
      <c r="I3" s="31" t="s">
        <v>62</v>
      </c>
      <c r="J3" s="32"/>
      <c r="K3" s="3"/>
      <c r="L3" s="3"/>
    </row>
    <row r="4" spans="8:13" x14ac:dyDescent="0.2">
      <c r="I4" s="6" t="s">
        <v>63</v>
      </c>
      <c r="J4" s="29"/>
      <c r="K4" s="34">
        <v>1026</v>
      </c>
      <c r="L4" s="36" t="s">
        <v>6</v>
      </c>
    </row>
    <row r="5" spans="8:13" x14ac:dyDescent="0.2">
      <c r="I5" s="6" t="s">
        <v>64</v>
      </c>
      <c r="J5" s="29"/>
      <c r="K5" s="34">
        <v>124</v>
      </c>
      <c r="L5" s="36" t="s">
        <v>6</v>
      </c>
    </row>
    <row r="6" spans="8:13" x14ac:dyDescent="0.2">
      <c r="I6" s="6" t="s">
        <v>65</v>
      </c>
      <c r="J6" s="29"/>
      <c r="K6" s="34">
        <v>50</v>
      </c>
      <c r="L6" s="36" t="s">
        <v>6</v>
      </c>
    </row>
    <row r="7" spans="8:13" x14ac:dyDescent="0.2">
      <c r="I7" s="32" t="s">
        <v>66</v>
      </c>
      <c r="J7" s="39"/>
      <c r="K7" s="34"/>
      <c r="L7" s="3"/>
    </row>
    <row r="8" spans="8:13" x14ac:dyDescent="0.2">
      <c r="I8" s="6" t="s">
        <v>67</v>
      </c>
      <c r="J8" s="29"/>
      <c r="K8" s="34">
        <v>821.5</v>
      </c>
      <c r="L8" s="36" t="s">
        <v>34</v>
      </c>
    </row>
    <row r="9" spans="8:13" x14ac:dyDescent="0.2">
      <c r="I9" s="6" t="s">
        <v>68</v>
      </c>
      <c r="J9" s="29"/>
      <c r="K9" s="34">
        <v>1074.5</v>
      </c>
      <c r="L9" s="36" t="s">
        <v>34</v>
      </c>
    </row>
    <row r="10" spans="8:13" x14ac:dyDescent="0.2">
      <c r="I10" s="6" t="s">
        <v>69</v>
      </c>
      <c r="J10" s="29"/>
      <c r="K10" s="34">
        <v>3110</v>
      </c>
      <c r="L10" s="36" t="s">
        <v>34</v>
      </c>
    </row>
    <row r="11" spans="8:13" x14ac:dyDescent="0.2">
      <c r="I11" s="32" t="s">
        <v>70</v>
      </c>
      <c r="J11" s="39"/>
      <c r="K11" s="34"/>
      <c r="L11" s="3"/>
    </row>
    <row r="12" spans="8:13" x14ac:dyDescent="0.2">
      <c r="I12" s="6" t="s">
        <v>71</v>
      </c>
      <c r="J12" s="29"/>
      <c r="K12" s="34">
        <v>260</v>
      </c>
      <c r="L12" s="36" t="s">
        <v>79</v>
      </c>
    </row>
    <row r="13" spans="8:13" x14ac:dyDescent="0.2">
      <c r="H13" s="29"/>
      <c r="I13" s="6" t="s">
        <v>72</v>
      </c>
      <c r="J13" s="29"/>
      <c r="K13" s="34">
        <v>510</v>
      </c>
      <c r="L13" s="36" t="s">
        <v>79</v>
      </c>
    </row>
    <row r="14" spans="8:13" x14ac:dyDescent="0.2">
      <c r="I14" s="32" t="s">
        <v>73</v>
      </c>
      <c r="J14" s="39"/>
      <c r="K14" s="34"/>
      <c r="L14" s="3"/>
    </row>
    <row r="15" spans="8:13" x14ac:dyDescent="0.2">
      <c r="I15" s="14" t="s">
        <v>74</v>
      </c>
      <c r="J15" s="40"/>
      <c r="K15" s="34">
        <v>12179.45</v>
      </c>
      <c r="L15" s="36" t="s">
        <v>80</v>
      </c>
    </row>
    <row r="16" spans="8:13" x14ac:dyDescent="0.2">
      <c r="I16" s="14" t="s">
        <v>75</v>
      </c>
      <c r="J16" s="40"/>
      <c r="K16" s="34">
        <v>2035</v>
      </c>
      <c r="L16" s="36" t="s">
        <v>81</v>
      </c>
    </row>
    <row r="17" spans="9:12" x14ac:dyDescent="0.2">
      <c r="I17" s="38" t="s">
        <v>76</v>
      </c>
      <c r="J17" s="41"/>
      <c r="K17" s="34">
        <v>3150</v>
      </c>
      <c r="L17" s="36" t="s">
        <v>83</v>
      </c>
    </row>
    <row r="18" spans="9:12" x14ac:dyDescent="0.2">
      <c r="I18" s="6" t="s">
        <v>77</v>
      </c>
      <c r="J18" s="29"/>
      <c r="K18" s="34">
        <v>8340</v>
      </c>
      <c r="L18" s="36" t="s">
        <v>82</v>
      </c>
    </row>
    <row r="19" spans="9:12" x14ac:dyDescent="0.2">
      <c r="I19" s="6"/>
      <c r="J19" s="29"/>
      <c r="K19" s="3"/>
      <c r="L19" s="3"/>
    </row>
    <row r="20" spans="9:12" x14ac:dyDescent="0.2">
      <c r="I20" s="6"/>
      <c r="J20" s="29"/>
      <c r="K20" s="3"/>
      <c r="L20" s="3"/>
    </row>
    <row r="21" spans="9:12" x14ac:dyDescent="0.2">
      <c r="I21" s="33" t="s">
        <v>78</v>
      </c>
      <c r="J21" s="42"/>
      <c r="K21" s="37">
        <f>SUM(K4:K18)</f>
        <v>32680.45</v>
      </c>
      <c r="L21" s="16"/>
    </row>
    <row r="22" spans="9:12" x14ac:dyDescent="0.2">
      <c r="I22" s="29"/>
      <c r="J22" s="29"/>
      <c r="K22" s="29"/>
      <c r="L22" s="29"/>
    </row>
    <row r="23" spans="9:12" x14ac:dyDescent="0.2">
      <c r="I23" s="47" t="s">
        <v>42</v>
      </c>
      <c r="J23" s="48"/>
      <c r="K23" s="19" t="s">
        <v>40</v>
      </c>
      <c r="L23" s="19" t="s">
        <v>41</v>
      </c>
    </row>
    <row r="24" spans="9:12" x14ac:dyDescent="0.2">
      <c r="I24" t="s">
        <v>56</v>
      </c>
      <c r="J24" s="4"/>
      <c r="K24">
        <v>319.55</v>
      </c>
      <c r="L24" s="3"/>
    </row>
    <row r="25" spans="9:12" x14ac:dyDescent="0.2">
      <c r="J25" s="4" t="s">
        <v>6</v>
      </c>
      <c r="L25" s="3">
        <v>319.55</v>
      </c>
    </row>
    <row r="26" spans="9:12" x14ac:dyDescent="0.2">
      <c r="J26" s="4"/>
      <c r="L26" s="3"/>
    </row>
    <row r="27" spans="9:12" x14ac:dyDescent="0.2">
      <c r="I27" s="49" t="s">
        <v>57</v>
      </c>
      <c r="J27" s="50"/>
      <c r="K27" s="1"/>
      <c r="L27" s="26"/>
    </row>
    <row r="28" spans="9:12" x14ac:dyDescent="0.2">
      <c r="I28" s="22" t="s">
        <v>34</v>
      </c>
      <c r="J28" s="4"/>
      <c r="K28" s="25">
        <f>SUM(K8:K10)</f>
        <v>5006</v>
      </c>
      <c r="L28" s="3"/>
    </row>
    <row r="29" spans="9:12" x14ac:dyDescent="0.2">
      <c r="I29" s="22" t="s">
        <v>84</v>
      </c>
      <c r="J29" s="4"/>
      <c r="K29" s="43">
        <f>SUM(K12:K13)</f>
        <v>770</v>
      </c>
      <c r="L29" s="3"/>
    </row>
    <row r="30" spans="9:12" x14ac:dyDescent="0.2">
      <c r="I30" s="22" t="s">
        <v>80</v>
      </c>
      <c r="J30" s="4"/>
      <c r="K30" s="23">
        <v>12179.45</v>
      </c>
      <c r="L30" s="3"/>
    </row>
    <row r="31" spans="9:12" x14ac:dyDescent="0.2">
      <c r="I31" s="22" t="s">
        <v>85</v>
      </c>
      <c r="K31" s="25">
        <v>2035</v>
      </c>
    </row>
    <row r="32" spans="9:12" x14ac:dyDescent="0.2">
      <c r="I32" s="22" t="s">
        <v>83</v>
      </c>
      <c r="J32" s="4"/>
      <c r="K32" s="23">
        <v>3150</v>
      </c>
      <c r="L32" s="3"/>
    </row>
    <row r="33" spans="1:12" x14ac:dyDescent="0.2">
      <c r="I33" s="22" t="s">
        <v>86</v>
      </c>
      <c r="J33" s="4"/>
      <c r="K33" s="23">
        <v>8340</v>
      </c>
      <c r="L33" s="3"/>
    </row>
    <row r="34" spans="1:12" x14ac:dyDescent="0.2">
      <c r="I34" s="22"/>
      <c r="J34" s="4" t="s">
        <v>6</v>
      </c>
      <c r="K34" s="23"/>
      <c r="L34" s="24">
        <f>SUM(K28:K33)</f>
        <v>31480.45</v>
      </c>
    </row>
    <row r="37" spans="1:12" x14ac:dyDescent="0.2">
      <c r="J37" s="44"/>
    </row>
    <row r="41" spans="1:12" x14ac:dyDescent="0.2">
      <c r="A41" s="20" t="s">
        <v>3</v>
      </c>
      <c r="B41" s="20"/>
      <c r="C41" s="20">
        <v>33000</v>
      </c>
    </row>
    <row r="42" spans="1:12" x14ac:dyDescent="0.2">
      <c r="A42" t="s">
        <v>4</v>
      </c>
      <c r="C42" s="10">
        <v>32680.45</v>
      </c>
    </row>
    <row r="43" spans="1:12" x14ac:dyDescent="0.2">
      <c r="A43" t="s">
        <v>39</v>
      </c>
      <c r="C43" s="10">
        <f>C41-C42</f>
        <v>319.54999999999927</v>
      </c>
      <c r="G43" s="44"/>
    </row>
    <row r="45" spans="1:12" x14ac:dyDescent="0.2">
      <c r="B45" s="46" t="s">
        <v>6</v>
      </c>
      <c r="C45" s="46"/>
    </row>
    <row r="46" spans="1:12" x14ac:dyDescent="0.2">
      <c r="B46" s="11" t="s">
        <v>28</v>
      </c>
      <c r="C46" s="8" t="s">
        <v>29</v>
      </c>
    </row>
    <row r="47" spans="1:12" x14ac:dyDescent="0.2">
      <c r="B47" s="4">
        <v>33000</v>
      </c>
      <c r="C47">
        <v>31480.45</v>
      </c>
    </row>
    <row r="48" spans="1:12" x14ac:dyDescent="0.2">
      <c r="C48">
        <v>1200</v>
      </c>
    </row>
    <row r="49" spans="1:2" x14ac:dyDescent="0.2">
      <c r="A49" s="8" t="s">
        <v>30</v>
      </c>
      <c r="B49" s="12">
        <f>B47-C47-C48</f>
        <v>319.54999999999927</v>
      </c>
    </row>
    <row r="50" spans="1:2" x14ac:dyDescent="0.2">
      <c r="A50" s="8" t="s">
        <v>31</v>
      </c>
      <c r="B50" s="11"/>
    </row>
  </sheetData>
  <mergeCells count="4">
    <mergeCell ref="I1:L1"/>
    <mergeCell ref="I23:J23"/>
    <mergeCell ref="I27:J27"/>
    <mergeCell ref="B45:C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4</vt:lpstr>
      <vt:lpstr>EJERCICIO 5</vt:lpstr>
      <vt:lpstr>EJERCICIO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2020-10-08T15:04:47Z</dcterms:created>
  <dcterms:modified xsi:type="dcterms:W3CDTF">2020-10-14T12:11:53Z</dcterms:modified>
</cp:coreProperties>
</file>