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Dropbox\Davis\Research Projects\Ed Lab GSR\caschls\out\xls\factoranalysis\indexhorserace\"/>
    </mc:Choice>
  </mc:AlternateContent>
  <xr:revisionPtr revIDLastSave="0" documentId="8_{B03FD97B-FD72-4037-8915-9EBBA7C1ACB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imputedhorser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3" i="1"/>
</calcChain>
</file>

<file path=xl/sharedStrings.xml><?xml version="1.0" encoding="utf-8"?>
<sst xmlns="http://schemas.openxmlformats.org/spreadsheetml/2006/main" count="119" uniqueCount="115">
  <si>
    <t>="* p&lt;0.05</t>
  </si>
  <si>
    <t xml:space="preserve"> ** p&lt;0.01</t>
  </si>
  <si>
    <t xml:space="preserve"> *** p&lt;0.001"</t>
  </si>
  <si>
    <t>Category Index</t>
  </si>
  <si>
    <t>Value Added Variables</t>
  </si>
  <si>
    <t>ELA VA</t>
  </si>
  <si>
    <t>Math VA</t>
  </si>
  <si>
    <t>Overall Enrollment</t>
  </si>
  <si>
    <t>Overall Enrollment Controlling for ELA</t>
  </si>
  <si>
    <t>Overall Enrollment Controlling for Math</t>
  </si>
  <si>
    <t>Overall Enrollment Deep Knowledge</t>
  </si>
  <si>
    <t>2 Year Enrollment VA</t>
  </si>
  <si>
    <t>2Y Enrollment Controlling for ELA</t>
  </si>
  <si>
    <t>2Y Enrollment Controlling for Math</t>
  </si>
  <si>
    <t>2Y Enrollment Deep Knowledge</t>
  </si>
  <si>
    <t>4 Year Enrollment</t>
  </si>
  <si>
    <t>4Y Enrollment Controlling for ELA</t>
  </si>
  <si>
    <t>4Y Enrollment Controlling for Math</t>
  </si>
  <si>
    <t>4Y Enrollment Deep Knowledge</t>
  </si>
  <si>
    <t>School Climate</t>
  </si>
  <si>
    <t>Teacher and Staff Quality</t>
  </si>
  <si>
    <t>Student Support</t>
  </si>
  <si>
    <t>Student Motivation</t>
  </si>
  <si>
    <t>Constant</t>
  </si>
  <si>
    <t>N</t>
  </si>
  <si>
    <t>Multivariate Value-Added Regressions on All Category Index: Imputed Data Analysis</t>
  </si>
  <si>
    <t>NOTE: Reregressions are run using standardized z scores for all variables. These are multivariate regressions with all 4 index variables as regressors.</t>
  </si>
  <si>
    <t>0.535***</t>
  </si>
  <si>
    <t>0.588***</t>
  </si>
  <si>
    <t>0.525***</t>
  </si>
  <si>
    <t>0.379***</t>
  </si>
  <si>
    <t>0.306***</t>
  </si>
  <si>
    <t>0.300***</t>
  </si>
  <si>
    <t>0.0769</t>
  </si>
  <si>
    <t>0.0633</t>
  </si>
  <si>
    <t>0.0878</t>
  </si>
  <si>
    <t>0.0776</t>
  </si>
  <si>
    <t>0.389***</t>
  </si>
  <si>
    <t>0.266**</t>
  </si>
  <si>
    <t>0.180*</t>
  </si>
  <si>
    <t>0.187*</t>
  </si>
  <si>
    <t>(6.75)</t>
  </si>
  <si>
    <t>(7.56)</t>
  </si>
  <si>
    <t>(6.52)</t>
  </si>
  <si>
    <t>(4.63)</t>
  </si>
  <si>
    <t>(3.72)</t>
  </si>
  <si>
    <t>(3.64)</t>
  </si>
  <si>
    <t>(0.93)</t>
  </si>
  <si>
    <t>(0.77)</t>
  </si>
  <si>
    <t>(1.06)</t>
  </si>
  <si>
    <t>(0.94)</t>
  </si>
  <si>
    <t>(4.84)</t>
  </si>
  <si>
    <t>(3.26)</t>
  </si>
  <si>
    <t>(2.19)</t>
  </si>
  <si>
    <t>(2.27)</t>
  </si>
  <si>
    <t>-0.300***</t>
  </si>
  <si>
    <t>-0.207*</t>
  </si>
  <si>
    <t>-0.385***</t>
  </si>
  <si>
    <t>-0.303***</t>
  </si>
  <si>
    <t>-0.325***</t>
  </si>
  <si>
    <t>-0.318***</t>
  </si>
  <si>
    <t>-0.234*</t>
  </si>
  <si>
    <t>-0.226*</t>
  </si>
  <si>
    <t>-0.236*</t>
  </si>
  <si>
    <t>-0.0926</t>
  </si>
  <si>
    <t>-0.0193</t>
  </si>
  <si>
    <t>-0.0216</t>
  </si>
  <si>
    <t>-0.0286</t>
  </si>
  <si>
    <t>(-3.45)</t>
  </si>
  <si>
    <t>(-2.42)</t>
  </si>
  <si>
    <t>(-4.30)</t>
  </si>
  <si>
    <t>(-3.32)</t>
  </si>
  <si>
    <t>(-3.54)</t>
  </si>
  <si>
    <t>(-3.46)</t>
  </si>
  <si>
    <t>(-2.56)</t>
  </si>
  <si>
    <t>(-2.45)</t>
  </si>
  <si>
    <t>(-2.57)</t>
  </si>
  <si>
    <t>(-1.04)</t>
  </si>
  <si>
    <t>(-0.21)</t>
  </si>
  <si>
    <t>(-0.24)</t>
  </si>
  <si>
    <t>(-0.31)</t>
  </si>
  <si>
    <t>0.0291</t>
  </si>
  <si>
    <t>-0.0481</t>
  </si>
  <si>
    <t>0.0940</t>
  </si>
  <si>
    <t>0.0801</t>
  </si>
  <si>
    <t>0.101</t>
  </si>
  <si>
    <t>0.0987</t>
  </si>
  <si>
    <t>0.0578</t>
  </si>
  <si>
    <t>0.0563</t>
  </si>
  <si>
    <t>0.0572</t>
  </si>
  <si>
    <t>0.0535</t>
  </si>
  <si>
    <t>0.0217</t>
  </si>
  <si>
    <t>0.00962</t>
  </si>
  <si>
    <t>0.0262</t>
  </si>
  <si>
    <t>0.0285</t>
  </si>
  <si>
    <t>(0.49)</t>
  </si>
  <si>
    <t>(-0.83)</t>
  </si>
  <si>
    <t>(1.57)</t>
  </si>
  <si>
    <t>(1.32)</t>
  </si>
  <si>
    <t>(1.65)</t>
  </si>
  <si>
    <t>(1.61)</t>
  </si>
  <si>
    <t>(0.92)</t>
  </si>
  <si>
    <t>(0.87)</t>
  </si>
  <si>
    <t>(0.36)</t>
  </si>
  <si>
    <t>(0.16)</t>
  </si>
  <si>
    <t>(0.43)</t>
  </si>
  <si>
    <t>(0.47)</t>
  </si>
  <si>
    <t>0.105**</t>
  </si>
  <si>
    <t>0.0821*</t>
  </si>
  <si>
    <t>(-0.45)</t>
  </si>
  <si>
    <t>(-0.43)</t>
  </si>
  <si>
    <t>(-1.37)</t>
  </si>
  <si>
    <t>(-1.41)</t>
  </si>
  <si>
    <t>(-1.31)</t>
  </si>
  <si>
    <t>(-1.29)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</si>
</sst>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49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G24" sqref="G24:G25"/>
    </sheetView>
  </sheetViews>
  <sheetFormatPr defaultRowHeight="14.5" x14ac:dyDescent="0.35"/>
  <cols>
    <col min="1" max="1" width="22.90625" customWidth="1"/>
    <col min="2" max="15" width="15.6328125" customWidth="1"/>
  </cols>
  <sheetData>
    <row r="1" spans="1:15" x14ac:dyDescent="0.35">
      <c r="A1" t="s">
        <v>25</v>
      </c>
    </row>
    <row r="3" spans="1:15" x14ac:dyDescent="0.35">
      <c r="A3" s="1" t="s">
        <v>3</v>
      </c>
      <c r="B3" s="4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58" x14ac:dyDescent="0.35">
      <c r="A4" s="2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</row>
    <row r="6" spans="1:15" x14ac:dyDescent="0.35">
      <c r="A6" t="s">
        <v>19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</row>
    <row r="7" spans="1:15" x14ac:dyDescent="0.35"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  <c r="J7" s="3" t="s">
        <v>49</v>
      </c>
      <c r="K7" s="3" t="s">
        <v>50</v>
      </c>
      <c r="L7" s="3" t="s">
        <v>51</v>
      </c>
      <c r="M7" s="3" t="s">
        <v>52</v>
      </c>
      <c r="N7" s="3" t="s">
        <v>53</v>
      </c>
      <c r="O7" s="3" t="s">
        <v>54</v>
      </c>
    </row>
    <row r="8" spans="1:15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t="s">
        <v>20</v>
      </c>
      <c r="B9" s="3" t="s">
        <v>55</v>
      </c>
      <c r="C9" s="3" t="s">
        <v>56</v>
      </c>
      <c r="D9" s="3" t="s">
        <v>57</v>
      </c>
      <c r="E9" s="3" t="s">
        <v>58</v>
      </c>
      <c r="F9" s="3" t="s">
        <v>59</v>
      </c>
      <c r="G9" s="3" t="s">
        <v>60</v>
      </c>
      <c r="H9" s="3" t="s">
        <v>61</v>
      </c>
      <c r="I9" s="3" t="s">
        <v>62</v>
      </c>
      <c r="J9" s="3" t="s">
        <v>63</v>
      </c>
      <c r="K9" s="3" t="s">
        <v>62</v>
      </c>
      <c r="L9" s="3" t="s">
        <v>64</v>
      </c>
      <c r="M9" s="3" t="s">
        <v>65</v>
      </c>
      <c r="N9" s="3" t="s">
        <v>66</v>
      </c>
      <c r="O9" s="3" t="s">
        <v>67</v>
      </c>
    </row>
    <row r="10" spans="1:15" x14ac:dyDescent="0.35">
      <c r="B10" s="3" t="s">
        <v>68</v>
      </c>
      <c r="C10" s="3" t="s">
        <v>69</v>
      </c>
      <c r="D10" s="3" t="s">
        <v>70</v>
      </c>
      <c r="E10" s="3" t="s">
        <v>71</v>
      </c>
      <c r="F10" s="3" t="s">
        <v>72</v>
      </c>
      <c r="G10" s="3" t="s">
        <v>73</v>
      </c>
      <c r="H10" s="3" t="s">
        <v>74</v>
      </c>
      <c r="I10" s="3" t="s">
        <v>75</v>
      </c>
      <c r="J10" s="3" t="s">
        <v>76</v>
      </c>
      <c r="K10" s="3" t="s">
        <v>75</v>
      </c>
      <c r="L10" s="3" t="s">
        <v>77</v>
      </c>
      <c r="M10" s="3" t="s">
        <v>78</v>
      </c>
      <c r="N10" s="3" t="s">
        <v>79</v>
      </c>
      <c r="O10" s="3" t="s">
        <v>80</v>
      </c>
    </row>
    <row r="11" spans="1:15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5">
      <c r="A12" t="s">
        <v>21</v>
      </c>
      <c r="B12" s="3" t="s">
        <v>81</v>
      </c>
      <c r="C12" s="3" t="s">
        <v>82</v>
      </c>
      <c r="D12" s="3" t="s">
        <v>83</v>
      </c>
      <c r="E12" s="3" t="s">
        <v>84</v>
      </c>
      <c r="F12" s="3" t="s">
        <v>85</v>
      </c>
      <c r="G12" s="3" t="s">
        <v>86</v>
      </c>
      <c r="H12" s="3" t="s">
        <v>87</v>
      </c>
      <c r="I12" s="3" t="s">
        <v>88</v>
      </c>
      <c r="J12" s="3" t="s">
        <v>89</v>
      </c>
      <c r="K12" s="3" t="s">
        <v>90</v>
      </c>
      <c r="L12" s="3" t="s">
        <v>91</v>
      </c>
      <c r="M12" s="3" t="s">
        <v>92</v>
      </c>
      <c r="N12" s="3" t="s">
        <v>93</v>
      </c>
      <c r="O12" s="3" t="s">
        <v>94</v>
      </c>
    </row>
    <row r="13" spans="1:15" x14ac:dyDescent="0.35">
      <c r="B13" s="3" t="s">
        <v>95</v>
      </c>
      <c r="C13" s="3" t="s">
        <v>96</v>
      </c>
      <c r="D13" s="3" t="s">
        <v>97</v>
      </c>
      <c r="E13" s="3" t="s">
        <v>98</v>
      </c>
      <c r="F13" s="3" t="s">
        <v>99</v>
      </c>
      <c r="G13" s="3" t="s">
        <v>100</v>
      </c>
      <c r="H13" s="3" t="s">
        <v>50</v>
      </c>
      <c r="I13" s="3" t="s">
        <v>101</v>
      </c>
      <c r="J13" s="3" t="s">
        <v>47</v>
      </c>
      <c r="K13" s="3" t="s">
        <v>102</v>
      </c>
      <c r="L13" s="3" t="s">
        <v>103</v>
      </c>
      <c r="M13" s="3" t="s">
        <v>104</v>
      </c>
      <c r="N13" s="3" t="s">
        <v>105</v>
      </c>
      <c r="O13" s="3" t="s">
        <v>106</v>
      </c>
    </row>
    <row r="14" spans="1:15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t="s">
        <v>22</v>
      </c>
      <c r="B15" s="3" t="str">
        <f>"0.209***"</f>
        <v>0.209***</v>
      </c>
      <c r="C15" s="3" t="str">
        <f>"0.155**"</f>
        <v>0.155**</v>
      </c>
      <c r="D15" s="3" t="str">
        <f>"0.310***"</f>
        <v>0.310***</v>
      </c>
      <c r="E15" s="3" t="str">
        <f>"0.267***"</f>
        <v>0.267***</v>
      </c>
      <c r="F15" s="3" t="str">
        <f>"0.253***"</f>
        <v>0.253***</v>
      </c>
      <c r="G15" s="3" t="str">
        <f>"0.251***"</f>
        <v>0.251***</v>
      </c>
      <c r="H15" s="3" t="str">
        <f>"-0.0351"</f>
        <v>-0.0351</v>
      </c>
      <c r="I15" s="3" t="str">
        <f>"-0.0396"</f>
        <v>-0.0396</v>
      </c>
      <c r="J15" s="3" t="str">
        <f>"-0.0323"</f>
        <v>-0.0323</v>
      </c>
      <c r="K15" s="3" t="str">
        <f>"-0.0365"</f>
        <v>-0.0365</v>
      </c>
      <c r="L15" s="3" t="str">
        <f>"0.316***"</f>
        <v>0.316***</v>
      </c>
      <c r="M15" s="3" t="str">
        <f>"0.281***"</f>
        <v>0.281***</v>
      </c>
      <c r="N15" s="3" t="str">
        <f>"0.270***"</f>
        <v>0.270***</v>
      </c>
      <c r="O15" s="3" t="str">
        <f>"0.272***"</f>
        <v>0.272***</v>
      </c>
    </row>
    <row r="16" spans="1:15" x14ac:dyDescent="0.35">
      <c r="B16" s="3" t="str">
        <f>"(3.68)"</f>
        <v>(3.68)</v>
      </c>
      <c r="C16" s="3" t="str">
        <f>"(2.73)"</f>
        <v>(2.73)</v>
      </c>
      <c r="D16" s="3" t="str">
        <f>"(5.24)"</f>
        <v>(5.24)</v>
      </c>
      <c r="E16" s="3" t="str">
        <f>"(4.42)"</f>
        <v>(4.42)</v>
      </c>
      <c r="F16" s="3" t="str">
        <f>"(4.17)"</f>
        <v>(4.17)</v>
      </c>
      <c r="G16" s="3" t="str">
        <f>"(4.13)"</f>
        <v>(4.13)</v>
      </c>
      <c r="H16" s="3" t="str">
        <f>"(-0.57)"</f>
        <v>(-0.57)</v>
      </c>
      <c r="I16" s="3" t="str">
        <f>"(-0.65)"</f>
        <v>(-0.65)</v>
      </c>
      <c r="J16" s="3" t="str">
        <f>"(-0.53)"</f>
        <v>(-0.53)</v>
      </c>
      <c r="K16" s="3" t="str">
        <f>"(-0.60)"</f>
        <v>(-0.60)</v>
      </c>
      <c r="L16" s="3" t="str">
        <f>"(5.34)"</f>
        <v>(5.34)</v>
      </c>
      <c r="M16" s="3" t="str">
        <f>"(4.67)"</f>
        <v>(4.67)</v>
      </c>
      <c r="N16" s="3" t="str">
        <f>"(4.45)"</f>
        <v>(4.45)</v>
      </c>
      <c r="O16" s="3" t="str">
        <f>"(4.49)"</f>
        <v>(4.49)</v>
      </c>
    </row>
    <row r="17" spans="1:15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A18" t="s">
        <v>23</v>
      </c>
      <c r="B18" s="3">
        <v>5.8700000000000002E-2</v>
      </c>
      <c r="C18" s="3" t="s">
        <v>107</v>
      </c>
      <c r="D18" s="3">
        <v>2.7900000000000001E-2</v>
      </c>
      <c r="E18" s="3">
        <v>1.1599999999999999E-2</v>
      </c>
      <c r="F18" s="3">
        <v>-1.72E-2</v>
      </c>
      <c r="G18" s="3">
        <v>-1.67E-2</v>
      </c>
      <c r="H18" s="3">
        <v>-5.28E-2</v>
      </c>
      <c r="I18" s="3">
        <v>-5.4399999999999997E-2</v>
      </c>
      <c r="J18" s="3">
        <v>-5.0599999999999999E-2</v>
      </c>
      <c r="K18" s="3">
        <v>-0.05</v>
      </c>
      <c r="L18" s="3" t="s">
        <v>108</v>
      </c>
      <c r="M18" s="3">
        <v>7.0199999999999999E-2</v>
      </c>
      <c r="N18" s="3">
        <v>4.3799999999999999E-2</v>
      </c>
      <c r="O18" s="3">
        <v>4.3400000000000001E-2</v>
      </c>
    </row>
    <row r="19" spans="1:15" x14ac:dyDescent="0.35">
      <c r="B19" s="3">
        <v>-1.59</v>
      </c>
      <c r="C19" s="3">
        <v>-2.91</v>
      </c>
      <c r="D19" s="3">
        <v>-0.74</v>
      </c>
      <c r="E19" s="3">
        <v>-0.3</v>
      </c>
      <c r="F19" s="3" t="s">
        <v>109</v>
      </c>
      <c r="G19" s="3" t="s">
        <v>110</v>
      </c>
      <c r="H19" s="3" t="s">
        <v>111</v>
      </c>
      <c r="I19" s="3" t="s">
        <v>112</v>
      </c>
      <c r="J19" s="3" t="s">
        <v>113</v>
      </c>
      <c r="K19" s="3" t="s">
        <v>114</v>
      </c>
      <c r="L19" s="3">
        <v>-2.19</v>
      </c>
      <c r="M19" s="3">
        <v>-1.84</v>
      </c>
      <c r="N19" s="3">
        <v>-1.1399999999999999</v>
      </c>
      <c r="O19" s="3">
        <v>-1.1299999999999999</v>
      </c>
    </row>
    <row r="20" spans="1:15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5">
      <c r="A21" t="s">
        <v>24</v>
      </c>
      <c r="B21" s="3" t="str">
        <f>"909"</f>
        <v>909</v>
      </c>
      <c r="C21" s="3" t="str">
        <f>"909"</f>
        <v>909</v>
      </c>
      <c r="D21" s="3" t="str">
        <f>"898"</f>
        <v>898</v>
      </c>
      <c r="E21" s="3" t="str">
        <f>"897"</f>
        <v>897</v>
      </c>
      <c r="F21" s="3" t="str">
        <f>"897"</f>
        <v>897</v>
      </c>
      <c r="G21" s="3" t="str">
        <f>"897"</f>
        <v>897</v>
      </c>
      <c r="H21" s="3" t="str">
        <f>"898"</f>
        <v>898</v>
      </c>
      <c r="I21" s="3" t="str">
        <f>"897"</f>
        <v>897</v>
      </c>
      <c r="J21" s="3" t="str">
        <f>"897"</f>
        <v>897</v>
      </c>
      <c r="K21" s="3" t="str">
        <f>"897"</f>
        <v>897</v>
      </c>
      <c r="L21" s="3" t="str">
        <f>"898"</f>
        <v>898</v>
      </c>
      <c r="M21" s="3" t="str">
        <f>"897"</f>
        <v>897</v>
      </c>
      <c r="N21" s="3" t="str">
        <f>"897"</f>
        <v>897</v>
      </c>
      <c r="O21" s="3" t="str">
        <f>"897"</f>
        <v>897</v>
      </c>
    </row>
    <row r="23" spans="1:15" x14ac:dyDescent="0.35">
      <c r="A23" t="str">
        <f>"t statistics in parentheses"</f>
        <v>t statistics in parentheses</v>
      </c>
    </row>
    <row r="24" spans="1:15" x14ac:dyDescent="0.35">
      <c r="A24" t="s">
        <v>0</v>
      </c>
      <c r="B24" t="s">
        <v>1</v>
      </c>
      <c r="C24" t="s">
        <v>2</v>
      </c>
    </row>
    <row r="26" spans="1:15" x14ac:dyDescent="0.35">
      <c r="A26" t="s">
        <v>26</v>
      </c>
    </row>
  </sheetData>
  <mergeCells count="1">
    <mergeCell ref="B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imputedhorserace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2021-05-27T23:00:07Z</dcterms:created>
  <dcterms:modified xsi:type="dcterms:W3CDTF">2021-06-15T22:52:32Z</dcterms:modified>
</cp:coreProperties>
</file>