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ownloads\"/>
    </mc:Choice>
  </mc:AlternateContent>
  <xr:revisionPtr revIDLastSave="0" documentId="13_ncr:20001_{157030B7-FD04-4987-8864-B28358768D81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V23" i="1"/>
  <c r="V24" i="1"/>
  <c r="V25" i="1"/>
  <c r="V26" i="1"/>
  <c r="V27" i="1"/>
  <c r="V28" i="1"/>
  <c r="V29" i="1"/>
  <c r="V30" i="1"/>
  <c r="V31" i="1"/>
  <c r="V32" i="1"/>
  <c r="V33" i="1"/>
  <c r="AA48" i="1"/>
  <c r="Z48" i="1"/>
  <c r="Y48" i="1"/>
  <c r="X48" i="1"/>
  <c r="V48" i="1"/>
  <c r="U48" i="1"/>
  <c r="T48" i="1"/>
  <c r="S48" i="1"/>
  <c r="Q48" i="1"/>
  <c r="P48" i="1"/>
  <c r="O48" i="1"/>
  <c r="N48" i="1"/>
  <c r="AA47" i="1"/>
  <c r="Z47" i="1"/>
  <c r="Y47" i="1"/>
  <c r="X47" i="1"/>
  <c r="V47" i="1"/>
  <c r="U47" i="1"/>
  <c r="T47" i="1"/>
  <c r="S47" i="1"/>
  <c r="Q47" i="1"/>
  <c r="P47" i="1"/>
  <c r="O47" i="1"/>
  <c r="N47" i="1"/>
  <c r="AA46" i="1"/>
  <c r="Z46" i="1"/>
  <c r="Y46" i="1"/>
  <c r="X46" i="1"/>
  <c r="V46" i="1"/>
  <c r="U46" i="1"/>
  <c r="T46" i="1"/>
  <c r="S46" i="1"/>
  <c r="Q46" i="1"/>
  <c r="P46" i="1"/>
  <c r="O46" i="1"/>
  <c r="N46" i="1"/>
  <c r="AA45" i="1"/>
  <c r="Z45" i="1"/>
  <c r="Y45" i="1"/>
  <c r="X45" i="1"/>
  <c r="V45" i="1"/>
  <c r="U45" i="1"/>
  <c r="T45" i="1"/>
  <c r="S45" i="1"/>
  <c r="Q45" i="1"/>
  <c r="P45" i="1"/>
  <c r="O45" i="1"/>
  <c r="N45" i="1"/>
  <c r="AA44" i="1"/>
  <c r="Z44" i="1"/>
  <c r="Y44" i="1"/>
  <c r="X44" i="1"/>
  <c r="V44" i="1"/>
  <c r="U44" i="1"/>
  <c r="T44" i="1"/>
  <c r="S44" i="1"/>
  <c r="Q44" i="1"/>
  <c r="P44" i="1"/>
  <c r="O44" i="1"/>
  <c r="N44" i="1"/>
  <c r="AA43" i="1"/>
  <c r="Z43" i="1"/>
  <c r="Y43" i="1"/>
  <c r="X43" i="1"/>
  <c r="V43" i="1"/>
  <c r="U43" i="1"/>
  <c r="T43" i="1"/>
  <c r="S43" i="1"/>
  <c r="Q43" i="1"/>
  <c r="P43" i="1"/>
  <c r="O43" i="1"/>
  <c r="N43" i="1"/>
  <c r="AA42" i="1"/>
  <c r="Z42" i="1"/>
  <c r="Y42" i="1"/>
  <c r="X42" i="1"/>
  <c r="V42" i="1"/>
  <c r="U42" i="1"/>
  <c r="T42" i="1"/>
  <c r="S42" i="1"/>
  <c r="Q42" i="1"/>
  <c r="P42" i="1"/>
  <c r="O42" i="1"/>
  <c r="N42" i="1"/>
  <c r="AA41" i="1"/>
  <c r="Z41" i="1"/>
  <c r="Y41" i="1"/>
  <c r="X41" i="1"/>
  <c r="V41" i="1"/>
  <c r="U41" i="1"/>
  <c r="T41" i="1"/>
  <c r="S41" i="1"/>
  <c r="Q41" i="1"/>
  <c r="P41" i="1"/>
  <c r="O41" i="1"/>
  <c r="N41" i="1"/>
  <c r="AA40" i="1"/>
  <c r="Z40" i="1"/>
  <c r="Y40" i="1"/>
  <c r="X40" i="1"/>
  <c r="V40" i="1"/>
  <c r="U40" i="1"/>
  <c r="T40" i="1"/>
  <c r="S40" i="1"/>
  <c r="Q40" i="1"/>
  <c r="P40" i="1"/>
  <c r="O40" i="1"/>
  <c r="N40" i="1"/>
  <c r="AA39" i="1"/>
  <c r="Z39" i="1"/>
  <c r="Y39" i="1"/>
  <c r="X39" i="1"/>
  <c r="V39" i="1"/>
  <c r="U39" i="1"/>
  <c r="T39" i="1"/>
  <c r="S39" i="1"/>
  <c r="Q39" i="1"/>
  <c r="P39" i="1"/>
  <c r="O39" i="1"/>
  <c r="N39" i="1"/>
  <c r="AA38" i="1"/>
  <c r="Z38" i="1"/>
  <c r="Y38" i="1"/>
  <c r="X38" i="1"/>
  <c r="V38" i="1"/>
  <c r="U38" i="1"/>
  <c r="T38" i="1"/>
  <c r="S38" i="1"/>
  <c r="Q38" i="1"/>
  <c r="P38" i="1"/>
  <c r="O38" i="1"/>
  <c r="N38" i="1"/>
  <c r="U33" i="1"/>
  <c r="T33" i="1"/>
  <c r="S33" i="1"/>
  <c r="Q33" i="1"/>
  <c r="P33" i="1"/>
  <c r="O33" i="1"/>
  <c r="N33" i="1"/>
  <c r="U32" i="1"/>
  <c r="T32" i="1"/>
  <c r="S32" i="1"/>
  <c r="Q32" i="1"/>
  <c r="P32" i="1"/>
  <c r="O32" i="1"/>
  <c r="N32" i="1"/>
  <c r="U31" i="1"/>
  <c r="T31" i="1"/>
  <c r="S31" i="1"/>
  <c r="Q31" i="1"/>
  <c r="P31" i="1"/>
  <c r="O31" i="1"/>
  <c r="N31" i="1"/>
  <c r="U30" i="1"/>
  <c r="T30" i="1"/>
  <c r="S30" i="1"/>
  <c r="Q30" i="1"/>
  <c r="P30" i="1"/>
  <c r="O30" i="1"/>
  <c r="N30" i="1"/>
  <c r="U29" i="1"/>
  <c r="T29" i="1"/>
  <c r="S29" i="1"/>
  <c r="Q29" i="1"/>
  <c r="P29" i="1"/>
  <c r="O29" i="1"/>
  <c r="N29" i="1"/>
  <c r="U28" i="1"/>
  <c r="T28" i="1"/>
  <c r="S28" i="1"/>
  <c r="Q28" i="1"/>
  <c r="P28" i="1"/>
  <c r="O28" i="1"/>
  <c r="N28" i="1"/>
  <c r="U27" i="1"/>
  <c r="T27" i="1"/>
  <c r="S27" i="1"/>
  <c r="Q27" i="1"/>
  <c r="P27" i="1"/>
  <c r="O27" i="1"/>
  <c r="N27" i="1"/>
  <c r="U26" i="1"/>
  <c r="T26" i="1"/>
  <c r="S26" i="1"/>
  <c r="Q26" i="1"/>
  <c r="P26" i="1"/>
  <c r="O26" i="1"/>
  <c r="N26" i="1"/>
  <c r="U25" i="1"/>
  <c r="T25" i="1"/>
  <c r="S25" i="1"/>
  <c r="Q25" i="1"/>
  <c r="P25" i="1"/>
  <c r="O25" i="1"/>
  <c r="N25" i="1"/>
  <c r="U24" i="1"/>
  <c r="T24" i="1"/>
  <c r="S24" i="1"/>
  <c r="Q24" i="1"/>
  <c r="P24" i="1"/>
  <c r="O24" i="1"/>
  <c r="N24" i="1"/>
  <c r="U23" i="1"/>
  <c r="T23" i="1"/>
  <c r="S23" i="1"/>
  <c r="Q23" i="1"/>
  <c r="P23" i="1"/>
  <c r="O23" i="1"/>
  <c r="N23" i="1"/>
  <c r="U22" i="1"/>
  <c r="T22" i="1"/>
  <c r="S22" i="1"/>
  <c r="Q22" i="1"/>
  <c r="P22" i="1"/>
  <c r="O22" i="1"/>
  <c r="N22" i="1"/>
  <c r="V21" i="1"/>
  <c r="U21" i="1"/>
  <c r="T21" i="1"/>
  <c r="S21" i="1"/>
  <c r="Q16" i="1"/>
  <c r="N16" i="1"/>
  <c r="Q15" i="1"/>
  <c r="N15" i="1"/>
  <c r="Q14" i="1"/>
  <c r="N14" i="1"/>
  <c r="Q13" i="1"/>
  <c r="N13" i="1"/>
  <c r="Q12" i="1"/>
  <c r="N12" i="1"/>
  <c r="Q11" i="1"/>
  <c r="N11" i="1"/>
  <c r="Q8" i="1"/>
  <c r="N8" i="1"/>
  <c r="Q7" i="1"/>
  <c r="N7" i="1"/>
  <c r="Q6" i="1"/>
  <c r="N6" i="1"/>
  <c r="Q5" i="1"/>
  <c r="N5" i="1"/>
  <c r="Q4" i="1"/>
  <c r="N4" i="1"/>
  <c r="Q3" i="1"/>
  <c r="N3" i="1"/>
  <c r="T46" i="2"/>
  <c r="S46" i="2"/>
  <c r="R46" i="2"/>
  <c r="Q46" i="2"/>
  <c r="P46" i="2"/>
  <c r="O46" i="2"/>
  <c r="N46" i="2"/>
  <c r="M46" i="2"/>
  <c r="L46" i="2"/>
  <c r="K46" i="2"/>
  <c r="T45" i="2"/>
  <c r="S45" i="2"/>
  <c r="R45" i="2"/>
  <c r="Q45" i="2"/>
  <c r="P45" i="2"/>
  <c r="O45" i="2"/>
  <c r="N45" i="2"/>
  <c r="M45" i="2"/>
  <c r="L45" i="2"/>
  <c r="K45" i="2"/>
  <c r="T44" i="2"/>
  <c r="S44" i="2"/>
  <c r="R44" i="2"/>
  <c r="Q44" i="2"/>
  <c r="P44" i="2"/>
  <c r="O44" i="2"/>
  <c r="N44" i="2"/>
  <c r="M44" i="2"/>
  <c r="L44" i="2"/>
  <c r="K44" i="2"/>
  <c r="T43" i="2"/>
  <c r="S43" i="2"/>
  <c r="R43" i="2"/>
  <c r="Q43" i="2"/>
  <c r="P43" i="2"/>
  <c r="O43" i="2"/>
  <c r="N43" i="2"/>
  <c r="M43" i="2"/>
  <c r="L43" i="2"/>
  <c r="K43" i="2"/>
  <c r="T42" i="2"/>
  <c r="S42" i="2"/>
  <c r="R42" i="2"/>
  <c r="Q42" i="2"/>
  <c r="P42" i="2"/>
  <c r="O42" i="2"/>
  <c r="N42" i="2"/>
  <c r="M42" i="2"/>
  <c r="L42" i="2"/>
  <c r="K42" i="2"/>
  <c r="T41" i="2"/>
  <c r="S41" i="2"/>
  <c r="R41" i="2"/>
  <c r="Q41" i="2"/>
  <c r="P41" i="2"/>
  <c r="O41" i="2"/>
  <c r="N41" i="2"/>
  <c r="M41" i="2"/>
  <c r="L41" i="2"/>
  <c r="K41" i="2"/>
  <c r="T40" i="2"/>
  <c r="S40" i="2"/>
  <c r="R40" i="2"/>
  <c r="Q40" i="2"/>
  <c r="P40" i="2"/>
  <c r="O40" i="2"/>
  <c r="N40" i="2"/>
  <c r="M40" i="2"/>
  <c r="L40" i="2"/>
  <c r="K40" i="2"/>
  <c r="T39" i="2"/>
  <c r="S39" i="2"/>
  <c r="R39" i="2"/>
  <c r="Q39" i="2"/>
  <c r="P39" i="2"/>
  <c r="O39" i="2"/>
  <c r="N39" i="2"/>
  <c r="M39" i="2"/>
  <c r="L39" i="2"/>
  <c r="K39" i="2"/>
  <c r="T38" i="2"/>
  <c r="S38" i="2"/>
  <c r="R38" i="2"/>
  <c r="Q38" i="2"/>
  <c r="P38" i="2"/>
  <c r="O38" i="2"/>
  <c r="N38" i="2"/>
  <c r="M38" i="2"/>
  <c r="L38" i="2"/>
  <c r="K38" i="2"/>
  <c r="T37" i="2"/>
  <c r="S37" i="2"/>
  <c r="R37" i="2"/>
  <c r="Q37" i="2"/>
  <c r="P37" i="2"/>
  <c r="O37" i="2"/>
  <c r="N37" i="2"/>
  <c r="M37" i="2"/>
  <c r="L37" i="2"/>
  <c r="K37" i="2"/>
  <c r="T36" i="2"/>
  <c r="S36" i="2"/>
  <c r="R36" i="2"/>
  <c r="Q36" i="2"/>
  <c r="P36" i="2"/>
  <c r="O36" i="2"/>
  <c r="N36" i="2"/>
  <c r="M36" i="2"/>
  <c r="L36" i="2"/>
  <c r="K36" i="2"/>
  <c r="T35" i="2"/>
  <c r="S35" i="2"/>
  <c r="R35" i="2"/>
  <c r="Q35" i="2"/>
  <c r="P35" i="2"/>
  <c r="O35" i="2"/>
  <c r="N35" i="2"/>
  <c r="M35" i="2"/>
  <c r="L35" i="2"/>
  <c r="K35" i="2"/>
  <c r="T34" i="2"/>
  <c r="S34" i="2"/>
  <c r="R34" i="2"/>
  <c r="Q34" i="2"/>
  <c r="P34" i="2"/>
  <c r="O34" i="2"/>
  <c r="N34" i="2"/>
  <c r="M34" i="2"/>
  <c r="L34" i="2"/>
  <c r="K34" i="2"/>
  <c r="T33" i="2"/>
  <c r="S33" i="2"/>
  <c r="R33" i="2"/>
  <c r="Q33" i="2"/>
  <c r="P33" i="2"/>
  <c r="O33" i="2"/>
  <c r="N33" i="2"/>
  <c r="M33" i="2"/>
  <c r="L33" i="2"/>
  <c r="K33" i="2"/>
  <c r="T32" i="2"/>
  <c r="S32" i="2"/>
  <c r="R32" i="2"/>
  <c r="Q32" i="2"/>
  <c r="P32" i="2"/>
  <c r="O32" i="2"/>
  <c r="N32" i="2"/>
  <c r="M32" i="2"/>
  <c r="L32" i="2"/>
  <c r="K32" i="2"/>
  <c r="T31" i="2"/>
  <c r="S31" i="2"/>
  <c r="R31" i="2"/>
  <c r="Q31" i="2"/>
  <c r="P31" i="2"/>
  <c r="O31" i="2"/>
  <c r="N31" i="2"/>
  <c r="M31" i="2"/>
  <c r="L31" i="2"/>
  <c r="K31" i="2"/>
  <c r="T30" i="2"/>
  <c r="S30" i="2"/>
  <c r="R30" i="2"/>
  <c r="Q30" i="2"/>
  <c r="P30" i="2"/>
  <c r="O30" i="2"/>
  <c r="N30" i="2"/>
  <c r="M30" i="2"/>
  <c r="L30" i="2"/>
  <c r="K30" i="2"/>
  <c r="T29" i="2"/>
  <c r="S29" i="2"/>
  <c r="R29" i="2"/>
  <c r="Q29" i="2"/>
  <c r="P29" i="2"/>
  <c r="O29" i="2"/>
  <c r="N29" i="2"/>
  <c r="M29" i="2"/>
  <c r="L29" i="2"/>
  <c r="K29" i="2"/>
  <c r="T28" i="2"/>
  <c r="S28" i="2"/>
  <c r="R28" i="2"/>
  <c r="Q28" i="2"/>
  <c r="P28" i="2"/>
  <c r="O28" i="2"/>
  <c r="N28" i="2"/>
  <c r="M28" i="2"/>
  <c r="L28" i="2"/>
  <c r="K28" i="2"/>
  <c r="T27" i="2"/>
  <c r="S27" i="2"/>
  <c r="R27" i="2"/>
  <c r="Q27" i="2"/>
  <c r="P27" i="2"/>
  <c r="O27" i="2"/>
  <c r="N27" i="2"/>
  <c r="M27" i="2"/>
  <c r="L27" i="2"/>
  <c r="K27" i="2"/>
  <c r="T26" i="2"/>
  <c r="S26" i="2"/>
  <c r="R26" i="2"/>
  <c r="Q26" i="2"/>
  <c r="P26" i="2"/>
  <c r="O26" i="2"/>
  <c r="N26" i="2"/>
  <c r="M26" i="2"/>
  <c r="L26" i="2"/>
  <c r="K26" i="2"/>
  <c r="T25" i="2"/>
  <c r="S25" i="2"/>
  <c r="R25" i="2"/>
  <c r="Q25" i="2"/>
  <c r="P25" i="2"/>
  <c r="O25" i="2"/>
  <c r="N25" i="2"/>
  <c r="M25" i="2"/>
  <c r="L25" i="2"/>
  <c r="K25" i="2"/>
  <c r="T24" i="2"/>
  <c r="S24" i="2"/>
  <c r="R24" i="2"/>
  <c r="Q24" i="2"/>
  <c r="P24" i="2"/>
  <c r="O24" i="2"/>
  <c r="N24" i="2"/>
  <c r="M24" i="2"/>
  <c r="L24" i="2"/>
  <c r="K24" i="2"/>
  <c r="T23" i="2"/>
  <c r="S23" i="2"/>
  <c r="R23" i="2"/>
  <c r="Q23" i="2"/>
  <c r="P23" i="2"/>
  <c r="O23" i="2"/>
  <c r="N23" i="2"/>
  <c r="M23" i="2"/>
  <c r="L23" i="2"/>
  <c r="K23" i="2"/>
  <c r="T22" i="2"/>
  <c r="S22" i="2"/>
  <c r="R22" i="2"/>
  <c r="Q22" i="2"/>
  <c r="P22" i="2"/>
  <c r="O22" i="2"/>
  <c r="N22" i="2"/>
  <c r="M22" i="2"/>
  <c r="L22" i="2"/>
  <c r="K22" i="2"/>
  <c r="T21" i="2"/>
  <c r="S21" i="2"/>
  <c r="R21" i="2"/>
  <c r="Q21" i="2"/>
  <c r="P21" i="2"/>
  <c r="O21" i="2"/>
  <c r="N21" i="2"/>
  <c r="M21" i="2"/>
  <c r="L21" i="2"/>
  <c r="K21" i="2"/>
  <c r="T20" i="2"/>
  <c r="S20" i="2"/>
  <c r="R20" i="2"/>
  <c r="Q20" i="2"/>
  <c r="P20" i="2"/>
  <c r="O20" i="2"/>
  <c r="N20" i="2"/>
  <c r="M20" i="2"/>
  <c r="L20" i="2"/>
  <c r="K20" i="2"/>
  <c r="T19" i="2"/>
  <c r="S19" i="2"/>
  <c r="R19" i="2"/>
  <c r="Q19" i="2"/>
  <c r="P19" i="2"/>
  <c r="O19" i="2"/>
  <c r="N19" i="2"/>
  <c r="M19" i="2"/>
  <c r="L19" i="2"/>
  <c r="K19" i="2"/>
  <c r="T18" i="2"/>
  <c r="S18" i="2"/>
  <c r="R18" i="2"/>
  <c r="Q18" i="2"/>
  <c r="P18" i="2"/>
  <c r="O18" i="2"/>
  <c r="N18" i="2"/>
  <c r="M18" i="2"/>
  <c r="L18" i="2"/>
  <c r="K18" i="2"/>
  <c r="T17" i="2"/>
  <c r="S17" i="2"/>
  <c r="R17" i="2"/>
  <c r="Q17" i="2"/>
  <c r="P17" i="2"/>
  <c r="O17" i="2"/>
  <c r="N17" i="2"/>
  <c r="M17" i="2"/>
  <c r="L17" i="2"/>
  <c r="K17" i="2"/>
  <c r="T16" i="2"/>
  <c r="S16" i="2"/>
  <c r="R16" i="2"/>
  <c r="Q16" i="2"/>
  <c r="P16" i="2"/>
  <c r="O16" i="2"/>
  <c r="N16" i="2"/>
  <c r="M16" i="2"/>
  <c r="L16" i="2"/>
  <c r="K16" i="2"/>
  <c r="T15" i="2"/>
  <c r="S15" i="2"/>
  <c r="R15" i="2"/>
  <c r="Q15" i="2"/>
  <c r="P15" i="2"/>
  <c r="O15" i="2"/>
  <c r="N15" i="2"/>
  <c r="M15" i="2"/>
  <c r="L15" i="2"/>
  <c r="K15" i="2"/>
  <c r="T14" i="2"/>
  <c r="S14" i="2"/>
  <c r="R14" i="2"/>
  <c r="Q14" i="2"/>
  <c r="P14" i="2"/>
  <c r="O14" i="2"/>
  <c r="N14" i="2"/>
  <c r="M14" i="2"/>
  <c r="L14" i="2"/>
  <c r="K14" i="2"/>
  <c r="T13" i="2"/>
  <c r="S13" i="2"/>
  <c r="R13" i="2"/>
  <c r="Q13" i="2"/>
  <c r="P13" i="2"/>
  <c r="O13" i="2"/>
  <c r="N13" i="2"/>
  <c r="M13" i="2"/>
  <c r="L13" i="2"/>
  <c r="K13" i="2"/>
  <c r="T12" i="2"/>
  <c r="S12" i="2"/>
  <c r="R12" i="2"/>
  <c r="Q12" i="2"/>
  <c r="P12" i="2"/>
  <c r="O12" i="2"/>
  <c r="N12" i="2"/>
  <c r="M12" i="2"/>
  <c r="L12" i="2"/>
  <c r="K12" i="2"/>
  <c r="T11" i="2"/>
  <c r="S11" i="2"/>
  <c r="R11" i="2"/>
  <c r="Q11" i="2"/>
  <c r="P11" i="2"/>
  <c r="O11" i="2"/>
  <c r="N11" i="2"/>
  <c r="M11" i="2"/>
  <c r="L11" i="2"/>
  <c r="K11" i="2"/>
  <c r="T10" i="2"/>
  <c r="S10" i="2"/>
  <c r="R10" i="2"/>
  <c r="Q10" i="2"/>
  <c r="P10" i="2"/>
  <c r="O10" i="2"/>
  <c r="N10" i="2"/>
  <c r="M10" i="2"/>
  <c r="L10" i="2"/>
  <c r="K10" i="2"/>
  <c r="T9" i="2"/>
  <c r="S9" i="2"/>
  <c r="R9" i="2"/>
  <c r="Q9" i="2"/>
  <c r="P9" i="2"/>
  <c r="O9" i="2"/>
  <c r="N9" i="2"/>
  <c r="M9" i="2"/>
  <c r="L9" i="2"/>
  <c r="K9" i="2"/>
</calcChain>
</file>

<file path=xl/sharedStrings.xml><?xml version="1.0" encoding="utf-8"?>
<sst xmlns="http://schemas.openxmlformats.org/spreadsheetml/2006/main" count="529" uniqueCount="119">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</sst>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0" borderId="4" xfId="0" applyBorder="1"/>
    <xf numFmtId="0" fontId="0" fillId="4" borderId="2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T46"/>
  <sheetViews>
    <sheetView zoomScale="93" workbookViewId="0">
      <selection activeCell="T9" sqref="T9:T46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20" x14ac:dyDescent="0.3">
      <c r="B2" s="7">
        <v>1</v>
      </c>
      <c r="C2" s="7" t="s">
        <v>108</v>
      </c>
    </row>
    <row r="3" spans="2:20" x14ac:dyDescent="0.3">
      <c r="B3" s="7">
        <v>2</v>
      </c>
      <c r="C3" s="7" t="s">
        <v>109</v>
      </c>
    </row>
    <row r="4" spans="2:20" x14ac:dyDescent="0.3">
      <c r="B4" s="7">
        <v>3</v>
      </c>
      <c r="C4" s="7" t="s">
        <v>110</v>
      </c>
    </row>
    <row r="5" spans="2:20" x14ac:dyDescent="0.3">
      <c r="B5" s="7">
        <v>4</v>
      </c>
      <c r="C5" s="7" t="s">
        <v>112</v>
      </c>
    </row>
    <row r="6" spans="2:20" x14ac:dyDescent="0.3">
      <c r="B6" s="7">
        <v>5</v>
      </c>
      <c r="C6" s="7" t="s">
        <v>111</v>
      </c>
    </row>
    <row r="8" spans="2:20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20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J9*0.45</f>
        <v>21600</v>
      </c>
      <c r="L9" s="5">
        <f>(J9*0.05)+1000</f>
        <v>3400</v>
      </c>
      <c r="M9" s="5">
        <f>SUM(J9,K9)</f>
        <v>69600</v>
      </c>
      <c r="N9" s="5">
        <f>0.05*M9</f>
        <v>3480</v>
      </c>
      <c r="O9" s="5">
        <f>M9-(K9+L9)</f>
        <v>44600</v>
      </c>
      <c r="P9">
        <f>J9*0.45</f>
        <v>21600</v>
      </c>
      <c r="Q9">
        <f>J9*0.05+1000</f>
        <v>3400</v>
      </c>
      <c r="R9">
        <f>J9+K9</f>
        <v>69600</v>
      </c>
      <c r="S9">
        <f>0.05*R9</f>
        <v>3480</v>
      </c>
      <c r="T9">
        <f>R9-S9</f>
        <v>66120</v>
      </c>
    </row>
    <row r="10" spans="2:20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J10*0.45</f>
        <v>15750</v>
      </c>
      <c r="L10" s="5">
        <f t="shared" ref="L10:L46" si="1">(J10*0.05)+1000</f>
        <v>2750</v>
      </c>
      <c r="M10" s="5">
        <f t="shared" ref="M10:M46" si="2">SUM(J10,K10)</f>
        <v>50750</v>
      </c>
      <c r="N10" s="5">
        <f t="shared" ref="N10:N46" si="3">0.05*M10</f>
        <v>2537.5</v>
      </c>
      <c r="O10" s="5">
        <f t="shared" ref="O10:O46" si="4">M10-(K10+L10)</f>
        <v>32250</v>
      </c>
      <c r="P10">
        <f t="shared" ref="P10:P46" si="5">J10*0.45</f>
        <v>15750</v>
      </c>
      <c r="Q10">
        <f t="shared" ref="Q10:Q46" si="6">J10*0.05+1000</f>
        <v>2750</v>
      </c>
      <c r="R10">
        <f t="shared" ref="R10:R46" si="7">J10+K10</f>
        <v>50750</v>
      </c>
      <c r="S10">
        <f t="shared" ref="S10:S46" si="8">0.05*R10</f>
        <v>2537.5</v>
      </c>
      <c r="T10">
        <f t="shared" ref="T10:T46" si="9">R10-S10</f>
        <v>48212.5</v>
      </c>
    </row>
    <row r="11" spans="2:20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97150</v>
      </c>
      <c r="N11" s="5">
        <f t="shared" si="3"/>
        <v>4857.5</v>
      </c>
      <c r="O11" s="5">
        <f t="shared" si="4"/>
        <v>62650</v>
      </c>
      <c r="P11">
        <f t="shared" si="5"/>
        <v>30150</v>
      </c>
      <c r="Q11">
        <f t="shared" si="6"/>
        <v>4350</v>
      </c>
      <c r="R11">
        <f t="shared" si="7"/>
        <v>97150</v>
      </c>
      <c r="S11">
        <f t="shared" si="8"/>
        <v>4857.5</v>
      </c>
      <c r="T11">
        <f t="shared" si="9"/>
        <v>92292.5</v>
      </c>
    </row>
    <row r="12" spans="2:20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126150</v>
      </c>
      <c r="N12" s="5">
        <f t="shared" si="3"/>
        <v>6307.5</v>
      </c>
      <c r="O12" s="5">
        <f t="shared" si="4"/>
        <v>81650</v>
      </c>
      <c r="P12">
        <f t="shared" si="5"/>
        <v>39150</v>
      </c>
      <c r="Q12">
        <f t="shared" si="6"/>
        <v>5350</v>
      </c>
      <c r="R12">
        <f t="shared" si="7"/>
        <v>126150</v>
      </c>
      <c r="S12">
        <f t="shared" si="8"/>
        <v>6307.5</v>
      </c>
      <c r="T12">
        <f t="shared" si="9"/>
        <v>119842.5</v>
      </c>
    </row>
    <row r="13" spans="2:20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31900</v>
      </c>
      <c r="N13" s="5">
        <f t="shared" si="3"/>
        <v>1595</v>
      </c>
      <c r="O13" s="5">
        <f t="shared" si="4"/>
        <v>19900</v>
      </c>
      <c r="P13">
        <f t="shared" si="5"/>
        <v>9900</v>
      </c>
      <c r="Q13">
        <f t="shared" si="6"/>
        <v>2100</v>
      </c>
      <c r="R13">
        <f t="shared" si="7"/>
        <v>31900</v>
      </c>
      <c r="S13">
        <f t="shared" si="8"/>
        <v>1595</v>
      </c>
      <c r="T13">
        <f t="shared" si="9"/>
        <v>30305</v>
      </c>
    </row>
    <row r="14" spans="2:20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131950</v>
      </c>
      <c r="N14" s="5">
        <f t="shared" si="3"/>
        <v>6597.5</v>
      </c>
      <c r="O14" s="5">
        <f t="shared" si="4"/>
        <v>85450</v>
      </c>
      <c r="P14">
        <f t="shared" si="5"/>
        <v>40950</v>
      </c>
      <c r="Q14">
        <f t="shared" si="6"/>
        <v>5550</v>
      </c>
      <c r="R14">
        <f t="shared" si="7"/>
        <v>131950</v>
      </c>
      <c r="S14">
        <f t="shared" si="8"/>
        <v>6597.5</v>
      </c>
      <c r="T14">
        <f t="shared" si="9"/>
        <v>125352.5</v>
      </c>
    </row>
    <row r="15" spans="2:20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111650</v>
      </c>
      <c r="N15" s="5">
        <f t="shared" si="3"/>
        <v>5582.5</v>
      </c>
      <c r="O15" s="5">
        <f t="shared" si="4"/>
        <v>72150</v>
      </c>
      <c r="P15">
        <f t="shared" si="5"/>
        <v>34650</v>
      </c>
      <c r="Q15">
        <f t="shared" si="6"/>
        <v>4850</v>
      </c>
      <c r="R15">
        <f t="shared" si="7"/>
        <v>111650</v>
      </c>
      <c r="S15">
        <f t="shared" si="8"/>
        <v>5582.5</v>
      </c>
      <c r="T15">
        <f t="shared" si="9"/>
        <v>106067.5</v>
      </c>
    </row>
    <row r="16" spans="2:20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65250</v>
      </c>
      <c r="N16" s="5">
        <f t="shared" si="3"/>
        <v>3262.5</v>
      </c>
      <c r="O16" s="5">
        <f t="shared" si="4"/>
        <v>41750</v>
      </c>
      <c r="P16">
        <f t="shared" si="5"/>
        <v>20250</v>
      </c>
      <c r="Q16">
        <f t="shared" si="6"/>
        <v>3250</v>
      </c>
      <c r="R16">
        <f t="shared" si="7"/>
        <v>65250</v>
      </c>
      <c r="S16">
        <f t="shared" si="8"/>
        <v>3262.5</v>
      </c>
      <c r="T16">
        <f t="shared" si="9"/>
        <v>61987.5</v>
      </c>
    </row>
    <row r="17" spans="2:20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133400</v>
      </c>
      <c r="N17" s="5">
        <f t="shared" si="3"/>
        <v>6670</v>
      </c>
      <c r="O17" s="5">
        <f t="shared" si="4"/>
        <v>86400</v>
      </c>
      <c r="P17">
        <f t="shared" si="5"/>
        <v>41400</v>
      </c>
      <c r="Q17">
        <f t="shared" si="6"/>
        <v>5600</v>
      </c>
      <c r="R17">
        <f t="shared" si="7"/>
        <v>133400</v>
      </c>
      <c r="S17">
        <f t="shared" si="8"/>
        <v>6670</v>
      </c>
      <c r="T17">
        <f t="shared" si="9"/>
        <v>126730</v>
      </c>
    </row>
    <row r="18" spans="2:20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72500</v>
      </c>
      <c r="N18" s="5">
        <f t="shared" si="3"/>
        <v>3625</v>
      </c>
      <c r="O18" s="5">
        <f t="shared" si="4"/>
        <v>46500</v>
      </c>
      <c r="P18">
        <f t="shared" si="5"/>
        <v>22500</v>
      </c>
      <c r="Q18">
        <f t="shared" si="6"/>
        <v>3500</v>
      </c>
      <c r="R18">
        <f t="shared" si="7"/>
        <v>72500</v>
      </c>
      <c r="S18">
        <f t="shared" si="8"/>
        <v>3625</v>
      </c>
      <c r="T18">
        <f t="shared" si="9"/>
        <v>68875</v>
      </c>
    </row>
    <row r="19" spans="2:20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53650</v>
      </c>
      <c r="N19" s="5">
        <f t="shared" si="3"/>
        <v>2682.5</v>
      </c>
      <c r="O19" s="5">
        <f t="shared" si="4"/>
        <v>34150</v>
      </c>
      <c r="P19">
        <f t="shared" si="5"/>
        <v>16650</v>
      </c>
      <c r="Q19">
        <f t="shared" si="6"/>
        <v>2850</v>
      </c>
      <c r="R19">
        <f t="shared" si="7"/>
        <v>53650</v>
      </c>
      <c r="S19">
        <f t="shared" si="8"/>
        <v>2682.5</v>
      </c>
      <c r="T19">
        <f t="shared" si="9"/>
        <v>50967.5</v>
      </c>
    </row>
    <row r="20" spans="2:20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62350</v>
      </c>
      <c r="N20" s="5">
        <f t="shared" si="3"/>
        <v>3117.5</v>
      </c>
      <c r="O20" s="5">
        <f t="shared" si="4"/>
        <v>39850</v>
      </c>
      <c r="P20">
        <f t="shared" si="5"/>
        <v>19350</v>
      </c>
      <c r="Q20">
        <f t="shared" si="6"/>
        <v>3150</v>
      </c>
      <c r="R20">
        <f t="shared" si="7"/>
        <v>62350</v>
      </c>
      <c r="S20">
        <f t="shared" si="8"/>
        <v>3117.5</v>
      </c>
      <c r="T20">
        <f t="shared" si="9"/>
        <v>59232.5</v>
      </c>
    </row>
    <row r="21" spans="2:20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130500</v>
      </c>
      <c r="N21" s="5">
        <f t="shared" si="3"/>
        <v>6525</v>
      </c>
      <c r="O21" s="5">
        <f t="shared" si="4"/>
        <v>84500</v>
      </c>
      <c r="P21">
        <f t="shared" si="5"/>
        <v>40500</v>
      </c>
      <c r="Q21">
        <f t="shared" si="6"/>
        <v>5500</v>
      </c>
      <c r="R21">
        <f t="shared" si="7"/>
        <v>130500</v>
      </c>
      <c r="S21">
        <f t="shared" si="8"/>
        <v>6525</v>
      </c>
      <c r="T21">
        <f t="shared" si="9"/>
        <v>123975</v>
      </c>
    </row>
    <row r="22" spans="2:20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49300</v>
      </c>
      <c r="N22" s="5">
        <f t="shared" si="3"/>
        <v>2465</v>
      </c>
      <c r="O22" s="5">
        <f t="shared" si="4"/>
        <v>31300</v>
      </c>
      <c r="P22">
        <f t="shared" si="5"/>
        <v>15300</v>
      </c>
      <c r="Q22">
        <f t="shared" si="6"/>
        <v>2700</v>
      </c>
      <c r="R22">
        <f t="shared" si="7"/>
        <v>49300</v>
      </c>
      <c r="S22">
        <f t="shared" si="8"/>
        <v>2465</v>
      </c>
      <c r="T22">
        <f t="shared" si="9"/>
        <v>46835</v>
      </c>
    </row>
    <row r="23" spans="2:20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118900</v>
      </c>
      <c r="N23" s="5">
        <f t="shared" si="3"/>
        <v>5945</v>
      </c>
      <c r="O23" s="5">
        <f t="shared" si="4"/>
        <v>76900</v>
      </c>
      <c r="P23">
        <f t="shared" si="5"/>
        <v>36900</v>
      </c>
      <c r="Q23">
        <f t="shared" si="6"/>
        <v>5100</v>
      </c>
      <c r="R23">
        <f t="shared" si="7"/>
        <v>118900</v>
      </c>
      <c r="S23">
        <f t="shared" si="8"/>
        <v>5945</v>
      </c>
      <c r="T23">
        <f t="shared" si="9"/>
        <v>112955</v>
      </c>
    </row>
    <row r="24" spans="2:20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97150</v>
      </c>
      <c r="N24" s="5">
        <f t="shared" si="3"/>
        <v>4857.5</v>
      </c>
      <c r="O24" s="5">
        <f t="shared" si="4"/>
        <v>62650</v>
      </c>
      <c r="P24">
        <f t="shared" si="5"/>
        <v>30150</v>
      </c>
      <c r="Q24">
        <f t="shared" si="6"/>
        <v>4350</v>
      </c>
      <c r="R24">
        <f t="shared" si="7"/>
        <v>97150</v>
      </c>
      <c r="S24">
        <f t="shared" si="8"/>
        <v>4857.5</v>
      </c>
      <c r="T24">
        <f t="shared" si="9"/>
        <v>92292.5</v>
      </c>
    </row>
    <row r="25" spans="2:20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123250</v>
      </c>
      <c r="N25" s="5">
        <f t="shared" si="3"/>
        <v>6162.5</v>
      </c>
      <c r="O25" s="5">
        <f t="shared" si="4"/>
        <v>79750</v>
      </c>
      <c r="P25">
        <f t="shared" si="5"/>
        <v>38250</v>
      </c>
      <c r="Q25">
        <f t="shared" si="6"/>
        <v>5250</v>
      </c>
      <c r="R25">
        <f t="shared" si="7"/>
        <v>123250</v>
      </c>
      <c r="S25">
        <f t="shared" si="8"/>
        <v>6162.5</v>
      </c>
      <c r="T25">
        <f t="shared" si="9"/>
        <v>117087.5</v>
      </c>
    </row>
    <row r="26" spans="2:20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89900</v>
      </c>
      <c r="N26" s="5">
        <f t="shared" si="3"/>
        <v>4495</v>
      </c>
      <c r="O26" s="5">
        <f t="shared" si="4"/>
        <v>57900</v>
      </c>
      <c r="P26">
        <f t="shared" si="5"/>
        <v>27900</v>
      </c>
      <c r="Q26">
        <f t="shared" si="6"/>
        <v>4100</v>
      </c>
      <c r="R26">
        <f t="shared" si="7"/>
        <v>89900</v>
      </c>
      <c r="S26">
        <f t="shared" si="8"/>
        <v>4495</v>
      </c>
      <c r="T26">
        <f t="shared" si="9"/>
        <v>85405</v>
      </c>
    </row>
    <row r="27" spans="2:20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21750</v>
      </c>
      <c r="N27" s="5">
        <f t="shared" si="3"/>
        <v>1087.5</v>
      </c>
      <c r="O27" s="5">
        <f t="shared" si="4"/>
        <v>13250</v>
      </c>
      <c r="P27">
        <f t="shared" si="5"/>
        <v>6750</v>
      </c>
      <c r="Q27">
        <f t="shared" si="6"/>
        <v>1750</v>
      </c>
      <c r="R27">
        <f t="shared" si="7"/>
        <v>21750</v>
      </c>
      <c r="S27">
        <f t="shared" si="8"/>
        <v>1087.5</v>
      </c>
      <c r="T27">
        <f t="shared" si="9"/>
        <v>20662.5</v>
      </c>
    </row>
    <row r="28" spans="2:20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117450</v>
      </c>
      <c r="N28" s="5">
        <f t="shared" si="3"/>
        <v>5872.5</v>
      </c>
      <c r="O28" s="5">
        <f t="shared" si="4"/>
        <v>75950</v>
      </c>
      <c r="P28">
        <f t="shared" si="5"/>
        <v>36450</v>
      </c>
      <c r="Q28">
        <f t="shared" si="6"/>
        <v>5050</v>
      </c>
      <c r="R28">
        <f t="shared" si="7"/>
        <v>117450</v>
      </c>
      <c r="S28">
        <f t="shared" si="8"/>
        <v>5872.5</v>
      </c>
      <c r="T28">
        <f t="shared" si="9"/>
        <v>111577.5</v>
      </c>
    </row>
    <row r="29" spans="2:20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27550</v>
      </c>
      <c r="N29" s="5">
        <f t="shared" si="3"/>
        <v>1377.5</v>
      </c>
      <c r="O29" s="5">
        <f t="shared" si="4"/>
        <v>17050</v>
      </c>
      <c r="P29">
        <f t="shared" si="5"/>
        <v>8550</v>
      </c>
      <c r="Q29">
        <f t="shared" si="6"/>
        <v>1950</v>
      </c>
      <c r="R29">
        <f t="shared" si="7"/>
        <v>27550</v>
      </c>
      <c r="S29">
        <f t="shared" si="8"/>
        <v>1377.5</v>
      </c>
      <c r="T29">
        <f t="shared" si="9"/>
        <v>26172.5</v>
      </c>
    </row>
    <row r="30" spans="2:20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108750</v>
      </c>
      <c r="N30" s="5">
        <f t="shared" si="3"/>
        <v>5437.5</v>
      </c>
      <c r="O30" s="5">
        <f t="shared" si="4"/>
        <v>70250</v>
      </c>
      <c r="P30">
        <f t="shared" si="5"/>
        <v>33750</v>
      </c>
      <c r="Q30">
        <f t="shared" si="6"/>
        <v>4750</v>
      </c>
      <c r="R30">
        <f t="shared" si="7"/>
        <v>108750</v>
      </c>
      <c r="S30">
        <f t="shared" si="8"/>
        <v>5437.5</v>
      </c>
      <c r="T30">
        <f t="shared" si="9"/>
        <v>103312.5</v>
      </c>
    </row>
    <row r="31" spans="2:20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71050</v>
      </c>
      <c r="N31" s="5">
        <f t="shared" si="3"/>
        <v>3552.5</v>
      </c>
      <c r="O31" s="5">
        <f t="shared" si="4"/>
        <v>45550</v>
      </c>
      <c r="P31">
        <f t="shared" si="5"/>
        <v>22050</v>
      </c>
      <c r="Q31">
        <f t="shared" si="6"/>
        <v>3450</v>
      </c>
      <c r="R31">
        <f t="shared" si="7"/>
        <v>71050</v>
      </c>
      <c r="S31">
        <f t="shared" si="8"/>
        <v>3552.5</v>
      </c>
      <c r="T31">
        <f t="shared" si="9"/>
        <v>67497.5</v>
      </c>
    </row>
    <row r="32" spans="2:20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72500</v>
      </c>
      <c r="N32" s="5">
        <f t="shared" si="3"/>
        <v>3625</v>
      </c>
      <c r="O32" s="5">
        <f t="shared" si="4"/>
        <v>46500</v>
      </c>
      <c r="P32">
        <f t="shared" si="5"/>
        <v>22500</v>
      </c>
      <c r="Q32">
        <f t="shared" si="6"/>
        <v>3500</v>
      </c>
      <c r="R32">
        <f t="shared" si="7"/>
        <v>72500</v>
      </c>
      <c r="S32">
        <f t="shared" si="8"/>
        <v>3625</v>
      </c>
      <c r="T32">
        <f t="shared" si="9"/>
        <v>68875</v>
      </c>
    </row>
    <row r="33" spans="2:20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120350</v>
      </c>
      <c r="N33" s="5">
        <f t="shared" si="3"/>
        <v>6017.5</v>
      </c>
      <c r="O33" s="5">
        <f t="shared" si="4"/>
        <v>77850</v>
      </c>
      <c r="P33">
        <f t="shared" si="5"/>
        <v>37350</v>
      </c>
      <c r="Q33">
        <f t="shared" si="6"/>
        <v>5150</v>
      </c>
      <c r="R33">
        <f t="shared" si="7"/>
        <v>120350</v>
      </c>
      <c r="S33">
        <f t="shared" si="8"/>
        <v>6017.5</v>
      </c>
      <c r="T33">
        <f t="shared" si="9"/>
        <v>114332.5</v>
      </c>
    </row>
    <row r="34" spans="2:20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76850</v>
      </c>
      <c r="N34" s="5">
        <f t="shared" si="3"/>
        <v>3842.5</v>
      </c>
      <c r="O34" s="5">
        <f t="shared" si="4"/>
        <v>49350</v>
      </c>
      <c r="P34">
        <f t="shared" si="5"/>
        <v>23850</v>
      </c>
      <c r="Q34">
        <f t="shared" si="6"/>
        <v>3650</v>
      </c>
      <c r="R34">
        <f t="shared" si="7"/>
        <v>76850</v>
      </c>
      <c r="S34">
        <f t="shared" si="8"/>
        <v>3842.5</v>
      </c>
      <c r="T34">
        <f t="shared" si="9"/>
        <v>73007.5</v>
      </c>
    </row>
    <row r="35" spans="2:20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94250</v>
      </c>
      <c r="N35" s="5">
        <f t="shared" si="3"/>
        <v>4712.5</v>
      </c>
      <c r="O35" s="5">
        <f t="shared" si="4"/>
        <v>60750</v>
      </c>
      <c r="P35">
        <f t="shared" si="5"/>
        <v>29250</v>
      </c>
      <c r="Q35">
        <f t="shared" si="6"/>
        <v>4250</v>
      </c>
      <c r="R35">
        <f t="shared" si="7"/>
        <v>94250</v>
      </c>
      <c r="S35">
        <f t="shared" si="8"/>
        <v>4712.5</v>
      </c>
      <c r="T35">
        <f t="shared" si="9"/>
        <v>89537.5</v>
      </c>
    </row>
    <row r="36" spans="2:20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123250</v>
      </c>
      <c r="N36" s="5">
        <f t="shared" si="3"/>
        <v>6162.5</v>
      </c>
      <c r="O36" s="5">
        <f t="shared" si="4"/>
        <v>79750</v>
      </c>
      <c r="P36">
        <f t="shared" si="5"/>
        <v>38250</v>
      </c>
      <c r="Q36">
        <f t="shared" si="6"/>
        <v>5250</v>
      </c>
      <c r="R36">
        <f t="shared" si="7"/>
        <v>123250</v>
      </c>
      <c r="S36">
        <f t="shared" si="8"/>
        <v>6162.5</v>
      </c>
      <c r="T36">
        <f t="shared" si="9"/>
        <v>117087.5</v>
      </c>
    </row>
    <row r="37" spans="2:20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29000</v>
      </c>
      <c r="N37" s="5">
        <f t="shared" si="3"/>
        <v>1450</v>
      </c>
      <c r="O37" s="5">
        <f t="shared" si="4"/>
        <v>18000</v>
      </c>
      <c r="P37">
        <f t="shared" si="5"/>
        <v>9000</v>
      </c>
      <c r="Q37">
        <f t="shared" si="6"/>
        <v>2000</v>
      </c>
      <c r="R37">
        <f t="shared" si="7"/>
        <v>29000</v>
      </c>
      <c r="S37">
        <f t="shared" si="8"/>
        <v>1450</v>
      </c>
      <c r="T37">
        <f t="shared" si="9"/>
        <v>27550</v>
      </c>
    </row>
    <row r="38" spans="2:20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68150</v>
      </c>
      <c r="N38" s="5">
        <f t="shared" si="3"/>
        <v>3407.5</v>
      </c>
      <c r="O38" s="5">
        <f t="shared" si="4"/>
        <v>43650</v>
      </c>
      <c r="P38">
        <f t="shared" si="5"/>
        <v>21150</v>
      </c>
      <c r="Q38">
        <f t="shared" si="6"/>
        <v>3350</v>
      </c>
      <c r="R38">
        <f t="shared" si="7"/>
        <v>68150</v>
      </c>
      <c r="S38">
        <f t="shared" si="8"/>
        <v>3407.5</v>
      </c>
      <c r="T38">
        <f t="shared" si="9"/>
        <v>64742.5</v>
      </c>
    </row>
    <row r="39" spans="2:20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126150</v>
      </c>
      <c r="N39" s="5">
        <f t="shared" si="3"/>
        <v>6307.5</v>
      </c>
      <c r="O39" s="5">
        <f t="shared" si="4"/>
        <v>81650</v>
      </c>
      <c r="P39">
        <f t="shared" si="5"/>
        <v>39150</v>
      </c>
      <c r="Q39">
        <f t="shared" si="6"/>
        <v>5350</v>
      </c>
      <c r="R39">
        <f t="shared" si="7"/>
        <v>126150</v>
      </c>
      <c r="S39">
        <f t="shared" si="8"/>
        <v>6307.5</v>
      </c>
      <c r="T39">
        <f t="shared" si="9"/>
        <v>119842.5</v>
      </c>
    </row>
    <row r="40" spans="2:20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82650</v>
      </c>
      <c r="N40" s="5">
        <f t="shared" si="3"/>
        <v>4132.5</v>
      </c>
      <c r="O40" s="5">
        <f t="shared" si="4"/>
        <v>53150</v>
      </c>
      <c r="P40">
        <f t="shared" si="5"/>
        <v>25650</v>
      </c>
      <c r="Q40">
        <f t="shared" si="6"/>
        <v>3850</v>
      </c>
      <c r="R40">
        <f t="shared" si="7"/>
        <v>82650</v>
      </c>
      <c r="S40">
        <f t="shared" si="8"/>
        <v>4132.5</v>
      </c>
      <c r="T40">
        <f t="shared" si="9"/>
        <v>78517.5</v>
      </c>
    </row>
    <row r="41" spans="2:20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39150</v>
      </c>
      <c r="N41" s="5">
        <f t="shared" si="3"/>
        <v>1957.5</v>
      </c>
      <c r="O41" s="5">
        <f t="shared" si="4"/>
        <v>24650</v>
      </c>
      <c r="P41">
        <f t="shared" si="5"/>
        <v>12150</v>
      </c>
      <c r="Q41">
        <f t="shared" si="6"/>
        <v>2350</v>
      </c>
      <c r="R41">
        <f t="shared" si="7"/>
        <v>39150</v>
      </c>
      <c r="S41">
        <f t="shared" si="8"/>
        <v>1957.5</v>
      </c>
      <c r="T41">
        <f t="shared" si="9"/>
        <v>37192.5</v>
      </c>
    </row>
    <row r="42" spans="2:20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117450</v>
      </c>
      <c r="N42" s="5">
        <f t="shared" si="3"/>
        <v>5872.5</v>
      </c>
      <c r="O42" s="5">
        <f t="shared" si="4"/>
        <v>75950</v>
      </c>
      <c r="P42">
        <f t="shared" si="5"/>
        <v>36450</v>
      </c>
      <c r="Q42">
        <f t="shared" si="6"/>
        <v>5050</v>
      </c>
      <c r="R42">
        <f t="shared" si="7"/>
        <v>117450</v>
      </c>
      <c r="S42">
        <f t="shared" si="8"/>
        <v>5872.5</v>
      </c>
      <c r="T42">
        <f t="shared" si="9"/>
        <v>111577.5</v>
      </c>
    </row>
    <row r="43" spans="2:20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75400</v>
      </c>
      <c r="N43" s="5">
        <f t="shared" si="3"/>
        <v>3770</v>
      </c>
      <c r="O43" s="5">
        <f t="shared" si="4"/>
        <v>48400</v>
      </c>
      <c r="P43">
        <f t="shared" si="5"/>
        <v>23400</v>
      </c>
      <c r="Q43">
        <f t="shared" si="6"/>
        <v>3600</v>
      </c>
      <c r="R43">
        <f t="shared" si="7"/>
        <v>75400</v>
      </c>
      <c r="S43">
        <f t="shared" si="8"/>
        <v>3770</v>
      </c>
      <c r="T43">
        <f t="shared" si="9"/>
        <v>71630</v>
      </c>
    </row>
    <row r="44" spans="2:20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84100</v>
      </c>
      <c r="N44" s="5">
        <f t="shared" si="3"/>
        <v>4205</v>
      </c>
      <c r="O44" s="5">
        <f t="shared" si="4"/>
        <v>54100</v>
      </c>
      <c r="P44">
        <f t="shared" si="5"/>
        <v>26100</v>
      </c>
      <c r="Q44">
        <f t="shared" si="6"/>
        <v>3900</v>
      </c>
      <c r="R44">
        <f t="shared" si="7"/>
        <v>84100</v>
      </c>
      <c r="S44">
        <f t="shared" si="8"/>
        <v>4205</v>
      </c>
      <c r="T44">
        <f t="shared" si="9"/>
        <v>79895</v>
      </c>
    </row>
    <row r="45" spans="2:20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68150</v>
      </c>
      <c r="N45" s="5">
        <f t="shared" si="3"/>
        <v>3407.5</v>
      </c>
      <c r="O45" s="5">
        <f t="shared" si="4"/>
        <v>43650</v>
      </c>
      <c r="P45">
        <f t="shared" si="5"/>
        <v>21150</v>
      </c>
      <c r="Q45">
        <f t="shared" si="6"/>
        <v>3350</v>
      </c>
      <c r="R45">
        <f t="shared" si="7"/>
        <v>68150</v>
      </c>
      <c r="S45">
        <f t="shared" si="8"/>
        <v>3407.5</v>
      </c>
      <c r="T45">
        <f t="shared" si="9"/>
        <v>64742.5</v>
      </c>
    </row>
    <row r="46" spans="2:20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37700</v>
      </c>
      <c r="N46" s="5">
        <f t="shared" si="3"/>
        <v>1885</v>
      </c>
      <c r="O46" s="5">
        <f t="shared" si="4"/>
        <v>23700</v>
      </c>
      <c r="P46">
        <f t="shared" si="5"/>
        <v>11700</v>
      </c>
      <c r="Q46">
        <f t="shared" si="6"/>
        <v>2300</v>
      </c>
      <c r="R46">
        <f t="shared" si="7"/>
        <v>37700</v>
      </c>
      <c r="S46">
        <f t="shared" si="8"/>
        <v>1885</v>
      </c>
      <c r="T46">
        <f t="shared" si="9"/>
        <v>35815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AA48"/>
  <sheetViews>
    <sheetView tabSelected="1" topLeftCell="C3" zoomScale="54" zoomScaleNormal="81" workbookViewId="0">
      <selection activeCell="Z33" sqref="Z33"/>
    </sheetView>
  </sheetViews>
  <sheetFormatPr defaultRowHeight="14.4" x14ac:dyDescent="0.3"/>
  <cols>
    <col min="5" max="5" width="9.88671875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11.21875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16" t="s">
        <v>106</v>
      </c>
      <c r="N2" s="17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  <c r="Q3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  <c r="Q4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  <c r="Q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COUNT(J7:J44)</f>
        <v>38</v>
      </c>
      <c r="Q6">
        <f>COUNT(B7:B44)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  <c r="Q7">
        <f>MAX(J8)</f>
        <v>35000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  <c r="Q8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6" t="s">
        <v>105</v>
      </c>
      <c r="N10" s="17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  <c r="Q11">
        <f>COUNTIFS(F7:F44,"Male")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  <c r="Q12">
        <f>COUNTIFS(F7:F44,"Female")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  <c r="Q13">
        <f>COUNTIFS(I7:I44,"North")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AVERAGE(SUMIFS(J7:J44,H7:H44,"Sales",I7:I44,"North"))</f>
        <v>52000</v>
      </c>
      <c r="Q14">
        <f>AVERAGEIFS(J7:J44,H7:H44,"Sales",I7:I44,"North")</f>
        <v>52000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_xlfn.MAXIFS(J7:J44,H7:H44,"Digital marketing")</f>
        <v>92000</v>
      </c>
      <c r="Q15">
        <f>_xlfn.MAXIFS(J7:J44,H7:H44,"Digital Marketing")</f>
        <v>92000</v>
      </c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_xlfn.MINIFS(J7:J44,I7:I44,"South")</f>
        <v>19000</v>
      </c>
      <c r="Q16">
        <f>_xlfn.MINIFS(J7:J44,I7:I44,"South")</f>
        <v>19000</v>
      </c>
    </row>
    <row r="17" spans="2:22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22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22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22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6" t="s">
        <v>118</v>
      </c>
      <c r="N20" s="17"/>
    </row>
    <row r="21" spans="2:22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  <c r="S21">
        <f>SUMIFS($J$7:$J$44,$H$7:$H$44,M38,$I$7:$I$44,N$37)</f>
        <v>48000</v>
      </c>
      <c r="T21">
        <f>SUMIFS($J$7:$J$44,$H$7:$H$44,M38,$I$7:$I$44,O$37)</f>
        <v>62000</v>
      </c>
      <c r="U21">
        <f>SUMIFS($J$7:$J$44,$H$7:$H$44,M38,$I$7:$I$44,$P$21)</f>
        <v>0</v>
      </c>
      <c r="V21">
        <f>SUMIFS($J$7:$J$44,$H$7:$H$44,M22,$I$7:$I$44,$Q$21)</f>
        <v>0</v>
      </c>
    </row>
    <row r="22" spans="2:22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SUMIFS($J$7:$J$44,$H$7:$H$44,$M22,$I$7:$I$44,N$21)</f>
        <v>48000</v>
      </c>
      <c r="O22" s="5">
        <f t="shared" ref="O22:Q33" si="0">SUMIFS($J$7:$J$44,$H$7:$H$44,$M22,$I$7:$I$44,O$21)</f>
        <v>62000</v>
      </c>
      <c r="P22" s="5">
        <f t="shared" si="0"/>
        <v>0</v>
      </c>
      <c r="Q22" s="5">
        <f t="shared" si="0"/>
        <v>0</v>
      </c>
      <c r="S22">
        <f t="shared" ref="S22:S33" si="1">SUMIFS($J$7:$J$44,$H$7:$H$44,M39,$I$7:$I$44,N$37)</f>
        <v>183000</v>
      </c>
      <c r="T22">
        <f t="shared" ref="T22:T33" si="2">SUMIFS($J$7:$J$44,$H$7:$H$44,M39,$I$7:$I$44,O$37)</f>
        <v>82000</v>
      </c>
      <c r="U22">
        <f t="shared" ref="U22:U33" si="3">SUMIFS($J$7:$J$44,$H$7:$H$44,M39,$I$7:$I$44,$P$21)</f>
        <v>92000</v>
      </c>
      <c r="V22">
        <f t="shared" ref="V22:V33" si="4">SUMIFS($J$7:$J$44,$H$7:$H$44,M23,$I$7:$I$44,$Q$21)</f>
        <v>45000</v>
      </c>
    </row>
    <row r="23" spans="2:22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ref="N23:N33" si="5">SUMIFS($J$7:$J$44,$H$7:$H$44,$M23,$I$7:$I$44,N$21)</f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  <c r="S23">
        <f t="shared" si="1"/>
        <v>50000</v>
      </c>
      <c r="T23">
        <f t="shared" si="2"/>
        <v>154000</v>
      </c>
      <c r="U23">
        <f t="shared" si="3"/>
        <v>95000</v>
      </c>
      <c r="V23">
        <f t="shared" si="4"/>
        <v>15000</v>
      </c>
    </row>
    <row r="24" spans="2:22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5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  <c r="S24">
        <f t="shared" si="1"/>
        <v>22000</v>
      </c>
      <c r="T24">
        <f t="shared" si="2"/>
        <v>58000</v>
      </c>
      <c r="U24">
        <f t="shared" si="3"/>
        <v>27000</v>
      </c>
      <c r="V24">
        <f t="shared" si="4"/>
        <v>47000</v>
      </c>
    </row>
    <row r="25" spans="2:22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5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  <c r="S25">
        <f t="shared" si="1"/>
        <v>91000</v>
      </c>
      <c r="T25">
        <f t="shared" si="2"/>
        <v>87000</v>
      </c>
      <c r="U25">
        <f t="shared" si="3"/>
        <v>0</v>
      </c>
      <c r="V25">
        <f t="shared" si="4"/>
        <v>0</v>
      </c>
    </row>
    <row r="26" spans="2:22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5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  <c r="S26">
        <f t="shared" si="1"/>
        <v>0</v>
      </c>
      <c r="T26">
        <f t="shared" si="2"/>
        <v>37000</v>
      </c>
      <c r="U26">
        <f t="shared" si="3"/>
        <v>43000</v>
      </c>
      <c r="V26">
        <f t="shared" si="4"/>
        <v>77000</v>
      </c>
    </row>
    <row r="27" spans="2:22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5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  <c r="S27">
        <f t="shared" si="1"/>
        <v>0</v>
      </c>
      <c r="T27">
        <f t="shared" si="2"/>
        <v>0</v>
      </c>
      <c r="U27">
        <f t="shared" si="3"/>
        <v>90000</v>
      </c>
      <c r="V27">
        <f t="shared" si="4"/>
        <v>0</v>
      </c>
    </row>
    <row r="28" spans="2:22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5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  <c r="S28">
        <f t="shared" si="1"/>
        <v>26000</v>
      </c>
      <c r="T28">
        <f t="shared" si="2"/>
        <v>135000</v>
      </c>
      <c r="U28">
        <f t="shared" si="3"/>
        <v>81000</v>
      </c>
      <c r="V28">
        <f t="shared" si="4"/>
        <v>0</v>
      </c>
    </row>
    <row r="29" spans="2:22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5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  <c r="S29">
        <f t="shared" si="1"/>
        <v>0</v>
      </c>
      <c r="T29">
        <f t="shared" si="2"/>
        <v>146000</v>
      </c>
      <c r="U29">
        <f t="shared" si="3"/>
        <v>0</v>
      </c>
      <c r="V29">
        <f t="shared" si="4"/>
        <v>0</v>
      </c>
    </row>
    <row r="30" spans="2:22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5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  <c r="S30">
        <f t="shared" si="1"/>
        <v>85000</v>
      </c>
      <c r="T30">
        <f t="shared" si="2"/>
        <v>19000</v>
      </c>
      <c r="U30">
        <f t="shared" si="3"/>
        <v>49000</v>
      </c>
      <c r="V30">
        <f t="shared" si="4"/>
        <v>83000</v>
      </c>
    </row>
    <row r="31" spans="2:22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5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  <c r="S31">
        <f t="shared" si="1"/>
        <v>52000</v>
      </c>
      <c r="T31">
        <f t="shared" si="2"/>
        <v>110000</v>
      </c>
      <c r="U31">
        <f t="shared" si="3"/>
        <v>0</v>
      </c>
      <c r="V31">
        <f t="shared" si="4"/>
        <v>0</v>
      </c>
    </row>
    <row r="32" spans="2:22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5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</row>
    <row r="33" spans="2:27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  <c r="N33" s="5">
        <f t="shared" si="5"/>
        <v>0</v>
      </c>
      <c r="O33" s="5">
        <f t="shared" si="0"/>
        <v>0</v>
      </c>
      <c r="P33" s="5">
        <f t="shared" si="0"/>
        <v>0</v>
      </c>
      <c r="Q33" s="5">
        <f t="shared" si="0"/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</row>
    <row r="34" spans="2:27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27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27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  <c r="M36" s="16" t="s">
        <v>118</v>
      </c>
      <c r="N36" s="17"/>
    </row>
    <row r="37" spans="2:27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  <c r="M37" s="9" t="s">
        <v>114</v>
      </c>
      <c r="N37" s="9" t="s">
        <v>93</v>
      </c>
      <c r="O37" s="9" t="s">
        <v>95</v>
      </c>
      <c r="P37" s="9" t="s">
        <v>94</v>
      </c>
      <c r="Q37" s="10" t="s">
        <v>96</v>
      </c>
    </row>
    <row r="38" spans="2:27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  <c r="M38" s="11" t="s">
        <v>38</v>
      </c>
      <c r="N38" s="11">
        <f>SUMIFS($J$7:$J$44,$H$7:$H$44,$M38,$I$7:$I$44,$N$37)</f>
        <v>48000</v>
      </c>
      <c r="O38" s="11">
        <f>SUMIFS($J$7:$J$44,$H$7:$H$44,M38,$I$7:$I$44,$O$37)</f>
        <v>62000</v>
      </c>
      <c r="P38" s="12">
        <f>SUMIFS($J$7:$J$44,$H$7:$H$44,M38:M48,$I$7:$I$44,$P$37)</f>
        <v>0</v>
      </c>
      <c r="Q38" s="13">
        <f>SUMIFS($J$7:$J$44,$H$7:$H$44,M38:M48,$I$7:$I$44,$Q$37)</f>
        <v>0</v>
      </c>
      <c r="S38">
        <f>SUMIFS($J$7:$J$44,$H$7:$H$44,$M38,$I$7:$I$44,N$37)</f>
        <v>48000</v>
      </c>
      <c r="T38">
        <f>SUMIFS($J$7:$J$44,$H$7:$H$44,$M38,$I$7:$I$44,O$37)</f>
        <v>62000</v>
      </c>
      <c r="U38">
        <f>SUMIFS($J$7:$J$44,$H$7:$H$44,$M38,$I$7:$I$44,P$37)</f>
        <v>0</v>
      </c>
      <c r="V38">
        <f>SUMIFS($J$7:$J$44,$H$7:$H$44,$M38,$I$7:$I$44,Q$37)</f>
        <v>0</v>
      </c>
      <c r="X38">
        <f>SUMIFS($J$7:$J$44,$H$7:$H$44,$M38,$I$7:$I$44,N$37)</f>
        <v>48000</v>
      </c>
      <c r="Y38">
        <f>SUMIFS($J$7:$J$44,$H$7:$H$44,$M38,$I$7:$I$44,O$37)</f>
        <v>62000</v>
      </c>
      <c r="Z38">
        <f>SUMIFS($J$7:$J$44,$H$7:$H$44,$M38,$I$7:$I$44,P$37)</f>
        <v>0</v>
      </c>
      <c r="AA38">
        <f>SUMIFS($J$7:$J$44,$H$7:$H$44,$M38,$I$7:$I$44,Q$37)</f>
        <v>0</v>
      </c>
    </row>
    <row r="39" spans="2:27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  <c r="M39" s="14" t="s">
        <v>20</v>
      </c>
      <c r="N39" s="11">
        <f t="shared" ref="N39:N48" si="6">SUMIFS($J$7:$J$44,$H$7:$H$44,$M39,$I$7:$I$44,$N$37)</f>
        <v>183000</v>
      </c>
      <c r="O39" s="11">
        <f t="shared" ref="O39:O48" si="7">SUMIFS($J$7:$J$44,$H$7:$H$44,M39,$I$7:$I$44,$O$37)</f>
        <v>82000</v>
      </c>
      <c r="P39" s="12">
        <f t="shared" ref="P39:P48" si="8">SUMIFS($J$7:$J$44,$H$7:$H$44,M39:M49,$I$7:$I$44,$P$37)</f>
        <v>92000</v>
      </c>
      <c r="Q39" s="13">
        <f t="shared" ref="Q39:Q48" si="9">SUMIFS($J$7:$J$44,$H$7:$H$44,M39:M49,$I$7:$I$44,$Q$37)</f>
        <v>45000</v>
      </c>
      <c r="S39">
        <f t="shared" ref="S39:S48" si="10">SUMIFS($J$7:$J$44,$H$7:$H$44,$M39,$I$7:$I$44,N$37)</f>
        <v>183000</v>
      </c>
      <c r="T39">
        <f t="shared" ref="T39:T48" si="11">SUMIFS($J$7:$J$44,$H$7:$H$44,$M39,$I$7:$I$44,O$37)</f>
        <v>82000</v>
      </c>
      <c r="U39">
        <f t="shared" ref="U39:U48" si="12">SUMIFS($J$7:$J$44,$H$7:$H$44,$M39,$I$7:$I$44,P$37)</f>
        <v>92000</v>
      </c>
      <c r="V39">
        <f t="shared" ref="V39:V48" si="13">SUMIFS($J$7:$J$44,$H$7:$H$44,$M39,$I$7:$I$44,Q$37)</f>
        <v>45000</v>
      </c>
      <c r="X39">
        <f t="shared" ref="X39:X48" si="14">SUMIFS($J$7:$J$44,$H$7:$H$44,$M39,$I$7:$I$44,N$37)</f>
        <v>183000</v>
      </c>
      <c r="Y39">
        <f t="shared" ref="Y39:Y48" si="15">SUMIFS($J$7:$J$44,$H$7:$H$44,$M39,$I$7:$I$44,O$37)</f>
        <v>82000</v>
      </c>
      <c r="Z39">
        <f t="shared" ref="Z39:Z48" si="16">SUMIFS($J$7:$J$44,$H$7:$H$44,$M39,$I$7:$I$44,P$37)</f>
        <v>92000</v>
      </c>
      <c r="AA39">
        <f t="shared" ref="AA39:AA48" si="17">SUMIFS($J$7:$J$44,$H$7:$H$44,$M39,$I$7:$I$44,Q$37)</f>
        <v>45000</v>
      </c>
    </row>
    <row r="40" spans="2:27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  <c r="M40" s="11" t="s">
        <v>29</v>
      </c>
      <c r="N40" s="11">
        <f t="shared" si="6"/>
        <v>50000</v>
      </c>
      <c r="O40" s="11">
        <f t="shared" si="7"/>
        <v>154000</v>
      </c>
      <c r="P40" s="12">
        <f t="shared" si="8"/>
        <v>95000</v>
      </c>
      <c r="Q40" s="13">
        <f t="shared" si="9"/>
        <v>15000</v>
      </c>
      <c r="S40">
        <f t="shared" si="10"/>
        <v>50000</v>
      </c>
      <c r="T40">
        <f t="shared" si="11"/>
        <v>154000</v>
      </c>
      <c r="U40">
        <f t="shared" si="12"/>
        <v>95000</v>
      </c>
      <c r="V40">
        <f t="shared" si="13"/>
        <v>15000</v>
      </c>
      <c r="X40">
        <f t="shared" si="14"/>
        <v>50000</v>
      </c>
      <c r="Y40">
        <f t="shared" si="15"/>
        <v>154000</v>
      </c>
      <c r="Z40">
        <f t="shared" si="16"/>
        <v>95000</v>
      </c>
      <c r="AA40">
        <f t="shared" si="17"/>
        <v>15000</v>
      </c>
    </row>
    <row r="41" spans="2:27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  <c r="M41" s="14" t="s">
        <v>15</v>
      </c>
      <c r="N41" s="11">
        <f t="shared" si="6"/>
        <v>22000</v>
      </c>
      <c r="O41" s="11">
        <f t="shared" si="7"/>
        <v>58000</v>
      </c>
      <c r="P41" s="12">
        <f t="shared" si="8"/>
        <v>27000</v>
      </c>
      <c r="Q41" s="13">
        <f t="shared" si="9"/>
        <v>47000</v>
      </c>
      <c r="S41">
        <f t="shared" si="10"/>
        <v>22000</v>
      </c>
      <c r="T41">
        <f t="shared" si="11"/>
        <v>58000</v>
      </c>
      <c r="U41">
        <f t="shared" si="12"/>
        <v>27000</v>
      </c>
      <c r="V41">
        <f t="shared" si="13"/>
        <v>47000</v>
      </c>
      <c r="X41">
        <f t="shared" si="14"/>
        <v>22000</v>
      </c>
      <c r="Y41">
        <f t="shared" si="15"/>
        <v>58000</v>
      </c>
      <c r="Z41">
        <f t="shared" si="16"/>
        <v>27000</v>
      </c>
      <c r="AA41">
        <f t="shared" si="17"/>
        <v>47000</v>
      </c>
    </row>
    <row r="42" spans="2:27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  <c r="M42" s="11" t="s">
        <v>26</v>
      </c>
      <c r="N42" s="11">
        <f t="shared" si="6"/>
        <v>91000</v>
      </c>
      <c r="O42" s="11">
        <f t="shared" si="7"/>
        <v>87000</v>
      </c>
      <c r="P42" s="12">
        <f t="shared" si="8"/>
        <v>0</v>
      </c>
      <c r="Q42" s="13">
        <f t="shared" si="9"/>
        <v>0</v>
      </c>
      <c r="S42">
        <f t="shared" si="10"/>
        <v>91000</v>
      </c>
      <c r="T42">
        <f t="shared" si="11"/>
        <v>87000</v>
      </c>
      <c r="U42">
        <f t="shared" si="12"/>
        <v>0</v>
      </c>
      <c r="V42">
        <f t="shared" si="13"/>
        <v>0</v>
      </c>
      <c r="X42">
        <f t="shared" si="14"/>
        <v>91000</v>
      </c>
      <c r="Y42">
        <f t="shared" si="15"/>
        <v>87000</v>
      </c>
      <c r="Z42">
        <f t="shared" si="16"/>
        <v>0</v>
      </c>
      <c r="AA42">
        <f t="shared" si="17"/>
        <v>0</v>
      </c>
    </row>
    <row r="43" spans="2:27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  <c r="M43" s="14" t="s">
        <v>56</v>
      </c>
      <c r="N43" s="11">
        <f t="shared" si="6"/>
        <v>0</v>
      </c>
      <c r="O43" s="11">
        <f t="shared" si="7"/>
        <v>37000</v>
      </c>
      <c r="P43" s="12">
        <f t="shared" si="8"/>
        <v>43000</v>
      </c>
      <c r="Q43" s="13">
        <f t="shared" si="9"/>
        <v>77000</v>
      </c>
      <c r="S43">
        <f t="shared" si="10"/>
        <v>0</v>
      </c>
      <c r="T43">
        <f t="shared" si="11"/>
        <v>37000</v>
      </c>
      <c r="U43">
        <f t="shared" si="12"/>
        <v>43000</v>
      </c>
      <c r="V43">
        <f t="shared" si="13"/>
        <v>77000</v>
      </c>
      <c r="X43">
        <f t="shared" si="14"/>
        <v>0</v>
      </c>
      <c r="Y43">
        <f t="shared" si="15"/>
        <v>37000</v>
      </c>
      <c r="Z43">
        <f t="shared" si="16"/>
        <v>43000</v>
      </c>
      <c r="AA43">
        <f t="shared" si="17"/>
        <v>77000</v>
      </c>
    </row>
    <row r="44" spans="2:27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  <c r="M44" s="11" t="s">
        <v>49</v>
      </c>
      <c r="N44" s="11">
        <f t="shared" si="6"/>
        <v>0</v>
      </c>
      <c r="O44" s="11">
        <f t="shared" si="7"/>
        <v>0</v>
      </c>
      <c r="P44" s="12">
        <f t="shared" si="8"/>
        <v>90000</v>
      </c>
      <c r="Q44" s="13">
        <f t="shared" si="9"/>
        <v>0</v>
      </c>
      <c r="S44">
        <f t="shared" si="10"/>
        <v>0</v>
      </c>
      <c r="T44">
        <f t="shared" si="11"/>
        <v>0</v>
      </c>
      <c r="U44">
        <f t="shared" si="12"/>
        <v>90000</v>
      </c>
      <c r="V44">
        <f t="shared" si="13"/>
        <v>0</v>
      </c>
      <c r="X44">
        <f t="shared" si="14"/>
        <v>0</v>
      </c>
      <c r="Y44">
        <f t="shared" si="15"/>
        <v>0</v>
      </c>
      <c r="Z44">
        <f t="shared" si="16"/>
        <v>90000</v>
      </c>
      <c r="AA44">
        <f t="shared" si="17"/>
        <v>0</v>
      </c>
    </row>
    <row r="45" spans="2:27" x14ac:dyDescent="0.3">
      <c r="M45" s="14" t="s">
        <v>32</v>
      </c>
      <c r="N45" s="11">
        <f t="shared" si="6"/>
        <v>26000</v>
      </c>
      <c r="O45" s="11">
        <f t="shared" si="7"/>
        <v>135000</v>
      </c>
      <c r="P45" s="12">
        <f t="shared" si="8"/>
        <v>81000</v>
      </c>
      <c r="Q45" s="13">
        <f t="shared" si="9"/>
        <v>0</v>
      </c>
      <c r="S45">
        <f t="shared" si="10"/>
        <v>26000</v>
      </c>
      <c r="T45">
        <f t="shared" si="11"/>
        <v>135000</v>
      </c>
      <c r="U45">
        <f t="shared" si="12"/>
        <v>81000</v>
      </c>
      <c r="V45">
        <f t="shared" si="13"/>
        <v>0</v>
      </c>
      <c r="X45">
        <f t="shared" si="14"/>
        <v>26000</v>
      </c>
      <c r="Y45">
        <f t="shared" si="15"/>
        <v>135000</v>
      </c>
      <c r="Z45">
        <f t="shared" si="16"/>
        <v>81000</v>
      </c>
      <c r="AA45">
        <f t="shared" si="17"/>
        <v>0</v>
      </c>
    </row>
    <row r="46" spans="2:27" x14ac:dyDescent="0.3">
      <c r="M46" s="11" t="s">
        <v>67</v>
      </c>
      <c r="N46" s="11">
        <f t="shared" si="6"/>
        <v>0</v>
      </c>
      <c r="O46" s="11">
        <f t="shared" si="7"/>
        <v>146000</v>
      </c>
      <c r="P46" s="12">
        <f t="shared" si="8"/>
        <v>0</v>
      </c>
      <c r="Q46" s="13">
        <f t="shared" si="9"/>
        <v>0</v>
      </c>
      <c r="S46">
        <f t="shared" si="10"/>
        <v>0</v>
      </c>
      <c r="T46">
        <f t="shared" si="11"/>
        <v>146000</v>
      </c>
      <c r="U46">
        <f t="shared" si="12"/>
        <v>0</v>
      </c>
      <c r="V46">
        <f t="shared" si="13"/>
        <v>0</v>
      </c>
      <c r="X46">
        <f t="shared" si="14"/>
        <v>0</v>
      </c>
      <c r="Y46">
        <f t="shared" si="15"/>
        <v>146000</v>
      </c>
      <c r="Z46">
        <f t="shared" si="16"/>
        <v>0</v>
      </c>
      <c r="AA46">
        <f t="shared" si="17"/>
        <v>0</v>
      </c>
    </row>
    <row r="47" spans="2:27" x14ac:dyDescent="0.3">
      <c r="M47" s="14" t="s">
        <v>12</v>
      </c>
      <c r="N47" s="11">
        <f t="shared" si="6"/>
        <v>85000</v>
      </c>
      <c r="O47" s="11">
        <f t="shared" si="7"/>
        <v>19000</v>
      </c>
      <c r="P47" s="12">
        <f t="shared" si="8"/>
        <v>49000</v>
      </c>
      <c r="Q47" s="13">
        <f t="shared" si="9"/>
        <v>83000</v>
      </c>
      <c r="S47">
        <f t="shared" si="10"/>
        <v>85000</v>
      </c>
      <c r="T47">
        <f t="shared" si="11"/>
        <v>19000</v>
      </c>
      <c r="U47">
        <f t="shared" si="12"/>
        <v>49000</v>
      </c>
      <c r="V47">
        <f t="shared" si="13"/>
        <v>83000</v>
      </c>
      <c r="X47">
        <f t="shared" si="14"/>
        <v>85000</v>
      </c>
      <c r="Y47">
        <f t="shared" si="15"/>
        <v>19000</v>
      </c>
      <c r="Z47">
        <f t="shared" si="16"/>
        <v>49000</v>
      </c>
      <c r="AA47">
        <f t="shared" si="17"/>
        <v>83000</v>
      </c>
    </row>
    <row r="48" spans="2:27" x14ac:dyDescent="0.3">
      <c r="M48" s="15" t="s">
        <v>35</v>
      </c>
      <c r="N48" s="11">
        <f t="shared" si="6"/>
        <v>52000</v>
      </c>
      <c r="O48" s="11">
        <f t="shared" si="7"/>
        <v>110000</v>
      </c>
      <c r="P48" s="12">
        <f t="shared" si="8"/>
        <v>0</v>
      </c>
      <c r="Q48" s="13">
        <f t="shared" si="9"/>
        <v>0</v>
      </c>
      <c r="S48">
        <f t="shared" si="10"/>
        <v>52000</v>
      </c>
      <c r="T48">
        <f t="shared" si="11"/>
        <v>110000</v>
      </c>
      <c r="U48">
        <f t="shared" si="12"/>
        <v>0</v>
      </c>
      <c r="V48">
        <f t="shared" si="13"/>
        <v>0</v>
      </c>
      <c r="X48">
        <f t="shared" si="14"/>
        <v>52000</v>
      </c>
      <c r="Y48">
        <f t="shared" si="15"/>
        <v>110000</v>
      </c>
      <c r="Z48">
        <f t="shared" si="16"/>
        <v>0</v>
      </c>
      <c r="AA48">
        <f t="shared" si="17"/>
        <v>0</v>
      </c>
    </row>
  </sheetData>
  <sortState xmlns:xlrd2="http://schemas.microsoft.com/office/spreadsheetml/2017/richdata2" ref="B7:J44">
    <sortCondition ref="D7:D44"/>
  </sortState>
  <mergeCells count="4">
    <mergeCell ref="M2:N2"/>
    <mergeCell ref="M20:N20"/>
    <mergeCell ref="M10:N10"/>
    <mergeCell ref="M36:N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</cp:lastModifiedBy>
  <dcterms:created xsi:type="dcterms:W3CDTF">2022-07-27T05:54:27Z</dcterms:created>
  <dcterms:modified xsi:type="dcterms:W3CDTF">2023-07-02T16:40:50Z</dcterms:modified>
</cp:coreProperties>
</file>