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EF0C7248-37EE-4A1C-ABD9-7FD87604731C}" xr6:coauthVersionLast="47" xr6:coauthVersionMax="47" xr10:uidLastSave="{00000000-0000-0000-0000-000000000000}"/>
  <bookViews>
    <workbookView xWindow="-31340" yWindow="0" windowWidth="28800" windowHeight="14490" tabRatio="845" firstSheet="7" activeTab="7" xr2:uid="{B65EE8A0-0CA9-448B-BC93-D03F7882C883}"/>
  </bookViews>
  <sheets>
    <sheet name="Basic XLOOKUP" sheetId="6" r:id="rId1"/>
    <sheet name="Horizontal" sheetId="7" r:id="rId2"/>
    <sheet name="Across Sheets" sheetId="8" r:id="rId3"/>
    <sheet name="Price Table" sheetId="9" r:id="rId4"/>
    <sheet name="Return Array" sheetId="10" r:id="rId5"/>
    <sheet name="Combine Functions" sheetId="11" r:id="rId6"/>
    <sheet name="Multiple Lookups" sheetId="12" r:id="rId7"/>
    <sheet name="Match Mode" sheetId="13" r:id="rId8"/>
    <sheet name="Search mode" sheetId="5" r:id="rId9"/>
    <sheet name="Nested Xlookup" sheetId="14" r:id="rId10"/>
  </sheets>
  <definedNames>
    <definedName name="_xlnm._FilterDatabase" localSheetId="8" hidden="1">'Search mode'!$C$2:$C$16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3" l="1"/>
  <c r="C23" i="13"/>
  <c r="C4" i="14" a="1"/>
  <c r="C4" i="14"/>
  <c r="E19" i="5"/>
  <c r="E4" i="5"/>
  <c r="E3" i="5"/>
  <c r="C17" i="13"/>
  <c r="C18" i="13"/>
  <c r="C19" i="13"/>
  <c r="C16" i="13"/>
  <c r="E2" i="13"/>
  <c r="G3" i="12" a="1"/>
  <c r="G3" i="12"/>
  <c r="F2" i="11"/>
  <c r="F2" i="10" a="1"/>
  <c r="F2" i="10"/>
  <c r="B2" i="8"/>
  <c r="B6" i="7"/>
  <c r="E3" i="6"/>
  <c r="E2" i="6"/>
  <c r="G2" i="12" a="1"/>
  <c r="G2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<sst xmlns="http://schemas.openxmlformats.org/spreadsheetml/2006/main" count="132" uniqueCount="37">
  <si>
    <t>Price</t>
  </si>
  <si>
    <t>Cookie Type</t>
  </si>
  <si>
    <t>Cookie Name</t>
  </si>
  <si>
    <t>Chocolate Chip</t>
  </si>
  <si>
    <t>Snickerdoodle</t>
  </si>
  <si>
    <t>Fortune Cookie</t>
  </si>
  <si>
    <t>oreo</t>
  </si>
  <si>
    <t>Oatmeal Raisin</t>
  </si>
  <si>
    <t>Sugar</t>
  </si>
  <si>
    <t>White Chocolate Macadamia Nut</t>
  </si>
  <si>
    <t>Price Per Cookie</t>
  </si>
  <si>
    <t>Cost Per Cookie</t>
  </si>
  <si>
    <t>Cost</t>
  </si>
  <si>
    <t>Revenue Per Cookie</t>
  </si>
  <si>
    <t>Profit</t>
  </si>
  <si>
    <t>Type</t>
  </si>
  <si>
    <t>Classic</t>
  </si>
  <si>
    <t>New</t>
  </si>
  <si>
    <t>Money to spend on a cookie</t>
  </si>
  <si>
    <t>Cookie</t>
  </si>
  <si>
    <t>Customer</t>
  </si>
  <si>
    <t>Order Date</t>
  </si>
  <si>
    <t>new</t>
  </si>
  <si>
    <t>When was the last order?</t>
  </si>
  <si>
    <t>Lola</t>
  </si>
  <si>
    <t>Date</t>
  </si>
  <si>
    <t>Bob</t>
  </si>
  <si>
    <t>Patrick</t>
  </si>
  <si>
    <t>Rajani</t>
  </si>
  <si>
    <t>Kevin</t>
  </si>
  <si>
    <t>Lucy</t>
  </si>
  <si>
    <t>Daisy</t>
  </si>
  <si>
    <t>Bill</t>
  </si>
  <si>
    <t>Kendra</t>
  </si>
  <si>
    <t>Revenue from cookie Sales</t>
  </si>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</sst>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₹&quot;\ #,##0.00"/>
    <numFmt numFmtId="166" formatCode="_-[$$-409]* #,##0_ ;_-[$$-409]* \-#,##0\ ;_-[$$-409]* &quot;-&quot;_ ;_-@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 style="thin">
        <color theme="4" tint="0.39997558519241921"/>
      </right>
      <top style="thin">
        <color theme="4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164" fontId="0" fillId="0" borderId="0" xfId="1" applyFont="1"/>
    <xf numFmtId="164" fontId="0" fillId="0" borderId="2" xfId="1" applyFont="1" applyBorder="1"/>
    <xf numFmtId="0" fontId="2" fillId="2" borderId="3" xfId="0" applyFont="1" applyFill="1" applyBorder="1"/>
    <xf numFmtId="0" fontId="3" fillId="4" borderId="0" xfId="0" applyFont="1" applyFill="1"/>
    <xf numFmtId="0" fontId="4" fillId="0" borderId="0" xfId="0" applyFont="1"/>
    <xf numFmtId="0" fontId="0" fillId="5" borderId="0" xfId="0" applyFill="1"/>
    <xf numFmtId="0" fontId="0" fillId="4" borderId="0" xfId="0" applyFill="1"/>
    <xf numFmtId="164" fontId="0" fillId="4" borderId="0" xfId="1" applyFont="1" applyFill="1"/>
    <xf numFmtId="164" fontId="0" fillId="3" borderId="4" xfId="1" applyFont="1" applyFill="1" applyBorder="1"/>
    <xf numFmtId="164" fontId="0" fillId="0" borderId="4" xfId="1" applyFont="1" applyBorder="1"/>
    <xf numFmtId="164" fontId="0" fillId="0" borderId="0" xfId="1" applyFont="1" applyBorder="1"/>
    <xf numFmtId="0" fontId="0" fillId="6" borderId="0" xfId="0" applyFill="1"/>
    <xf numFmtId="14" fontId="0" fillId="6" borderId="0" xfId="0" applyNumberFormat="1" applyFill="1"/>
    <xf numFmtId="0" fontId="6" fillId="0" borderId="0" xfId="0" applyFont="1"/>
    <xf numFmtId="0" fontId="0" fillId="7" borderId="0" xfId="0" applyFill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7" fillId="0" borderId="0" xfId="0" quotePrefix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590384</xdr:colOff>
      <xdr:row>3</xdr:row>
      <xdr:rowOff>172638</xdr:rowOff>
    </xdr:from>
    <xdr:to>
      <xdr:col>8</xdr:col>
      <xdr:colOff>24565</xdr:colOff>
      <xdr:row>12</xdr:row>
      <xdr:rowOff>136921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7AC44F-938B-4486-8B01-961D457F81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9532" b="55462"/>
        <a:stretch/>
      </xdr:blipFill>
      <xdr:spPr>
        <a:xfrm>
          <a:off x="4150353" y="744138"/>
          <a:ext cx="4643165" cy="16787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502105</xdr:colOff>
      <xdr:row>4</xdr:row>
      <xdr:rowOff>138793</xdr:rowOff>
    </xdr:from>
    <xdr:to>
      <xdr:col>9</xdr:col>
      <xdr:colOff>19051</xdr:colOff>
      <xdr:row>14</xdr:row>
      <xdr:rowOff>16575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1291A3-3C30-47B8-AB1F-2B2ECA8DDA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5276"/>
        <a:stretch/>
      </xdr:blipFill>
      <xdr:spPr>
        <a:xfrm>
          <a:off x="3721555" y="862693"/>
          <a:ext cx="4974771" cy="168753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30A5E6-E481-495C-9907-F000A84A0838}" name="CookiePrices" displayName="CookiePrices" ref="A1:B7" totalsRowShown="0">
  <autoFilter ref="A1:B7" xr:uid="{6830A5E6-E481-495C-9907-F000A84A0838}"/>
  <tableColumns count="2">
    <tableColumn id="2" xr3:uid="{452A4E9B-01F3-4D7B-87D5-0491AD06F04E}" name="Price" dataDxfId="14" dataCellStyle="Currency"/>
    <tableColumn id="1" xr3:uid="{EBAD918A-42A8-4271-8135-6B0A4E1F93DA}" name="Cookie Type" dataDxfId="1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B16E08-870A-473A-AA33-611ADB4167FA}" name="CookiePrices8" displayName="CookiePrices8" ref="A1:B7" totalsRowShown="0">
  <autoFilter ref="A1:B7" xr:uid="{02B16E08-870A-473A-AA33-611ADB4167FA}"/>
  <tableColumns count="2">
    <tableColumn id="2" xr3:uid="{ED90CAD9-2BC1-4677-A879-EE51DF47A6DB}" name="Price" dataDxfId="12" dataCellStyle="Currency"/>
    <tableColumn id="1" xr3:uid="{5DF32C77-2E59-4B12-9E5C-A4696A1D173F}" name="Cookie Type" dataDxfId="11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DF1A3E3-0B5D-45A2-81C7-BA77F0221B6F}" name="Table11810" displayName="Table11810" ref="A1:C7" totalsRowShown="0">
  <autoFilter ref="A1:C7" xr:uid="{5DF1A3E3-0B5D-45A2-81C7-BA77F0221B6F}"/>
  <tableColumns count="3">
    <tableColumn id="2" xr3:uid="{89A993F0-2160-428D-AE40-1D82B411A7B1}" name="Price Per Cookie" dataDxfId="10" dataCellStyle="Currency"/>
    <tableColumn id="3" xr3:uid="{A0138080-0DB1-4D27-B357-3124C2DFBEEC}" name="Cost Per Cookie" dataDxfId="9" dataCellStyle="Currency"/>
    <tableColumn id="1" xr3:uid="{33A84945-228E-4E5D-BC5B-C379A91E1A88}" name="Cookie Type" dataDxfId="8" dataCellStyl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420745-B63A-430E-9C2B-62F1FCB712E0}" name="Table1181011" displayName="Table1181011" ref="A1:C7" totalsRowShown="0">
  <autoFilter ref="A1:C7" xr:uid="{F5420745-B63A-430E-9C2B-62F1FCB712E0}"/>
  <tableColumns count="3">
    <tableColumn id="2" xr3:uid="{D0773063-CC2D-49F6-A57B-6EE4F6526714}" name="Revenue Per Cookie" dataDxfId="7" dataCellStyle="Currency"/>
    <tableColumn id="3" xr3:uid="{C9413110-C720-45C5-9A70-75CA832B18E7}" name="Cost Per Cookie" dataDxfId="6" dataCellStyle="Currency"/>
    <tableColumn id="1" xr3:uid="{38A0C33B-8B24-4D28-ABBF-9C43918084CE}" name="Cookie Type" dataDxfId="5" dataCellStyl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FD904C-6D2E-40E7-A4E4-CCF5DBCFB9B9}" name="Table1181012" displayName="Table1181012" ref="A1:C8" totalsRowShown="0">
  <autoFilter ref="A1:C8" xr:uid="{12FD904C-6D2E-40E7-A4E4-CCF5DBCFB9B9}"/>
  <tableColumns count="3">
    <tableColumn id="2" xr3:uid="{D6E301D0-9700-4089-98D7-424C8282B9C1}" name="Price Per Cookie" dataDxfId="4" dataCellStyle="Currency"/>
    <tableColumn id="1" xr3:uid="{AE9BFF19-B743-473C-831B-2B6ED993CE1A}" name="Cookie Type" dataDxfId="3" dataCellStyle="Currency"/>
    <tableColumn id="4" xr3:uid="{23326085-A44A-44EE-AE24-5689F625CC30}" name="Type" dataDxfId="2" dataCellStyle="Currenc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BBBB1-2328-4162-B4AC-55E1247B8FC5}" name="Table118101113" displayName="Table118101113" ref="A1:B7" totalsRowShown="0">
  <autoFilter ref="A1:B7" xr:uid="{7FBBBBB1-2328-4162-B4AC-55E1247B8FC5}"/>
  <sortState xmlns:xlrd2="http://schemas.microsoft.com/office/spreadsheetml/2017/richdata2" ref="A2:B7">
    <sortCondition ref="A1:A7"/>
  </sortState>
  <tableColumns count="2">
    <tableColumn id="2" xr3:uid="{5599F94B-90ED-4E76-9FED-615A7F6AF355}" name="Revenue Per Cookie" dataDxfId="1" dataCellStyle="Currency"/>
    <tableColumn id="1" xr3:uid="{B5C3A5A3-5444-477B-A8FE-79B289DC97A1}" name="Cookie Typ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D27E-389C-4027-8886-DADD0153C0EB}">
  <dimension ref="A1:E7"/>
  <sheetViews>
    <sheetView zoomScale="220" zoomScaleNormal="220" workbookViewId="0">
      <selection activeCell="E4" sqref="E4"/>
    </sheetView>
  </sheetViews>
  <sheetFormatPr defaultRowHeight="14.45"/>
  <cols>
    <col min="1" max="1" width="21.42578125" bestFit="1" customWidth="1"/>
    <col min="2" max="2" width="32" bestFit="1" customWidth="1"/>
    <col min="4" max="4" width="16.140625" customWidth="1"/>
    <col min="5" max="5" width="18.7109375" customWidth="1"/>
  </cols>
  <sheetData>
    <row r="1" spans="1:5">
      <c r="A1" t="s">
        <v>0</v>
      </c>
      <c r="B1" t="s">
        <v>1</v>
      </c>
      <c r="D1" s="8" t="s">
        <v>2</v>
      </c>
      <c r="E1" s="8" t="s">
        <v>0</v>
      </c>
    </row>
    <row r="2" spans="1:5">
      <c r="A2" s="3">
        <v>5</v>
      </c>
      <c r="B2" s="4" t="s">
        <v>3</v>
      </c>
      <c r="D2" s="12" t="s">
        <v>4</v>
      </c>
      <c r="E2" s="10">
        <f>_xlfn.XLOOKUP(D2,CookiePrices[Cookie Type],CookiePrices[Price])</f>
        <v>4</v>
      </c>
    </row>
    <row r="3" spans="1:5">
      <c r="A3" s="3">
        <v>1</v>
      </c>
      <c r="B3" s="4" t="s">
        <v>5</v>
      </c>
      <c r="D3" t="s">
        <v>6</v>
      </c>
      <c r="E3" s="10" t="str">
        <f>_xlfn.XLOOKUP(D3,CookiePrices[Cookie Type],CookiePrices[Price],"no such thing")</f>
        <v>no such thing</v>
      </c>
    </row>
    <row r="4" spans="1:5">
      <c r="A4" s="3">
        <v>5</v>
      </c>
      <c r="B4" s="4" t="s">
        <v>7</v>
      </c>
      <c r="E4" s="10"/>
    </row>
    <row r="5" spans="1:5">
      <c r="A5" s="3">
        <v>4</v>
      </c>
      <c r="B5" s="4" t="s">
        <v>4</v>
      </c>
    </row>
    <row r="6" spans="1:5">
      <c r="A6" s="3">
        <v>3</v>
      </c>
      <c r="B6" s="4" t="s">
        <v>8</v>
      </c>
    </row>
    <row r="7" spans="1:5">
      <c r="A7" s="3">
        <v>6</v>
      </c>
      <c r="B7" s="4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9F55-68B0-40E5-AD3E-26773F017EE6}">
  <dimension ref="A1:G6"/>
  <sheetViews>
    <sheetView zoomScale="190" zoomScaleNormal="190" workbookViewId="0">
      <selection activeCell="B6" sqref="B6"/>
    </sheetView>
  </sheetViews>
  <sheetFormatPr defaultRowHeight="14.45"/>
  <cols>
    <col min="1" max="1" width="12.85546875" bestFit="1" customWidth="1"/>
    <col min="2" max="2" width="15.85546875" bestFit="1" customWidth="1"/>
    <col min="3" max="3" width="16.140625" bestFit="1" customWidth="1"/>
    <col min="4" max="4" width="15.85546875" bestFit="1" customWidth="1"/>
    <col min="5" max="5" width="15.28515625" bestFit="1" customWidth="1"/>
    <col min="6" max="6" width="7.28515625" bestFit="1" customWidth="1"/>
    <col min="7" max="7" width="32" bestFit="1" customWidth="1"/>
  </cols>
  <sheetData>
    <row r="1" spans="1:7">
      <c r="A1" s="1" t="s">
        <v>0</v>
      </c>
      <c r="B1" s="3">
        <v>5</v>
      </c>
      <c r="C1" s="3">
        <v>1</v>
      </c>
      <c r="D1" s="3">
        <v>5</v>
      </c>
      <c r="E1" s="3">
        <v>4</v>
      </c>
      <c r="F1" s="3">
        <v>3</v>
      </c>
      <c r="G1" s="3">
        <v>6</v>
      </c>
    </row>
    <row r="2" spans="1:7">
      <c r="A2" s="5" t="s">
        <v>1</v>
      </c>
      <c r="B2" s="11" t="s">
        <v>3</v>
      </c>
      <c r="C2" s="12" t="s">
        <v>5</v>
      </c>
      <c r="D2" s="11" t="s">
        <v>7</v>
      </c>
      <c r="E2" s="12" t="s">
        <v>4</v>
      </c>
      <c r="F2" s="11" t="s">
        <v>8</v>
      </c>
      <c r="G2" s="12" t="s">
        <v>9</v>
      </c>
    </row>
    <row r="5" spans="1:7">
      <c r="A5" s="8" t="s">
        <v>2</v>
      </c>
      <c r="B5" t="s">
        <v>3</v>
      </c>
    </row>
    <row r="6" spans="1:7">
      <c r="A6" s="8" t="s">
        <v>0</v>
      </c>
      <c r="B6" s="10">
        <f>_xlfn.XLOOKUP(B5,B2:G2,B1:G1)</f>
        <v>5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8C10-0D70-4DD2-8D6E-9E9BB7BACF40}">
  <dimension ref="A1:B2"/>
  <sheetViews>
    <sheetView zoomScale="295" zoomScaleNormal="295" workbookViewId="0">
      <selection activeCell="B3" sqref="B3"/>
    </sheetView>
  </sheetViews>
  <sheetFormatPr defaultRowHeight="14.45"/>
  <cols>
    <col min="1" max="2" width="14.42578125" bestFit="1" customWidth="1"/>
  </cols>
  <sheetData>
    <row r="1" spans="1:2">
      <c r="A1" s="8" t="s">
        <v>2</v>
      </c>
      <c r="B1" s="8" t="s">
        <v>0</v>
      </c>
    </row>
    <row r="2" spans="1:2">
      <c r="A2" s="11" t="s">
        <v>8</v>
      </c>
      <c r="B2" s="10">
        <f>_xlfn.XLOOKUP(A2,CookiePrices8[Cookie Type],CookiePrices8[Price])</f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1F50-C7D4-4142-B15F-471987D6E931}">
  <dimension ref="A1:B7"/>
  <sheetViews>
    <sheetView zoomScale="265" zoomScaleNormal="265" workbookViewId="0">
      <selection activeCell="D7" sqref="D7"/>
    </sheetView>
  </sheetViews>
  <sheetFormatPr defaultRowHeight="14.45"/>
  <cols>
    <col min="1" max="1" width="7.7109375" bestFit="1" customWidth="1"/>
    <col min="2" max="2" width="32" bestFit="1" customWidth="1"/>
  </cols>
  <sheetData>
    <row r="1" spans="1:2">
      <c r="A1" t="s">
        <v>0</v>
      </c>
      <c r="B1" t="s">
        <v>1</v>
      </c>
    </row>
    <row r="2" spans="1:2">
      <c r="A2" s="3">
        <v>5</v>
      </c>
      <c r="B2" s="4" t="s">
        <v>3</v>
      </c>
    </row>
    <row r="3" spans="1:2">
      <c r="A3" s="3">
        <v>1</v>
      </c>
      <c r="B3" s="4" t="s">
        <v>5</v>
      </c>
    </row>
    <row r="4" spans="1:2">
      <c r="A4" s="3">
        <v>5</v>
      </c>
      <c r="B4" s="4" t="s">
        <v>7</v>
      </c>
    </row>
    <row r="5" spans="1:2">
      <c r="A5" s="3">
        <v>4</v>
      </c>
      <c r="B5" s="4" t="s">
        <v>4</v>
      </c>
    </row>
    <row r="6" spans="1:2">
      <c r="A6" s="3">
        <v>3</v>
      </c>
      <c r="B6" s="4" t="s">
        <v>8</v>
      </c>
    </row>
    <row r="7" spans="1:2">
      <c r="A7" s="3">
        <v>6</v>
      </c>
      <c r="B7" s="4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14C7-3C8E-48DD-9319-E69E8605BE4C}">
  <dimension ref="A1:G11"/>
  <sheetViews>
    <sheetView topLeftCell="B1" zoomScale="175" zoomScaleNormal="175" workbookViewId="0">
      <selection activeCell="G2" sqref="G2"/>
    </sheetView>
  </sheetViews>
  <sheetFormatPr defaultRowHeight="14.45"/>
  <cols>
    <col min="1" max="1" width="21.42578125" bestFit="1" customWidth="1"/>
    <col min="2" max="2" width="17.28515625" bestFit="1" customWidth="1"/>
    <col min="3" max="3" width="32" bestFit="1" customWidth="1"/>
    <col min="4" max="4" width="4.28515625" customWidth="1"/>
    <col min="5" max="5" width="14.7109375" customWidth="1"/>
    <col min="6" max="6" width="15.42578125" customWidth="1"/>
    <col min="7" max="7" width="12.7109375" customWidth="1"/>
  </cols>
  <sheetData>
    <row r="1" spans="1:7">
      <c r="A1" t="s">
        <v>10</v>
      </c>
      <c r="B1" t="s">
        <v>11</v>
      </c>
      <c r="C1" t="s">
        <v>1</v>
      </c>
      <c r="E1" s="8" t="s">
        <v>2</v>
      </c>
      <c r="F1" s="8" t="s">
        <v>0</v>
      </c>
      <c r="G1" s="8" t="s">
        <v>12</v>
      </c>
    </row>
    <row r="2" spans="1:7">
      <c r="A2" s="3">
        <v>5</v>
      </c>
      <c r="B2" s="3">
        <v>-2</v>
      </c>
      <c r="C2" s="4" t="s">
        <v>3</v>
      </c>
      <c r="E2" s="12" t="s">
        <v>5</v>
      </c>
      <c r="F2" s="10" cm="1">
        <f t="array" ref="F2:G2">_xlfn.XLOOKUP(E2,Table11810[Cookie Type],Table11810[[Price Per Cookie]:[Cost Per Cookie]])</f>
        <v>1</v>
      </c>
      <c r="G2" s="10">
        <v>-0.5</v>
      </c>
    </row>
    <row r="3" spans="1:7">
      <c r="A3" s="3">
        <v>1</v>
      </c>
      <c r="B3" s="3">
        <v>-0.5</v>
      </c>
      <c r="C3" s="4" t="s">
        <v>5</v>
      </c>
    </row>
    <row r="4" spans="1:7">
      <c r="A4" s="3">
        <v>5</v>
      </c>
      <c r="B4" s="3">
        <v>-2.2000000000000002</v>
      </c>
      <c r="C4" s="4" t="s">
        <v>7</v>
      </c>
    </row>
    <row r="5" spans="1:7">
      <c r="A5" s="3">
        <v>4</v>
      </c>
      <c r="B5" s="3">
        <v>-1.5</v>
      </c>
      <c r="C5" s="4" t="s">
        <v>4</v>
      </c>
    </row>
    <row r="6" spans="1:7">
      <c r="A6" s="3">
        <v>3</v>
      </c>
      <c r="B6" s="3">
        <v>-1.25</v>
      </c>
      <c r="C6" s="4" t="s">
        <v>8</v>
      </c>
    </row>
    <row r="7" spans="1:7">
      <c r="A7" s="3">
        <v>6</v>
      </c>
      <c r="B7" s="3">
        <v>-2.75</v>
      </c>
      <c r="C7" s="4" t="s">
        <v>9</v>
      </c>
    </row>
    <row r="11" spans="1:7">
      <c r="A11" s="1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CD89-0A07-4264-9984-9776F5FA151F}">
  <dimension ref="A1:F7"/>
  <sheetViews>
    <sheetView topLeftCell="C1" zoomScale="190" zoomScaleNormal="190" workbookViewId="0">
      <selection activeCell="F2" sqref="F2"/>
    </sheetView>
  </sheetViews>
  <sheetFormatPr defaultRowHeight="14.45"/>
  <cols>
    <col min="1" max="1" width="21.42578125" bestFit="1" customWidth="1"/>
    <col min="2" max="2" width="17.28515625" bestFit="1" customWidth="1"/>
    <col min="3" max="3" width="32" bestFit="1" customWidth="1"/>
    <col min="5" max="5" width="14.42578125" bestFit="1" customWidth="1"/>
    <col min="6" max="6" width="13.140625" customWidth="1"/>
  </cols>
  <sheetData>
    <row r="1" spans="1:6">
      <c r="A1" t="s">
        <v>13</v>
      </c>
      <c r="B1" t="s">
        <v>11</v>
      </c>
      <c r="C1" t="s">
        <v>1</v>
      </c>
      <c r="E1" s="8" t="s">
        <v>2</v>
      </c>
      <c r="F1" s="8" t="s">
        <v>14</v>
      </c>
    </row>
    <row r="2" spans="1:6">
      <c r="A2" s="3">
        <v>5</v>
      </c>
      <c r="B2" s="3">
        <v>-2</v>
      </c>
      <c r="C2" s="4" t="s">
        <v>3</v>
      </c>
      <c r="E2" s="9" t="s">
        <v>3</v>
      </c>
      <c r="F2" s="10">
        <f>SUM(_xlfn.XLOOKUP(E2,Table11810[Cookie Type],Table11810[[Price Per Cookie]:[Cost Per Cookie]]))</f>
        <v>3</v>
      </c>
    </row>
    <row r="3" spans="1:6">
      <c r="A3" s="3">
        <v>1</v>
      </c>
      <c r="B3" s="3">
        <v>-0.5</v>
      </c>
      <c r="C3" s="4" t="s">
        <v>5</v>
      </c>
    </row>
    <row r="4" spans="1:6">
      <c r="A4" s="3">
        <v>5</v>
      </c>
      <c r="B4" s="3">
        <v>-2.2000000000000002</v>
      </c>
      <c r="C4" s="4" t="s">
        <v>7</v>
      </c>
    </row>
    <row r="5" spans="1:6">
      <c r="A5" s="3">
        <v>4</v>
      </c>
      <c r="B5" s="3">
        <v>-1.5</v>
      </c>
      <c r="C5" s="4" t="s">
        <v>4</v>
      </c>
    </row>
    <row r="6" spans="1:6">
      <c r="A6" s="3">
        <v>3</v>
      </c>
      <c r="B6" s="3">
        <v>-1.25</v>
      </c>
      <c r="C6" s="4" t="s">
        <v>8</v>
      </c>
    </row>
    <row r="7" spans="1:6">
      <c r="A7" s="3">
        <v>6</v>
      </c>
      <c r="B7" s="3">
        <v>-2.75</v>
      </c>
      <c r="C7" s="4" t="s">
        <v>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9B0D-54CC-434B-9D57-003CACF97306}">
  <dimension ref="A1:G8"/>
  <sheetViews>
    <sheetView topLeftCell="B1" zoomScale="175" zoomScaleNormal="175" workbookViewId="0">
      <selection activeCell="G2" sqref="G2:G3"/>
    </sheetView>
  </sheetViews>
  <sheetFormatPr defaultRowHeight="14.45"/>
  <cols>
    <col min="1" max="1" width="21.42578125" bestFit="1" customWidth="1"/>
    <col min="2" max="2" width="32" bestFit="1" customWidth="1"/>
    <col min="3" max="3" width="32" customWidth="1"/>
    <col min="4" max="4" width="4.7109375" customWidth="1"/>
    <col min="5" max="5" width="14.42578125" bestFit="1" customWidth="1"/>
    <col min="6" max="6" width="10" customWidth="1"/>
    <col min="7" max="7" width="9.85546875" customWidth="1"/>
  </cols>
  <sheetData>
    <row r="1" spans="1:7">
      <c r="A1" t="s">
        <v>10</v>
      </c>
      <c r="B1" t="s">
        <v>1</v>
      </c>
      <c r="C1" t="s">
        <v>15</v>
      </c>
      <c r="E1" s="8" t="s">
        <v>2</v>
      </c>
      <c r="F1" s="8" t="s">
        <v>15</v>
      </c>
      <c r="G1" s="8" t="s">
        <v>0</v>
      </c>
    </row>
    <row r="2" spans="1:7">
      <c r="A2" s="3">
        <v>5</v>
      </c>
      <c r="B2" s="4" t="s">
        <v>3</v>
      </c>
      <c r="C2" s="13" t="s">
        <v>16</v>
      </c>
      <c r="E2" s="9" t="s">
        <v>3</v>
      </c>
      <c r="F2" s="9" t="s">
        <v>16</v>
      </c>
      <c r="G2" s="10" cm="1">
        <f t="array" ref="G2">_xlfn.XLOOKUP(E2&amp;F2,Table1181012[Cookie Type]&amp;Table1181012[Type],Table1181012[Price Per Cookie])</f>
        <v>5</v>
      </c>
    </row>
    <row r="3" spans="1:7">
      <c r="A3" s="3">
        <v>1</v>
      </c>
      <c r="B3" s="4" t="s">
        <v>5</v>
      </c>
      <c r="C3" s="13" t="s">
        <v>16</v>
      </c>
      <c r="E3" s="9" t="s">
        <v>3</v>
      </c>
      <c r="F3" t="s">
        <v>17</v>
      </c>
      <c r="G3" s="10" cm="1">
        <f t="array" ref="G3">_xlfn.XLOOKUP(E3&amp;F3,Table1181012[Cookie Type]&amp;Table1181012[Type],Table1181012[Price Per Cookie])</f>
        <v>6</v>
      </c>
    </row>
    <row r="4" spans="1:7">
      <c r="A4" s="3">
        <v>5</v>
      </c>
      <c r="B4" s="4" t="s">
        <v>7</v>
      </c>
      <c r="C4" s="13" t="s">
        <v>16</v>
      </c>
    </row>
    <row r="5" spans="1:7">
      <c r="A5" s="3">
        <v>4</v>
      </c>
      <c r="B5" s="4" t="s">
        <v>4</v>
      </c>
      <c r="C5" s="13" t="s">
        <v>16</v>
      </c>
    </row>
    <row r="6" spans="1:7">
      <c r="A6" s="3">
        <v>3</v>
      </c>
      <c r="B6" s="4" t="s">
        <v>8</v>
      </c>
      <c r="C6" s="13" t="s">
        <v>16</v>
      </c>
    </row>
    <row r="7" spans="1:7">
      <c r="A7" s="3">
        <v>6</v>
      </c>
      <c r="B7" s="4" t="s">
        <v>9</v>
      </c>
      <c r="C7" s="13" t="s">
        <v>16</v>
      </c>
    </row>
    <row r="8" spans="1:7">
      <c r="A8" s="3">
        <v>6</v>
      </c>
      <c r="B8" s="4" t="s">
        <v>3</v>
      </c>
      <c r="C8" s="3" t="s">
        <v>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D244-735C-4CD0-8FF8-700B5924DA57}">
  <dimension ref="A1:E25"/>
  <sheetViews>
    <sheetView tabSelected="1" zoomScale="160" zoomScaleNormal="160" workbookViewId="0">
      <selection activeCell="C26" sqref="C26"/>
    </sheetView>
  </sheetViews>
  <sheetFormatPr defaultRowHeight="14.45"/>
  <cols>
    <col min="1" max="1" width="21.42578125" bestFit="1" customWidth="1"/>
    <col min="2" max="2" width="32" bestFit="1" customWidth="1"/>
    <col min="4" max="4" width="26.28515625" bestFit="1" customWidth="1"/>
    <col min="5" max="5" width="15.42578125" customWidth="1"/>
  </cols>
  <sheetData>
    <row r="1" spans="1:5">
      <c r="A1" t="s">
        <v>13</v>
      </c>
      <c r="B1" t="s">
        <v>1</v>
      </c>
      <c r="D1" s="8" t="s">
        <v>18</v>
      </c>
      <c r="E1" s="8" t="s">
        <v>19</v>
      </c>
    </row>
    <row r="2" spans="1:5">
      <c r="A2" s="3">
        <v>1</v>
      </c>
      <c r="B2" s="4" t="s">
        <v>5</v>
      </c>
      <c r="D2" s="10">
        <v>5.5</v>
      </c>
      <c r="E2" s="9" t="str">
        <f>_xlfn.XLOOKUP(D2,Table118101113[Revenue Per Cookie],Table118101113[Cookie Type],,-1)</f>
        <v>Oatmeal Raisin</v>
      </c>
    </row>
    <row r="3" spans="1:5">
      <c r="A3" s="3">
        <v>3</v>
      </c>
      <c r="B3" s="4" t="s">
        <v>8</v>
      </c>
    </row>
    <row r="4" spans="1:5">
      <c r="A4" s="3">
        <v>4</v>
      </c>
      <c r="B4" s="4" t="s">
        <v>4</v>
      </c>
    </row>
    <row r="5" spans="1:5">
      <c r="A5" s="3">
        <v>5</v>
      </c>
      <c r="B5" s="4" t="s">
        <v>3</v>
      </c>
    </row>
    <row r="6" spans="1:5">
      <c r="A6" s="3">
        <v>5.45</v>
      </c>
      <c r="B6" s="4" t="s">
        <v>7</v>
      </c>
    </row>
    <row r="7" spans="1:5">
      <c r="A7" s="3">
        <v>6</v>
      </c>
      <c r="B7" s="4" t="s">
        <v>9</v>
      </c>
    </row>
    <row r="16" spans="1:5">
      <c r="B16" s="20" t="s">
        <v>8</v>
      </c>
      <c r="C16">
        <f>_xlfn.XLOOKUP(B16,Table118101113[Cookie Type],Table118101113[Revenue Per Cookie],,2)</f>
        <v>3</v>
      </c>
    </row>
    <row r="17" spans="2:4">
      <c r="B17" s="12" t="s">
        <v>3</v>
      </c>
      <c r="C17">
        <f>_xlfn.XLOOKUP(B17,Table118101113[Cookie Type],Table118101113[Revenue Per Cookie],,2)</f>
        <v>5</v>
      </c>
    </row>
    <row r="18" spans="2:4">
      <c r="B18" s="11" t="s">
        <v>7</v>
      </c>
      <c r="C18">
        <f>_xlfn.XLOOKUP(B18,Table118101113[Cookie Type],Table118101113[Revenue Per Cookie],,2)</f>
        <v>5.45</v>
      </c>
      <c r="D18" s="18"/>
    </row>
    <row r="19" spans="2:4">
      <c r="B19" s="12" t="s">
        <v>9</v>
      </c>
      <c r="C19">
        <f>_xlfn.XLOOKUP(B19,Table118101113[Cookie Type],Table118101113[Revenue Per Cookie],,2)</f>
        <v>6</v>
      </c>
    </row>
    <row r="23" spans="2:4">
      <c r="B23">
        <v>3</v>
      </c>
      <c r="C23" t="str">
        <f>_xlfn.XLOOKUP(B23,Table118101113[Revenue Per Cookie],Table118101113[Cookie Type],,2)</f>
        <v>Sugar</v>
      </c>
    </row>
    <row r="25" spans="2:4" ht="15">
      <c r="B25" s="12" t="s">
        <v>8</v>
      </c>
      <c r="C25" s="21" t="e">
        <f>_xlfn.XLOOKUP(B25,Table118101113[Revenue Per Cookie],Table118101113[Cookie Type],,2)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6F4A-18D1-4E50-9668-EE22E71BFA1F}">
  <dimension ref="A1:F19"/>
  <sheetViews>
    <sheetView zoomScale="175" zoomScaleNormal="175" workbookViewId="0">
      <selection activeCell="E20" sqref="E20"/>
    </sheetView>
  </sheetViews>
  <sheetFormatPr defaultRowHeight="14.45"/>
  <cols>
    <col min="1" max="1" width="24.7109375" customWidth="1"/>
    <col min="2" max="2" width="14.42578125" customWidth="1"/>
    <col min="4" max="4" width="26.140625" bestFit="1" customWidth="1"/>
    <col min="5" max="5" width="19.140625" customWidth="1"/>
  </cols>
  <sheetData>
    <row r="1" spans="1:6">
      <c r="A1" s="6" t="s">
        <v>20</v>
      </c>
      <c r="B1" s="6" t="s">
        <v>21</v>
      </c>
      <c r="C1" t="s">
        <v>22</v>
      </c>
      <c r="D1" t="s">
        <v>23</v>
      </c>
    </row>
    <row r="2" spans="1:6">
      <c r="A2" s="7" t="s">
        <v>24</v>
      </c>
      <c r="B2" s="2">
        <v>43846</v>
      </c>
      <c r="C2">
        <v>10</v>
      </c>
      <c r="D2" s="8" t="s">
        <v>20</v>
      </c>
      <c r="E2" s="8" t="s">
        <v>25</v>
      </c>
      <c r="F2" s="2"/>
    </row>
    <row r="3" spans="1:6">
      <c r="A3" t="s">
        <v>26</v>
      </c>
      <c r="B3" s="2">
        <v>43979</v>
      </c>
      <c r="C3">
        <v>600</v>
      </c>
      <c r="D3" s="14" t="s">
        <v>24</v>
      </c>
      <c r="E3" s="15">
        <f>_xlfn.XLOOKUP(D3,A2:A16,B2:B16,,,-1)</f>
        <v>44025</v>
      </c>
    </row>
    <row r="4" spans="1:6">
      <c r="A4" t="s">
        <v>27</v>
      </c>
      <c r="B4" s="2">
        <v>43981</v>
      </c>
      <c r="C4">
        <v>500</v>
      </c>
      <c r="D4" t="s">
        <v>24</v>
      </c>
      <c r="E4" s="2">
        <f>_xlfn.XLOOKUP(D4,A2:A16,B2:B16,,,1)</f>
        <v>43846</v>
      </c>
    </row>
    <row r="5" spans="1:6">
      <c r="A5" t="s">
        <v>28</v>
      </c>
      <c r="B5" s="2">
        <v>43982</v>
      </c>
      <c r="C5">
        <v>400</v>
      </c>
    </row>
    <row r="6" spans="1:6">
      <c r="A6" t="s">
        <v>29</v>
      </c>
      <c r="B6" s="2">
        <v>43990</v>
      </c>
      <c r="C6">
        <v>300</v>
      </c>
    </row>
    <row r="7" spans="1:6">
      <c r="A7" s="7" t="s">
        <v>24</v>
      </c>
      <c r="B7" s="2">
        <v>43993</v>
      </c>
      <c r="C7">
        <v>200</v>
      </c>
    </row>
    <row r="8" spans="1:6">
      <c r="A8" s="7" t="s">
        <v>24</v>
      </c>
      <c r="B8" s="2">
        <v>44025</v>
      </c>
      <c r="C8">
        <v>100</v>
      </c>
    </row>
    <row r="9" spans="1:6">
      <c r="A9" t="s">
        <v>30</v>
      </c>
      <c r="B9" s="2">
        <v>44096</v>
      </c>
      <c r="C9">
        <v>90</v>
      </c>
    </row>
    <row r="10" spans="1:6">
      <c r="A10" t="s">
        <v>27</v>
      </c>
      <c r="B10" s="2">
        <v>44107</v>
      </c>
      <c r="C10">
        <v>80</v>
      </c>
    </row>
    <row r="11" spans="1:6">
      <c r="A11" t="s">
        <v>30</v>
      </c>
      <c r="B11" s="2">
        <v>44114</v>
      </c>
      <c r="C11">
        <v>70</v>
      </c>
    </row>
    <row r="12" spans="1:6">
      <c r="A12" t="s">
        <v>31</v>
      </c>
      <c r="B12" s="2">
        <v>44133</v>
      </c>
      <c r="C12">
        <v>60</v>
      </c>
    </row>
    <row r="13" spans="1:6">
      <c r="A13" t="s">
        <v>29</v>
      </c>
      <c r="B13" s="2">
        <v>44147</v>
      </c>
      <c r="C13">
        <v>50</v>
      </c>
    </row>
    <row r="14" spans="1:6">
      <c r="A14" t="s">
        <v>32</v>
      </c>
      <c r="B14" s="2">
        <v>44166</v>
      </c>
      <c r="C14">
        <v>40</v>
      </c>
    </row>
    <row r="15" spans="1:6">
      <c r="A15" t="s">
        <v>33</v>
      </c>
      <c r="B15" s="2">
        <v>44184</v>
      </c>
      <c r="C15">
        <v>30</v>
      </c>
    </row>
    <row r="16" spans="1:6">
      <c r="A16" t="s">
        <v>29</v>
      </c>
      <c r="B16" s="2">
        <v>44188</v>
      </c>
      <c r="C16">
        <v>20</v>
      </c>
    </row>
    <row r="19" spans="4:5">
      <c r="D19">
        <v>500</v>
      </c>
      <c r="E19" t="str">
        <f>_xlfn.XLOOKUP(D19,C2:C16,A2:A16,,,-2)</f>
        <v>Patrick</v>
      </c>
    </row>
  </sheetData>
  <autoFilter ref="C2:C16" xr:uid="{D2E36F4A-18D1-4E50-9668-EE22E71BFA1F}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FCFD-1705-4D5E-A74D-F78705EA2771}">
  <dimension ref="A1:F12"/>
  <sheetViews>
    <sheetView zoomScale="190" zoomScaleNormal="190" workbookViewId="0">
      <selection activeCell="C18" sqref="C18"/>
    </sheetView>
  </sheetViews>
  <sheetFormatPr defaultRowHeight="14.45"/>
  <cols>
    <col min="1" max="1" width="32" bestFit="1" customWidth="1"/>
    <col min="2" max="4" width="14.5703125" bestFit="1" customWidth="1"/>
    <col min="5" max="5" width="4.42578125" customWidth="1"/>
    <col min="6" max="6" width="14.5703125" bestFit="1" customWidth="1"/>
  </cols>
  <sheetData>
    <row r="1" spans="1:6" ht="26.1">
      <c r="A1" s="16" t="s">
        <v>34</v>
      </c>
    </row>
    <row r="2" spans="1:6" ht="26.1">
      <c r="A2" s="16"/>
    </row>
    <row r="3" spans="1:6">
      <c r="A3" s="8" t="s">
        <v>15</v>
      </c>
      <c r="B3" s="8" t="s">
        <v>35</v>
      </c>
      <c r="C3" s="8" t="s">
        <v>36</v>
      </c>
    </row>
    <row r="4" spans="1:6">
      <c r="A4" s="17" t="s">
        <v>3</v>
      </c>
      <c r="B4">
        <v>2021</v>
      </c>
      <c r="C4" s="3" cm="1">
        <f t="array" ref="C4">_xlfn.XLOOKUP(A4,A7:A12,_xlfn.XLOOKUP(B4,B6:D6,B7:D12))</f>
        <v>8218755</v>
      </c>
      <c r="D4" s="19"/>
    </row>
    <row r="6" spans="1:6">
      <c r="B6" s="8">
        <v>2019</v>
      </c>
      <c r="C6" s="8">
        <v>2020</v>
      </c>
      <c r="D6" s="8">
        <v>2021</v>
      </c>
    </row>
    <row r="7" spans="1:6">
      <c r="A7" s="17" t="s">
        <v>3</v>
      </c>
      <c r="B7" s="3">
        <v>8374396</v>
      </c>
      <c r="C7" s="3">
        <v>1745205</v>
      </c>
      <c r="D7" s="3">
        <v>8218755</v>
      </c>
      <c r="F7" s="10"/>
    </row>
    <row r="8" spans="1:6">
      <c r="A8" s="17" t="s">
        <v>5</v>
      </c>
      <c r="B8" s="3">
        <v>7834228</v>
      </c>
      <c r="C8" s="3">
        <v>9362298</v>
      </c>
      <c r="D8" s="3">
        <v>6921299</v>
      </c>
      <c r="F8" s="3"/>
    </row>
    <row r="9" spans="1:6">
      <c r="A9" s="17" t="s">
        <v>7</v>
      </c>
      <c r="B9" s="3">
        <v>7774800</v>
      </c>
      <c r="C9" s="3">
        <v>5552945</v>
      </c>
      <c r="D9" s="3">
        <v>7012110</v>
      </c>
      <c r="F9" s="3"/>
    </row>
    <row r="10" spans="1:6">
      <c r="A10" s="17" t="s">
        <v>4</v>
      </c>
      <c r="B10" s="3">
        <v>2285551</v>
      </c>
      <c r="C10" s="3">
        <v>6008557</v>
      </c>
      <c r="D10" s="3">
        <v>7817326</v>
      </c>
      <c r="F10" s="3"/>
    </row>
    <row r="11" spans="1:6">
      <c r="A11" s="17" t="s">
        <v>8</v>
      </c>
      <c r="B11" s="3">
        <v>8808194</v>
      </c>
      <c r="C11" s="3">
        <v>7192194</v>
      </c>
      <c r="D11" s="3">
        <v>5865301</v>
      </c>
      <c r="F11" s="3"/>
    </row>
    <row r="12" spans="1:6">
      <c r="A12" s="17" t="s">
        <v>9</v>
      </c>
      <c r="B12" s="3">
        <v>9871733</v>
      </c>
      <c r="C12" s="3">
        <v>4234364</v>
      </c>
      <c r="D12" s="3">
        <v>1184328</v>
      </c>
      <c r="E12" s="3"/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/>
  <cp:revision/>
  <dcterms:created xsi:type="dcterms:W3CDTF">2023-04-14T23:20:16Z</dcterms:created>
  <dcterms:modified xsi:type="dcterms:W3CDTF">2023-04-14T23:36:28Z</dcterms:modified>
  <cp:category/>
  <cp:contentStatus/>
</cp:coreProperties>
</file>