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BE592E7F-A063-4907-8C0C-D87AC5DF5C1D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Conditional Formatting" sheetId="1" r:id="rId1"/>
    <sheet name="sorting,databars" sheetId="3" r:id="rId2"/>
    <sheet name="custome lists" sheetId="4" r:id="rId3"/>
    <sheet name="if with and or" sheetId="6" r:id="rId4"/>
  </sheets>
  <definedNames>
    <definedName name="_xlnm._FilterDatabase" localSheetId="1" hidden="1">'sorting,databars'!$F$35:$F$58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3" i="3" l="1"/>
  <c r="G3" i="6" l="1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2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2" i="6"/>
  <c r="I21" i="1"/>
  <c r="H3" i="1"/>
  <c r="P2" i="1"/>
  <c r="P8" i="1"/>
  <c r="P3" i="1"/>
  <c r="P4" i="1"/>
  <c r="P5" i="1"/>
  <c r="P6" i="1"/>
  <c r="P7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J20" i="1"/>
  <c r="J21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" i="1"/>
  <c r="G12" i="1"/>
  <c r="L7" i="1"/>
  <c r="O7" i="1" s="1"/>
  <c r="L6" i="1"/>
  <c r="O6" i="1" s="1"/>
  <c r="L9" i="1"/>
  <c r="O9" i="1" s="1"/>
  <c r="L11" i="1"/>
  <c r="O11" i="1" s="1"/>
  <c r="L21" i="1"/>
  <c r="O21" i="1" s="1"/>
  <c r="L10" i="1"/>
  <c r="O10" i="1" s="1"/>
  <c r="L20" i="1"/>
  <c r="O20" i="1" s="1"/>
  <c r="L8" i="1"/>
  <c r="O8" i="1" s="1"/>
  <c r="L2" i="1"/>
  <c r="O2" i="1" s="1"/>
  <c r="L17" i="1"/>
  <c r="O17" i="1" s="1"/>
  <c r="L14" i="1"/>
  <c r="O14" i="1" s="1"/>
  <c r="L19" i="1"/>
  <c r="O19" i="1" s="1"/>
  <c r="L4" i="1"/>
  <c r="O4" i="1" s="1"/>
  <c r="L15" i="1"/>
  <c r="O15" i="1" s="1"/>
  <c r="L13" i="1"/>
  <c r="O13" i="1" s="1"/>
  <c r="L16" i="1"/>
  <c r="O16" i="1" s="1"/>
  <c r="L3" i="1"/>
  <c r="O3" i="1" s="1"/>
  <c r="L18" i="1"/>
  <c r="O18" i="1" s="1"/>
  <c r="L5" i="1"/>
  <c r="O5" i="1" s="1"/>
  <c r="L12" i="1"/>
  <c r="O12" i="1" s="1"/>
  <c r="I3" i="1" l="1"/>
  <c r="I18" i="1"/>
  <c r="I5" i="1"/>
  <c r="I6" i="1"/>
  <c r="I9" i="1"/>
  <c r="I11" i="1"/>
  <c r="I10" i="1"/>
  <c r="I20" i="1"/>
  <c r="I8" i="1"/>
  <c r="I2" i="1"/>
  <c r="I17" i="1"/>
  <c r="I14" i="1"/>
  <c r="I19" i="1"/>
  <c r="I4" i="1"/>
  <c r="I15" i="1"/>
  <c r="I7" i="1"/>
  <c r="I13" i="1"/>
  <c r="I16" i="1"/>
  <c r="I12" i="1"/>
  <c r="N12" i="1"/>
  <c r="M12" i="1"/>
  <c r="H6" i="1" l="1"/>
  <c r="H9" i="1"/>
  <c r="H11" i="1"/>
  <c r="H21" i="1"/>
  <c r="H10" i="1"/>
  <c r="H20" i="1"/>
  <c r="H8" i="1"/>
  <c r="H2" i="1"/>
  <c r="H17" i="1"/>
  <c r="H14" i="1"/>
  <c r="H19" i="1"/>
  <c r="H4" i="1"/>
  <c r="H15" i="1"/>
  <c r="H7" i="1"/>
  <c r="H13" i="1"/>
  <c r="H16" i="1"/>
  <c r="H18" i="1"/>
  <c r="H5" i="1"/>
  <c r="H12" i="1"/>
  <c r="G6" i="1"/>
  <c r="G9" i="1"/>
  <c r="G11" i="1"/>
  <c r="G21" i="1"/>
  <c r="G10" i="1"/>
  <c r="G20" i="1"/>
  <c r="G8" i="1"/>
  <c r="G2" i="1"/>
  <c r="G17" i="1"/>
  <c r="G14" i="1"/>
  <c r="G19" i="1"/>
  <c r="G4" i="1"/>
  <c r="G15" i="1"/>
  <c r="G7" i="1"/>
  <c r="G13" i="1"/>
  <c r="G16" i="1"/>
  <c r="G3" i="1"/>
  <c r="G18" i="1"/>
  <c r="G5" i="1"/>
</calcChain>
</file>

<file path=xl/sharedStrings.xml><?xml version="1.0" encoding="utf-8"?>
<sst xmlns="http://schemas.openxmlformats.org/spreadsheetml/2006/main" count="502" uniqueCount="223">
  <si>
    <t>Sr No.</t>
  </si>
  <si>
    <t>Product ID</t>
  </si>
  <si>
    <t>Segment</t>
  </si>
  <si>
    <t>Category</t>
  </si>
  <si>
    <t>sales</t>
  </si>
  <si>
    <t xml:space="preserve">Corporate </t>
  </si>
  <si>
    <t>Consumer</t>
  </si>
  <si>
    <t>Home Office</t>
  </si>
  <si>
    <t>FUR-BO-10001798</t>
  </si>
  <si>
    <t>FUR-CH-10000454</t>
  </si>
  <si>
    <t>OFF-LA-10000240</t>
  </si>
  <si>
    <t>FUR-TA-10000577</t>
  </si>
  <si>
    <t>OFF-ST-10000760</t>
  </si>
  <si>
    <t>FUR-FU-10001487</t>
  </si>
  <si>
    <t>OFF-AR-10002833</t>
  </si>
  <si>
    <t>TEC-PH-10002275</t>
  </si>
  <si>
    <t>OFF-BI-10003910</t>
  </si>
  <si>
    <t>OFF-AP-10002892</t>
  </si>
  <si>
    <t>FUR-TA-10001539</t>
  </si>
  <si>
    <t>TEC-PH-10002033</t>
  </si>
  <si>
    <t>OFF-PA-10002365</t>
  </si>
  <si>
    <t>OFF-BI-10003656</t>
  </si>
  <si>
    <t>OFF-AP-10002311</t>
  </si>
  <si>
    <t>OFF-BI-10000756</t>
  </si>
  <si>
    <t>OFF-ST-10004186</t>
  </si>
  <si>
    <t>OFF-ST-10000107</t>
  </si>
  <si>
    <t>OFF-AR-10003056</t>
  </si>
  <si>
    <t>TEC-PH-10001949</t>
  </si>
  <si>
    <t>Furniture</t>
  </si>
  <si>
    <t>Office Supplies</t>
  </si>
  <si>
    <t>Technology</t>
  </si>
  <si>
    <t>Condition 1</t>
  </si>
  <si>
    <t>Sales&gt;Target</t>
  </si>
  <si>
    <t>Sales&lt;Target</t>
  </si>
  <si>
    <t>Condition 2</t>
  </si>
  <si>
    <t>Condition 3</t>
  </si>
  <si>
    <t>Output</t>
  </si>
  <si>
    <t>Met</t>
  </si>
  <si>
    <t>Not Met</t>
  </si>
  <si>
    <t>Sales &gt;Target</t>
  </si>
  <si>
    <t>Sales &lt;Target</t>
  </si>
  <si>
    <t>Commision</t>
  </si>
  <si>
    <t>&gt;15K</t>
  </si>
  <si>
    <t>10K to 15 K</t>
  </si>
  <si>
    <t>&lt;10K</t>
  </si>
  <si>
    <t>VeryGood</t>
  </si>
  <si>
    <t>Good</t>
  </si>
  <si>
    <t>Average</t>
  </si>
  <si>
    <t>Condition 4</t>
  </si>
  <si>
    <t>Condition 5</t>
  </si>
  <si>
    <t xml:space="preserve">Target  Sales </t>
  </si>
  <si>
    <t>10% of sales</t>
  </si>
  <si>
    <t>5% of sales</t>
  </si>
  <si>
    <t>If Segment is consumer or category is Furniture then "ok" else "poor"</t>
  </si>
  <si>
    <t>Cond1</t>
  </si>
  <si>
    <t>cond2</t>
  </si>
  <si>
    <t>1 if</t>
  </si>
  <si>
    <t>"1500"</t>
  </si>
  <si>
    <t>"500"</t>
  </si>
  <si>
    <t xml:space="preserve">add column no of product sold and calcualte profit </t>
  </si>
  <si>
    <t>e.g. if sales is 10000, ans is 1000</t>
  </si>
  <si>
    <t>cond4</t>
  </si>
  <si>
    <t>10%*F2</t>
  </si>
  <si>
    <t>5%*F2</t>
  </si>
  <si>
    <t>no.of product sold</t>
  </si>
  <si>
    <t>price per product</t>
  </si>
  <si>
    <t>profit</t>
  </si>
  <si>
    <t>corporate color:red</t>
  </si>
  <si>
    <t xml:space="preserve">color furniture with green </t>
  </si>
  <si>
    <t>color sales&gt;15000</t>
  </si>
  <si>
    <t>color the duplicates</t>
  </si>
  <si>
    <t>Duplicates</t>
  </si>
  <si>
    <t>Sorting</t>
  </si>
  <si>
    <t>id no.</t>
  </si>
  <si>
    <t xml:space="preserve">name </t>
  </si>
  <si>
    <t>marks</t>
  </si>
  <si>
    <t>chetana</t>
  </si>
  <si>
    <t xml:space="preserve">amit </t>
  </si>
  <si>
    <t>ankit</t>
  </si>
  <si>
    <t>Accorting to marks</t>
  </si>
  <si>
    <t xml:space="preserve">According to name </t>
  </si>
  <si>
    <t xml:space="preserve">According to name first and then marks </t>
  </si>
  <si>
    <t>bablu</t>
  </si>
  <si>
    <t>dinesh</t>
  </si>
  <si>
    <t>minimum to maximum</t>
  </si>
  <si>
    <t>"==&gt;new rule Go to Conditional formating ==&gt; data bar</t>
  </si>
  <si>
    <t>Bars only</t>
  </si>
  <si>
    <t>icon set</t>
  </si>
  <si>
    <t xml:space="preserve">icons only </t>
  </si>
  <si>
    <t>Rules</t>
  </si>
  <si>
    <t>rule no. 3Top 2</t>
  </si>
  <si>
    <t>Rule no1</t>
  </si>
  <si>
    <t>Rule no.2</t>
  </si>
  <si>
    <t>Format all cells based on their values</t>
  </si>
  <si>
    <t>Bars</t>
  </si>
  <si>
    <t>Format only cells that contain</t>
  </si>
  <si>
    <t>date_activ</t>
  </si>
  <si>
    <t>format only top or bottom</t>
  </si>
  <si>
    <t>038af19179925da21a25619c5a24b745</t>
  </si>
  <si>
    <t>31f2ce549924679a3cbb2d128ae9ea43</t>
  </si>
  <si>
    <t>Adhar no.(blanks)</t>
  </si>
  <si>
    <t>You can apply more than one rule on single column</t>
  </si>
  <si>
    <t>&gt;10000</t>
  </si>
  <si>
    <t>yellow</t>
  </si>
  <si>
    <t>&gt;15000</t>
  </si>
  <si>
    <t>red</t>
  </si>
  <si>
    <t xml:space="preserve">here you can see 20k is also more than 10k and 15 k so why color is red only why not yellow </t>
  </si>
  <si>
    <t>go to mange rules</t>
  </si>
  <si>
    <t xml:space="preserve">when  uh apply 2 rules on same data see which rule is on top </t>
  </si>
  <si>
    <t xml:space="preserve">if rule is getting colide then the top rule will be applied 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</si>
  <si>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</si>
  <si>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</si>
  <si>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</si>
  <si>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</si>
  <si>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</si>
  <si>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</si>
  <si>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</si>
  <si>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</si>
  <si>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</si>
  <si>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</si>
  <si>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</si>
  <si>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</si>
  <si>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</si>
  <si>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</si>
  <si>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</si>
  <si>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</si>
  <si>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</si>
  <si>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</si>
  <si>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</si>
  <si>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</si>
  <si>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</si>
  <si>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</si>
  <si>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</si>
  <si>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</si>
  <si>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moncday</t>
  </si>
  <si>
    <t>Monday</t>
  </si>
  <si>
    <t>Tuesday</t>
  </si>
  <si>
    <t>Wednesday</t>
  </si>
  <si>
    <t>Thursday</t>
  </si>
  <si>
    <t>Friday</t>
  </si>
  <si>
    <t>Saturday</t>
  </si>
  <si>
    <t>Sunday</t>
  </si>
  <si>
    <t>mon</t>
  </si>
  <si>
    <t>tue</t>
  </si>
  <si>
    <t>wed</t>
  </si>
  <si>
    <t>thu</t>
  </si>
  <si>
    <t>fri</t>
  </si>
  <si>
    <t>sat</t>
  </si>
  <si>
    <t>sun</t>
  </si>
  <si>
    <t>A</t>
  </si>
  <si>
    <t>B</t>
  </si>
  <si>
    <t>Create custom list</t>
  </si>
  <si>
    <t>Go to file==&gt;options==&gt;advanced==&gt;general==&gt;edit costom list</t>
  </si>
  <si>
    <t>All lists colored with gray are default custom lists presents in a list</t>
  </si>
  <si>
    <t>prachi</t>
  </si>
  <si>
    <t>gauri</t>
  </si>
  <si>
    <t>sayali</t>
  </si>
  <si>
    <t>a</t>
  </si>
  <si>
    <t>b</t>
  </si>
  <si>
    <t>c</t>
  </si>
  <si>
    <t>d</t>
  </si>
  <si>
    <t>e</t>
  </si>
  <si>
    <t>cond5</t>
  </si>
  <si>
    <t>monsd</t>
  </si>
  <si>
    <t>december</t>
  </si>
  <si>
    <t>january</t>
  </si>
  <si>
    <t>february</t>
  </si>
  <si>
    <t>march</t>
  </si>
  <si>
    <t>april</t>
  </si>
  <si>
    <t>june</t>
  </si>
  <si>
    <t>july</t>
  </si>
  <si>
    <t>august</t>
  </si>
  <si>
    <t>sayli</t>
  </si>
  <si>
    <t>C</t>
  </si>
  <si>
    <t>D</t>
  </si>
  <si>
    <t>Shortcut to editing the cells is fn+ f2</t>
  </si>
  <si>
    <t>Color the highest target</t>
  </si>
  <si>
    <t>nikita</t>
  </si>
  <si>
    <t>aadarsh</t>
  </si>
  <si>
    <t>samiksha</t>
  </si>
  <si>
    <t>nikhil</t>
  </si>
  <si>
    <t>ashwini</t>
  </si>
  <si>
    <t>E</t>
  </si>
  <si>
    <t>F</t>
  </si>
  <si>
    <t>G</t>
  </si>
  <si>
    <t>H</t>
  </si>
  <si>
    <t xml:space="preserve">Candidate Id </t>
  </si>
  <si>
    <t>Candidate name</t>
  </si>
  <si>
    <t>Location</t>
  </si>
  <si>
    <t>current salary</t>
  </si>
  <si>
    <t>Bonus %</t>
  </si>
  <si>
    <t>Selection?</t>
  </si>
  <si>
    <t>Chetana</t>
  </si>
  <si>
    <t>Samiksha</t>
  </si>
  <si>
    <t>Ashvini</t>
  </si>
  <si>
    <t>Trupti</t>
  </si>
  <si>
    <t>Aadarsh</t>
  </si>
  <si>
    <t>Nikhil</t>
  </si>
  <si>
    <t>Aniket</t>
  </si>
  <si>
    <t>Snehal</t>
  </si>
  <si>
    <t>Rutik</t>
  </si>
  <si>
    <t>Sejal</t>
  </si>
  <si>
    <t>Sahil</t>
  </si>
  <si>
    <t>Gauri</t>
  </si>
  <si>
    <t>Chandu</t>
  </si>
  <si>
    <t>Anup</t>
  </si>
  <si>
    <t>Lokesh</t>
  </si>
  <si>
    <t>Ratnagiri</t>
  </si>
  <si>
    <t>Pune</t>
  </si>
  <si>
    <t>Mumbai</t>
  </si>
  <si>
    <t>Chandrapur</t>
  </si>
  <si>
    <t>Nagpur</t>
  </si>
  <si>
    <t>Amravati</t>
  </si>
  <si>
    <t>Nashik</t>
  </si>
  <si>
    <t>Selection Criteria</t>
  </si>
  <si>
    <t>Location=Ratnagiri</t>
  </si>
  <si>
    <t>Salary&lt;50000</t>
  </si>
  <si>
    <t>salary</t>
  </si>
  <si>
    <t>0 to 20000</t>
  </si>
  <si>
    <t>20000 to 50000</t>
  </si>
  <si>
    <t>More than 50000</t>
  </si>
  <si>
    <t>Bonus</t>
  </si>
  <si>
    <t>Location=Ratnagiri,Pune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</si>
</sst>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2"/>
      <name val="Calibri"/>
      <family val="2"/>
      <scheme val="minor"/>
    </font>
    <font>
      <sz val="10"/>
      <name val="MS Sans Serif"/>
      <family val="2"/>
    </font>
    <font>
      <sz val="10"/>
      <color theme="2"/>
      <name val="MS Sans Serif"/>
      <family val="2"/>
    </font>
    <font>
      <sz val="11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20">
    <xf numFmtId="0" fontId="0" fillId="0" borderId="0" xfId="0"/>
    <xf numFmtId="0" fontId="1" fillId="2" borderId="0" xfId="0" applyFont="1" applyFill="1"/>
    <xf numFmtId="0" fontId="1" fillId="2" borderId="1" xfId="0" applyFont="1" applyFill="1" applyBorder="1"/>
    <xf numFmtId="0" fontId="0" fillId="0" borderId="1" xfId="0" applyBorder="1"/>
    <xf numFmtId="0" fontId="2" fillId="0" borderId="1" xfId="1" quotePrefix="1" applyBorder="1"/>
    <xf numFmtId="0" fontId="3" fillId="2" borderId="1" xfId="1" applyFont="1" applyFill="1" applyBorder="1"/>
    <xf numFmtId="9" fontId="0" fillId="0" borderId="1" xfId="0" applyNumberFormat="1" applyBorder="1"/>
    <xf numFmtId="0" fontId="4" fillId="3" borderId="0" xfId="0" applyFont="1" applyFill="1"/>
    <xf numFmtId="0" fontId="1" fillId="3" borderId="1" xfId="0" applyFont="1" applyFill="1" applyBorder="1"/>
    <xf numFmtId="0" fontId="5" fillId="0" borderId="0" xfId="0" applyFont="1"/>
    <xf numFmtId="0" fontId="6" fillId="0" borderId="0" xfId="0" applyFont="1"/>
    <xf numFmtId="0" fontId="4" fillId="3" borderId="1" xfId="0" applyFont="1" applyFill="1" applyBorder="1"/>
    <xf numFmtId="0" fontId="0" fillId="0" borderId="2" xfId="0" applyBorder="1"/>
    <xf numFmtId="14" fontId="0" fillId="0" borderId="0" xfId="0" applyNumberFormat="1"/>
    <xf numFmtId="0" fontId="0" fillId="0" borderId="3" xfId="0" applyBorder="1"/>
    <xf numFmtId="0" fontId="7" fillId="0" borderId="0" xfId="0" applyFont="1"/>
    <xf numFmtId="0" fontId="4" fillId="4" borderId="1" xfId="0" applyFont="1" applyFill="1" applyBorder="1"/>
    <xf numFmtId="0" fontId="9" fillId="5" borderId="1" xfId="0" applyFont="1" applyFill="1" applyBorder="1"/>
    <xf numFmtId="0" fontId="0" fillId="6" borderId="1" xfId="0" applyFill="1" applyBorder="1"/>
    <xf numFmtId="9" fontId="0" fillId="0" borderId="0" xfId="0" applyNumberFormat="1"/>
  </cellXfs>
  <cellStyles count="2">
    <cellStyle name="Normal" xfId="0" builtinId="0"/>
    <cellStyle name="Normal 2" xfId="1" xr:uid="{00000000-0005-0000-0000-000001000000}"/>
  </cellStyles>
  <dxfs count="20">
    <dxf>
      <fill>
        <patternFill>
          <bgColor theme="3" tint="0.59996337778862885"/>
        </patternFill>
      </fill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/>
      </font>
    </dxf>
    <dxf>
      <fill>
        <patternFill>
          <bgColor rgb="FFC00000"/>
        </patternFill>
      </fill>
    </dxf>
    <dxf>
      <font>
        <b val="0"/>
        <i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26"/>
  <sheetViews>
    <sheetView zoomScale="146" zoomScaleNormal="146" zoomScaleSheetLayoutView="106" workbookViewId="0">
      <selection activeCell="I22" sqref="I22"/>
    </sheetView>
  </sheetViews>
  <sheetFormatPr defaultRowHeight="14.4" x14ac:dyDescent="0.3"/>
  <cols>
    <col min="1" max="1" width="16" customWidth="1"/>
    <col min="2" max="2" width="22" customWidth="1"/>
    <col min="3" max="3" width="14.44140625" customWidth="1"/>
    <col min="4" max="4" width="13.5546875" customWidth="1"/>
    <col min="5" max="5" width="17" customWidth="1"/>
    <col min="6" max="6" width="13" customWidth="1"/>
    <col min="7" max="10" width="15.5546875" customWidth="1"/>
    <col min="11" max="11" width="17" customWidth="1"/>
    <col min="12" max="16" width="15.5546875" customWidth="1"/>
    <col min="17" max="17" width="12.5546875" customWidth="1"/>
    <col min="18" max="18" width="13.6640625" customWidth="1"/>
    <col min="19" max="19" width="20" customWidth="1"/>
    <col min="20" max="20" width="11" customWidth="1"/>
  </cols>
  <sheetData>
    <row r="1" spans="1:29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50</v>
      </c>
      <c r="F1" s="8" t="s">
        <v>4</v>
      </c>
      <c r="G1" s="2" t="s">
        <v>54</v>
      </c>
      <c r="H1" s="2" t="s">
        <v>55</v>
      </c>
      <c r="I1" s="2" t="s">
        <v>61</v>
      </c>
      <c r="J1" s="2" t="s">
        <v>162</v>
      </c>
      <c r="K1" s="2" t="s">
        <v>64</v>
      </c>
      <c r="L1" s="2" t="s">
        <v>65</v>
      </c>
      <c r="M1" s="2" t="s">
        <v>62</v>
      </c>
      <c r="N1" s="2" t="s">
        <v>63</v>
      </c>
      <c r="O1" s="2" t="s">
        <v>66</v>
      </c>
      <c r="P1" s="2" t="s">
        <v>71</v>
      </c>
    </row>
    <row r="2" spans="1:29" x14ac:dyDescent="0.3">
      <c r="A2" s="3">
        <v>9</v>
      </c>
      <c r="B2" s="4" t="s">
        <v>16</v>
      </c>
      <c r="C2" s="3" t="s">
        <v>5</v>
      </c>
      <c r="D2" s="4" t="s">
        <v>29</v>
      </c>
      <c r="E2" s="3">
        <v>20000</v>
      </c>
      <c r="F2" s="3">
        <v>23000</v>
      </c>
      <c r="G2" s="3" t="str">
        <f t="shared" ref="G2:G21" si="0">IF(F2&gt;E2,"Met","Not Met")</f>
        <v>Met</v>
      </c>
      <c r="H2" s="3">
        <f t="shared" ref="H2:H21" si="1">IF(F2&gt;E2,10%,0%)</f>
        <v>0.1</v>
      </c>
      <c r="I2" s="3">
        <f t="shared" ref="I2:I20" si="2">IF(F2&gt;E2,10%*F2,5%*F2)</f>
        <v>2300</v>
      </c>
      <c r="J2" s="3" t="str">
        <f>IF(OR(C2="Consumer",D2="Furniture"),"ok","poor")</f>
        <v>poor</v>
      </c>
      <c r="K2" s="3">
        <v>3</v>
      </c>
      <c r="L2" s="3">
        <f t="shared" ref="L2:L21" si="3">E2/K2</f>
        <v>6666.666666666667</v>
      </c>
      <c r="M2" s="3"/>
      <c r="N2" s="3"/>
      <c r="O2" s="3">
        <f t="shared" ref="O2:O21" si="4">F2-L2*K2</f>
        <v>3000</v>
      </c>
      <c r="P2" s="3" t="str">
        <f>IF(O2&gt;N2,"met ","Not Met")</f>
        <v xml:space="preserve">met </v>
      </c>
      <c r="AB2" t="s">
        <v>56</v>
      </c>
      <c r="AC2">
        <v>2</v>
      </c>
    </row>
    <row r="3" spans="1:29" x14ac:dyDescent="0.3">
      <c r="A3" s="3">
        <v>18</v>
      </c>
      <c r="B3" s="4" t="s">
        <v>25</v>
      </c>
      <c r="C3" s="3" t="s">
        <v>7</v>
      </c>
      <c r="D3" s="4" t="s">
        <v>28</v>
      </c>
      <c r="E3" s="3">
        <v>25000</v>
      </c>
      <c r="F3" s="3">
        <v>21000</v>
      </c>
      <c r="G3" s="3" t="str">
        <f t="shared" si="0"/>
        <v>Not Met</v>
      </c>
      <c r="H3" s="3">
        <f>IF(F3&gt;E3,10%,0%)</f>
        <v>0</v>
      </c>
      <c r="I3" s="3">
        <f t="shared" si="2"/>
        <v>1050</v>
      </c>
      <c r="J3" s="3" t="str">
        <f t="shared" ref="J3:J21" si="5">IF(OR(C3="Consumer",D3="Furniture"),"ok","poor")</f>
        <v>ok</v>
      </c>
      <c r="K3" s="3">
        <v>3</v>
      </c>
      <c r="L3" s="3">
        <f t="shared" si="3"/>
        <v>8333.3333333333339</v>
      </c>
      <c r="M3" s="3"/>
      <c r="N3" s="3"/>
      <c r="O3" s="3">
        <f t="shared" si="4"/>
        <v>-4000</v>
      </c>
      <c r="P3" s="3" t="str">
        <f t="shared" ref="P3:P21" si="6">IF(O3&gt;N3,"Met","Not Met")</f>
        <v>Not Met</v>
      </c>
      <c r="S3" s="5" t="s">
        <v>31</v>
      </c>
      <c r="T3" s="2" t="s">
        <v>36</v>
      </c>
      <c r="V3" s="5" t="s">
        <v>34</v>
      </c>
      <c r="W3" s="2" t="s">
        <v>41</v>
      </c>
      <c r="Y3" s="5" t="s">
        <v>35</v>
      </c>
      <c r="Z3" s="2" t="s">
        <v>36</v>
      </c>
      <c r="AB3">
        <v>2</v>
      </c>
      <c r="AC3">
        <v>3</v>
      </c>
    </row>
    <row r="4" spans="1:29" x14ac:dyDescent="0.3">
      <c r="A4" s="3">
        <v>13</v>
      </c>
      <c r="B4" s="4" t="s">
        <v>20</v>
      </c>
      <c r="C4" s="4" t="s">
        <v>7</v>
      </c>
      <c r="D4" s="4" t="s">
        <v>29</v>
      </c>
      <c r="E4" s="3">
        <v>25000</v>
      </c>
      <c r="F4" s="3">
        <v>20000</v>
      </c>
      <c r="G4" s="3" t="str">
        <f t="shared" si="0"/>
        <v>Not Met</v>
      </c>
      <c r="H4" s="3">
        <f t="shared" si="1"/>
        <v>0</v>
      </c>
      <c r="I4" s="3">
        <f t="shared" si="2"/>
        <v>1000</v>
      </c>
      <c r="J4" s="3" t="str">
        <f t="shared" si="5"/>
        <v>poor</v>
      </c>
      <c r="K4" s="3">
        <v>5</v>
      </c>
      <c r="L4" s="3">
        <f t="shared" si="3"/>
        <v>5000</v>
      </c>
      <c r="M4" s="3"/>
      <c r="N4" s="3"/>
      <c r="O4" s="3">
        <f t="shared" si="4"/>
        <v>-5000</v>
      </c>
      <c r="P4" s="3" t="str">
        <f t="shared" si="6"/>
        <v>Not Met</v>
      </c>
      <c r="S4" s="3" t="s">
        <v>32</v>
      </c>
      <c r="T4" s="3" t="s">
        <v>37</v>
      </c>
      <c r="V4" s="3" t="s">
        <v>39</v>
      </c>
      <c r="W4" s="6">
        <v>0.1</v>
      </c>
      <c r="Y4" s="3" t="s">
        <v>42</v>
      </c>
      <c r="Z4" s="3" t="s">
        <v>45</v>
      </c>
    </row>
    <row r="5" spans="1:29" x14ac:dyDescent="0.3">
      <c r="A5" s="3">
        <v>20</v>
      </c>
      <c r="B5" s="4" t="s">
        <v>27</v>
      </c>
      <c r="C5" s="3" t="s">
        <v>7</v>
      </c>
      <c r="D5" s="4" t="s">
        <v>29</v>
      </c>
      <c r="E5" s="3">
        <v>23000</v>
      </c>
      <c r="F5" s="3">
        <v>20000</v>
      </c>
      <c r="G5" s="3" t="str">
        <f t="shared" si="0"/>
        <v>Not Met</v>
      </c>
      <c r="H5" s="3">
        <f t="shared" si="1"/>
        <v>0</v>
      </c>
      <c r="I5" s="3">
        <f t="shared" si="2"/>
        <v>1000</v>
      </c>
      <c r="J5" s="3" t="str">
        <f t="shared" si="5"/>
        <v>poor</v>
      </c>
      <c r="K5" s="3">
        <v>2</v>
      </c>
      <c r="L5" s="3">
        <f t="shared" si="3"/>
        <v>11500</v>
      </c>
      <c r="M5" s="3"/>
      <c r="N5" s="3"/>
      <c r="O5" s="3">
        <f t="shared" si="4"/>
        <v>-3000</v>
      </c>
      <c r="P5" s="3" t="str">
        <f t="shared" si="6"/>
        <v>Not Met</v>
      </c>
      <c r="S5" s="3" t="s">
        <v>33</v>
      </c>
      <c r="T5" s="3" t="s">
        <v>38</v>
      </c>
      <c r="V5" s="3" t="s">
        <v>40</v>
      </c>
      <c r="W5" s="6">
        <v>0</v>
      </c>
      <c r="Y5" s="3" t="s">
        <v>43</v>
      </c>
      <c r="Z5" s="3" t="s">
        <v>46</v>
      </c>
    </row>
    <row r="6" spans="1:29" x14ac:dyDescent="0.3">
      <c r="A6" s="3">
        <v>2</v>
      </c>
      <c r="B6" s="4" t="s">
        <v>9</v>
      </c>
      <c r="C6" s="3" t="s">
        <v>6</v>
      </c>
      <c r="D6" s="4" t="s">
        <v>28</v>
      </c>
      <c r="E6" s="3">
        <v>17000</v>
      </c>
      <c r="F6" s="3">
        <v>16000</v>
      </c>
      <c r="G6" s="3" t="str">
        <f t="shared" si="0"/>
        <v>Not Met</v>
      </c>
      <c r="H6" s="3">
        <f t="shared" si="1"/>
        <v>0</v>
      </c>
      <c r="I6" s="3">
        <f t="shared" si="2"/>
        <v>800</v>
      </c>
      <c r="J6" s="3" t="str">
        <f t="shared" si="5"/>
        <v>ok</v>
      </c>
      <c r="K6" s="3">
        <v>2</v>
      </c>
      <c r="L6" s="3">
        <f t="shared" si="3"/>
        <v>8500</v>
      </c>
      <c r="M6" s="3"/>
      <c r="N6" s="3"/>
      <c r="O6" s="3">
        <f t="shared" si="4"/>
        <v>-1000</v>
      </c>
      <c r="P6" s="3" t="str">
        <f t="shared" si="6"/>
        <v>Not Met</v>
      </c>
      <c r="Y6" s="3" t="s">
        <v>44</v>
      </c>
      <c r="Z6" s="3" t="s">
        <v>47</v>
      </c>
    </row>
    <row r="7" spans="1:29" x14ac:dyDescent="0.3">
      <c r="A7" s="3">
        <v>15</v>
      </c>
      <c r="B7" s="4" t="s">
        <v>22</v>
      </c>
      <c r="C7" s="4" t="s">
        <v>6</v>
      </c>
      <c r="D7" s="4" t="s">
        <v>30</v>
      </c>
      <c r="E7" s="3">
        <v>20000</v>
      </c>
      <c r="F7" s="3">
        <v>15000</v>
      </c>
      <c r="G7" s="3" t="str">
        <f t="shared" si="0"/>
        <v>Not Met</v>
      </c>
      <c r="H7" s="3">
        <f t="shared" si="1"/>
        <v>0</v>
      </c>
      <c r="I7" s="3">
        <f t="shared" si="2"/>
        <v>750</v>
      </c>
      <c r="J7" s="3" t="str">
        <f t="shared" si="5"/>
        <v>ok</v>
      </c>
      <c r="K7" s="3">
        <v>3</v>
      </c>
      <c r="L7" s="3">
        <f t="shared" si="3"/>
        <v>6666.666666666667</v>
      </c>
      <c r="M7" s="3"/>
      <c r="N7" s="3"/>
      <c r="O7" s="3">
        <f t="shared" si="4"/>
        <v>-5000</v>
      </c>
      <c r="P7" s="3" t="str">
        <f t="shared" si="6"/>
        <v>Not Met</v>
      </c>
    </row>
    <row r="8" spans="1:29" x14ac:dyDescent="0.3">
      <c r="A8" s="3">
        <v>8</v>
      </c>
      <c r="B8" s="4" t="s">
        <v>15</v>
      </c>
      <c r="C8" s="3" t="s">
        <v>7</v>
      </c>
      <c r="D8" s="4" t="s">
        <v>30</v>
      </c>
      <c r="E8" s="3">
        <v>8000</v>
      </c>
      <c r="F8" s="3">
        <v>10000</v>
      </c>
      <c r="G8" s="3" t="str">
        <f t="shared" si="0"/>
        <v>Met</v>
      </c>
      <c r="H8" s="3">
        <f t="shared" si="1"/>
        <v>0.1</v>
      </c>
      <c r="I8" s="3">
        <f t="shared" si="2"/>
        <v>1000</v>
      </c>
      <c r="J8" s="3" t="str">
        <f t="shared" si="5"/>
        <v>poor</v>
      </c>
      <c r="K8" s="3">
        <v>6</v>
      </c>
      <c r="L8" s="3">
        <f t="shared" si="3"/>
        <v>1333.3333333333333</v>
      </c>
      <c r="M8" s="3"/>
      <c r="N8" s="3"/>
      <c r="O8" s="3">
        <f t="shared" si="4"/>
        <v>2000</v>
      </c>
      <c r="P8" s="3" t="str">
        <f>IF(O8&gt;N8,"Met","Not Met")</f>
        <v>Met</v>
      </c>
    </row>
    <row r="9" spans="1:29" x14ac:dyDescent="0.3">
      <c r="A9" s="3">
        <v>3</v>
      </c>
      <c r="B9" s="4" t="s">
        <v>10</v>
      </c>
      <c r="C9" s="3" t="s">
        <v>6</v>
      </c>
      <c r="D9" s="4" t="s">
        <v>29</v>
      </c>
      <c r="E9" s="3">
        <v>7000</v>
      </c>
      <c r="F9" s="3">
        <v>8000</v>
      </c>
      <c r="G9" s="3" t="str">
        <f t="shared" si="0"/>
        <v>Met</v>
      </c>
      <c r="H9" s="3">
        <f t="shared" si="1"/>
        <v>0.1</v>
      </c>
      <c r="I9" s="3">
        <f t="shared" si="2"/>
        <v>800</v>
      </c>
      <c r="J9" s="3" t="str">
        <f t="shared" si="5"/>
        <v>ok</v>
      </c>
      <c r="K9" s="3">
        <v>4</v>
      </c>
      <c r="L9" s="3">
        <f t="shared" si="3"/>
        <v>1750</v>
      </c>
      <c r="M9" s="3"/>
      <c r="N9" s="3"/>
      <c r="O9" s="3">
        <f t="shared" si="4"/>
        <v>1000</v>
      </c>
      <c r="P9" s="3" t="str">
        <f t="shared" si="6"/>
        <v>Met</v>
      </c>
      <c r="S9" s="1" t="s">
        <v>48</v>
      </c>
      <c r="T9" s="1" t="s">
        <v>36</v>
      </c>
    </row>
    <row r="10" spans="1:29" x14ac:dyDescent="0.3">
      <c r="A10" s="3">
        <v>6</v>
      </c>
      <c r="B10" s="4" t="s">
        <v>13</v>
      </c>
      <c r="C10" s="3" t="s">
        <v>7</v>
      </c>
      <c r="D10" s="4" t="s">
        <v>28</v>
      </c>
      <c r="E10" s="3">
        <v>20000</v>
      </c>
      <c r="F10" s="3">
        <v>7000</v>
      </c>
      <c r="G10" s="3" t="str">
        <f t="shared" si="0"/>
        <v>Not Met</v>
      </c>
      <c r="H10" s="3">
        <f t="shared" si="1"/>
        <v>0</v>
      </c>
      <c r="I10" s="3">
        <f t="shared" si="2"/>
        <v>350</v>
      </c>
      <c r="J10" s="3" t="str">
        <f t="shared" si="5"/>
        <v>ok</v>
      </c>
      <c r="K10" s="3">
        <v>3</v>
      </c>
      <c r="L10" s="3">
        <f t="shared" si="3"/>
        <v>6666.666666666667</v>
      </c>
      <c r="M10" s="3"/>
      <c r="N10" s="3"/>
      <c r="O10" s="3">
        <f t="shared" si="4"/>
        <v>-13000</v>
      </c>
      <c r="P10" s="3" t="str">
        <f t="shared" si="6"/>
        <v>Not Met</v>
      </c>
      <c r="S10" t="s">
        <v>32</v>
      </c>
      <c r="T10" t="s">
        <v>51</v>
      </c>
      <c r="U10" t="s">
        <v>60</v>
      </c>
    </row>
    <row r="11" spans="1:29" x14ac:dyDescent="0.3">
      <c r="A11" s="3">
        <v>4</v>
      </c>
      <c r="B11" s="4" t="s">
        <v>11</v>
      </c>
      <c r="C11" s="3" t="s">
        <v>5</v>
      </c>
      <c r="D11" s="4" t="s">
        <v>28</v>
      </c>
      <c r="E11" s="3">
        <v>8000</v>
      </c>
      <c r="F11" s="3">
        <v>6000</v>
      </c>
      <c r="G11" s="3" t="str">
        <f t="shared" si="0"/>
        <v>Not Met</v>
      </c>
      <c r="H11" s="3">
        <f t="shared" si="1"/>
        <v>0</v>
      </c>
      <c r="I11" s="3">
        <f t="shared" si="2"/>
        <v>300</v>
      </c>
      <c r="J11" s="3" t="str">
        <f t="shared" si="5"/>
        <v>ok</v>
      </c>
      <c r="K11" s="3">
        <v>5</v>
      </c>
      <c r="L11" s="3">
        <f t="shared" si="3"/>
        <v>1600</v>
      </c>
      <c r="M11" s="3"/>
      <c r="N11" s="3"/>
      <c r="O11" s="3">
        <f t="shared" si="4"/>
        <v>-2000</v>
      </c>
      <c r="P11" s="3" t="str">
        <f t="shared" si="6"/>
        <v>Not Met</v>
      </c>
      <c r="S11" t="s">
        <v>33</v>
      </c>
      <c r="T11" t="s">
        <v>52</v>
      </c>
    </row>
    <row r="12" spans="1:29" x14ac:dyDescent="0.3">
      <c r="A12" s="3">
        <v>1</v>
      </c>
      <c r="B12" s="4" t="s">
        <v>8</v>
      </c>
      <c r="C12" s="3" t="s">
        <v>5</v>
      </c>
      <c r="D12" s="4" t="s">
        <v>28</v>
      </c>
      <c r="E12" s="3">
        <v>3000</v>
      </c>
      <c r="F12" s="3">
        <v>4500</v>
      </c>
      <c r="G12" s="3" t="str">
        <f t="shared" si="0"/>
        <v>Met</v>
      </c>
      <c r="H12" s="3">
        <f t="shared" si="1"/>
        <v>0.1</v>
      </c>
      <c r="I12" s="3">
        <f t="shared" si="2"/>
        <v>450</v>
      </c>
      <c r="J12" s="3" t="str">
        <f t="shared" si="5"/>
        <v>ok</v>
      </c>
      <c r="K12" s="3">
        <v>1</v>
      </c>
      <c r="L12" s="3">
        <f t="shared" si="3"/>
        <v>3000</v>
      </c>
      <c r="M12" s="3">
        <f>10%*F12</f>
        <v>450</v>
      </c>
      <c r="N12" s="3">
        <f>5%*F12</f>
        <v>225</v>
      </c>
      <c r="O12" s="3">
        <f t="shared" si="4"/>
        <v>1500</v>
      </c>
      <c r="P12" s="3" t="str">
        <f t="shared" si="6"/>
        <v>Met</v>
      </c>
    </row>
    <row r="13" spans="1:29" x14ac:dyDescent="0.3">
      <c r="A13" s="3">
        <v>16</v>
      </c>
      <c r="B13" s="4" t="s">
        <v>23</v>
      </c>
      <c r="C13" s="3" t="s">
        <v>5</v>
      </c>
      <c r="D13" s="4" t="s">
        <v>28</v>
      </c>
      <c r="E13" s="3">
        <v>2000</v>
      </c>
      <c r="F13" s="3">
        <v>4000</v>
      </c>
      <c r="G13" s="3" t="str">
        <f t="shared" si="0"/>
        <v>Met</v>
      </c>
      <c r="H13" s="3">
        <f t="shared" si="1"/>
        <v>0.1</v>
      </c>
      <c r="I13" s="3">
        <f t="shared" si="2"/>
        <v>400</v>
      </c>
      <c r="J13" s="3" t="str">
        <f t="shared" si="5"/>
        <v>ok</v>
      </c>
      <c r="K13" s="3">
        <v>5</v>
      </c>
      <c r="L13" s="3">
        <f t="shared" si="3"/>
        <v>400</v>
      </c>
      <c r="M13" s="3"/>
      <c r="N13" s="3"/>
      <c r="O13" s="3">
        <f t="shared" si="4"/>
        <v>2000</v>
      </c>
      <c r="P13" s="3" t="str">
        <f t="shared" si="6"/>
        <v>Met</v>
      </c>
      <c r="S13" s="7" t="s">
        <v>49</v>
      </c>
    </row>
    <row r="14" spans="1:29" x14ac:dyDescent="0.3">
      <c r="A14" s="3">
        <v>11</v>
      </c>
      <c r="B14" s="4" t="s">
        <v>18</v>
      </c>
      <c r="C14" s="4" t="s">
        <v>6</v>
      </c>
      <c r="D14" s="4" t="s">
        <v>28</v>
      </c>
      <c r="E14" s="3">
        <v>1500</v>
      </c>
      <c r="F14" s="3">
        <v>2300</v>
      </c>
      <c r="G14" s="3" t="str">
        <f t="shared" si="0"/>
        <v>Met</v>
      </c>
      <c r="H14" s="3">
        <f t="shared" si="1"/>
        <v>0.1</v>
      </c>
      <c r="I14" s="3">
        <f t="shared" si="2"/>
        <v>230</v>
      </c>
      <c r="J14" s="3" t="str">
        <f t="shared" si="5"/>
        <v>ok</v>
      </c>
      <c r="K14" s="3">
        <v>2</v>
      </c>
      <c r="L14" s="3">
        <f t="shared" si="3"/>
        <v>750</v>
      </c>
      <c r="M14" s="3"/>
      <c r="N14" s="3"/>
      <c r="O14" s="3">
        <f t="shared" si="4"/>
        <v>800</v>
      </c>
      <c r="P14" s="3" t="str">
        <f t="shared" si="6"/>
        <v>Met</v>
      </c>
      <c r="S14" t="s">
        <v>53</v>
      </c>
    </row>
    <row r="15" spans="1:29" x14ac:dyDescent="0.3">
      <c r="A15" s="3">
        <v>14</v>
      </c>
      <c r="B15" s="4" t="s">
        <v>21</v>
      </c>
      <c r="C15" s="4" t="s">
        <v>6</v>
      </c>
      <c r="D15" s="4" t="s">
        <v>29</v>
      </c>
      <c r="E15" s="3">
        <v>15000</v>
      </c>
      <c r="F15" s="3">
        <v>2300</v>
      </c>
      <c r="G15" s="3" t="str">
        <f t="shared" si="0"/>
        <v>Not Met</v>
      </c>
      <c r="H15" s="3">
        <f t="shared" si="1"/>
        <v>0</v>
      </c>
      <c r="I15" s="3">
        <f t="shared" si="2"/>
        <v>115</v>
      </c>
      <c r="J15" s="3" t="str">
        <f t="shared" si="5"/>
        <v>ok</v>
      </c>
      <c r="K15" s="3">
        <v>6</v>
      </c>
      <c r="L15" s="3">
        <f t="shared" si="3"/>
        <v>2500</v>
      </c>
      <c r="M15" s="3"/>
      <c r="N15" s="3"/>
      <c r="O15" s="3">
        <f t="shared" si="4"/>
        <v>-12700</v>
      </c>
      <c r="P15" s="3" t="str">
        <f t="shared" si="6"/>
        <v>Not Met</v>
      </c>
    </row>
    <row r="16" spans="1:29" x14ac:dyDescent="0.3">
      <c r="A16" s="3">
        <v>17</v>
      </c>
      <c r="B16" s="4" t="s">
        <v>24</v>
      </c>
      <c r="C16" s="3" t="s">
        <v>6</v>
      </c>
      <c r="D16" s="4" t="s">
        <v>29</v>
      </c>
      <c r="E16" s="3">
        <v>8000</v>
      </c>
      <c r="F16" s="3">
        <v>2300</v>
      </c>
      <c r="G16" s="3" t="str">
        <f t="shared" si="0"/>
        <v>Not Met</v>
      </c>
      <c r="H16" s="3">
        <f t="shared" si="1"/>
        <v>0</v>
      </c>
      <c r="I16" s="3">
        <f t="shared" si="2"/>
        <v>115</v>
      </c>
      <c r="J16" s="3" t="str">
        <f t="shared" si="5"/>
        <v>ok</v>
      </c>
      <c r="K16" s="3">
        <v>6</v>
      </c>
      <c r="L16" s="3">
        <f t="shared" si="3"/>
        <v>1333.3333333333333</v>
      </c>
      <c r="M16" s="3"/>
      <c r="N16" s="3"/>
      <c r="O16" s="3">
        <f t="shared" si="4"/>
        <v>-5700</v>
      </c>
      <c r="P16" s="3" t="str">
        <f t="shared" si="6"/>
        <v>Not Met</v>
      </c>
      <c r="S16" t="s">
        <v>59</v>
      </c>
    </row>
    <row r="17" spans="1:19" x14ac:dyDescent="0.3">
      <c r="A17" s="3">
        <v>10</v>
      </c>
      <c r="B17" s="4" t="s">
        <v>17</v>
      </c>
      <c r="C17" s="4" t="s">
        <v>6</v>
      </c>
      <c r="D17" s="4" t="s">
        <v>29</v>
      </c>
      <c r="E17" s="3">
        <v>4000</v>
      </c>
      <c r="F17" s="3">
        <v>2000</v>
      </c>
      <c r="G17" s="3" t="str">
        <f t="shared" si="0"/>
        <v>Not Met</v>
      </c>
      <c r="H17" s="3">
        <f t="shared" si="1"/>
        <v>0</v>
      </c>
      <c r="I17" s="3">
        <f t="shared" si="2"/>
        <v>100</v>
      </c>
      <c r="J17" s="3" t="str">
        <f t="shared" si="5"/>
        <v>ok</v>
      </c>
      <c r="K17" s="3">
        <v>1</v>
      </c>
      <c r="L17" s="3">
        <f t="shared" si="3"/>
        <v>4000</v>
      </c>
      <c r="M17" s="3"/>
      <c r="N17" s="3"/>
      <c r="O17" s="3">
        <f t="shared" si="4"/>
        <v>-2000</v>
      </c>
      <c r="P17" s="3" t="str">
        <f t="shared" si="6"/>
        <v>Not Met</v>
      </c>
    </row>
    <row r="18" spans="1:19" x14ac:dyDescent="0.3">
      <c r="A18" s="3">
        <v>19</v>
      </c>
      <c r="B18" s="4" t="s">
        <v>26</v>
      </c>
      <c r="C18" s="3" t="s">
        <v>6</v>
      </c>
      <c r="D18" s="4" t="s">
        <v>29</v>
      </c>
      <c r="E18" s="3">
        <v>4000</v>
      </c>
      <c r="F18" s="3">
        <v>2000</v>
      </c>
      <c r="G18" s="3" t="str">
        <f t="shared" si="0"/>
        <v>Not Met</v>
      </c>
      <c r="H18" s="3">
        <f t="shared" si="1"/>
        <v>0</v>
      </c>
      <c r="I18" s="3">
        <f t="shared" si="2"/>
        <v>100</v>
      </c>
      <c r="J18" s="3" t="str">
        <f t="shared" si="5"/>
        <v>ok</v>
      </c>
      <c r="K18" s="3">
        <v>1</v>
      </c>
      <c r="L18" s="3">
        <f t="shared" si="3"/>
        <v>4000</v>
      </c>
      <c r="M18" s="3"/>
      <c r="N18" s="3"/>
      <c r="O18" s="3">
        <f t="shared" si="4"/>
        <v>-2000</v>
      </c>
      <c r="P18" s="3" t="str">
        <f t="shared" si="6"/>
        <v>Not Met</v>
      </c>
      <c r="S18" t="s">
        <v>67</v>
      </c>
    </row>
    <row r="19" spans="1:19" x14ac:dyDescent="0.3">
      <c r="A19" s="3">
        <v>12</v>
      </c>
      <c r="B19" s="4" t="s">
        <v>19</v>
      </c>
      <c r="C19" s="4" t="s">
        <v>7</v>
      </c>
      <c r="D19" s="4" t="s">
        <v>30</v>
      </c>
      <c r="E19" s="3">
        <v>5000</v>
      </c>
      <c r="F19" s="3">
        <v>1200</v>
      </c>
      <c r="G19" s="3" t="str">
        <f t="shared" si="0"/>
        <v>Not Met</v>
      </c>
      <c r="H19" s="3">
        <f t="shared" si="1"/>
        <v>0</v>
      </c>
      <c r="I19" s="3">
        <f t="shared" si="2"/>
        <v>60</v>
      </c>
      <c r="J19" s="3" t="str">
        <f t="shared" si="5"/>
        <v>poor</v>
      </c>
      <c r="K19" s="3">
        <v>4</v>
      </c>
      <c r="L19" s="3">
        <f t="shared" si="3"/>
        <v>1250</v>
      </c>
      <c r="M19" s="3"/>
      <c r="N19" s="3"/>
      <c r="O19" s="3">
        <f t="shared" si="4"/>
        <v>-3800</v>
      </c>
      <c r="P19" s="3" t="str">
        <f t="shared" si="6"/>
        <v>Not Met</v>
      </c>
      <c r="S19" t="s">
        <v>68</v>
      </c>
    </row>
    <row r="20" spans="1:19" x14ac:dyDescent="0.3">
      <c r="A20" s="3">
        <v>7</v>
      </c>
      <c r="B20" s="4" t="s">
        <v>14</v>
      </c>
      <c r="C20" s="3" t="s">
        <v>6</v>
      </c>
      <c r="D20" s="4" t="s">
        <v>29</v>
      </c>
      <c r="E20" s="3">
        <v>2000</v>
      </c>
      <c r="F20" s="3">
        <v>500</v>
      </c>
      <c r="G20" s="3" t="str">
        <f t="shared" si="0"/>
        <v>Not Met</v>
      </c>
      <c r="H20" s="3">
        <f t="shared" si="1"/>
        <v>0</v>
      </c>
      <c r="I20" s="3">
        <f t="shared" si="2"/>
        <v>25</v>
      </c>
      <c r="J20" s="3" t="str">
        <f>IF(OR(C20="Consumer",D20="Furniture"),"ok","poor")</f>
        <v>ok</v>
      </c>
      <c r="K20" s="3">
        <v>5</v>
      </c>
      <c r="L20" s="3">
        <f t="shared" si="3"/>
        <v>400</v>
      </c>
      <c r="M20" s="3"/>
      <c r="N20" s="3"/>
      <c r="O20" s="3">
        <f t="shared" si="4"/>
        <v>-1500</v>
      </c>
      <c r="P20" s="3" t="str">
        <f t="shared" si="6"/>
        <v>Not Met</v>
      </c>
      <c r="S20" t="s">
        <v>69</v>
      </c>
    </row>
    <row r="21" spans="1:19" x14ac:dyDescent="0.3">
      <c r="A21" s="3">
        <v>5</v>
      </c>
      <c r="B21" s="4" t="s">
        <v>12</v>
      </c>
      <c r="C21" s="3" t="s">
        <v>6</v>
      </c>
      <c r="D21" s="4" t="s">
        <v>29</v>
      </c>
      <c r="E21" s="3">
        <v>3000</v>
      </c>
      <c r="F21" s="3">
        <v>200</v>
      </c>
      <c r="G21" s="3" t="str">
        <f t="shared" si="0"/>
        <v>Not Met</v>
      </c>
      <c r="H21" s="3">
        <f t="shared" si="1"/>
        <v>0</v>
      </c>
      <c r="I21" s="3">
        <f>IF(F21&gt;E21,10%*F21,5%*F21)</f>
        <v>10</v>
      </c>
      <c r="J21" s="3" t="str">
        <f t="shared" si="5"/>
        <v>ok</v>
      </c>
      <c r="K21" s="3">
        <v>6</v>
      </c>
      <c r="L21" s="3">
        <f t="shared" si="3"/>
        <v>500</v>
      </c>
      <c r="M21" s="3"/>
      <c r="N21" s="3"/>
      <c r="O21" s="3">
        <f t="shared" si="4"/>
        <v>-2800</v>
      </c>
      <c r="P21" s="3" t="str">
        <f t="shared" si="6"/>
        <v>Not Met</v>
      </c>
      <c r="S21" t="s">
        <v>70</v>
      </c>
    </row>
    <row r="22" spans="1:19" x14ac:dyDescent="0.3">
      <c r="I22">
        <v>10000</v>
      </c>
      <c r="S22" t="s">
        <v>176</v>
      </c>
    </row>
    <row r="25" spans="1:19" x14ac:dyDescent="0.3">
      <c r="Q25" t="s">
        <v>57</v>
      </c>
    </row>
    <row r="26" spans="1:19" x14ac:dyDescent="0.3">
      <c r="Q26" t="s">
        <v>58</v>
      </c>
    </row>
  </sheetData>
  <sortState xmlns:xlrd2="http://schemas.microsoft.com/office/spreadsheetml/2017/richdata2" ref="A2:P21">
    <sortCondition descending="1" ref="F2:F21"/>
  </sortState>
  <conditionalFormatting sqref="C1:C1048576">
    <cfRule type="containsText" dxfId="19" priority="5" operator="containsText" text="consumer">
      <formula>NOT(ISERROR(SEARCH("consumer",C1)))</formula>
    </cfRule>
    <cfRule type="containsText" dxfId="18" priority="6" operator="containsText" text="Consumer">
      <formula>NOT(ISERROR(SEARCH("Consumer",C1)))</formula>
    </cfRule>
  </conditionalFormatting>
  <conditionalFormatting sqref="D1:D1048576">
    <cfRule type="containsText" dxfId="17" priority="15" operator="containsText" text="furniture">
      <formula>NOT(ISERROR(SEARCH("furniture",D1)))</formula>
    </cfRule>
    <cfRule type="containsText" dxfId="16" priority="16" operator="containsText" text="furniture">
      <formula>NOT(ISERROR(SEARCH("furniture",D1)))</formula>
    </cfRule>
  </conditionalFormatting>
  <conditionalFormatting sqref="E1:E1048576">
    <cfRule type="top10" dxfId="15" priority="3" rank="1"/>
  </conditionalFormatting>
  <conditionalFormatting sqref="F1:F1048576">
    <cfRule type="colorScale" priority="4">
      <colorScale>
        <cfvo type="min"/>
        <cfvo type="max"/>
        <color theme="9" tint="-0.249977111117893"/>
        <color rgb="FFFFEF9C"/>
      </colorScale>
    </cfRule>
  </conditionalFormatting>
  <conditionalFormatting sqref="G1:G1048576">
    <cfRule type="duplicateValues" dxfId="14" priority="12"/>
  </conditionalFormatting>
  <conditionalFormatting sqref="H1:H1048576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{52421EC4-B7D4-4888-96E3-1FAD93E5C3AD}</x14:id>
        </ext>
      </extLst>
    </cfRule>
  </conditionalFormatting>
  <conditionalFormatting sqref="I1:I104857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{0E627D1A-03C2-4461-A531-DE3C7AD3C203}</x14:id>
        </ext>
      </extLst>
    </cfRule>
  </conditionalFormatting>
  <conditionalFormatting sqref="P1:P1048576">
    <cfRule type="duplicateValues" dxfId="13" priority="7"/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2421EC4-B7D4-4888-96E3-1FAD93E5C3AD}">
            <x14:dataBar minLength="0" maxLength="100" gradient="0">
              <x14:cfvo type="min"/>
              <x14:cfvo type="autoMax"/>
              <x14:negativeFillColor rgb="FFFF0000"/>
              <x14:axisColor rgb="FF000000"/>
            </x14:dataBar>
          </x14:cfRule>
          <xm:sqref>H1:H1048576</xm:sqref>
        </x14:conditionalFormatting>
        <x14:conditionalFormatting xmlns:xm="http://schemas.microsoft.com/office/excel/2006/main">
          <x14:cfRule type="dataBar" id="{0E627D1A-03C2-4461-A531-DE3C7AD3C2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I1:I1048576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77"/>
  <sheetViews>
    <sheetView topLeftCell="C42" zoomScale="146" zoomScaleNormal="156" workbookViewId="0">
      <selection activeCell="G50" sqref="G50"/>
    </sheetView>
  </sheetViews>
  <sheetFormatPr defaultRowHeight="14.4" x14ac:dyDescent="0.3"/>
  <cols>
    <col min="1" max="1" width="13.109375" bestFit="1" customWidth="1"/>
    <col min="2" max="2" width="28.33203125" customWidth="1"/>
    <col min="3" max="3" width="20.109375" customWidth="1"/>
    <col min="5" max="5" width="22.109375" customWidth="1"/>
    <col min="6" max="6" width="35" customWidth="1"/>
  </cols>
  <sheetData>
    <row r="1" spans="1:13" ht="25.8" x14ac:dyDescent="0.5">
      <c r="A1" s="10" t="s">
        <v>72</v>
      </c>
      <c r="B1" t="s">
        <v>79</v>
      </c>
      <c r="F1" t="s">
        <v>80</v>
      </c>
      <c r="K1" t="s">
        <v>81</v>
      </c>
    </row>
    <row r="2" spans="1:13" x14ac:dyDescent="0.3">
      <c r="B2" s="3" t="s">
        <v>73</v>
      </c>
      <c r="C2" s="3" t="s">
        <v>74</v>
      </c>
      <c r="D2" s="3" t="s">
        <v>75</v>
      </c>
      <c r="F2" s="3" t="s">
        <v>73</v>
      </c>
      <c r="G2" s="3" t="s">
        <v>74</v>
      </c>
      <c r="H2" s="3" t="s">
        <v>75</v>
      </c>
      <c r="K2" s="3" t="s">
        <v>73</v>
      </c>
      <c r="L2" s="3" t="s">
        <v>74</v>
      </c>
      <c r="M2" s="3" t="s">
        <v>75</v>
      </c>
    </row>
    <row r="3" spans="1:13" x14ac:dyDescent="0.3">
      <c r="B3" s="11">
        <v>30</v>
      </c>
      <c r="C3" s="11" t="s">
        <v>78</v>
      </c>
      <c r="D3" s="11">
        <v>90</v>
      </c>
      <c r="F3" s="3">
        <v>20</v>
      </c>
      <c r="G3" s="3" t="s">
        <v>77</v>
      </c>
      <c r="H3" s="3">
        <v>55</v>
      </c>
      <c r="K3" s="3">
        <v>20</v>
      </c>
      <c r="L3" s="3" t="s">
        <v>77</v>
      </c>
      <c r="M3" s="3">
        <v>55</v>
      </c>
    </row>
    <row r="4" spans="1:13" x14ac:dyDescent="0.3">
      <c r="B4" s="3">
        <v>40</v>
      </c>
      <c r="C4" s="3" t="s">
        <v>76</v>
      </c>
      <c r="D4" s="3">
        <v>88</v>
      </c>
      <c r="F4" s="11">
        <v>30</v>
      </c>
      <c r="G4" s="11" t="s">
        <v>78</v>
      </c>
      <c r="H4" s="11">
        <v>90</v>
      </c>
      <c r="K4" s="11">
        <v>30</v>
      </c>
      <c r="L4" s="11" t="s">
        <v>78</v>
      </c>
      <c r="M4" s="11">
        <v>90</v>
      </c>
    </row>
    <row r="5" spans="1:13" x14ac:dyDescent="0.3">
      <c r="B5" s="3">
        <v>10</v>
      </c>
      <c r="C5" s="3" t="s">
        <v>76</v>
      </c>
      <c r="D5" s="3">
        <v>78</v>
      </c>
      <c r="F5" s="3">
        <v>40</v>
      </c>
      <c r="G5" s="3" t="s">
        <v>76</v>
      </c>
      <c r="H5" s="3">
        <v>88</v>
      </c>
      <c r="K5" s="3">
        <v>50</v>
      </c>
      <c r="L5" s="3" t="s">
        <v>82</v>
      </c>
      <c r="M5" s="3">
        <v>78</v>
      </c>
    </row>
    <row r="6" spans="1:13" x14ac:dyDescent="0.3">
      <c r="B6" s="3">
        <v>20</v>
      </c>
      <c r="C6" s="3" t="s">
        <v>77</v>
      </c>
      <c r="D6" s="3">
        <v>55</v>
      </c>
      <c r="F6" s="3">
        <v>10</v>
      </c>
      <c r="G6" s="3" t="s">
        <v>76</v>
      </c>
      <c r="H6" s="3">
        <v>78</v>
      </c>
      <c r="K6" s="3">
        <v>40</v>
      </c>
      <c r="L6" s="3" t="s">
        <v>76</v>
      </c>
      <c r="M6" s="3">
        <v>88</v>
      </c>
    </row>
    <row r="7" spans="1:13" x14ac:dyDescent="0.3">
      <c r="B7" s="12">
        <v>50</v>
      </c>
      <c r="C7" s="12" t="s">
        <v>177</v>
      </c>
      <c r="D7" s="12">
        <v>50</v>
      </c>
      <c r="K7" s="12">
        <v>10</v>
      </c>
      <c r="L7" s="12" t="s">
        <v>76</v>
      </c>
      <c r="M7" s="12">
        <v>78</v>
      </c>
    </row>
    <row r="8" spans="1:13" x14ac:dyDescent="0.3">
      <c r="B8" s="12">
        <v>60</v>
      </c>
      <c r="C8" s="12" t="s">
        <v>178</v>
      </c>
      <c r="D8" s="12">
        <v>20</v>
      </c>
      <c r="K8" s="12">
        <v>70</v>
      </c>
      <c r="L8" s="12" t="s">
        <v>76</v>
      </c>
      <c r="M8" s="12">
        <v>50</v>
      </c>
    </row>
    <row r="9" spans="1:13" x14ac:dyDescent="0.3">
      <c r="B9" s="12">
        <v>70</v>
      </c>
      <c r="C9" s="12" t="s">
        <v>179</v>
      </c>
      <c r="D9" s="12">
        <v>52</v>
      </c>
      <c r="K9" s="12">
        <v>60</v>
      </c>
      <c r="L9" s="12" t="s">
        <v>83</v>
      </c>
      <c r="M9" s="12">
        <v>50</v>
      </c>
    </row>
    <row r="10" spans="1:13" x14ac:dyDescent="0.3">
      <c r="B10" s="12">
        <v>80</v>
      </c>
      <c r="C10" s="12" t="s">
        <v>180</v>
      </c>
      <c r="D10" s="12">
        <v>23</v>
      </c>
    </row>
    <row r="11" spans="1:13" ht="23.4" x14ac:dyDescent="0.45">
      <c r="A11" s="9" t="s">
        <v>89</v>
      </c>
      <c r="B11" t="s">
        <v>84</v>
      </c>
      <c r="D11" t="s">
        <v>85</v>
      </c>
    </row>
    <row r="12" spans="1:13" x14ac:dyDescent="0.3">
      <c r="A12" t="s">
        <v>91</v>
      </c>
      <c r="B12" t="s">
        <v>93</v>
      </c>
      <c r="D12" t="s">
        <v>86</v>
      </c>
      <c r="I12" t="s">
        <v>87</v>
      </c>
      <c r="J12" t="s">
        <v>88</v>
      </c>
    </row>
    <row r="13" spans="1:13" x14ac:dyDescent="0.3">
      <c r="B13" t="s">
        <v>94</v>
      </c>
      <c r="C13" s="8" t="s">
        <v>4</v>
      </c>
      <c r="D13" s="8" t="s">
        <v>4</v>
      </c>
      <c r="E13" t="s">
        <v>175</v>
      </c>
      <c r="I13" s="8" t="s">
        <v>4</v>
      </c>
      <c r="J13" s="8" t="s">
        <v>4</v>
      </c>
    </row>
    <row r="14" spans="1:13" x14ac:dyDescent="0.3">
      <c r="C14" s="3">
        <v>2080</v>
      </c>
      <c r="D14" s="3">
        <v>2080</v>
      </c>
      <c r="I14" s="3">
        <v>2080</v>
      </c>
      <c r="J14" s="3">
        <v>2080</v>
      </c>
    </row>
    <row r="15" spans="1:13" x14ac:dyDescent="0.3">
      <c r="C15" s="3">
        <v>500</v>
      </c>
      <c r="D15" s="3">
        <v>500</v>
      </c>
      <c r="I15" s="3">
        <v>500</v>
      </c>
      <c r="J15" s="3">
        <v>500</v>
      </c>
    </row>
    <row r="16" spans="1:13" x14ac:dyDescent="0.3">
      <c r="C16" s="3">
        <v>1200</v>
      </c>
      <c r="D16" s="3">
        <v>1200</v>
      </c>
      <c r="I16" s="3">
        <v>1200</v>
      </c>
      <c r="J16" s="3">
        <v>1200</v>
      </c>
    </row>
    <row r="17" spans="3:10" x14ac:dyDescent="0.3">
      <c r="C17" s="3">
        <v>2000</v>
      </c>
      <c r="D17" s="3">
        <v>2000</v>
      </c>
      <c r="I17" s="3">
        <v>2000</v>
      </c>
      <c r="J17" s="3">
        <v>2000</v>
      </c>
    </row>
    <row r="18" spans="3:10" x14ac:dyDescent="0.3">
      <c r="C18" s="3">
        <v>2000</v>
      </c>
      <c r="D18" s="3">
        <v>2000</v>
      </c>
      <c r="I18" s="3">
        <v>2000</v>
      </c>
      <c r="J18" s="3">
        <v>2000</v>
      </c>
    </row>
    <row r="19" spans="3:10" x14ac:dyDescent="0.3">
      <c r="C19" s="3">
        <v>2300</v>
      </c>
      <c r="D19" s="3">
        <v>2300</v>
      </c>
      <c r="I19" s="3">
        <v>2300</v>
      </c>
      <c r="J19" s="3">
        <v>2300</v>
      </c>
    </row>
    <row r="20" spans="3:10" x14ac:dyDescent="0.3">
      <c r="C20" s="3">
        <v>2300</v>
      </c>
      <c r="D20" s="3">
        <v>2300</v>
      </c>
      <c r="I20" s="3">
        <v>2300</v>
      </c>
      <c r="J20" s="3">
        <v>2300</v>
      </c>
    </row>
    <row r="21" spans="3:10" x14ac:dyDescent="0.3">
      <c r="C21" s="3">
        <v>2300</v>
      </c>
      <c r="D21" s="3">
        <v>2300</v>
      </c>
      <c r="I21" s="3">
        <v>2300</v>
      </c>
      <c r="J21" s="3">
        <v>2300</v>
      </c>
    </row>
    <row r="22" spans="3:10" x14ac:dyDescent="0.3">
      <c r="C22" s="3">
        <v>4000</v>
      </c>
      <c r="D22" s="3">
        <v>4000</v>
      </c>
      <c r="I22" s="3">
        <v>4000</v>
      </c>
      <c r="J22" s="3">
        <v>4000</v>
      </c>
    </row>
    <row r="23" spans="3:10" x14ac:dyDescent="0.3">
      <c r="C23" s="3">
        <v>4500</v>
      </c>
      <c r="D23" s="3">
        <v>4500</v>
      </c>
      <c r="I23" s="3">
        <v>4500</v>
      </c>
      <c r="J23" s="3">
        <v>4500</v>
      </c>
    </row>
    <row r="24" spans="3:10" x14ac:dyDescent="0.3">
      <c r="C24" s="3">
        <v>6000</v>
      </c>
      <c r="D24" s="3">
        <v>6000</v>
      </c>
      <c r="I24" s="3">
        <v>6000</v>
      </c>
      <c r="J24" s="3">
        <v>6000</v>
      </c>
    </row>
    <row r="25" spans="3:10" x14ac:dyDescent="0.3">
      <c r="C25" s="3">
        <v>7000</v>
      </c>
      <c r="D25" s="3">
        <v>7000</v>
      </c>
      <c r="I25" s="3">
        <v>7000</v>
      </c>
      <c r="J25" s="3">
        <v>7000</v>
      </c>
    </row>
    <row r="26" spans="3:10" x14ac:dyDescent="0.3">
      <c r="C26" s="3">
        <v>8000</v>
      </c>
      <c r="D26" s="3">
        <v>8000</v>
      </c>
      <c r="I26" s="3">
        <v>8000</v>
      </c>
      <c r="J26" s="3">
        <v>8000</v>
      </c>
    </row>
    <row r="27" spans="3:10" x14ac:dyDescent="0.3">
      <c r="C27" s="3">
        <v>10000</v>
      </c>
      <c r="D27" s="3">
        <v>10000</v>
      </c>
      <c r="I27" s="3">
        <v>10000</v>
      </c>
      <c r="J27" s="3">
        <v>10000</v>
      </c>
    </row>
    <row r="28" spans="3:10" x14ac:dyDescent="0.3">
      <c r="C28" s="3">
        <v>15000</v>
      </c>
      <c r="D28" s="3">
        <v>15000</v>
      </c>
      <c r="I28" s="3">
        <v>15000</v>
      </c>
      <c r="J28" s="3">
        <v>15000</v>
      </c>
    </row>
    <row r="29" spans="3:10" x14ac:dyDescent="0.3">
      <c r="C29" s="3">
        <v>16000</v>
      </c>
      <c r="D29" s="3">
        <v>16000</v>
      </c>
      <c r="I29" s="3">
        <v>16000</v>
      </c>
      <c r="J29" s="3">
        <v>16000</v>
      </c>
    </row>
    <row r="30" spans="3:10" x14ac:dyDescent="0.3">
      <c r="C30" s="3">
        <v>20000</v>
      </c>
      <c r="D30" s="3">
        <v>20000</v>
      </c>
      <c r="I30" s="3">
        <v>20000</v>
      </c>
      <c r="J30" s="3">
        <v>20000</v>
      </c>
    </row>
    <row r="31" spans="3:10" x14ac:dyDescent="0.3">
      <c r="C31" s="3">
        <v>20000</v>
      </c>
      <c r="D31" s="3">
        <v>20000</v>
      </c>
      <c r="I31" s="3">
        <v>20000</v>
      </c>
      <c r="J31" s="3">
        <v>20000</v>
      </c>
    </row>
    <row r="32" spans="3:10" x14ac:dyDescent="0.3">
      <c r="C32" s="3">
        <v>21000</v>
      </c>
      <c r="D32" s="3">
        <v>21000</v>
      </c>
      <c r="I32" s="3">
        <v>21000</v>
      </c>
      <c r="J32" s="3">
        <v>21000</v>
      </c>
    </row>
    <row r="33" spans="1:10" x14ac:dyDescent="0.3">
      <c r="C33" s="3">
        <v>23000</v>
      </c>
      <c r="D33" s="3">
        <v>23000</v>
      </c>
      <c r="I33" s="3">
        <v>23000</v>
      </c>
      <c r="J33" s="3">
        <v>23000</v>
      </c>
    </row>
    <row r="35" spans="1:10" x14ac:dyDescent="0.3">
      <c r="A35" t="s">
        <v>92</v>
      </c>
      <c r="B35" t="s">
        <v>95</v>
      </c>
      <c r="C35" s="2" t="s">
        <v>2</v>
      </c>
      <c r="E35" t="s">
        <v>96</v>
      </c>
      <c r="F35" t="s">
        <v>100</v>
      </c>
    </row>
    <row r="36" spans="1:10" x14ac:dyDescent="0.3">
      <c r="C36" s="3" t="s">
        <v>5</v>
      </c>
      <c r="E36" s="13">
        <v>41440</v>
      </c>
      <c r="F36" s="14" t="s">
        <v>98</v>
      </c>
    </row>
    <row r="37" spans="1:10" x14ac:dyDescent="0.3">
      <c r="C37" s="3" t="s">
        <v>7</v>
      </c>
      <c r="E37" s="13">
        <v>40046</v>
      </c>
      <c r="F37" s="14" t="s">
        <v>98</v>
      </c>
    </row>
    <row r="38" spans="1:10" x14ac:dyDescent="0.3">
      <c r="C38" s="4" t="s">
        <v>7</v>
      </c>
      <c r="E38" s="13">
        <v>40284</v>
      </c>
      <c r="F38" s="14">
        <v>565656576</v>
      </c>
    </row>
    <row r="39" spans="1:10" x14ac:dyDescent="0.3">
      <c r="C39" s="3" t="s">
        <v>7</v>
      </c>
      <c r="E39" s="13">
        <v>45388</v>
      </c>
      <c r="F39" s="14" t="s">
        <v>99</v>
      </c>
      <c r="I39" t="s">
        <v>101</v>
      </c>
    </row>
    <row r="40" spans="1:10" x14ac:dyDescent="0.3">
      <c r="C40" s="3" t="s">
        <v>6</v>
      </c>
      <c r="E40" s="13">
        <v>45390</v>
      </c>
      <c r="F40" s="14">
        <v>7725742</v>
      </c>
    </row>
    <row r="41" spans="1:10" x14ac:dyDescent="0.3">
      <c r="C41" s="4" t="s">
        <v>6</v>
      </c>
      <c r="E41" s="13">
        <v>45447</v>
      </c>
      <c r="F41" s="14" t="s">
        <v>99</v>
      </c>
    </row>
    <row r="42" spans="1:10" x14ac:dyDescent="0.3">
      <c r="C42" s="3" t="s">
        <v>7</v>
      </c>
      <c r="E42" s="13">
        <v>45453</v>
      </c>
      <c r="F42" s="14" t="s">
        <v>99</v>
      </c>
    </row>
    <row r="43" spans="1:10" x14ac:dyDescent="0.3">
      <c r="C43" s="3" t="s">
        <v>6</v>
      </c>
      <c r="E43" s="13">
        <f ca="1">NOW()</f>
        <v>45456.355181481478</v>
      </c>
      <c r="F43" s="14" t="s">
        <v>99</v>
      </c>
    </row>
    <row r="44" spans="1:10" x14ac:dyDescent="0.3">
      <c r="C44" s="3" t="s">
        <v>7</v>
      </c>
      <c r="E44" s="13">
        <v>40809</v>
      </c>
      <c r="F44" s="14">
        <v>67768</v>
      </c>
    </row>
    <row r="45" spans="1:10" x14ac:dyDescent="0.3">
      <c r="C45" s="3" t="s">
        <v>5</v>
      </c>
      <c r="E45" s="13">
        <v>40302</v>
      </c>
      <c r="F45" s="14" t="s">
        <v>99</v>
      </c>
    </row>
    <row r="46" spans="1:10" x14ac:dyDescent="0.3">
      <c r="C46" s="3" t="s">
        <v>5</v>
      </c>
      <c r="E46" s="13">
        <v>40735</v>
      </c>
      <c r="F46" s="14">
        <v>21452452</v>
      </c>
    </row>
    <row r="47" spans="1:10" x14ac:dyDescent="0.3">
      <c r="C47" s="3" t="s">
        <v>5</v>
      </c>
      <c r="E47" s="13">
        <v>40143</v>
      </c>
      <c r="F47" s="14" t="s">
        <v>99</v>
      </c>
    </row>
    <row r="48" spans="1:10" x14ac:dyDescent="0.3">
      <c r="C48" s="4" t="s">
        <v>6</v>
      </c>
      <c r="E48" s="13">
        <v>40787</v>
      </c>
      <c r="F48" s="14">
        <v>205205</v>
      </c>
    </row>
    <row r="49" spans="1:6" x14ac:dyDescent="0.3">
      <c r="C49" s="4" t="s">
        <v>6</v>
      </c>
      <c r="E49" s="13">
        <v>41296</v>
      </c>
      <c r="F49" s="14" t="s">
        <v>99</v>
      </c>
    </row>
    <row r="50" spans="1:6" x14ac:dyDescent="0.3">
      <c r="C50" s="3" t="s">
        <v>6</v>
      </c>
      <c r="E50" s="13">
        <v>40513</v>
      </c>
      <c r="F50" s="14">
        <v>5534455</v>
      </c>
    </row>
    <row r="51" spans="1:6" x14ac:dyDescent="0.3">
      <c r="C51" s="4" t="s">
        <v>6</v>
      </c>
      <c r="E51" s="13">
        <v>41019</v>
      </c>
      <c r="F51" s="14">
        <v>565656576</v>
      </c>
    </row>
    <row r="52" spans="1:6" x14ac:dyDescent="0.3">
      <c r="C52" s="3" t="s">
        <v>6</v>
      </c>
      <c r="E52" s="13">
        <v>40224</v>
      </c>
      <c r="F52" s="14"/>
    </row>
    <row r="53" spans="1:6" x14ac:dyDescent="0.3">
      <c r="C53" s="4" t="s">
        <v>7</v>
      </c>
      <c r="E53" s="13">
        <v>40756</v>
      </c>
      <c r="F53" s="14"/>
    </row>
    <row r="54" spans="1:6" x14ac:dyDescent="0.3">
      <c r="C54" s="3" t="s">
        <v>6</v>
      </c>
      <c r="E54" s="13">
        <v>40690</v>
      </c>
      <c r="F54" s="14"/>
    </row>
    <row r="55" spans="1:6" x14ac:dyDescent="0.3">
      <c r="C55" s="3" t="s">
        <v>6</v>
      </c>
      <c r="E55" s="13">
        <v>41057</v>
      </c>
      <c r="F55" s="14"/>
    </row>
    <row r="56" spans="1:6" x14ac:dyDescent="0.3">
      <c r="E56" s="13">
        <v>40087</v>
      </c>
      <c r="F56" s="14"/>
    </row>
    <row r="57" spans="1:6" x14ac:dyDescent="0.3">
      <c r="A57" t="s">
        <v>90</v>
      </c>
      <c r="B57" t="s">
        <v>97</v>
      </c>
      <c r="C57" s="8" t="s">
        <v>4</v>
      </c>
      <c r="E57" s="13">
        <v>40606</v>
      </c>
      <c r="F57" s="14"/>
    </row>
    <row r="58" spans="1:6" x14ac:dyDescent="0.3">
      <c r="C58" s="3">
        <v>2080</v>
      </c>
      <c r="F58" s="14"/>
    </row>
    <row r="59" spans="1:6" x14ac:dyDescent="0.3">
      <c r="C59" s="3">
        <v>500</v>
      </c>
    </row>
    <row r="60" spans="1:6" x14ac:dyDescent="0.3">
      <c r="C60" s="3">
        <v>1200</v>
      </c>
    </row>
    <row r="61" spans="1:6" x14ac:dyDescent="0.3">
      <c r="C61" s="3">
        <v>2000</v>
      </c>
    </row>
    <row r="62" spans="1:6" x14ac:dyDescent="0.3">
      <c r="C62" s="3">
        <v>2000</v>
      </c>
    </row>
    <row r="63" spans="1:6" x14ac:dyDescent="0.3">
      <c r="C63" s="3">
        <v>2300</v>
      </c>
    </row>
    <row r="64" spans="1:6" x14ac:dyDescent="0.3">
      <c r="C64" s="3">
        <v>2300</v>
      </c>
    </row>
    <row r="65" spans="3:3" x14ac:dyDescent="0.3">
      <c r="C65" s="3">
        <v>2300</v>
      </c>
    </row>
    <row r="66" spans="3:3" x14ac:dyDescent="0.3">
      <c r="C66" s="3">
        <v>4000</v>
      </c>
    </row>
    <row r="67" spans="3:3" x14ac:dyDescent="0.3">
      <c r="C67" s="3">
        <v>4500</v>
      </c>
    </row>
    <row r="68" spans="3:3" x14ac:dyDescent="0.3">
      <c r="C68" s="3">
        <v>6000</v>
      </c>
    </row>
    <row r="69" spans="3:3" x14ac:dyDescent="0.3">
      <c r="C69" s="3">
        <v>7000</v>
      </c>
    </row>
    <row r="70" spans="3:3" x14ac:dyDescent="0.3">
      <c r="C70" s="3">
        <v>8000</v>
      </c>
    </row>
    <row r="71" spans="3:3" x14ac:dyDescent="0.3">
      <c r="C71" s="3">
        <v>10000</v>
      </c>
    </row>
    <row r="72" spans="3:3" x14ac:dyDescent="0.3">
      <c r="C72" s="3">
        <v>15000</v>
      </c>
    </row>
    <row r="73" spans="3:3" x14ac:dyDescent="0.3">
      <c r="C73" s="3">
        <v>16000</v>
      </c>
    </row>
    <row r="74" spans="3:3" x14ac:dyDescent="0.3">
      <c r="C74" s="3">
        <v>20000</v>
      </c>
    </row>
    <row r="75" spans="3:3" x14ac:dyDescent="0.3">
      <c r="C75" s="3">
        <v>20000</v>
      </c>
    </row>
    <row r="76" spans="3:3" x14ac:dyDescent="0.3">
      <c r="C76" s="3">
        <v>21000</v>
      </c>
    </row>
    <row r="77" spans="3:3" x14ac:dyDescent="0.3">
      <c r="C77" s="3">
        <v>23000</v>
      </c>
    </row>
  </sheetData>
  <autoFilter ref="F35:F58" xr:uid="{00000000-0001-0000-0100-000000000000}"/>
  <sortState xmlns:xlrd2="http://schemas.microsoft.com/office/spreadsheetml/2017/richdata2" ref="K3:M9">
    <sortCondition ref="L3:L9"/>
    <sortCondition descending="1" ref="M3:M9"/>
  </sortState>
  <conditionalFormatting sqref="C13:C33">
    <cfRule type="cellIs" dxfId="7" priority="5" operator="between">
      <formula>500</formula>
      <formula>1200</formula>
    </cfRule>
    <cfRule type="dataBar" priority="9">
      <dataBar>
        <cfvo type="min"/>
        <cfvo type="max"/>
        <color theme="9" tint="-0.499984740745262"/>
      </dataBar>
      <extLst>
        <ext xmlns:x14="http://schemas.microsoft.com/office/spreadsheetml/2009/9/main" uri="{B025F937-C7B1-47D3-B67F-A62EFF666E3E}">
          <x14:id>{49E713B6-8BEB-4C29-B60A-89BB6E850ACE}</x14:id>
        </ext>
      </extLst>
    </cfRule>
  </conditionalFormatting>
  <conditionalFormatting sqref="C35:C55">
    <cfRule type="beginsWith" dxfId="6" priority="17" operator="beginsWith" text="con">
      <formula>LEFT(C35,LEN("con"))="con"</formula>
    </cfRule>
  </conditionalFormatting>
  <conditionalFormatting sqref="C57:C77">
    <cfRule type="top10" dxfId="5" priority="12" bottom="1" rank="2"/>
    <cfRule type="top10" dxfId="4" priority="19" rank="2"/>
  </conditionalFormatting>
  <conditionalFormatting sqref="D13:D33">
    <cfRule type="dataBar" priority="23">
      <dataBar showValue="0">
        <cfvo type="min"/>
        <cfvo type="max"/>
        <color theme="5" tint="-0.249977111117893"/>
      </dataBar>
      <extLst>
        <ext xmlns:x14="http://schemas.microsoft.com/office/spreadsheetml/2009/9/main" uri="{B025F937-C7B1-47D3-B67F-A62EFF666E3E}">
          <x14:id>{3F8A2EEE-3A09-4572-B55B-62316BB5BAF6}</x14:id>
        </ext>
      </extLst>
    </cfRule>
  </conditionalFormatting>
  <conditionalFormatting sqref="I13:I33">
    <cfRule type="iconSet" priority="6">
      <iconSet>
        <cfvo type="percent" val="0"/>
        <cfvo type="num" val="10000"/>
        <cfvo type="num" val="15000"/>
      </iconSet>
    </cfRule>
  </conditionalFormatting>
  <conditionalFormatting sqref="J13:J33">
    <cfRule type="iconSet" priority="20">
      <iconSet showValue="0">
        <cfvo type="percent" val="0"/>
        <cfvo type="num" val="10000"/>
        <cfvo type="num" val="15000"/>
      </iconSet>
    </cfRule>
  </conditionalFormatting>
  <conditionalFormatting sqref="M8">
    <cfRule type="colorScale" priority="11">
      <colorScale>
        <cfvo type="min"/>
        <cfvo type="max"/>
        <color rgb="FFFF7128"/>
        <color rgb="FFFFEF9C"/>
      </colorScale>
    </cfRule>
  </conditionalFormatting>
  <conditionalFormatting sqref="E35:E57">
    <cfRule type="timePeriod" dxfId="3" priority="3" timePeriod="today">
      <formula>FLOOR(E35,1)=TODAY()</formula>
    </cfRule>
    <cfRule type="timePeriod" dxfId="2" priority="4" timePeriod="last7Days">
      <formula>AND(TODAY()-FLOOR(E35,1)&lt;=6,FLOOR(E35,1)&lt;=TODAY())</formula>
    </cfRule>
  </conditionalFormatting>
  <conditionalFormatting sqref="F35:F57">
    <cfRule type="containsBlanks" dxfId="1" priority="2">
      <formula>LEN(TRIM(F35))=0</formula>
    </cfRule>
  </conditionalFormatting>
  <conditionalFormatting sqref="F35:F51">
    <cfRule type="duplicateValues" dxfId="0" priority="1"/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9E713B6-8BEB-4C29-B60A-89BB6E850ACE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C13:C33</xm:sqref>
        </x14:conditionalFormatting>
        <x14:conditionalFormatting xmlns:xm="http://schemas.microsoft.com/office/excel/2006/main">
          <x14:cfRule type="dataBar" id="{3F8A2EEE-3A09-4572-B55B-62316BB5BAF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D13:D33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66"/>
  <sheetViews>
    <sheetView zoomScale="146" zoomScaleNormal="176" workbookViewId="0">
      <selection activeCell="K18" sqref="K18:K29"/>
    </sheetView>
  </sheetViews>
  <sheetFormatPr defaultRowHeight="14.4" x14ac:dyDescent="0.3"/>
  <cols>
    <col min="1" max="1" width="18.5546875" customWidth="1"/>
    <col min="3" max="3" width="15.109375" customWidth="1"/>
  </cols>
  <sheetData>
    <row r="1" spans="1:24" x14ac:dyDescent="0.3">
      <c r="A1" s="17" t="s">
        <v>4</v>
      </c>
    </row>
    <row r="2" spans="1:24" x14ac:dyDescent="0.3">
      <c r="A2" s="3">
        <v>23000</v>
      </c>
      <c r="C2" t="s">
        <v>102</v>
      </c>
      <c r="D2" t="s">
        <v>103</v>
      </c>
      <c r="M2" s="16">
        <v>10</v>
      </c>
      <c r="N2" s="16">
        <v>8</v>
      </c>
      <c r="O2" s="16">
        <v>45</v>
      </c>
      <c r="P2" s="16" t="s">
        <v>110</v>
      </c>
      <c r="Q2" s="16" t="s">
        <v>122</v>
      </c>
      <c r="R2" s="16" t="s">
        <v>119</v>
      </c>
      <c r="S2" t="s">
        <v>134</v>
      </c>
      <c r="T2" s="16" t="s">
        <v>135</v>
      </c>
      <c r="U2" s="16" t="s">
        <v>142</v>
      </c>
      <c r="V2" s="16" t="s">
        <v>148</v>
      </c>
      <c r="W2" t="s">
        <v>149</v>
      </c>
      <c r="X2" t="s">
        <v>149</v>
      </c>
    </row>
    <row r="3" spans="1:24" x14ac:dyDescent="0.3">
      <c r="A3" s="3">
        <v>21000</v>
      </c>
      <c r="C3" t="s">
        <v>104</v>
      </c>
      <c r="D3" t="s">
        <v>105</v>
      </c>
      <c r="M3" s="16">
        <v>20</v>
      </c>
      <c r="N3" s="16">
        <v>10</v>
      </c>
      <c r="O3" s="16">
        <v>43</v>
      </c>
      <c r="P3" s="16" t="s">
        <v>111</v>
      </c>
      <c r="Q3" s="16" t="s">
        <v>123</v>
      </c>
      <c r="R3" s="16" t="s">
        <v>120</v>
      </c>
      <c r="S3" t="s">
        <v>134</v>
      </c>
      <c r="T3" s="16" t="s">
        <v>136</v>
      </c>
      <c r="U3" s="16" t="s">
        <v>143</v>
      </c>
      <c r="V3" s="16" t="s">
        <v>142</v>
      </c>
      <c r="X3" t="s">
        <v>150</v>
      </c>
    </row>
    <row r="4" spans="1:24" x14ac:dyDescent="0.3">
      <c r="A4" s="3">
        <v>20000</v>
      </c>
      <c r="M4" s="16">
        <v>30</v>
      </c>
      <c r="N4" s="16">
        <v>12</v>
      </c>
      <c r="O4" s="16">
        <v>41</v>
      </c>
      <c r="P4" s="16" t="s">
        <v>112</v>
      </c>
      <c r="Q4" s="16" t="s">
        <v>124</v>
      </c>
      <c r="R4" s="16" t="s">
        <v>121</v>
      </c>
      <c r="S4" t="s">
        <v>134</v>
      </c>
      <c r="T4" s="16" t="s">
        <v>137</v>
      </c>
      <c r="U4" s="16" t="s">
        <v>144</v>
      </c>
      <c r="V4" s="16" t="s">
        <v>143</v>
      </c>
      <c r="X4" t="s">
        <v>149</v>
      </c>
    </row>
    <row r="5" spans="1:24" x14ac:dyDescent="0.3">
      <c r="A5" s="3">
        <v>20000</v>
      </c>
      <c r="C5" t="s">
        <v>106</v>
      </c>
      <c r="M5" s="16">
        <v>40</v>
      </c>
      <c r="N5" s="16">
        <v>14</v>
      </c>
      <c r="O5" s="16">
        <v>39</v>
      </c>
      <c r="P5" s="16" t="s">
        <v>113</v>
      </c>
      <c r="Q5" s="16" t="s">
        <v>125</v>
      </c>
      <c r="R5" s="16" t="s">
        <v>110</v>
      </c>
      <c r="S5" t="s">
        <v>134</v>
      </c>
      <c r="T5" s="16" t="s">
        <v>138</v>
      </c>
      <c r="U5" s="16" t="s">
        <v>145</v>
      </c>
      <c r="V5" s="16" t="s">
        <v>144</v>
      </c>
      <c r="X5" t="s">
        <v>150</v>
      </c>
    </row>
    <row r="6" spans="1:24" x14ac:dyDescent="0.3">
      <c r="A6" s="3">
        <v>16000</v>
      </c>
      <c r="C6" t="s">
        <v>107</v>
      </c>
      <c r="E6" t="s">
        <v>108</v>
      </c>
      <c r="M6" s="16">
        <v>50</v>
      </c>
      <c r="N6" s="16">
        <v>16</v>
      </c>
      <c r="O6" s="16">
        <v>37</v>
      </c>
      <c r="P6" s="16" t="s">
        <v>114</v>
      </c>
      <c r="Q6" s="16" t="s">
        <v>126</v>
      </c>
      <c r="R6" s="16" t="s">
        <v>111</v>
      </c>
      <c r="S6" t="s">
        <v>134</v>
      </c>
      <c r="T6" s="16" t="s">
        <v>139</v>
      </c>
      <c r="U6" s="16" t="s">
        <v>146</v>
      </c>
      <c r="V6" s="16" t="s">
        <v>145</v>
      </c>
      <c r="X6" t="s">
        <v>149</v>
      </c>
    </row>
    <row r="7" spans="1:24" x14ac:dyDescent="0.3">
      <c r="A7" s="3">
        <v>15000</v>
      </c>
      <c r="C7" t="s">
        <v>109</v>
      </c>
      <c r="M7" s="16">
        <v>60</v>
      </c>
      <c r="N7" s="16">
        <v>18</v>
      </c>
      <c r="O7" s="16">
        <v>35</v>
      </c>
      <c r="P7" s="16" t="s">
        <v>115</v>
      </c>
      <c r="Q7" s="16" t="s">
        <v>127</v>
      </c>
      <c r="R7" s="16" t="s">
        <v>112</v>
      </c>
      <c r="S7" t="s">
        <v>134</v>
      </c>
      <c r="T7" s="16" t="s">
        <v>140</v>
      </c>
      <c r="U7" s="16" t="s">
        <v>147</v>
      </c>
      <c r="V7" s="16" t="s">
        <v>146</v>
      </c>
      <c r="X7" t="s">
        <v>150</v>
      </c>
    </row>
    <row r="8" spans="1:24" x14ac:dyDescent="0.3">
      <c r="A8" s="3">
        <v>12000</v>
      </c>
      <c r="M8" s="16">
        <v>70</v>
      </c>
      <c r="N8" s="16">
        <v>20</v>
      </c>
      <c r="O8" s="16">
        <v>33</v>
      </c>
      <c r="P8" s="16" t="s">
        <v>116</v>
      </c>
      <c r="Q8" s="16" t="s">
        <v>128</v>
      </c>
      <c r="R8" s="16" t="s">
        <v>113</v>
      </c>
      <c r="S8" t="s">
        <v>134</v>
      </c>
      <c r="T8" s="16" t="s">
        <v>141</v>
      </c>
      <c r="U8" s="16" t="s">
        <v>148</v>
      </c>
      <c r="V8" s="16" t="s">
        <v>147</v>
      </c>
      <c r="X8" t="s">
        <v>149</v>
      </c>
    </row>
    <row r="9" spans="1:24" x14ac:dyDescent="0.3">
      <c r="A9" s="3">
        <v>8000</v>
      </c>
      <c r="C9" s="8" t="s">
        <v>4</v>
      </c>
      <c r="M9" s="16">
        <v>80</v>
      </c>
      <c r="N9" s="16">
        <v>22</v>
      </c>
      <c r="O9" s="16">
        <v>31</v>
      </c>
      <c r="P9" s="16" t="s">
        <v>117</v>
      </c>
      <c r="Q9" s="16" t="s">
        <v>129</v>
      </c>
      <c r="R9" s="16" t="s">
        <v>114</v>
      </c>
      <c r="S9" t="s">
        <v>134</v>
      </c>
      <c r="T9" s="16" t="s">
        <v>135</v>
      </c>
      <c r="U9" s="16" t="s">
        <v>142</v>
      </c>
      <c r="V9" s="16" t="s">
        <v>148</v>
      </c>
      <c r="X9" t="s">
        <v>150</v>
      </c>
    </row>
    <row r="10" spans="1:24" x14ac:dyDescent="0.3">
      <c r="A10" s="3">
        <v>7000</v>
      </c>
      <c r="C10" s="3">
        <v>23000</v>
      </c>
      <c r="M10" s="16">
        <v>90</v>
      </c>
      <c r="N10" s="16">
        <v>24</v>
      </c>
      <c r="O10" s="16">
        <v>29</v>
      </c>
      <c r="P10" s="16" t="s">
        <v>118</v>
      </c>
      <c r="Q10" s="16" t="s">
        <v>130</v>
      </c>
      <c r="R10" s="16" t="s">
        <v>115</v>
      </c>
      <c r="S10" t="s">
        <v>134</v>
      </c>
      <c r="T10" s="16"/>
      <c r="U10" s="16" t="s">
        <v>143</v>
      </c>
      <c r="V10" s="16" t="s">
        <v>142</v>
      </c>
    </row>
    <row r="11" spans="1:24" x14ac:dyDescent="0.3">
      <c r="A11" s="3">
        <v>6000</v>
      </c>
      <c r="C11" s="3">
        <v>21000</v>
      </c>
      <c r="M11" s="16">
        <v>100</v>
      </c>
      <c r="N11" s="16">
        <v>26</v>
      </c>
      <c r="O11" s="16">
        <v>27</v>
      </c>
      <c r="P11" s="16" t="s">
        <v>119</v>
      </c>
      <c r="Q11" s="16" t="s">
        <v>131</v>
      </c>
      <c r="R11" s="16" t="s">
        <v>116</v>
      </c>
      <c r="S11" t="s">
        <v>134</v>
      </c>
      <c r="T11" s="16"/>
      <c r="U11" s="16" t="s">
        <v>144</v>
      </c>
      <c r="V11" s="16" t="s">
        <v>143</v>
      </c>
    </row>
    <row r="12" spans="1:24" x14ac:dyDescent="0.3">
      <c r="A12" s="3">
        <v>4500</v>
      </c>
      <c r="C12" s="3">
        <v>20000</v>
      </c>
      <c r="M12" s="16">
        <v>110</v>
      </c>
      <c r="N12" s="16">
        <v>28</v>
      </c>
      <c r="O12" s="16">
        <v>25</v>
      </c>
      <c r="P12" s="16" t="s">
        <v>120</v>
      </c>
      <c r="Q12" s="16" t="s">
        <v>132</v>
      </c>
      <c r="R12" s="16" t="s">
        <v>117</v>
      </c>
      <c r="S12" t="s">
        <v>134</v>
      </c>
      <c r="T12" s="16"/>
      <c r="U12" s="16" t="s">
        <v>145</v>
      </c>
      <c r="V12" s="16" t="s">
        <v>144</v>
      </c>
    </row>
    <row r="13" spans="1:24" x14ac:dyDescent="0.3">
      <c r="A13" s="3">
        <v>4000</v>
      </c>
      <c r="C13" s="3">
        <v>20000</v>
      </c>
      <c r="M13" s="16">
        <v>120</v>
      </c>
      <c r="N13" s="16">
        <v>30</v>
      </c>
      <c r="O13" s="16"/>
      <c r="P13" s="16" t="s">
        <v>121</v>
      </c>
      <c r="Q13" s="16" t="s">
        <v>133</v>
      </c>
      <c r="R13" s="16" t="s">
        <v>118</v>
      </c>
      <c r="S13" t="s">
        <v>134</v>
      </c>
      <c r="T13" s="16"/>
      <c r="U13" s="16"/>
      <c r="V13" s="16" t="s">
        <v>145</v>
      </c>
    </row>
    <row r="14" spans="1:24" x14ac:dyDescent="0.3">
      <c r="A14" s="3">
        <v>2300</v>
      </c>
      <c r="C14" s="3">
        <v>16000</v>
      </c>
      <c r="M14" s="16"/>
      <c r="N14" s="16">
        <v>32</v>
      </c>
      <c r="O14" s="16"/>
      <c r="P14" s="16"/>
      <c r="Q14" s="16"/>
      <c r="R14" s="16"/>
      <c r="S14" t="s">
        <v>134</v>
      </c>
      <c r="T14" s="16"/>
      <c r="U14" s="16"/>
      <c r="V14" s="16"/>
    </row>
    <row r="15" spans="1:24" x14ac:dyDescent="0.3">
      <c r="A15" s="3">
        <v>2300</v>
      </c>
      <c r="C15" s="3">
        <v>15000</v>
      </c>
      <c r="S15" t="s">
        <v>134</v>
      </c>
      <c r="T15" s="16"/>
      <c r="U15" s="16"/>
      <c r="V15" s="16"/>
    </row>
    <row r="16" spans="1:24" ht="28.8" x14ac:dyDescent="0.55000000000000004">
      <c r="A16" s="3">
        <v>2300</v>
      </c>
      <c r="C16" s="3">
        <v>12000</v>
      </c>
      <c r="E16" s="15" t="s">
        <v>151</v>
      </c>
      <c r="F16" s="15"/>
      <c r="I16" t="s">
        <v>152</v>
      </c>
    </row>
    <row r="17" spans="1:22" x14ac:dyDescent="0.3">
      <c r="A17" s="3">
        <v>2000</v>
      </c>
      <c r="C17" s="3">
        <v>10000</v>
      </c>
      <c r="I17" t="s">
        <v>76</v>
      </c>
      <c r="J17" t="s">
        <v>157</v>
      </c>
      <c r="S17" t="s">
        <v>153</v>
      </c>
    </row>
    <row r="18" spans="1:22" x14ac:dyDescent="0.3">
      <c r="A18" s="3">
        <v>2000</v>
      </c>
      <c r="C18" s="3">
        <v>7000</v>
      </c>
      <c r="I18" t="s">
        <v>154</v>
      </c>
      <c r="J18" t="s">
        <v>158</v>
      </c>
      <c r="K18" t="s">
        <v>149</v>
      </c>
      <c r="N18" t="s">
        <v>149</v>
      </c>
      <c r="O18" t="s">
        <v>178</v>
      </c>
      <c r="P18" t="s">
        <v>178</v>
      </c>
    </row>
    <row r="19" spans="1:22" x14ac:dyDescent="0.3">
      <c r="A19" s="3">
        <v>1200</v>
      </c>
      <c r="C19" s="3">
        <v>6000</v>
      </c>
      <c r="I19" t="s">
        <v>155</v>
      </c>
      <c r="J19" t="s">
        <v>159</v>
      </c>
      <c r="K19" t="s">
        <v>150</v>
      </c>
      <c r="N19" t="s">
        <v>150</v>
      </c>
      <c r="O19" t="s">
        <v>179</v>
      </c>
      <c r="R19" t="s">
        <v>154</v>
      </c>
      <c r="U19" t="s">
        <v>154</v>
      </c>
      <c r="V19" t="s">
        <v>154</v>
      </c>
    </row>
    <row r="20" spans="1:22" x14ac:dyDescent="0.3">
      <c r="A20" s="3">
        <v>500</v>
      </c>
      <c r="C20" s="3">
        <v>4500</v>
      </c>
      <c r="I20" t="s">
        <v>156</v>
      </c>
      <c r="J20" t="s">
        <v>160</v>
      </c>
      <c r="K20" t="s">
        <v>173</v>
      </c>
      <c r="N20" t="s">
        <v>149</v>
      </c>
      <c r="O20" t="s">
        <v>180</v>
      </c>
      <c r="R20" t="s">
        <v>155</v>
      </c>
      <c r="T20" t="s">
        <v>149</v>
      </c>
      <c r="U20" t="s">
        <v>154</v>
      </c>
      <c r="V20" t="s">
        <v>155</v>
      </c>
    </row>
    <row r="21" spans="1:22" x14ac:dyDescent="0.3">
      <c r="A21" s="3">
        <v>200</v>
      </c>
      <c r="C21" s="3">
        <v>4000</v>
      </c>
      <c r="I21" t="s">
        <v>76</v>
      </c>
      <c r="J21" t="s">
        <v>161</v>
      </c>
      <c r="K21" t="s">
        <v>174</v>
      </c>
      <c r="N21" t="s">
        <v>150</v>
      </c>
      <c r="O21" t="s">
        <v>181</v>
      </c>
      <c r="R21" t="s">
        <v>172</v>
      </c>
      <c r="T21" t="s">
        <v>150</v>
      </c>
      <c r="U21" t="s">
        <v>154</v>
      </c>
      <c r="V21" t="s">
        <v>172</v>
      </c>
    </row>
    <row r="22" spans="1:22" x14ac:dyDescent="0.3">
      <c r="C22" s="3">
        <v>2300</v>
      </c>
      <c r="I22" t="s">
        <v>154</v>
      </c>
      <c r="J22" t="s">
        <v>157</v>
      </c>
      <c r="K22" t="s">
        <v>182</v>
      </c>
      <c r="N22" t="s">
        <v>149</v>
      </c>
      <c r="O22" t="s">
        <v>76</v>
      </c>
      <c r="R22" t="s">
        <v>76</v>
      </c>
      <c r="T22" t="s">
        <v>173</v>
      </c>
      <c r="U22" t="s">
        <v>154</v>
      </c>
      <c r="V22" t="s">
        <v>76</v>
      </c>
    </row>
    <row r="23" spans="1:22" x14ac:dyDescent="0.3">
      <c r="C23" s="3">
        <v>2300</v>
      </c>
      <c r="I23" t="s">
        <v>155</v>
      </c>
      <c r="K23" t="s">
        <v>183</v>
      </c>
      <c r="N23" t="s">
        <v>150</v>
      </c>
      <c r="O23" t="s">
        <v>178</v>
      </c>
      <c r="R23" t="s">
        <v>154</v>
      </c>
      <c r="T23" t="s">
        <v>174</v>
      </c>
      <c r="U23" t="s">
        <v>154</v>
      </c>
      <c r="V23" t="s">
        <v>154</v>
      </c>
    </row>
    <row r="24" spans="1:22" x14ac:dyDescent="0.3">
      <c r="C24" s="3">
        <v>2300</v>
      </c>
      <c r="I24" t="s">
        <v>156</v>
      </c>
      <c r="K24" t="s">
        <v>184</v>
      </c>
      <c r="N24" t="s">
        <v>149</v>
      </c>
      <c r="O24" t="s">
        <v>179</v>
      </c>
      <c r="R24" t="s">
        <v>155</v>
      </c>
      <c r="T24" t="s">
        <v>149</v>
      </c>
      <c r="V24" t="s">
        <v>155</v>
      </c>
    </row>
    <row r="25" spans="1:22" x14ac:dyDescent="0.3">
      <c r="C25" s="3">
        <v>2000</v>
      </c>
      <c r="K25" t="s">
        <v>185</v>
      </c>
      <c r="N25" t="s">
        <v>150</v>
      </c>
      <c r="O25" t="s">
        <v>180</v>
      </c>
      <c r="R25" t="s">
        <v>172</v>
      </c>
      <c r="T25" t="s">
        <v>150</v>
      </c>
      <c r="V25" t="s">
        <v>172</v>
      </c>
    </row>
    <row r="26" spans="1:22" x14ac:dyDescent="0.3">
      <c r="C26" s="3">
        <v>2000</v>
      </c>
      <c r="K26" t="s">
        <v>149</v>
      </c>
      <c r="N26" t="s">
        <v>149</v>
      </c>
      <c r="O26" t="s">
        <v>181</v>
      </c>
      <c r="T26" t="s">
        <v>173</v>
      </c>
    </row>
    <row r="27" spans="1:22" x14ac:dyDescent="0.3">
      <c r="C27" s="3">
        <v>1200</v>
      </c>
      <c r="K27" t="s">
        <v>150</v>
      </c>
      <c r="N27" t="s">
        <v>150</v>
      </c>
      <c r="O27" t="s">
        <v>76</v>
      </c>
      <c r="T27" t="s">
        <v>174</v>
      </c>
    </row>
    <row r="28" spans="1:22" x14ac:dyDescent="0.3">
      <c r="C28" s="3">
        <v>500</v>
      </c>
      <c r="K28" t="s">
        <v>173</v>
      </c>
      <c r="N28" t="s">
        <v>149</v>
      </c>
      <c r="O28" t="s">
        <v>178</v>
      </c>
    </row>
    <row r="29" spans="1:22" x14ac:dyDescent="0.3">
      <c r="C29" s="3">
        <v>200</v>
      </c>
      <c r="K29" t="s">
        <v>174</v>
      </c>
    </row>
    <row r="30" spans="1:22" x14ac:dyDescent="0.3">
      <c r="N30">
        <v>10</v>
      </c>
      <c r="O30">
        <v>10</v>
      </c>
      <c r="P30">
        <v>43</v>
      </c>
      <c r="Q30" t="s">
        <v>135</v>
      </c>
      <c r="R30" t="s">
        <v>142</v>
      </c>
      <c r="S30" t="s">
        <v>163</v>
      </c>
      <c r="T30" t="s">
        <v>110</v>
      </c>
    </row>
    <row r="31" spans="1:22" x14ac:dyDescent="0.3">
      <c r="N31">
        <v>20</v>
      </c>
      <c r="O31">
        <v>12</v>
      </c>
      <c r="P31">
        <v>42</v>
      </c>
      <c r="Q31" t="s">
        <v>136</v>
      </c>
      <c r="R31" t="s">
        <v>143</v>
      </c>
      <c r="S31" t="s">
        <v>163</v>
      </c>
      <c r="T31" t="s">
        <v>111</v>
      </c>
    </row>
    <row r="32" spans="1:22" x14ac:dyDescent="0.3">
      <c r="C32">
        <v>1</v>
      </c>
      <c r="D32">
        <v>10</v>
      </c>
      <c r="E32">
        <v>1</v>
      </c>
      <c r="G32" t="s">
        <v>142</v>
      </c>
      <c r="H32" t="s">
        <v>135</v>
      </c>
      <c r="I32" t="s">
        <v>110</v>
      </c>
      <c r="N32">
        <v>30</v>
      </c>
      <c r="O32">
        <v>14</v>
      </c>
      <c r="P32">
        <v>41</v>
      </c>
      <c r="Q32" t="s">
        <v>137</v>
      </c>
      <c r="R32" t="s">
        <v>144</v>
      </c>
      <c r="S32" t="s">
        <v>163</v>
      </c>
      <c r="T32" t="s">
        <v>112</v>
      </c>
    </row>
    <row r="33" spans="3:20" x14ac:dyDescent="0.3">
      <c r="C33">
        <v>2</v>
      </c>
      <c r="D33">
        <v>20</v>
      </c>
      <c r="E33">
        <v>3</v>
      </c>
      <c r="G33" t="s">
        <v>143</v>
      </c>
      <c r="H33" t="s">
        <v>136</v>
      </c>
      <c r="I33" t="s">
        <v>111</v>
      </c>
      <c r="N33">
        <v>40</v>
      </c>
      <c r="O33">
        <v>16</v>
      </c>
      <c r="P33">
        <v>40</v>
      </c>
      <c r="Q33" t="s">
        <v>138</v>
      </c>
      <c r="R33" t="s">
        <v>145</v>
      </c>
      <c r="S33" t="s">
        <v>163</v>
      </c>
      <c r="T33" t="s">
        <v>113</v>
      </c>
    </row>
    <row r="34" spans="3:20" x14ac:dyDescent="0.3">
      <c r="C34">
        <v>3</v>
      </c>
      <c r="D34">
        <v>30</v>
      </c>
      <c r="E34">
        <v>5</v>
      </c>
      <c r="G34" t="s">
        <v>144</v>
      </c>
      <c r="H34" t="s">
        <v>137</v>
      </c>
      <c r="I34" t="s">
        <v>112</v>
      </c>
      <c r="N34">
        <v>50</v>
      </c>
      <c r="O34">
        <v>18</v>
      </c>
      <c r="P34">
        <v>39</v>
      </c>
      <c r="Q34" t="s">
        <v>139</v>
      </c>
      <c r="R34" t="s">
        <v>146</v>
      </c>
      <c r="S34" t="s">
        <v>163</v>
      </c>
      <c r="T34" t="s">
        <v>114</v>
      </c>
    </row>
    <row r="35" spans="3:20" x14ac:dyDescent="0.3">
      <c r="C35">
        <v>4</v>
      </c>
      <c r="D35">
        <v>40</v>
      </c>
      <c r="E35">
        <v>7</v>
      </c>
      <c r="G35" t="s">
        <v>145</v>
      </c>
      <c r="H35" t="s">
        <v>138</v>
      </c>
      <c r="I35" t="s">
        <v>113</v>
      </c>
      <c r="N35">
        <v>60</v>
      </c>
      <c r="O35">
        <v>20</v>
      </c>
      <c r="Q35" t="s">
        <v>140</v>
      </c>
      <c r="R35" t="s">
        <v>147</v>
      </c>
      <c r="S35" t="s">
        <v>163</v>
      </c>
      <c r="T35" t="s">
        <v>115</v>
      </c>
    </row>
    <row r="36" spans="3:20" x14ac:dyDescent="0.3">
      <c r="C36">
        <v>5</v>
      </c>
      <c r="D36">
        <v>50</v>
      </c>
      <c r="E36">
        <v>9</v>
      </c>
      <c r="G36" t="s">
        <v>146</v>
      </c>
      <c r="H36" t="s">
        <v>139</v>
      </c>
      <c r="I36" t="s">
        <v>114</v>
      </c>
      <c r="N36">
        <v>70</v>
      </c>
      <c r="O36">
        <v>22</v>
      </c>
      <c r="Q36" t="s">
        <v>141</v>
      </c>
      <c r="R36" t="s">
        <v>148</v>
      </c>
      <c r="S36" t="s">
        <v>163</v>
      </c>
      <c r="T36" t="s">
        <v>116</v>
      </c>
    </row>
    <row r="37" spans="3:20" x14ac:dyDescent="0.3">
      <c r="C37">
        <v>6</v>
      </c>
      <c r="D37">
        <v>60</v>
      </c>
      <c r="E37">
        <v>11</v>
      </c>
      <c r="G37" t="s">
        <v>147</v>
      </c>
      <c r="H37" t="s">
        <v>140</v>
      </c>
      <c r="I37" t="s">
        <v>115</v>
      </c>
      <c r="N37">
        <v>80</v>
      </c>
      <c r="O37">
        <v>24</v>
      </c>
      <c r="Q37" t="s">
        <v>135</v>
      </c>
      <c r="R37" t="s">
        <v>142</v>
      </c>
      <c r="S37" t="s">
        <v>163</v>
      </c>
      <c r="T37" t="s">
        <v>117</v>
      </c>
    </row>
    <row r="38" spans="3:20" x14ac:dyDescent="0.3">
      <c r="C38">
        <v>7</v>
      </c>
      <c r="D38">
        <v>70</v>
      </c>
      <c r="E38">
        <v>13</v>
      </c>
      <c r="G38" t="s">
        <v>148</v>
      </c>
      <c r="H38" t="s">
        <v>141</v>
      </c>
      <c r="I38" t="s">
        <v>116</v>
      </c>
      <c r="N38">
        <v>90</v>
      </c>
      <c r="O38">
        <v>26</v>
      </c>
      <c r="Q38" t="s">
        <v>136</v>
      </c>
      <c r="T38" t="s">
        <v>118</v>
      </c>
    </row>
    <row r="39" spans="3:20" x14ac:dyDescent="0.3">
      <c r="C39">
        <v>8</v>
      </c>
      <c r="D39">
        <v>80</v>
      </c>
      <c r="E39">
        <v>15</v>
      </c>
      <c r="G39" t="s">
        <v>142</v>
      </c>
      <c r="H39" t="s">
        <v>135</v>
      </c>
      <c r="I39" t="s">
        <v>117</v>
      </c>
      <c r="N39">
        <v>100</v>
      </c>
      <c r="O39">
        <v>28</v>
      </c>
      <c r="T39" t="s">
        <v>119</v>
      </c>
    </row>
    <row r="40" spans="3:20" x14ac:dyDescent="0.3">
      <c r="C40">
        <v>9</v>
      </c>
      <c r="D40">
        <v>90</v>
      </c>
      <c r="E40">
        <v>17</v>
      </c>
      <c r="G40" t="s">
        <v>143</v>
      </c>
      <c r="H40" t="s">
        <v>136</v>
      </c>
      <c r="I40" t="s">
        <v>118</v>
      </c>
      <c r="N40">
        <v>110</v>
      </c>
      <c r="O40">
        <v>30</v>
      </c>
      <c r="R40" t="s">
        <v>164</v>
      </c>
    </row>
    <row r="41" spans="3:20" x14ac:dyDescent="0.3">
      <c r="C41">
        <v>10</v>
      </c>
      <c r="D41">
        <v>100</v>
      </c>
      <c r="E41">
        <v>19</v>
      </c>
      <c r="G41" t="s">
        <v>144</v>
      </c>
      <c r="H41" t="s">
        <v>137</v>
      </c>
      <c r="I41" t="s">
        <v>119</v>
      </c>
      <c r="N41">
        <v>120</v>
      </c>
      <c r="O41">
        <v>32</v>
      </c>
      <c r="R41" t="s">
        <v>165</v>
      </c>
    </row>
    <row r="42" spans="3:20" x14ac:dyDescent="0.3">
      <c r="C42">
        <v>11</v>
      </c>
      <c r="D42">
        <v>110</v>
      </c>
      <c r="E42">
        <v>21</v>
      </c>
      <c r="G42" t="s">
        <v>145</v>
      </c>
      <c r="I42" t="s">
        <v>120</v>
      </c>
      <c r="N42">
        <v>130</v>
      </c>
      <c r="O42">
        <v>34</v>
      </c>
      <c r="R42" t="s">
        <v>166</v>
      </c>
    </row>
    <row r="43" spans="3:20" x14ac:dyDescent="0.3">
      <c r="C43">
        <v>12</v>
      </c>
      <c r="D43">
        <v>120</v>
      </c>
      <c r="G43" t="s">
        <v>146</v>
      </c>
      <c r="I43" t="s">
        <v>121</v>
      </c>
      <c r="N43">
        <v>140</v>
      </c>
      <c r="O43">
        <v>36</v>
      </c>
      <c r="R43" t="s">
        <v>167</v>
      </c>
    </row>
    <row r="44" spans="3:20" x14ac:dyDescent="0.3">
      <c r="C44">
        <v>13</v>
      </c>
      <c r="D44">
        <v>130</v>
      </c>
      <c r="I44" t="s">
        <v>110</v>
      </c>
      <c r="N44">
        <v>150</v>
      </c>
      <c r="O44">
        <v>38</v>
      </c>
      <c r="R44" t="s">
        <v>168</v>
      </c>
    </row>
    <row r="45" spans="3:20" x14ac:dyDescent="0.3">
      <c r="D45">
        <v>140</v>
      </c>
      <c r="N45">
        <v>160</v>
      </c>
      <c r="O45">
        <v>40</v>
      </c>
      <c r="R45" t="s">
        <v>114</v>
      </c>
    </row>
    <row r="46" spans="3:20" x14ac:dyDescent="0.3">
      <c r="N46">
        <v>170</v>
      </c>
      <c r="O46">
        <v>42</v>
      </c>
      <c r="R46" t="s">
        <v>169</v>
      </c>
    </row>
    <row r="47" spans="3:20" x14ac:dyDescent="0.3">
      <c r="N47">
        <v>180</v>
      </c>
      <c r="O47">
        <v>44</v>
      </c>
      <c r="R47" t="s">
        <v>170</v>
      </c>
    </row>
    <row r="48" spans="3:20" x14ac:dyDescent="0.3">
      <c r="N48">
        <v>190</v>
      </c>
      <c r="O48">
        <v>46</v>
      </c>
      <c r="R48" t="s">
        <v>171</v>
      </c>
    </row>
    <row r="49" spans="14:15" x14ac:dyDescent="0.3">
      <c r="N49">
        <v>200</v>
      </c>
      <c r="O49">
        <v>48</v>
      </c>
    </row>
    <row r="50" spans="14:15" x14ac:dyDescent="0.3">
      <c r="N50">
        <v>210</v>
      </c>
      <c r="O50">
        <v>50</v>
      </c>
    </row>
    <row r="51" spans="14:15" x14ac:dyDescent="0.3">
      <c r="N51">
        <v>220</v>
      </c>
      <c r="O51">
        <v>52</v>
      </c>
    </row>
    <row r="52" spans="14:15" x14ac:dyDescent="0.3">
      <c r="N52">
        <v>230</v>
      </c>
      <c r="O52">
        <v>54</v>
      </c>
    </row>
    <row r="53" spans="14:15" x14ac:dyDescent="0.3">
      <c r="N53">
        <v>240</v>
      </c>
      <c r="O53">
        <v>56</v>
      </c>
    </row>
    <row r="54" spans="14:15" x14ac:dyDescent="0.3">
      <c r="N54">
        <v>250</v>
      </c>
      <c r="O54">
        <v>58</v>
      </c>
    </row>
    <row r="55" spans="14:15" x14ac:dyDescent="0.3">
      <c r="N55">
        <v>260</v>
      </c>
      <c r="O55">
        <v>60</v>
      </c>
    </row>
    <row r="56" spans="14:15" x14ac:dyDescent="0.3">
      <c r="N56">
        <v>270</v>
      </c>
      <c r="O56">
        <v>62</v>
      </c>
    </row>
    <row r="57" spans="14:15" x14ac:dyDescent="0.3">
      <c r="N57">
        <v>280</v>
      </c>
    </row>
    <row r="58" spans="14:15" x14ac:dyDescent="0.3">
      <c r="N58">
        <v>290</v>
      </c>
    </row>
    <row r="59" spans="14:15" x14ac:dyDescent="0.3">
      <c r="N59">
        <v>300</v>
      </c>
    </row>
    <row r="60" spans="14:15" x14ac:dyDescent="0.3">
      <c r="N60">
        <v>310</v>
      </c>
    </row>
    <row r="61" spans="14:15" x14ac:dyDescent="0.3">
      <c r="N61">
        <v>320</v>
      </c>
    </row>
    <row r="62" spans="14:15" x14ac:dyDescent="0.3">
      <c r="N62">
        <v>330</v>
      </c>
    </row>
    <row r="63" spans="14:15" x14ac:dyDescent="0.3">
      <c r="N63">
        <v>340</v>
      </c>
    </row>
    <row r="64" spans="14:15" x14ac:dyDescent="0.3">
      <c r="N64">
        <v>350</v>
      </c>
    </row>
    <row r="65" spans="14:14" x14ac:dyDescent="0.3">
      <c r="N65">
        <v>360</v>
      </c>
    </row>
    <row r="66" spans="14:14" x14ac:dyDescent="0.3">
      <c r="N66">
        <v>370</v>
      </c>
    </row>
  </sheetData>
  <phoneticPr fontId="8" type="noConversion"/>
  <conditionalFormatting sqref="A2:A21">
    <cfRule type="cellIs" dxfId="12" priority="1" operator="greaterThan">
      <formula>10000</formula>
    </cfRule>
    <cfRule type="cellIs" dxfId="11" priority="2" operator="greaterThan">
      <formula>15000</formula>
    </cfRule>
  </conditionalFormatting>
  <conditionalFormatting sqref="C9:C29 C32:C44">
    <cfRule type="cellIs" dxfId="10" priority="9" operator="equal">
      <formula>10000</formula>
    </cfRule>
  </conditionalFormatting>
  <conditionalFormatting sqref="C10:C29 C32:C44">
    <cfRule type="cellIs" dxfId="9" priority="7" operator="greaterThanOrEqual">
      <formula>10000</formula>
    </cfRule>
    <cfRule type="cellIs" dxfId="8" priority="8" operator="greaterThan">
      <formula>15000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60B86-5A9A-431C-863F-FFEEA628ECB5}">
  <dimension ref="A1:J17"/>
  <sheetViews>
    <sheetView tabSelected="1" topLeftCell="A3" zoomScale="143" zoomScaleNormal="194" workbookViewId="0">
      <selection activeCell="G2" sqref="G2:G17"/>
    </sheetView>
  </sheetViews>
  <sheetFormatPr defaultRowHeight="14.4" x14ac:dyDescent="0.3"/>
  <cols>
    <col min="4" max="4" width="12" customWidth="1"/>
    <col min="6" max="6" width="12.33203125" customWidth="1"/>
    <col min="8" max="8" width="16" customWidth="1"/>
    <col min="9" max="9" width="16.109375" customWidth="1"/>
  </cols>
  <sheetData>
    <row r="1" spans="1:10" x14ac:dyDescent="0.3">
      <c r="A1" s="18" t="s">
        <v>186</v>
      </c>
      <c r="B1" s="18" t="s">
        <v>187</v>
      </c>
      <c r="C1" s="18" t="s">
        <v>188</v>
      </c>
      <c r="D1" s="18" t="s">
        <v>189</v>
      </c>
      <c r="E1" s="18" t="s">
        <v>190</v>
      </c>
      <c r="F1" s="18" t="s">
        <v>191</v>
      </c>
      <c r="G1" s="18"/>
    </row>
    <row r="2" spans="1:10" x14ac:dyDescent="0.3">
      <c r="A2" s="3">
        <v>1001</v>
      </c>
      <c r="B2" s="3" t="s">
        <v>192</v>
      </c>
      <c r="C2" s="3" t="s">
        <v>207</v>
      </c>
      <c r="D2" s="3">
        <v>20000</v>
      </c>
      <c r="E2" s="3">
        <f>IF(D2&lt;=20000,5%,IF(D2&lt;=50000,10%,15%))</f>
        <v>0.05</v>
      </c>
      <c r="F2" s="3" t="str">
        <f>IF(AND(C2="Ratnagiri",D2&lt;50000),"selected","Not Selected")</f>
        <v>selected</v>
      </c>
      <c r="G2" s="3" t="str">
        <f>IF(OR(C2="Ratnagiri",C2="Pune"),"selected","not selected")</f>
        <v>selected</v>
      </c>
      <c r="I2" s="7" t="s">
        <v>214</v>
      </c>
      <c r="J2" s="7"/>
    </row>
    <row r="3" spans="1:10" x14ac:dyDescent="0.3">
      <c r="A3" s="3">
        <v>1002</v>
      </c>
      <c r="B3" s="3" t="s">
        <v>193</v>
      </c>
      <c r="C3" s="3" t="s">
        <v>208</v>
      </c>
      <c r="D3" s="3">
        <v>61000</v>
      </c>
      <c r="E3" s="3">
        <f t="shared" ref="E3:E17" si="0">IF(D3&lt;=20000,5%,IF(D3&lt;=50000,10%,15%))</f>
        <v>0.15</v>
      </c>
      <c r="F3" s="3" t="str">
        <f t="shared" ref="F3:F17" si="1">IF(AND(C3="Ratnagiri",D3&lt;50000),"selected","Not Selected")</f>
        <v>Not Selected</v>
      </c>
      <c r="G3" s="3" t="str">
        <f t="shared" ref="G3:G17" si="2">IF(OR(C3="Ratnagiri",C3="Pune"),"selected","not selected")</f>
        <v>selected</v>
      </c>
      <c r="I3" t="s">
        <v>215</v>
      </c>
    </row>
    <row r="4" spans="1:10" x14ac:dyDescent="0.3">
      <c r="A4" s="3">
        <v>1003</v>
      </c>
      <c r="B4" s="3" t="s">
        <v>194</v>
      </c>
      <c r="C4" s="3" t="s">
        <v>209</v>
      </c>
      <c r="D4" s="3">
        <v>64000</v>
      </c>
      <c r="E4" s="3">
        <f t="shared" si="0"/>
        <v>0.15</v>
      </c>
      <c r="F4" s="3" t="str">
        <f t="shared" si="1"/>
        <v>Not Selected</v>
      </c>
      <c r="G4" s="3" t="str">
        <f t="shared" si="2"/>
        <v>not selected</v>
      </c>
      <c r="I4" t="s">
        <v>216</v>
      </c>
    </row>
    <row r="5" spans="1:10" x14ac:dyDescent="0.3">
      <c r="A5" s="3">
        <v>1004</v>
      </c>
      <c r="B5" s="3" t="s">
        <v>195</v>
      </c>
      <c r="C5" s="3" t="s">
        <v>209</v>
      </c>
      <c r="D5" s="3">
        <v>42000</v>
      </c>
      <c r="E5" s="3">
        <f t="shared" si="0"/>
        <v>0.1</v>
      </c>
      <c r="F5" s="3" t="str">
        <f t="shared" si="1"/>
        <v>Not Selected</v>
      </c>
      <c r="G5" s="3" t="str">
        <f t="shared" si="2"/>
        <v>not selected</v>
      </c>
    </row>
    <row r="6" spans="1:10" x14ac:dyDescent="0.3">
      <c r="A6" s="3">
        <v>1005</v>
      </c>
      <c r="B6" s="3" t="s">
        <v>196</v>
      </c>
      <c r="C6" s="3" t="s">
        <v>210</v>
      </c>
      <c r="D6" s="3">
        <v>42000</v>
      </c>
      <c r="E6" s="3">
        <f t="shared" si="0"/>
        <v>0.1</v>
      </c>
      <c r="F6" s="3" t="str">
        <f t="shared" si="1"/>
        <v>Not Selected</v>
      </c>
      <c r="G6" s="3" t="str">
        <f t="shared" si="2"/>
        <v>not selected</v>
      </c>
    </row>
    <row r="7" spans="1:10" x14ac:dyDescent="0.3">
      <c r="A7" s="3">
        <v>1006</v>
      </c>
      <c r="B7" s="3" t="s">
        <v>197</v>
      </c>
      <c r="C7" s="3" t="s">
        <v>211</v>
      </c>
      <c r="D7" s="3">
        <v>78000</v>
      </c>
      <c r="E7" s="3">
        <f t="shared" si="0"/>
        <v>0.15</v>
      </c>
      <c r="F7" s="3" t="str">
        <f t="shared" si="1"/>
        <v>Not Selected</v>
      </c>
      <c r="G7" s="3" t="str">
        <f t="shared" si="2"/>
        <v>not selected</v>
      </c>
      <c r="I7" s="7" t="s">
        <v>217</v>
      </c>
      <c r="J7" s="7" t="s">
        <v>221</v>
      </c>
    </row>
    <row r="8" spans="1:10" x14ac:dyDescent="0.3">
      <c r="A8" s="3">
        <v>1007</v>
      </c>
      <c r="B8" s="3" t="s">
        <v>177</v>
      </c>
      <c r="C8" s="3" t="s">
        <v>208</v>
      </c>
      <c r="D8" s="3">
        <v>69000</v>
      </c>
      <c r="E8" s="3">
        <f t="shared" si="0"/>
        <v>0.15</v>
      </c>
      <c r="F8" s="3" t="str">
        <f t="shared" si="1"/>
        <v>Not Selected</v>
      </c>
      <c r="G8" s="3" t="str">
        <f t="shared" si="2"/>
        <v>selected</v>
      </c>
      <c r="I8" t="s">
        <v>218</v>
      </c>
      <c r="J8" s="19">
        <v>0.05</v>
      </c>
    </row>
    <row r="9" spans="1:10" x14ac:dyDescent="0.3">
      <c r="A9" s="3">
        <v>1008</v>
      </c>
      <c r="B9" s="3" t="s">
        <v>198</v>
      </c>
      <c r="C9" s="3" t="s">
        <v>207</v>
      </c>
      <c r="D9" s="3">
        <v>52000</v>
      </c>
      <c r="E9" s="3">
        <f t="shared" si="0"/>
        <v>0.15</v>
      </c>
      <c r="F9" s="3" t="str">
        <f t="shared" si="1"/>
        <v>Not Selected</v>
      </c>
      <c r="G9" s="3" t="str">
        <f t="shared" si="2"/>
        <v>selected</v>
      </c>
      <c r="I9" t="s">
        <v>219</v>
      </c>
      <c r="J9" s="19">
        <v>0.1</v>
      </c>
    </row>
    <row r="10" spans="1:10" x14ac:dyDescent="0.3">
      <c r="A10" s="3">
        <v>1009</v>
      </c>
      <c r="B10" s="3" t="s">
        <v>199</v>
      </c>
      <c r="C10" s="3" t="s">
        <v>212</v>
      </c>
      <c r="D10" s="3">
        <v>67000</v>
      </c>
      <c r="E10" s="3">
        <f t="shared" si="0"/>
        <v>0.15</v>
      </c>
      <c r="F10" s="3" t="str">
        <f t="shared" si="1"/>
        <v>Not Selected</v>
      </c>
      <c r="G10" s="3" t="str">
        <f t="shared" si="2"/>
        <v>not selected</v>
      </c>
      <c r="I10" t="s">
        <v>220</v>
      </c>
      <c r="J10" s="19">
        <v>0.15</v>
      </c>
    </row>
    <row r="11" spans="1:10" x14ac:dyDescent="0.3">
      <c r="A11" s="3">
        <v>1010</v>
      </c>
      <c r="B11" s="3" t="s">
        <v>200</v>
      </c>
      <c r="C11" s="3" t="s">
        <v>213</v>
      </c>
      <c r="D11" s="3">
        <v>75000</v>
      </c>
      <c r="E11" s="3">
        <f t="shared" si="0"/>
        <v>0.15</v>
      </c>
      <c r="F11" s="3" t="str">
        <f t="shared" si="1"/>
        <v>Not Selected</v>
      </c>
      <c r="G11" s="3" t="str">
        <f t="shared" si="2"/>
        <v>not selected</v>
      </c>
    </row>
    <row r="12" spans="1:10" x14ac:dyDescent="0.3">
      <c r="A12" s="3">
        <v>1011</v>
      </c>
      <c r="B12" s="3" t="s">
        <v>201</v>
      </c>
      <c r="C12" s="3" t="s">
        <v>212</v>
      </c>
      <c r="D12" s="3">
        <v>54000</v>
      </c>
      <c r="E12" s="3">
        <f t="shared" si="0"/>
        <v>0.15</v>
      </c>
      <c r="F12" s="3" t="str">
        <f t="shared" si="1"/>
        <v>Not Selected</v>
      </c>
      <c r="G12" s="3" t="str">
        <f t="shared" si="2"/>
        <v>not selected</v>
      </c>
      <c r="I12" s="7" t="s">
        <v>214</v>
      </c>
      <c r="J12" s="7"/>
    </row>
    <row r="13" spans="1:10" x14ac:dyDescent="0.3">
      <c r="A13" s="3">
        <v>1012</v>
      </c>
      <c r="B13" s="3" t="s">
        <v>202</v>
      </c>
      <c r="C13" s="3" t="s">
        <v>208</v>
      </c>
      <c r="D13" s="3">
        <v>56000</v>
      </c>
      <c r="E13" s="3">
        <f t="shared" si="0"/>
        <v>0.15</v>
      </c>
      <c r="F13" s="3" t="str">
        <f t="shared" si="1"/>
        <v>Not Selected</v>
      </c>
      <c r="G13" s="3" t="str">
        <f t="shared" si="2"/>
        <v>selected</v>
      </c>
      <c r="I13" t="s">
        <v>222</v>
      </c>
    </row>
    <row r="14" spans="1:10" x14ac:dyDescent="0.3">
      <c r="A14" s="3">
        <v>1013</v>
      </c>
      <c r="B14" s="3" t="s">
        <v>203</v>
      </c>
      <c r="C14" s="3" t="s">
        <v>209</v>
      </c>
      <c r="D14" s="3">
        <v>20000</v>
      </c>
      <c r="E14" s="3">
        <f t="shared" si="0"/>
        <v>0.05</v>
      </c>
      <c r="F14" s="3" t="str">
        <f t="shared" si="1"/>
        <v>Not Selected</v>
      </c>
      <c r="G14" s="3" t="str">
        <f t="shared" si="2"/>
        <v>not selected</v>
      </c>
    </row>
    <row r="15" spans="1:10" x14ac:dyDescent="0.3">
      <c r="A15" s="3">
        <v>1014</v>
      </c>
      <c r="B15" s="3" t="s">
        <v>204</v>
      </c>
      <c r="C15" s="3" t="s">
        <v>207</v>
      </c>
      <c r="D15" s="3">
        <v>23000</v>
      </c>
      <c r="E15" s="3">
        <f t="shared" si="0"/>
        <v>0.1</v>
      </c>
      <c r="F15" s="3" t="str">
        <f t="shared" si="1"/>
        <v>selected</v>
      </c>
      <c r="G15" s="3" t="str">
        <f t="shared" si="2"/>
        <v>selected</v>
      </c>
    </row>
    <row r="16" spans="1:10" x14ac:dyDescent="0.3">
      <c r="A16" s="3">
        <v>1015</v>
      </c>
      <c r="B16" s="3" t="s">
        <v>205</v>
      </c>
      <c r="C16" s="3" t="s">
        <v>213</v>
      </c>
      <c r="D16" s="3">
        <v>66000</v>
      </c>
      <c r="E16" s="3">
        <f t="shared" si="0"/>
        <v>0.15</v>
      </c>
      <c r="F16" s="3" t="str">
        <f t="shared" si="1"/>
        <v>Not Selected</v>
      </c>
      <c r="G16" s="3" t="str">
        <f t="shared" si="2"/>
        <v>not selected</v>
      </c>
    </row>
    <row r="17" spans="1:7" x14ac:dyDescent="0.3">
      <c r="A17" s="3">
        <v>1016</v>
      </c>
      <c r="B17" s="3" t="s">
        <v>206</v>
      </c>
      <c r="C17" s="3" t="s">
        <v>208</v>
      </c>
      <c r="D17" s="3">
        <v>75000</v>
      </c>
      <c r="E17" s="3">
        <f t="shared" si="0"/>
        <v>0.15</v>
      </c>
      <c r="F17" s="3" t="str">
        <f t="shared" si="1"/>
        <v>Not Selected</v>
      </c>
      <c r="G17" s="3" t="str">
        <f t="shared" si="2"/>
        <v>selected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Conditional Formatting</vt:lpstr>
      <vt:lpstr>sorting,databars</vt:lpstr>
      <vt:lpstr>custome lists</vt:lpstr>
      <vt:lpstr>if with and 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Chetana Vasave</dc:creator>
  <cp:lastModifiedBy>Chetana Vasave</cp:lastModifiedBy>
  <dcterms:created xsi:type="dcterms:W3CDTF">2024-04-05T02:39:23Z</dcterms:created>
  <dcterms:modified xsi:type="dcterms:W3CDTF">2024-06-13T04:02:08Z</dcterms:modified>
</cp:coreProperties>
</file>