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eg2\OneDrive\Desktop\Excel assignment\"/>
    </mc:Choice>
  </mc:AlternateContent>
  <xr:revisionPtr revIDLastSave="0" documentId="13_ncr:1_{58AF8547-6888-4E64-AE14-DD64D4698B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39" i="1"/>
  <c r="I38" i="1"/>
  <c r="I32" i="1"/>
  <c r="I31" i="1"/>
  <c r="I26" i="1"/>
  <c r="I18" i="1"/>
  <c r="I16" i="1"/>
  <c r="I15" i="1"/>
  <c r="I7" i="1"/>
</calcChain>
</file>

<file path=xl/sharedStrings.xml><?xml version="1.0" encoding="utf-8"?>
<sst xmlns="http://schemas.openxmlformats.org/spreadsheetml/2006/main" count="145" uniqueCount="43">
  <si>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</si>
  <si>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</si>
  <si>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</si>
  <si>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</si>
  <si>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</si>
  <si>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</si>
  <si>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</si>
  <si>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</si>
  <si>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</si>
  <si>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</si>
  <si>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</si>
  <si>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</si>
  <si>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</si>
  <si>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</si>
  <si>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</si>
  <si>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</si>
  <si>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</si>
  <si>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</si>
  <si>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</si>
  <si>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</si>
  <si>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</si>
  <si>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</si>
  <si>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</si>
  <si>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</si>
  <si>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</si>
  <si>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</si>
  <si>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</si>
  <si>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</si>
  <si>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Total Diamond</t>
  </si>
  <si>
    <t>1st Location of attack</t>
  </si>
  <si>
    <t>2nd Location of attack</t>
  </si>
  <si>
    <t>Count Of  Ship near  2nd</t>
  </si>
  <si>
    <t>Count Of  Ship near 1st</t>
  </si>
  <si>
    <t xml:space="preserve">Total Attack </t>
  </si>
  <si>
    <t>3. What is the sum total of Diamonds looted from the V.O. Chidambarnar
port trust?</t>
  </si>
  <si>
    <t>2.How many Ships were looted near Paradip Port Trust and Chennai Port
Trust?</t>
  </si>
  <si>
    <t>4. What is the average amount of Diamonds and Soft drinks looted?</t>
  </si>
  <si>
    <t>Avg of Soft Driink</t>
  </si>
  <si>
    <t>Avg of Diamond loot</t>
  </si>
  <si>
    <t>5. What is the ratio of soft drinks drunk to soft drinks looted?</t>
  </si>
  <si>
    <t xml:space="preserve">Total Soft Drink Drunk </t>
  </si>
  <si>
    <t>Total Soft Drink loot</t>
  </si>
  <si>
    <t>Ration of Loot To Drunk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</si>
</sst>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b/>
      <sz val="16"/>
      <color theme="1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5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0" fontId="5" fillId="2" borderId="1" xfId="0" applyFont="1" applyFill="1" applyBorder="1"/>
    <xf numFmtId="0" fontId="6" fillId="0" borderId="1" xfId="0" applyFont="1" applyBorder="1"/>
    <xf numFmtId="0" fontId="6" fillId="4" borderId="1" xfId="0" applyFont="1" applyFill="1" applyBorder="1"/>
    <xf numFmtId="0" fontId="7" fillId="0" borderId="0" xfId="0" applyFont="1"/>
    <xf numFmtId="0" fontId="4" fillId="3" borderId="0" xfId="0" applyFont="1" applyFill="1" applyAlignment="1">
      <alignment horizontal="center" vertical="center" wrapText="1"/>
    </xf>
    <xf numFmtId="0" fontId="5" fillId="5" borderId="1" xfId="0" applyFont="1" applyFill="1" applyBorder="1"/>
    <xf numFmtId="0" fontId="5" fillId="6" borderId="1" xfId="0" applyFont="1" applyFill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3F2B0A-8FFE-450C-83D6-D124496682DD}" name="Loot" displayName="Loot" ref="A1:F59" totalsRowShown="0" headerRowDxfId="0" dataDxfId="1">
  <autoFilter ref="A1:F59" xr:uid="{CC3F2B0A-8FFE-450C-83D6-D124496682DD}"/>
  <tableColumns count="6">
    <tableColumn id="1" xr3:uid="{A0D909F8-CFC2-4F07-BFD9-250957EE542D}" name="Date" dataDxfId="7"/>
    <tableColumn id="2" xr3:uid="{F7CDDBCD-9C3E-4CB4-AE85-E84217BB84D2}" name="Type of attack" dataDxfId="6"/>
    <tableColumn id="3" xr3:uid="{4E01FC2F-AC82-42C4-BD01-355DA5A666E8}" name="Location of attack" dataDxfId="5"/>
    <tableColumn id="4" xr3:uid="{2471EA17-3373-4990-8DC6-4C03672A0720}" name="Diamonds looted (in ounces)" dataDxfId="4"/>
    <tableColumn id="5" xr3:uid="{1C0185AB-6CA2-4131-9BEF-A02C54468FA1}" name="Soft drinks looted (in gallons)" dataDxfId="3"/>
    <tableColumn id="6" xr3:uid="{6CD626F4-5828-4E96-8AEC-32709ADFCA4D}" name="Soft Drinks Consum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28" workbookViewId="0">
      <selection activeCell="I41" sqref="I41"/>
    </sheetView>
  </sheetViews>
  <sheetFormatPr defaultColWidth="9.2109375" defaultRowHeight="15" customHeight="1" x14ac:dyDescent="0.4"/>
  <cols>
    <col min="1" max="1" width="10.28515625" customWidth="1"/>
    <col min="2" max="2" width="10.5703125" bestFit="1" customWidth="1"/>
    <col min="3" max="3" width="22.2109375" customWidth="1"/>
    <col min="4" max="4" width="23.78515625" customWidth="1"/>
    <col min="5" max="5" width="19.85546875" bestFit="1" customWidth="1"/>
    <col min="6" max="6" width="15.42578125" bestFit="1" customWidth="1"/>
    <col min="7" max="7" width="8.42578125" customWidth="1"/>
    <col min="8" max="8" width="15.2109375" bestFit="1" customWidth="1"/>
    <col min="9" max="9" width="19.35546875" bestFit="1" customWidth="1"/>
    <col min="10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5" t="s">
        <v>27</v>
      </c>
      <c r="I2" s="5"/>
      <c r="J2" s="5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6" t="s">
        <v>2</v>
      </c>
      <c r="I5" s="7" t="s">
        <v>16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8" t="s">
        <v>28</v>
      </c>
      <c r="I7" s="9">
        <f>SUMIFS(Loot[Diamonds looted (in ounces)],Loot[Location of attack],I5)</f>
        <v>7182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10" t="s">
        <v>35</v>
      </c>
      <c r="I9" s="5"/>
      <c r="J9" s="5"/>
      <c r="K9" s="5"/>
      <c r="L9" s="5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5"/>
      <c r="I10" s="5"/>
      <c r="J10" s="5"/>
      <c r="K10" s="5"/>
      <c r="L10" s="5"/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6" t="s">
        <v>29</v>
      </c>
      <c r="I12" s="7" t="s">
        <v>10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11" t="s">
        <v>30</v>
      </c>
      <c r="I13" s="7" t="s">
        <v>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8" t="s">
        <v>32</v>
      </c>
      <c r="I15" s="9">
        <f>COUNTIFS(Loot[Location of attack],I12)</f>
        <v>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8" t="s">
        <v>31</v>
      </c>
      <c r="I16" s="9">
        <f>COUNTIFS(Loot[Location of attack],I13)</f>
        <v>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8" t="s">
        <v>33</v>
      </c>
      <c r="I18" s="9">
        <f>SUM(I15,I16)</f>
        <v>13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10" t="s">
        <v>34</v>
      </c>
      <c r="I20" s="5"/>
      <c r="J20" s="5"/>
      <c r="K20" s="5"/>
      <c r="L20" s="5"/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5"/>
      <c r="I21" s="5"/>
      <c r="J21" s="5"/>
      <c r="K21" s="5"/>
      <c r="L21" s="5"/>
      <c r="M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11" t="s">
        <v>2</v>
      </c>
      <c r="I24" s="7" t="s">
        <v>24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I25" s="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8" t="s">
        <v>28</v>
      </c>
      <c r="I26" s="9">
        <f>SUMIFS(Loot[Diamonds looted (in ounces)],Loot[Location of attack],I24)</f>
        <v>9887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10" t="s">
        <v>36</v>
      </c>
      <c r="I28" s="5"/>
      <c r="J28" s="5"/>
      <c r="K28" s="5"/>
      <c r="L28" s="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5"/>
      <c r="I29" s="5"/>
      <c r="J29" s="5"/>
      <c r="K29" s="5"/>
      <c r="L29" s="5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11" t="s">
        <v>37</v>
      </c>
      <c r="I31" s="9">
        <f>ROUND(AVERAGE(Loot[Soft drinks looted (in gallons)]),2)</f>
        <v>2227.7600000000002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11" t="s">
        <v>38</v>
      </c>
      <c r="I32" s="9">
        <f>ROUND(AVERAGE(Loot[Diamonds looted (in ounces)]),2)</f>
        <v>1254.8599999999999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10" t="s">
        <v>39</v>
      </c>
      <c r="I34" s="5"/>
      <c r="J34" s="5"/>
      <c r="K34" s="5"/>
      <c r="L34" s="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5"/>
      <c r="I35" s="5"/>
      <c r="J35" s="5"/>
      <c r="K35" s="5"/>
      <c r="L35" s="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11" t="s">
        <v>40</v>
      </c>
      <c r="I38" s="9">
        <f>SUM(Loot[Soft Drinks Consumed])</f>
        <v>50652.470000000008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11" t="s">
        <v>41</v>
      </c>
      <c r="I39" s="9">
        <f>SUM(Loot[Soft drinks looted (in gallons)])</f>
        <v>129210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12" t="s">
        <v>42</v>
      </c>
      <c r="I41" s="9">
        <f>ROUND(I38/I39,2)</f>
        <v>0.39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H20:M21"/>
    <mergeCell ref="H2:M3"/>
    <mergeCell ref="H9:M10"/>
    <mergeCell ref="H28:L29"/>
    <mergeCell ref="H34:L35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 patil</cp:lastModifiedBy>
  <dcterms:modified xsi:type="dcterms:W3CDTF">2023-01-02T16:19:01Z</dcterms:modified>
</cp:coreProperties>
</file>