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63c5b5468807c1/Desktop/Georgia Tech-Spring 2021/ISYE 6501/Week 4/Assignment 4/"/>
    </mc:Choice>
  </mc:AlternateContent>
  <xr:revisionPtr revIDLastSave="335" documentId="8_{5107828D-F216-496C-85D0-0A3A370065F6}" xr6:coauthVersionLast="46" xr6:coauthVersionMax="46" xr10:uidLastSave="{3048FF6A-A46F-481D-A7B6-52F0F024B650}"/>
  <bookViews>
    <workbookView xWindow="-120" yWindow="-120" windowWidth="29040" windowHeight="15840" activeTab="4" xr2:uid="{47C49A6D-E1AE-4982-AEA0-7FE0C8DDC46D}"/>
  </bookViews>
  <sheets>
    <sheet name="Temperature Data" sheetId="1" r:id="rId1"/>
    <sheet name="Single" sheetId="2" r:id="rId2"/>
    <sheet name="Double" sheetId="4" r:id="rId3"/>
    <sheet name="Triple" sheetId="3" r:id="rId4"/>
    <sheet name="Holt Winter" sheetId="5" r:id="rId5"/>
  </sheets>
  <definedNames>
    <definedName name="solver_adj" localSheetId="4" hidden="1">'Holt Winter'!$B$1:$B$3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'Holt Winter'!$B$1:$B$3</definedName>
    <definedName name="solver_lhs2" localSheetId="4" hidden="1">'Holt Winter'!$B$1:$B$3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'Holt Winter'!$B$4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3</definedName>
    <definedName name="solver_rhs1" localSheetId="4" hidden="1">1</definedName>
    <definedName name="solver_rhs2" localSheetId="4" hidden="1">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5" l="1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12" i="5"/>
  <c r="F108" i="5"/>
  <c r="F109" i="5"/>
  <c r="F110" i="5"/>
  <c r="F107" i="5"/>
  <c r="F104" i="5"/>
  <c r="F105" i="5"/>
  <c r="F106" i="5"/>
  <c r="F103" i="5"/>
  <c r="F100" i="5"/>
  <c r="F101" i="5"/>
  <c r="F102" i="5"/>
  <c r="F99" i="5"/>
  <c r="G12" i="5"/>
  <c r="C12" i="5"/>
  <c r="E12" i="5" s="1"/>
  <c r="E11" i="5"/>
  <c r="F12" i="5"/>
  <c r="D11" i="5"/>
  <c r="C11" i="5"/>
  <c r="E8" i="5"/>
  <c r="E9" i="5"/>
  <c r="E10" i="5"/>
  <c r="E7" i="5"/>
  <c r="F2" i="3"/>
  <c r="C4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2" i="3"/>
  <c r="C3" i="4"/>
  <c r="E2" i="4"/>
  <c r="C2" i="4"/>
  <c r="C2" i="3"/>
  <c r="C3" i="3" s="1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  <c r="C2" i="2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AQ3" i="1" s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W4" i="1"/>
  <c r="X4" i="1"/>
  <c r="Y4" i="1"/>
  <c r="AQ4" i="1" s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W5" i="1"/>
  <c r="X5" i="1"/>
  <c r="Y5" i="1"/>
  <c r="AQ5" i="1" s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D12" i="5" l="1"/>
  <c r="C13" i="5" s="1"/>
  <c r="C5" i="3"/>
  <c r="D4" i="3"/>
  <c r="D3" i="3"/>
  <c r="D3" i="4"/>
  <c r="E3" i="4" s="1"/>
  <c r="F3" i="3"/>
  <c r="F13" i="5" l="1"/>
  <c r="G13" i="5" s="1"/>
  <c r="E13" i="5"/>
  <c r="D13" i="5"/>
  <c r="C14" i="5" s="1"/>
  <c r="F4" i="3"/>
  <c r="C4" i="4"/>
  <c r="E14" i="5" l="1"/>
  <c r="D14" i="5"/>
  <c r="C15" i="5" s="1"/>
  <c r="F14" i="5"/>
  <c r="G14" i="5" s="1"/>
  <c r="D5" i="3"/>
  <c r="C6" i="3" s="1"/>
  <c r="D4" i="4"/>
  <c r="C5" i="4" s="1"/>
  <c r="E15" i="5" l="1"/>
  <c r="D15" i="5"/>
  <c r="C16" i="5" s="1"/>
  <c r="F15" i="5"/>
  <c r="G15" i="5" s="1"/>
  <c r="C7" i="3"/>
  <c r="D7" i="3" s="1"/>
  <c r="F5" i="3"/>
  <c r="D6" i="3"/>
  <c r="D5" i="4"/>
  <c r="C6" i="4" s="1"/>
  <c r="E4" i="4"/>
  <c r="E16" i="5" l="1"/>
  <c r="F16" i="5"/>
  <c r="G16" i="5" s="1"/>
  <c r="D16" i="5"/>
  <c r="C17" i="5" s="1"/>
  <c r="C8" i="3"/>
  <c r="D8" i="3" s="1"/>
  <c r="D6" i="4"/>
  <c r="C7" i="4"/>
  <c r="E6" i="4"/>
  <c r="E5" i="4"/>
  <c r="F6" i="3"/>
  <c r="E17" i="5" l="1"/>
  <c r="F17" i="5"/>
  <c r="G17" i="5" s="1"/>
  <c r="D17" i="5"/>
  <c r="C18" i="5" s="1"/>
  <c r="D18" i="5" s="1"/>
  <c r="C19" i="5" s="1"/>
  <c r="C9" i="3"/>
  <c r="D7" i="4"/>
  <c r="E7" i="4" s="1"/>
  <c r="C8" i="4"/>
  <c r="F8" i="3"/>
  <c r="F7" i="3"/>
  <c r="F18" i="5" l="1"/>
  <c r="G18" i="5" s="1"/>
  <c r="E19" i="5"/>
  <c r="E18" i="5"/>
  <c r="F19" i="5"/>
  <c r="G19" i="5" s="1"/>
  <c r="D19" i="5"/>
  <c r="C20" i="5" s="1"/>
  <c r="D8" i="4"/>
  <c r="C9" i="4" s="1"/>
  <c r="E20" i="5" l="1"/>
  <c r="F20" i="5"/>
  <c r="G20" i="5" s="1"/>
  <c r="D20" i="5"/>
  <c r="C21" i="5" s="1"/>
  <c r="D9" i="3"/>
  <c r="C10" i="3" s="1"/>
  <c r="D9" i="4"/>
  <c r="C10" i="4" s="1"/>
  <c r="E8" i="4"/>
  <c r="F21" i="5" l="1"/>
  <c r="G21" i="5" s="1"/>
  <c r="E21" i="5"/>
  <c r="D21" i="5"/>
  <c r="C22" i="5" s="1"/>
  <c r="D10" i="3"/>
  <c r="F10" i="3" s="1"/>
  <c r="F9" i="3"/>
  <c r="D10" i="4"/>
  <c r="C11" i="4"/>
  <c r="E10" i="4"/>
  <c r="E9" i="4"/>
  <c r="F22" i="5" l="1"/>
  <c r="G22" i="5" s="1"/>
  <c r="E22" i="5"/>
  <c r="D22" i="5"/>
  <c r="C23" i="5" s="1"/>
  <c r="C11" i="3"/>
  <c r="D11" i="4"/>
  <c r="E11" i="4" s="1"/>
  <c r="C12" i="4"/>
  <c r="F23" i="5" l="1"/>
  <c r="G23" i="5" s="1"/>
  <c r="E23" i="5"/>
  <c r="D23" i="5"/>
  <c r="C24" i="5" s="1"/>
  <c r="F11" i="3"/>
  <c r="D11" i="3"/>
  <c r="C12" i="3"/>
  <c r="D12" i="4"/>
  <c r="C13" i="4" s="1"/>
  <c r="E24" i="5" l="1"/>
  <c r="F24" i="5"/>
  <c r="G24" i="5" s="1"/>
  <c r="D24" i="5"/>
  <c r="C25" i="5" s="1"/>
  <c r="C13" i="3"/>
  <c r="D12" i="3"/>
  <c r="F12" i="3"/>
  <c r="D13" i="4"/>
  <c r="C14" i="4" s="1"/>
  <c r="E13" i="4"/>
  <c r="E12" i="4"/>
  <c r="E25" i="5" l="1"/>
  <c r="F25" i="5"/>
  <c r="G25" i="5" s="1"/>
  <c r="D25" i="5"/>
  <c r="C26" i="5" s="1"/>
  <c r="D13" i="3"/>
  <c r="F13" i="3" s="1"/>
  <c r="D14" i="4"/>
  <c r="E14" i="4"/>
  <c r="C15" i="4"/>
  <c r="E26" i="5" l="1"/>
  <c r="F26" i="5"/>
  <c r="G26" i="5" s="1"/>
  <c r="D26" i="5"/>
  <c r="C27" i="5" s="1"/>
  <c r="C14" i="3"/>
  <c r="D14" i="3"/>
  <c r="D15" i="4"/>
  <c r="E15" i="4" s="1"/>
  <c r="C16" i="4"/>
  <c r="F27" i="5" l="1"/>
  <c r="G27" i="5" s="1"/>
  <c r="E27" i="5"/>
  <c r="D27" i="5"/>
  <c r="C28" i="5" s="1"/>
  <c r="C15" i="3"/>
  <c r="D15" i="3"/>
  <c r="F15" i="3" s="1"/>
  <c r="F14" i="3"/>
  <c r="D16" i="4"/>
  <c r="C17" i="4" s="1"/>
  <c r="E28" i="5" l="1"/>
  <c r="F28" i="5"/>
  <c r="G28" i="5" s="1"/>
  <c r="D28" i="5"/>
  <c r="C29" i="5" s="1"/>
  <c r="C16" i="3"/>
  <c r="D17" i="4"/>
  <c r="C18" i="4" s="1"/>
  <c r="E16" i="4"/>
  <c r="E29" i="5" l="1"/>
  <c r="F29" i="5"/>
  <c r="G29" i="5" s="1"/>
  <c r="D29" i="5"/>
  <c r="C30" i="5" s="1"/>
  <c r="C17" i="3"/>
  <c r="D16" i="3"/>
  <c r="D18" i="4"/>
  <c r="E18" i="4" s="1"/>
  <c r="E17" i="4"/>
  <c r="F16" i="3"/>
  <c r="E30" i="5" l="1"/>
  <c r="F30" i="5"/>
  <c r="G30" i="5" s="1"/>
  <c r="D30" i="5"/>
  <c r="C31" i="5" s="1"/>
  <c r="D17" i="3"/>
  <c r="C18" i="3" s="1"/>
  <c r="C19" i="4"/>
  <c r="F31" i="5" l="1"/>
  <c r="G31" i="5" s="1"/>
  <c r="E31" i="5"/>
  <c r="D31" i="5"/>
  <c r="C32" i="5" s="1"/>
  <c r="D18" i="3"/>
  <c r="C19" i="3" s="1"/>
  <c r="F18" i="3"/>
  <c r="F17" i="3"/>
  <c r="D19" i="4"/>
  <c r="E19" i="4" s="1"/>
  <c r="E32" i="5" l="1"/>
  <c r="F32" i="5"/>
  <c r="G32" i="5" s="1"/>
  <c r="D32" i="5"/>
  <c r="C33" i="5" s="1"/>
  <c r="D19" i="3"/>
  <c r="C20" i="3" s="1"/>
  <c r="C20" i="4"/>
  <c r="F19" i="3"/>
  <c r="F33" i="5" l="1"/>
  <c r="G33" i="5" s="1"/>
  <c r="E33" i="5"/>
  <c r="D33" i="5"/>
  <c r="C34" i="5" s="1"/>
  <c r="D20" i="3"/>
  <c r="C21" i="3" s="1"/>
  <c r="D20" i="4"/>
  <c r="C21" i="4" s="1"/>
  <c r="F20" i="3"/>
  <c r="F34" i="5" l="1"/>
  <c r="G34" i="5" s="1"/>
  <c r="E34" i="5"/>
  <c r="D34" i="5"/>
  <c r="C35" i="5" s="1"/>
  <c r="D21" i="3"/>
  <c r="C22" i="3" s="1"/>
  <c r="F21" i="3"/>
  <c r="D21" i="4"/>
  <c r="C22" i="4" s="1"/>
  <c r="E20" i="4"/>
  <c r="E35" i="5" l="1"/>
  <c r="F35" i="5"/>
  <c r="G35" i="5" s="1"/>
  <c r="D35" i="5"/>
  <c r="C36" i="5" s="1"/>
  <c r="D22" i="3"/>
  <c r="C23" i="3" s="1"/>
  <c r="D22" i="4"/>
  <c r="C23" i="4"/>
  <c r="E22" i="4"/>
  <c r="E21" i="4"/>
  <c r="E36" i="5" l="1"/>
  <c r="F36" i="5"/>
  <c r="G36" i="5" s="1"/>
  <c r="D36" i="5"/>
  <c r="C37" i="5" s="1"/>
  <c r="D23" i="4"/>
  <c r="E23" i="4" s="1"/>
  <c r="C24" i="4"/>
  <c r="E37" i="5" l="1"/>
  <c r="F37" i="5"/>
  <c r="G37" i="5" s="1"/>
  <c r="D37" i="5"/>
  <c r="C38" i="5" s="1"/>
  <c r="F22" i="3"/>
  <c r="D23" i="3"/>
  <c r="C24" i="3" s="1"/>
  <c r="D24" i="4"/>
  <c r="C25" i="4" s="1"/>
  <c r="E38" i="5" l="1"/>
  <c r="F38" i="5"/>
  <c r="G38" i="5" s="1"/>
  <c r="D38" i="5"/>
  <c r="C39" i="5" s="1"/>
  <c r="D24" i="3"/>
  <c r="C25" i="3" s="1"/>
  <c r="D25" i="4"/>
  <c r="C26" i="4" s="1"/>
  <c r="E24" i="4"/>
  <c r="F23" i="3"/>
  <c r="E39" i="5" l="1"/>
  <c r="F39" i="5"/>
  <c r="G39" i="5" s="1"/>
  <c r="D39" i="5"/>
  <c r="C40" i="5" s="1"/>
  <c r="F24" i="3"/>
  <c r="D26" i="4"/>
  <c r="C27" i="4"/>
  <c r="E26" i="4"/>
  <c r="E25" i="4"/>
  <c r="E40" i="5" l="1"/>
  <c r="F40" i="5"/>
  <c r="G40" i="5" s="1"/>
  <c r="D40" i="5"/>
  <c r="C41" i="5" s="1"/>
  <c r="D25" i="3"/>
  <c r="D27" i="4"/>
  <c r="E27" i="4" s="1"/>
  <c r="C28" i="4"/>
  <c r="E41" i="5" l="1"/>
  <c r="F41" i="5"/>
  <c r="G41" i="5" s="1"/>
  <c r="D41" i="5"/>
  <c r="C42" i="5" s="1"/>
  <c r="F25" i="3"/>
  <c r="C26" i="3"/>
  <c r="D28" i="4"/>
  <c r="C29" i="4" s="1"/>
  <c r="E42" i="5" l="1"/>
  <c r="F42" i="5"/>
  <c r="G42" i="5" s="1"/>
  <c r="D42" i="5"/>
  <c r="C43" i="5" s="1"/>
  <c r="C27" i="3"/>
  <c r="D26" i="3"/>
  <c r="F26" i="3" s="1"/>
  <c r="D29" i="4"/>
  <c r="C30" i="4" s="1"/>
  <c r="E29" i="4"/>
  <c r="E28" i="4"/>
  <c r="F43" i="5" l="1"/>
  <c r="G43" i="5" s="1"/>
  <c r="E43" i="5"/>
  <c r="D43" i="5"/>
  <c r="C44" i="5" s="1"/>
  <c r="C28" i="3"/>
  <c r="D27" i="3"/>
  <c r="F27" i="3"/>
  <c r="D30" i="4"/>
  <c r="C31" i="4"/>
  <c r="E30" i="4"/>
  <c r="E44" i="5" l="1"/>
  <c r="F44" i="5"/>
  <c r="G44" i="5" s="1"/>
  <c r="D44" i="5"/>
  <c r="C45" i="5" s="1"/>
  <c r="C29" i="3"/>
  <c r="D29" i="3" s="1"/>
  <c r="D28" i="3"/>
  <c r="D31" i="4"/>
  <c r="E31" i="4" s="1"/>
  <c r="C32" i="4"/>
  <c r="E45" i="5" l="1"/>
  <c r="F45" i="5"/>
  <c r="G45" i="5" s="1"/>
  <c r="D45" i="5"/>
  <c r="C46" i="5" s="1"/>
  <c r="C30" i="3"/>
  <c r="D32" i="4"/>
  <c r="C33" i="4" s="1"/>
  <c r="F28" i="3"/>
  <c r="E46" i="5" l="1"/>
  <c r="F46" i="5"/>
  <c r="G46" i="5" s="1"/>
  <c r="D46" i="5"/>
  <c r="C47" i="5" s="1"/>
  <c r="C31" i="3"/>
  <c r="D31" i="3" s="1"/>
  <c r="D30" i="3"/>
  <c r="D33" i="4"/>
  <c r="C34" i="4" s="1"/>
  <c r="E32" i="4"/>
  <c r="F29" i="3"/>
  <c r="E47" i="5" l="1"/>
  <c r="F47" i="5"/>
  <c r="G47" i="5" s="1"/>
  <c r="D47" i="5"/>
  <c r="C48" i="5" s="1"/>
  <c r="C32" i="3"/>
  <c r="F30" i="3"/>
  <c r="D34" i="4"/>
  <c r="E34" i="4"/>
  <c r="C35" i="4"/>
  <c r="E33" i="4"/>
  <c r="F48" i="5" l="1"/>
  <c r="G48" i="5" s="1"/>
  <c r="E48" i="5"/>
  <c r="D48" i="5"/>
  <c r="C49" i="5" s="1"/>
  <c r="C33" i="3"/>
  <c r="D33" i="3" s="1"/>
  <c r="D32" i="3"/>
  <c r="D35" i="4"/>
  <c r="E35" i="4" s="1"/>
  <c r="C36" i="4"/>
  <c r="F31" i="3"/>
  <c r="F49" i="5" l="1"/>
  <c r="G49" i="5" s="1"/>
  <c r="E49" i="5"/>
  <c r="D49" i="5"/>
  <c r="C50" i="5" s="1"/>
  <c r="C34" i="3"/>
  <c r="F32" i="3"/>
  <c r="D36" i="4"/>
  <c r="C37" i="4" s="1"/>
  <c r="E50" i="5" l="1"/>
  <c r="F50" i="5"/>
  <c r="G50" i="5" s="1"/>
  <c r="D50" i="5"/>
  <c r="C51" i="5" s="1"/>
  <c r="C35" i="3"/>
  <c r="D34" i="3"/>
  <c r="F33" i="3"/>
  <c r="D37" i="4"/>
  <c r="C38" i="4" s="1"/>
  <c r="E36" i="4"/>
  <c r="F34" i="3"/>
  <c r="F51" i="5" l="1"/>
  <c r="G51" i="5" s="1"/>
  <c r="E51" i="5"/>
  <c r="D51" i="5"/>
  <c r="C52" i="5" s="1"/>
  <c r="C36" i="3"/>
  <c r="D36" i="3" s="1"/>
  <c r="D35" i="3"/>
  <c r="D38" i="4"/>
  <c r="C39" i="4"/>
  <c r="E38" i="4"/>
  <c r="E37" i="4"/>
  <c r="E52" i="5" l="1"/>
  <c r="F52" i="5"/>
  <c r="G52" i="5" s="1"/>
  <c r="D52" i="5"/>
  <c r="C53" i="5" s="1"/>
  <c r="C37" i="3"/>
  <c r="F35" i="3"/>
  <c r="D39" i="4"/>
  <c r="E39" i="4" s="1"/>
  <c r="E53" i="5" l="1"/>
  <c r="F53" i="5"/>
  <c r="G53" i="5" s="1"/>
  <c r="D53" i="5"/>
  <c r="C54" i="5" s="1"/>
  <c r="C38" i="3"/>
  <c r="D38" i="3" s="1"/>
  <c r="D37" i="3"/>
  <c r="F36" i="3"/>
  <c r="C40" i="4"/>
  <c r="E54" i="5" l="1"/>
  <c r="F54" i="5"/>
  <c r="G54" i="5" s="1"/>
  <c r="D54" i="5"/>
  <c r="C55" i="5" s="1"/>
  <c r="C39" i="3"/>
  <c r="F37" i="3"/>
  <c r="D40" i="4"/>
  <c r="C41" i="4" s="1"/>
  <c r="F38" i="3"/>
  <c r="E55" i="5" l="1"/>
  <c r="F55" i="5"/>
  <c r="G55" i="5" s="1"/>
  <c r="D55" i="5"/>
  <c r="C56" i="5" s="1"/>
  <c r="C40" i="3"/>
  <c r="D39" i="3"/>
  <c r="D41" i="4"/>
  <c r="C42" i="4" s="1"/>
  <c r="E40" i="4"/>
  <c r="E56" i="5" l="1"/>
  <c r="F56" i="5"/>
  <c r="G56" i="5" s="1"/>
  <c r="D56" i="5"/>
  <c r="C57" i="5" s="1"/>
  <c r="C41" i="3"/>
  <c r="D40" i="3"/>
  <c r="F39" i="3"/>
  <c r="D42" i="4"/>
  <c r="C43" i="4"/>
  <c r="E42" i="4"/>
  <c r="E41" i="4"/>
  <c r="E57" i="5" l="1"/>
  <c r="F57" i="5"/>
  <c r="G57" i="5" s="1"/>
  <c r="D57" i="5"/>
  <c r="C58" i="5" s="1"/>
  <c r="C42" i="3"/>
  <c r="D41" i="3"/>
  <c r="F40" i="3"/>
  <c r="D43" i="4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F41" i="3"/>
  <c r="E58" i="5" l="1"/>
  <c r="F58" i="5"/>
  <c r="G58" i="5" s="1"/>
  <c r="D58" i="5"/>
  <c r="C59" i="5" s="1"/>
  <c r="C43" i="3"/>
  <c r="D42" i="3"/>
  <c r="F123" i="4"/>
  <c r="F119" i="4"/>
  <c r="F115" i="4"/>
  <c r="F111" i="4"/>
  <c r="F107" i="4"/>
  <c r="F103" i="4"/>
  <c r="F99" i="4"/>
  <c r="F95" i="4"/>
  <c r="F91" i="4"/>
  <c r="F87" i="4"/>
  <c r="F83" i="4"/>
  <c r="F79" i="4"/>
  <c r="F75" i="4"/>
  <c r="F71" i="4"/>
  <c r="F67" i="4"/>
  <c r="F63" i="4"/>
  <c r="F59" i="4"/>
  <c r="F55" i="4"/>
  <c r="F51" i="4"/>
  <c r="F47" i="4"/>
  <c r="F122" i="4"/>
  <c r="F118" i="4"/>
  <c r="F114" i="4"/>
  <c r="F110" i="4"/>
  <c r="F106" i="4"/>
  <c r="F102" i="4"/>
  <c r="F98" i="4"/>
  <c r="F94" i="4"/>
  <c r="F90" i="4"/>
  <c r="F86" i="4"/>
  <c r="F82" i="4"/>
  <c r="F78" i="4"/>
  <c r="F74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124" i="4"/>
  <c r="F120" i="4"/>
  <c r="F116" i="4"/>
  <c r="F112" i="4"/>
  <c r="F108" i="4"/>
  <c r="F104" i="4"/>
  <c r="F100" i="4"/>
  <c r="F96" i="4"/>
  <c r="F92" i="4"/>
  <c r="F88" i="4"/>
  <c r="F84" i="4"/>
  <c r="F80" i="4"/>
  <c r="F76" i="4"/>
  <c r="F56" i="4"/>
  <c r="F46" i="4"/>
  <c r="F64" i="4"/>
  <c r="F66" i="4"/>
  <c r="F44" i="4"/>
  <c r="F54" i="4"/>
  <c r="F52" i="4"/>
  <c r="F62" i="4"/>
  <c r="F60" i="4"/>
  <c r="F72" i="4"/>
  <c r="F50" i="4"/>
  <c r="F70" i="4"/>
  <c r="F48" i="4"/>
  <c r="F68" i="4"/>
  <c r="F58" i="4"/>
  <c r="E43" i="4"/>
  <c r="E59" i="5" l="1"/>
  <c r="F59" i="5"/>
  <c r="G59" i="5" s="1"/>
  <c r="D59" i="5"/>
  <c r="C60" i="5" s="1"/>
  <c r="C44" i="3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D43" i="3"/>
  <c r="E60" i="5" l="1"/>
  <c r="F60" i="5"/>
  <c r="G60" i="5" s="1"/>
  <c r="D60" i="5"/>
  <c r="C61" i="5" s="1"/>
  <c r="F42" i="3"/>
  <c r="F43" i="3"/>
  <c r="F61" i="5" l="1"/>
  <c r="G61" i="5" s="1"/>
  <c r="E61" i="5"/>
  <c r="D61" i="5"/>
  <c r="C62" i="5" s="1"/>
  <c r="G69" i="3"/>
  <c r="G55" i="3"/>
  <c r="G70" i="3"/>
  <c r="G78" i="3"/>
  <c r="G86" i="3"/>
  <c r="G94" i="3"/>
  <c r="G102" i="3"/>
  <c r="G110" i="3"/>
  <c r="G118" i="3"/>
  <c r="G63" i="3"/>
  <c r="G48" i="3"/>
  <c r="G56" i="3"/>
  <c r="G113" i="3"/>
  <c r="G74" i="3"/>
  <c r="G106" i="3"/>
  <c r="G122" i="3"/>
  <c r="G52" i="3"/>
  <c r="G75" i="3"/>
  <c r="G99" i="3"/>
  <c r="G115" i="3"/>
  <c r="G123" i="3"/>
  <c r="G45" i="3"/>
  <c r="G61" i="3"/>
  <c r="G68" i="3"/>
  <c r="G92" i="3"/>
  <c r="G108" i="3"/>
  <c r="G116" i="3"/>
  <c r="G124" i="3"/>
  <c r="G54" i="3"/>
  <c r="G44" i="3"/>
  <c r="G77" i="3"/>
  <c r="G93" i="3"/>
  <c r="G101" i="3"/>
  <c r="G117" i="3"/>
  <c r="G47" i="3"/>
  <c r="G71" i="3"/>
  <c r="G79" i="3"/>
  <c r="G87" i="3"/>
  <c r="G95" i="3"/>
  <c r="G103" i="3"/>
  <c r="G111" i="3"/>
  <c r="G119" i="3"/>
  <c r="G64" i="3"/>
  <c r="G49" i="3"/>
  <c r="G57" i="3"/>
  <c r="G72" i="3"/>
  <c r="G80" i="3"/>
  <c r="G88" i="3"/>
  <c r="G96" i="3"/>
  <c r="G104" i="3"/>
  <c r="G112" i="3"/>
  <c r="G120" i="3"/>
  <c r="G65" i="3"/>
  <c r="G50" i="3"/>
  <c r="G58" i="3"/>
  <c r="G73" i="3"/>
  <c r="G81" i="3"/>
  <c r="G89" i="3"/>
  <c r="G97" i="3"/>
  <c r="G105" i="3"/>
  <c r="G121" i="3"/>
  <c r="G66" i="3"/>
  <c r="G51" i="3"/>
  <c r="G59" i="3"/>
  <c r="G82" i="3"/>
  <c r="G90" i="3"/>
  <c r="G98" i="3"/>
  <c r="G114" i="3"/>
  <c r="G67" i="3"/>
  <c r="G60" i="3"/>
  <c r="G83" i="3"/>
  <c r="G91" i="3"/>
  <c r="G107" i="3"/>
  <c r="G53" i="3"/>
  <c r="G76" i="3"/>
  <c r="G84" i="3"/>
  <c r="G100" i="3"/>
  <c r="G46" i="3"/>
  <c r="G85" i="3"/>
  <c r="G109" i="3"/>
  <c r="G62" i="3"/>
  <c r="E62" i="5" l="1"/>
  <c r="F62" i="5"/>
  <c r="G62" i="5" s="1"/>
  <c r="D62" i="5"/>
  <c r="C63" i="5" s="1"/>
  <c r="E63" i="5" l="1"/>
  <c r="F63" i="5"/>
  <c r="G63" i="5" s="1"/>
  <c r="D63" i="5"/>
  <c r="C64" i="5" s="1"/>
  <c r="E64" i="5" l="1"/>
  <c r="F64" i="5"/>
  <c r="G64" i="5" s="1"/>
  <c r="D64" i="5"/>
  <c r="C65" i="5" s="1"/>
  <c r="E65" i="5" l="1"/>
  <c r="F65" i="5"/>
  <c r="G65" i="5" s="1"/>
  <c r="D65" i="5"/>
  <c r="C66" i="5" s="1"/>
  <c r="F66" i="5" l="1"/>
  <c r="G66" i="5" s="1"/>
  <c r="E66" i="5"/>
  <c r="D66" i="5"/>
  <c r="C67" i="5" s="1"/>
  <c r="F67" i="5" l="1"/>
  <c r="G67" i="5" s="1"/>
  <c r="E67" i="5"/>
  <c r="D67" i="5"/>
  <c r="C68" i="5" s="1"/>
  <c r="F68" i="5" l="1"/>
  <c r="G68" i="5" s="1"/>
  <c r="E68" i="5"/>
  <c r="D68" i="5"/>
  <c r="C69" i="5" s="1"/>
  <c r="F69" i="5" l="1"/>
  <c r="G69" i="5" s="1"/>
  <c r="E69" i="5"/>
  <c r="D69" i="5"/>
  <c r="C70" i="5" s="1"/>
  <c r="F70" i="5" l="1"/>
  <c r="G70" i="5" s="1"/>
  <c r="E70" i="5"/>
  <c r="D70" i="5"/>
  <c r="C71" i="5" s="1"/>
  <c r="F71" i="5" l="1"/>
  <c r="G71" i="5" s="1"/>
  <c r="E71" i="5"/>
  <c r="D71" i="5"/>
  <c r="C72" i="5" s="1"/>
  <c r="F72" i="5" l="1"/>
  <c r="G72" i="5" s="1"/>
  <c r="E72" i="5"/>
  <c r="D72" i="5"/>
  <c r="C73" i="5" s="1"/>
  <c r="F73" i="5" l="1"/>
  <c r="G73" i="5" s="1"/>
  <c r="E73" i="5"/>
  <c r="D73" i="5"/>
  <c r="C74" i="5" s="1"/>
  <c r="F74" i="5" l="1"/>
  <c r="G74" i="5" s="1"/>
  <c r="E74" i="5"/>
  <c r="D74" i="5"/>
  <c r="C75" i="5" s="1"/>
  <c r="F75" i="5" l="1"/>
  <c r="G75" i="5" s="1"/>
  <c r="E75" i="5"/>
  <c r="D75" i="5"/>
  <c r="C76" i="5" s="1"/>
  <c r="F76" i="5" l="1"/>
  <c r="G76" i="5" s="1"/>
  <c r="E76" i="5"/>
  <c r="D76" i="5"/>
  <c r="C77" i="5" s="1"/>
  <c r="F77" i="5" l="1"/>
  <c r="G77" i="5" s="1"/>
  <c r="E77" i="5"/>
  <c r="D77" i="5"/>
  <c r="C78" i="5" s="1"/>
  <c r="F78" i="5" l="1"/>
  <c r="G78" i="5" s="1"/>
  <c r="E78" i="5"/>
  <c r="D78" i="5"/>
  <c r="C79" i="5" s="1"/>
  <c r="F79" i="5" l="1"/>
  <c r="G79" i="5" s="1"/>
  <c r="E79" i="5"/>
  <c r="D79" i="5"/>
  <c r="C80" i="5" s="1"/>
  <c r="F80" i="5" l="1"/>
  <c r="G80" i="5" s="1"/>
  <c r="E80" i="5"/>
  <c r="D80" i="5"/>
  <c r="C81" i="5" s="1"/>
  <c r="F81" i="5" l="1"/>
  <c r="G81" i="5" s="1"/>
  <c r="E81" i="5"/>
  <c r="D81" i="5"/>
  <c r="C82" i="5" s="1"/>
  <c r="F82" i="5" l="1"/>
  <c r="G82" i="5" s="1"/>
  <c r="E82" i="5"/>
  <c r="D82" i="5"/>
  <c r="C83" i="5" s="1"/>
  <c r="F83" i="5" l="1"/>
  <c r="G83" i="5" s="1"/>
  <c r="E83" i="5"/>
  <c r="D83" i="5"/>
  <c r="C84" i="5" s="1"/>
  <c r="E84" i="5" l="1"/>
  <c r="F84" i="5"/>
  <c r="G84" i="5" s="1"/>
  <c r="D84" i="5"/>
  <c r="C85" i="5" s="1"/>
  <c r="E85" i="5" l="1"/>
  <c r="F85" i="5"/>
  <c r="G85" i="5" s="1"/>
  <c r="D85" i="5"/>
  <c r="C86" i="5" s="1"/>
  <c r="F86" i="5" l="1"/>
  <c r="G86" i="5" s="1"/>
  <c r="B4" i="5" s="1"/>
  <c r="D86" i="5"/>
  <c r="F96" i="5" s="1"/>
  <c r="E86" i="5"/>
  <c r="F87" i="5" l="1"/>
  <c r="F89" i="5"/>
  <c r="F98" i="5"/>
  <c r="F94" i="5"/>
  <c r="F97" i="5"/>
  <c r="F91" i="5"/>
  <c r="F93" i="5"/>
  <c r="F88" i="5"/>
  <c r="F95" i="5"/>
  <c r="F90" i="5"/>
  <c r="F92" i="5"/>
</calcChain>
</file>

<file path=xl/sharedStrings.xml><?xml version="1.0" encoding="utf-8"?>
<sst xmlns="http://schemas.openxmlformats.org/spreadsheetml/2006/main" count="228" uniqueCount="204">
  <si>
    <t>Oct</t>
  </si>
  <si>
    <t>Sep</t>
  </si>
  <si>
    <t>Aug</t>
  </si>
  <si>
    <t>July</t>
  </si>
  <si>
    <t>DAY</t>
  </si>
  <si>
    <t xml:space="preserve">alpha </t>
  </si>
  <si>
    <t>beta</t>
  </si>
  <si>
    <t>gamma</t>
  </si>
  <si>
    <t>Simple Smoothing</t>
  </si>
  <si>
    <t>baseline</t>
  </si>
  <si>
    <t>Trend</t>
  </si>
  <si>
    <t>Double</t>
  </si>
  <si>
    <t>Seasonality</t>
  </si>
  <si>
    <t>07/1996</t>
  </si>
  <si>
    <t>07/1999</t>
  </si>
  <si>
    <t>07/1997</t>
  </si>
  <si>
    <t>07/1998</t>
  </si>
  <si>
    <t>08/1997</t>
  </si>
  <si>
    <t>09/1998</t>
  </si>
  <si>
    <t>10/1999</t>
  </si>
  <si>
    <t>08/1998</t>
  </si>
  <si>
    <t>09/1999</t>
  </si>
  <si>
    <t>10/2000</t>
  </si>
  <si>
    <t>08/1996</t>
  </si>
  <si>
    <t>08/1999</t>
  </si>
  <si>
    <t>09/1996</t>
  </si>
  <si>
    <t>10/1997</t>
  </si>
  <si>
    <t>10/1996</t>
  </si>
  <si>
    <t>09/1997</t>
  </si>
  <si>
    <t>10/1998</t>
  </si>
  <si>
    <t>07/2000</t>
  </si>
  <si>
    <t>08/2000</t>
  </si>
  <si>
    <t>09/2000</t>
  </si>
  <si>
    <t>07/2001</t>
  </si>
  <si>
    <t>08/2001</t>
  </si>
  <si>
    <t>09/2001</t>
  </si>
  <si>
    <t>10/2001</t>
  </si>
  <si>
    <t>07/2002</t>
  </si>
  <si>
    <t>08/2002</t>
  </si>
  <si>
    <t>09/2002</t>
  </si>
  <si>
    <t>10/2002</t>
  </si>
  <si>
    <t>07/2003</t>
  </si>
  <si>
    <t>08/2003</t>
  </si>
  <si>
    <t>09/2003</t>
  </si>
  <si>
    <t>10/2003</t>
  </si>
  <si>
    <t>07/2004</t>
  </si>
  <si>
    <t>08/2004</t>
  </si>
  <si>
    <t>09/2004</t>
  </si>
  <si>
    <t>10/2004</t>
  </si>
  <si>
    <t>07/2005</t>
  </si>
  <si>
    <t>08/2005</t>
  </si>
  <si>
    <t>09/2005</t>
  </si>
  <si>
    <t>10/2005</t>
  </si>
  <si>
    <t>07/2006</t>
  </si>
  <si>
    <t>08/2006</t>
  </si>
  <si>
    <t>09/2006</t>
  </si>
  <si>
    <t>10/2006</t>
  </si>
  <si>
    <t>07/2007</t>
  </si>
  <si>
    <t>08/2007</t>
  </si>
  <si>
    <t>09/2007</t>
  </si>
  <si>
    <t>10/2007</t>
  </si>
  <si>
    <t>07/2008</t>
  </si>
  <si>
    <t>08/2008</t>
  </si>
  <si>
    <t>09/2008</t>
  </si>
  <si>
    <t>10/2008</t>
  </si>
  <si>
    <t>07/2009</t>
  </si>
  <si>
    <t>08/2009</t>
  </si>
  <si>
    <t>09/2009</t>
  </si>
  <si>
    <t>10/2009</t>
  </si>
  <si>
    <t>07/2010</t>
  </si>
  <si>
    <t>08/2010</t>
  </si>
  <si>
    <t>09/2010</t>
  </si>
  <si>
    <t>10/2010</t>
  </si>
  <si>
    <t>07/2011</t>
  </si>
  <si>
    <t>08/2011</t>
  </si>
  <si>
    <t>09/2011</t>
  </si>
  <si>
    <t>10/2011</t>
  </si>
  <si>
    <t>07/2012</t>
  </si>
  <si>
    <t>08/2012</t>
  </si>
  <si>
    <t>09/2012</t>
  </si>
  <si>
    <t>10/2012</t>
  </si>
  <si>
    <t>07/2013</t>
  </si>
  <si>
    <t>08/2013</t>
  </si>
  <si>
    <t>09/2013</t>
  </si>
  <si>
    <t>10/2013</t>
  </si>
  <si>
    <t>07/2014</t>
  </si>
  <si>
    <t>08/2014</t>
  </si>
  <si>
    <t>09/2014</t>
  </si>
  <si>
    <t>10/2014</t>
  </si>
  <si>
    <t>07/2015</t>
  </si>
  <si>
    <t>08/2015</t>
  </si>
  <si>
    <t>09/2015</t>
  </si>
  <si>
    <t>10/2015</t>
  </si>
  <si>
    <t>Forecast</t>
  </si>
  <si>
    <t>alpha</t>
  </si>
  <si>
    <t>RMSE</t>
  </si>
  <si>
    <t>Error</t>
  </si>
  <si>
    <t>Year</t>
  </si>
  <si>
    <t>Temperature</t>
  </si>
  <si>
    <t>Baseline/Level</t>
  </si>
  <si>
    <t>01/07/1996</t>
  </si>
  <si>
    <t>01/08/1996</t>
  </si>
  <si>
    <t>01/09/1996</t>
  </si>
  <si>
    <t>01/10/1996</t>
  </si>
  <si>
    <t>01/07/1997</t>
  </si>
  <si>
    <t>01/08/1997</t>
  </si>
  <si>
    <t>01/09/1997</t>
  </si>
  <si>
    <t>01/10/1997</t>
  </si>
  <si>
    <t>01/07/1998</t>
  </si>
  <si>
    <t>01/08/1998</t>
  </si>
  <si>
    <t>01/09/1998</t>
  </si>
  <si>
    <t>01/10/1998</t>
  </si>
  <si>
    <t>01/07/1999</t>
  </si>
  <si>
    <t>01/08/1999</t>
  </si>
  <si>
    <t>01/09/1999</t>
  </si>
  <si>
    <t>01/10/1999</t>
  </si>
  <si>
    <t>01/07/2000</t>
  </si>
  <si>
    <t>01/08/2000</t>
  </si>
  <si>
    <t>01/09/2000</t>
  </si>
  <si>
    <t>01/10/2000</t>
  </si>
  <si>
    <t>01/07/2001</t>
  </si>
  <si>
    <t>01/08/2001</t>
  </si>
  <si>
    <t>01/09/2001</t>
  </si>
  <si>
    <t>01/10/2001</t>
  </si>
  <si>
    <t>01/07/2002</t>
  </si>
  <si>
    <t>01/08/2002</t>
  </si>
  <si>
    <t>01/09/2002</t>
  </si>
  <si>
    <t>01/10/2002</t>
  </si>
  <si>
    <t>01/07/2003</t>
  </si>
  <si>
    <t>01/08/2003</t>
  </si>
  <si>
    <t>01/09/2003</t>
  </si>
  <si>
    <t>01/10/2003</t>
  </si>
  <si>
    <t>01/07/2004</t>
  </si>
  <si>
    <t>01/08/2004</t>
  </si>
  <si>
    <t>01/09/2004</t>
  </si>
  <si>
    <t>01/10/2004</t>
  </si>
  <si>
    <t>01/07/2005</t>
  </si>
  <si>
    <t>01/08/2005</t>
  </si>
  <si>
    <t>01/09/2005</t>
  </si>
  <si>
    <t>01/10/2005</t>
  </si>
  <si>
    <t>01/07/2006</t>
  </si>
  <si>
    <t>01/08/2006</t>
  </si>
  <si>
    <t>01/09/2006</t>
  </si>
  <si>
    <t>01/10/2006</t>
  </si>
  <si>
    <t>01/07/2007</t>
  </si>
  <si>
    <t>01/08/2007</t>
  </si>
  <si>
    <t>01/09/2007</t>
  </si>
  <si>
    <t>01/10/2007</t>
  </si>
  <si>
    <t>01/07/2008</t>
  </si>
  <si>
    <t>01/08/2008</t>
  </si>
  <si>
    <t>01/09/2008</t>
  </si>
  <si>
    <t>01/10/2008</t>
  </si>
  <si>
    <t>01/07/2009</t>
  </si>
  <si>
    <t>01/08/2009</t>
  </si>
  <si>
    <t>01/09/2009</t>
  </si>
  <si>
    <t>01/10/2009</t>
  </si>
  <si>
    <t>01/07/2010</t>
  </si>
  <si>
    <t>01/08/2010</t>
  </si>
  <si>
    <t>01/09/2010</t>
  </si>
  <si>
    <t>01/10/2010</t>
  </si>
  <si>
    <t>01/07/2011</t>
  </si>
  <si>
    <t>01/08/2011</t>
  </si>
  <si>
    <t>01/09/2011</t>
  </si>
  <si>
    <t>01/10/2011</t>
  </si>
  <si>
    <t>01/07/2012</t>
  </si>
  <si>
    <t>01/08/2012</t>
  </si>
  <si>
    <t>01/09/2012</t>
  </si>
  <si>
    <t>01/10/2012</t>
  </si>
  <si>
    <t>01/07/2013</t>
  </si>
  <si>
    <t>01/08/2013</t>
  </si>
  <si>
    <t>01/09/2013</t>
  </si>
  <si>
    <t>01/10/2013</t>
  </si>
  <si>
    <t>01/07/2014</t>
  </si>
  <si>
    <t>01/08/2014</t>
  </si>
  <si>
    <t>01/09/2014</t>
  </si>
  <si>
    <t>01/10/2014</t>
  </si>
  <si>
    <t>01/07/2015</t>
  </si>
  <si>
    <t>01/08/2015</t>
  </si>
  <si>
    <t>01/09/2015</t>
  </si>
  <si>
    <t>01/10/2015</t>
  </si>
  <si>
    <t>01/07/2016</t>
  </si>
  <si>
    <t>01/08/2016</t>
  </si>
  <si>
    <t>01/09/2016</t>
  </si>
  <si>
    <t>01/10/2016</t>
  </si>
  <si>
    <t>01/07/2017</t>
  </si>
  <si>
    <t>01/08/2017</t>
  </si>
  <si>
    <t>01/09/2017</t>
  </si>
  <si>
    <t>01/10/2017</t>
  </si>
  <si>
    <t>01/07/2018</t>
  </si>
  <si>
    <t>01/08/2018</t>
  </si>
  <si>
    <t>01/09/2018</t>
  </si>
  <si>
    <t>01/10/2018</t>
  </si>
  <si>
    <t>01/07/2019</t>
  </si>
  <si>
    <t>01/08/2019</t>
  </si>
  <si>
    <t>01/09/2019</t>
  </si>
  <si>
    <t>01/10/2019</t>
  </si>
  <si>
    <t>01/07/2020</t>
  </si>
  <si>
    <t>01/08/2020</t>
  </si>
  <si>
    <t>01/09/2020</t>
  </si>
  <si>
    <t>01/10/2020</t>
  </si>
  <si>
    <t>01/07/2021</t>
  </si>
  <si>
    <t>01/08/2021</t>
  </si>
  <si>
    <t>01/09/2021</t>
  </si>
  <si>
    <t>01/10/2021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</si>
</sst>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Fill="1"/>
    <xf numFmtId="0" fontId="0" fillId="2" borderId="0" xfId="0" applyFill="1"/>
    <xf numFmtId="164" fontId="0" fillId="2" borderId="0" xfId="0" applyNumberForma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Single!$A$2:$A$124</c:f>
              <c:numCache>
                <c:formatCode>d\-mmm</c:formatCode>
                <c:ptCount val="12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Single!$B$2:$B$124</c:f>
              <c:numCache>
                <c:formatCode>General</c:formatCode>
                <c:ptCount val="123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90</c:v>
                </c:pt>
                <c:pt idx="4">
                  <c:v>89</c:v>
                </c:pt>
                <c:pt idx="5">
                  <c:v>93</c:v>
                </c:pt>
                <c:pt idx="6">
                  <c:v>93</c:v>
                </c:pt>
                <c:pt idx="7">
                  <c:v>91</c:v>
                </c:pt>
                <c:pt idx="8">
                  <c:v>93</c:v>
                </c:pt>
                <c:pt idx="9">
                  <c:v>93</c:v>
                </c:pt>
                <c:pt idx="10">
                  <c:v>90</c:v>
                </c:pt>
                <c:pt idx="11">
                  <c:v>91</c:v>
                </c:pt>
                <c:pt idx="12">
                  <c:v>93</c:v>
                </c:pt>
                <c:pt idx="13">
                  <c:v>93</c:v>
                </c:pt>
                <c:pt idx="14">
                  <c:v>82</c:v>
                </c:pt>
                <c:pt idx="15">
                  <c:v>91</c:v>
                </c:pt>
                <c:pt idx="16">
                  <c:v>96</c:v>
                </c:pt>
                <c:pt idx="17">
                  <c:v>95</c:v>
                </c:pt>
                <c:pt idx="18">
                  <c:v>96</c:v>
                </c:pt>
                <c:pt idx="19">
                  <c:v>99</c:v>
                </c:pt>
                <c:pt idx="20">
                  <c:v>91</c:v>
                </c:pt>
                <c:pt idx="21">
                  <c:v>95</c:v>
                </c:pt>
                <c:pt idx="22">
                  <c:v>91</c:v>
                </c:pt>
                <c:pt idx="23">
                  <c:v>93</c:v>
                </c:pt>
                <c:pt idx="24">
                  <c:v>84</c:v>
                </c:pt>
                <c:pt idx="25">
                  <c:v>84</c:v>
                </c:pt>
                <c:pt idx="26">
                  <c:v>82</c:v>
                </c:pt>
                <c:pt idx="27">
                  <c:v>79</c:v>
                </c:pt>
                <c:pt idx="28">
                  <c:v>90</c:v>
                </c:pt>
                <c:pt idx="29">
                  <c:v>91</c:v>
                </c:pt>
                <c:pt idx="30">
                  <c:v>87</c:v>
                </c:pt>
                <c:pt idx="31">
                  <c:v>86</c:v>
                </c:pt>
                <c:pt idx="32">
                  <c:v>90</c:v>
                </c:pt>
                <c:pt idx="33">
                  <c:v>84</c:v>
                </c:pt>
                <c:pt idx="34">
                  <c:v>91</c:v>
                </c:pt>
                <c:pt idx="35">
                  <c:v>93</c:v>
                </c:pt>
                <c:pt idx="36">
                  <c:v>88</c:v>
                </c:pt>
                <c:pt idx="37">
                  <c:v>91</c:v>
                </c:pt>
                <c:pt idx="38">
                  <c:v>84</c:v>
                </c:pt>
                <c:pt idx="39">
                  <c:v>90</c:v>
                </c:pt>
                <c:pt idx="40">
                  <c:v>89</c:v>
                </c:pt>
                <c:pt idx="41">
                  <c:v>88</c:v>
                </c:pt>
                <c:pt idx="42">
                  <c:v>86</c:v>
                </c:pt>
                <c:pt idx="43">
                  <c:v>84</c:v>
                </c:pt>
                <c:pt idx="44">
                  <c:v>86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91</c:v>
                </c:pt>
                <c:pt idx="49">
                  <c:v>90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84</c:v>
                </c:pt>
                <c:pt idx="56">
                  <c:v>88</c:v>
                </c:pt>
                <c:pt idx="57">
                  <c:v>84</c:v>
                </c:pt>
                <c:pt idx="58">
                  <c:v>86</c:v>
                </c:pt>
                <c:pt idx="59">
                  <c:v>88</c:v>
                </c:pt>
                <c:pt idx="60">
                  <c:v>84</c:v>
                </c:pt>
                <c:pt idx="61">
                  <c:v>82</c:v>
                </c:pt>
                <c:pt idx="62">
                  <c:v>80</c:v>
                </c:pt>
                <c:pt idx="63">
                  <c:v>73</c:v>
                </c:pt>
                <c:pt idx="64">
                  <c:v>87</c:v>
                </c:pt>
                <c:pt idx="65">
                  <c:v>84</c:v>
                </c:pt>
                <c:pt idx="66">
                  <c:v>87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91</c:v>
                </c:pt>
                <c:pt idx="71">
                  <c:v>84</c:v>
                </c:pt>
                <c:pt idx="72">
                  <c:v>86</c:v>
                </c:pt>
                <c:pt idx="73">
                  <c:v>88</c:v>
                </c:pt>
                <c:pt idx="74">
                  <c:v>78</c:v>
                </c:pt>
                <c:pt idx="75">
                  <c:v>79</c:v>
                </c:pt>
                <c:pt idx="76">
                  <c:v>86</c:v>
                </c:pt>
                <c:pt idx="77">
                  <c:v>82</c:v>
                </c:pt>
                <c:pt idx="78">
                  <c:v>82</c:v>
                </c:pt>
                <c:pt idx="79">
                  <c:v>78</c:v>
                </c:pt>
                <c:pt idx="80">
                  <c:v>79</c:v>
                </c:pt>
                <c:pt idx="81">
                  <c:v>79</c:v>
                </c:pt>
                <c:pt idx="82">
                  <c:v>78</c:v>
                </c:pt>
                <c:pt idx="83">
                  <c:v>81</c:v>
                </c:pt>
                <c:pt idx="84">
                  <c:v>84</c:v>
                </c:pt>
                <c:pt idx="85">
                  <c:v>84</c:v>
                </c:pt>
                <c:pt idx="86">
                  <c:v>87</c:v>
                </c:pt>
                <c:pt idx="87">
                  <c:v>84</c:v>
                </c:pt>
                <c:pt idx="88">
                  <c:v>79</c:v>
                </c:pt>
                <c:pt idx="89">
                  <c:v>75</c:v>
                </c:pt>
                <c:pt idx="90">
                  <c:v>72</c:v>
                </c:pt>
                <c:pt idx="91">
                  <c:v>64</c:v>
                </c:pt>
                <c:pt idx="92">
                  <c:v>66</c:v>
                </c:pt>
                <c:pt idx="93">
                  <c:v>72</c:v>
                </c:pt>
                <c:pt idx="94">
                  <c:v>84</c:v>
                </c:pt>
                <c:pt idx="95">
                  <c:v>70</c:v>
                </c:pt>
                <c:pt idx="96">
                  <c:v>66</c:v>
                </c:pt>
                <c:pt idx="97">
                  <c:v>64</c:v>
                </c:pt>
                <c:pt idx="98">
                  <c:v>60</c:v>
                </c:pt>
                <c:pt idx="99">
                  <c:v>78</c:v>
                </c:pt>
                <c:pt idx="100">
                  <c:v>70</c:v>
                </c:pt>
                <c:pt idx="101">
                  <c:v>72</c:v>
                </c:pt>
                <c:pt idx="102">
                  <c:v>69</c:v>
                </c:pt>
                <c:pt idx="103">
                  <c:v>69</c:v>
                </c:pt>
                <c:pt idx="104">
                  <c:v>73</c:v>
                </c:pt>
                <c:pt idx="105">
                  <c:v>79</c:v>
                </c:pt>
                <c:pt idx="106">
                  <c:v>81</c:v>
                </c:pt>
                <c:pt idx="107">
                  <c:v>80</c:v>
                </c:pt>
                <c:pt idx="108">
                  <c:v>82</c:v>
                </c:pt>
                <c:pt idx="109">
                  <c:v>66</c:v>
                </c:pt>
                <c:pt idx="110">
                  <c:v>63</c:v>
                </c:pt>
                <c:pt idx="111">
                  <c:v>68</c:v>
                </c:pt>
                <c:pt idx="112">
                  <c:v>79</c:v>
                </c:pt>
                <c:pt idx="113">
                  <c:v>81</c:v>
                </c:pt>
                <c:pt idx="114">
                  <c:v>69</c:v>
                </c:pt>
                <c:pt idx="115">
                  <c:v>73</c:v>
                </c:pt>
                <c:pt idx="116">
                  <c:v>73</c:v>
                </c:pt>
                <c:pt idx="117">
                  <c:v>75</c:v>
                </c:pt>
                <c:pt idx="118">
                  <c:v>75</c:v>
                </c:pt>
                <c:pt idx="119">
                  <c:v>81</c:v>
                </c:pt>
                <c:pt idx="120">
                  <c:v>82</c:v>
                </c:pt>
                <c:pt idx="121">
                  <c:v>82</c:v>
                </c:pt>
                <c:pt idx="122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F-485D-BCB3-F97C160FF35A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Single!$A$2:$A$185</c:f>
              <c:numCache>
                <c:formatCode>d\-mmm</c:formatCode>
                <c:ptCount val="184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Single!$C$2:$C$124</c:f>
              <c:numCache>
                <c:formatCode>General</c:formatCode>
                <c:ptCount val="123"/>
                <c:pt idx="0">
                  <c:v>98</c:v>
                </c:pt>
                <c:pt idx="1">
                  <c:v>97.2</c:v>
                </c:pt>
                <c:pt idx="2">
                  <c:v>97</c:v>
                </c:pt>
                <c:pt idx="3">
                  <c:v>91.399999999999991</c:v>
                </c:pt>
                <c:pt idx="4">
                  <c:v>89.2</c:v>
                </c:pt>
                <c:pt idx="5">
                  <c:v>92.2</c:v>
                </c:pt>
                <c:pt idx="6">
                  <c:v>93</c:v>
                </c:pt>
                <c:pt idx="7">
                  <c:v>91.399999999999991</c:v>
                </c:pt>
                <c:pt idx="8">
                  <c:v>92.6</c:v>
                </c:pt>
                <c:pt idx="9">
                  <c:v>93</c:v>
                </c:pt>
                <c:pt idx="10">
                  <c:v>90.6</c:v>
                </c:pt>
                <c:pt idx="11">
                  <c:v>90.8</c:v>
                </c:pt>
                <c:pt idx="12">
                  <c:v>92.6</c:v>
                </c:pt>
                <c:pt idx="13">
                  <c:v>93</c:v>
                </c:pt>
                <c:pt idx="14">
                  <c:v>84.2</c:v>
                </c:pt>
                <c:pt idx="15">
                  <c:v>89.199999999999989</c:v>
                </c:pt>
                <c:pt idx="16">
                  <c:v>95</c:v>
                </c:pt>
                <c:pt idx="17">
                  <c:v>95.199999999999989</c:v>
                </c:pt>
                <c:pt idx="18">
                  <c:v>95.800000000000011</c:v>
                </c:pt>
                <c:pt idx="19">
                  <c:v>98.4</c:v>
                </c:pt>
                <c:pt idx="20">
                  <c:v>92.6</c:v>
                </c:pt>
                <c:pt idx="21">
                  <c:v>94.199999999999989</c:v>
                </c:pt>
                <c:pt idx="22">
                  <c:v>91.8</c:v>
                </c:pt>
                <c:pt idx="23">
                  <c:v>92.6</c:v>
                </c:pt>
                <c:pt idx="24">
                  <c:v>85.8</c:v>
                </c:pt>
                <c:pt idx="25">
                  <c:v>84</c:v>
                </c:pt>
                <c:pt idx="26">
                  <c:v>82.4</c:v>
                </c:pt>
                <c:pt idx="27">
                  <c:v>79.599999999999994</c:v>
                </c:pt>
                <c:pt idx="28">
                  <c:v>87.8</c:v>
                </c:pt>
                <c:pt idx="29">
                  <c:v>90.8</c:v>
                </c:pt>
                <c:pt idx="30">
                  <c:v>87.800000000000011</c:v>
                </c:pt>
                <c:pt idx="31">
                  <c:v>86.199999999999989</c:v>
                </c:pt>
                <c:pt idx="32">
                  <c:v>89.199999999999989</c:v>
                </c:pt>
                <c:pt idx="33">
                  <c:v>85.2</c:v>
                </c:pt>
                <c:pt idx="34">
                  <c:v>89.6</c:v>
                </c:pt>
                <c:pt idx="35">
                  <c:v>92.6</c:v>
                </c:pt>
                <c:pt idx="36">
                  <c:v>89</c:v>
                </c:pt>
                <c:pt idx="37">
                  <c:v>90.399999999999991</c:v>
                </c:pt>
                <c:pt idx="38">
                  <c:v>85.4</c:v>
                </c:pt>
                <c:pt idx="39">
                  <c:v>88.8</c:v>
                </c:pt>
                <c:pt idx="40">
                  <c:v>89.2</c:v>
                </c:pt>
                <c:pt idx="41">
                  <c:v>88.2</c:v>
                </c:pt>
                <c:pt idx="42">
                  <c:v>86.399999999999991</c:v>
                </c:pt>
                <c:pt idx="43">
                  <c:v>84.4</c:v>
                </c:pt>
                <c:pt idx="44">
                  <c:v>85.6</c:v>
                </c:pt>
                <c:pt idx="45">
                  <c:v>88.4</c:v>
                </c:pt>
                <c:pt idx="46">
                  <c:v>89.8</c:v>
                </c:pt>
                <c:pt idx="47">
                  <c:v>90.8</c:v>
                </c:pt>
                <c:pt idx="48">
                  <c:v>91</c:v>
                </c:pt>
                <c:pt idx="49">
                  <c:v>90.199999999999989</c:v>
                </c:pt>
                <c:pt idx="50">
                  <c:v>89.2</c:v>
                </c:pt>
                <c:pt idx="51">
                  <c:v>89.8</c:v>
                </c:pt>
                <c:pt idx="52">
                  <c:v>90.8</c:v>
                </c:pt>
                <c:pt idx="53">
                  <c:v>91</c:v>
                </c:pt>
                <c:pt idx="54">
                  <c:v>91</c:v>
                </c:pt>
                <c:pt idx="55">
                  <c:v>85.4</c:v>
                </c:pt>
                <c:pt idx="56">
                  <c:v>87.2</c:v>
                </c:pt>
                <c:pt idx="57">
                  <c:v>84.8</c:v>
                </c:pt>
                <c:pt idx="58">
                  <c:v>85.6</c:v>
                </c:pt>
                <c:pt idx="59">
                  <c:v>87.6</c:v>
                </c:pt>
                <c:pt idx="60">
                  <c:v>84.8</c:v>
                </c:pt>
                <c:pt idx="61">
                  <c:v>82.4</c:v>
                </c:pt>
                <c:pt idx="62">
                  <c:v>80.399999999999991</c:v>
                </c:pt>
                <c:pt idx="63">
                  <c:v>74.400000000000006</c:v>
                </c:pt>
                <c:pt idx="64">
                  <c:v>84.2</c:v>
                </c:pt>
                <c:pt idx="65">
                  <c:v>84.6</c:v>
                </c:pt>
                <c:pt idx="66">
                  <c:v>86.4</c:v>
                </c:pt>
                <c:pt idx="67">
                  <c:v>88.6</c:v>
                </c:pt>
                <c:pt idx="68">
                  <c:v>89</c:v>
                </c:pt>
                <c:pt idx="69">
                  <c:v>89</c:v>
                </c:pt>
                <c:pt idx="70">
                  <c:v>90.6</c:v>
                </c:pt>
                <c:pt idx="71">
                  <c:v>85.4</c:v>
                </c:pt>
                <c:pt idx="72">
                  <c:v>85.6</c:v>
                </c:pt>
                <c:pt idx="73">
                  <c:v>87.6</c:v>
                </c:pt>
                <c:pt idx="74">
                  <c:v>80</c:v>
                </c:pt>
                <c:pt idx="75">
                  <c:v>78.8</c:v>
                </c:pt>
                <c:pt idx="76">
                  <c:v>84.6</c:v>
                </c:pt>
                <c:pt idx="77">
                  <c:v>82.800000000000011</c:v>
                </c:pt>
                <c:pt idx="78">
                  <c:v>82</c:v>
                </c:pt>
                <c:pt idx="79">
                  <c:v>78.8</c:v>
                </c:pt>
                <c:pt idx="80">
                  <c:v>78.8</c:v>
                </c:pt>
                <c:pt idx="81">
                  <c:v>79</c:v>
                </c:pt>
                <c:pt idx="82">
                  <c:v>78.2</c:v>
                </c:pt>
                <c:pt idx="83">
                  <c:v>80.399999999999991</c:v>
                </c:pt>
                <c:pt idx="84">
                  <c:v>83.4</c:v>
                </c:pt>
                <c:pt idx="85">
                  <c:v>84</c:v>
                </c:pt>
                <c:pt idx="86">
                  <c:v>86.4</c:v>
                </c:pt>
                <c:pt idx="87">
                  <c:v>84.6</c:v>
                </c:pt>
                <c:pt idx="88">
                  <c:v>80</c:v>
                </c:pt>
                <c:pt idx="89">
                  <c:v>75.8</c:v>
                </c:pt>
                <c:pt idx="90">
                  <c:v>72.599999999999994</c:v>
                </c:pt>
                <c:pt idx="91">
                  <c:v>65.599999999999994</c:v>
                </c:pt>
                <c:pt idx="92">
                  <c:v>65.599999999999994</c:v>
                </c:pt>
                <c:pt idx="93">
                  <c:v>70.8</c:v>
                </c:pt>
                <c:pt idx="94">
                  <c:v>81.599999999999994</c:v>
                </c:pt>
                <c:pt idx="95">
                  <c:v>72.8</c:v>
                </c:pt>
                <c:pt idx="96">
                  <c:v>66.8</c:v>
                </c:pt>
                <c:pt idx="97">
                  <c:v>64.400000000000006</c:v>
                </c:pt>
                <c:pt idx="98">
                  <c:v>60.8</c:v>
                </c:pt>
                <c:pt idx="99">
                  <c:v>74.400000000000006</c:v>
                </c:pt>
                <c:pt idx="100">
                  <c:v>71.599999999999994</c:v>
                </c:pt>
                <c:pt idx="101">
                  <c:v>71.599999999999994</c:v>
                </c:pt>
                <c:pt idx="102">
                  <c:v>69.599999999999994</c:v>
                </c:pt>
                <c:pt idx="103">
                  <c:v>69</c:v>
                </c:pt>
                <c:pt idx="104">
                  <c:v>72.2</c:v>
                </c:pt>
                <c:pt idx="105">
                  <c:v>77.8</c:v>
                </c:pt>
                <c:pt idx="106">
                  <c:v>80.599999999999994</c:v>
                </c:pt>
                <c:pt idx="107">
                  <c:v>80.199999999999989</c:v>
                </c:pt>
                <c:pt idx="108">
                  <c:v>81.600000000000009</c:v>
                </c:pt>
                <c:pt idx="109">
                  <c:v>69.2</c:v>
                </c:pt>
                <c:pt idx="110">
                  <c:v>63.6</c:v>
                </c:pt>
                <c:pt idx="111">
                  <c:v>67</c:v>
                </c:pt>
                <c:pt idx="112">
                  <c:v>76.8</c:v>
                </c:pt>
                <c:pt idx="113">
                  <c:v>80.599999999999994</c:v>
                </c:pt>
                <c:pt idx="114">
                  <c:v>71.400000000000006</c:v>
                </c:pt>
                <c:pt idx="115">
                  <c:v>72.2</c:v>
                </c:pt>
                <c:pt idx="116">
                  <c:v>73</c:v>
                </c:pt>
                <c:pt idx="117">
                  <c:v>74.599999999999994</c:v>
                </c:pt>
                <c:pt idx="118">
                  <c:v>75</c:v>
                </c:pt>
                <c:pt idx="119">
                  <c:v>79.8</c:v>
                </c:pt>
                <c:pt idx="120">
                  <c:v>81.800000000000011</c:v>
                </c:pt>
                <c:pt idx="121">
                  <c:v>82</c:v>
                </c:pt>
                <c:pt idx="122">
                  <c:v>81.199999999999989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F-485D-BCB3-F97C160FF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5583"/>
        <c:axId val="40397279"/>
      </c:scatterChart>
      <c:valAx>
        <c:axId val="4041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7279"/>
        <c:crosses val="autoZero"/>
        <c:crossBetween val="midCat"/>
      </c:valAx>
      <c:valAx>
        <c:axId val="40397279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Double!$A$2:$A$124</c:f>
              <c:numCache>
                <c:formatCode>d\-mmm</c:formatCode>
                <c:ptCount val="12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Double!$B$2:$B$124</c:f>
              <c:numCache>
                <c:formatCode>General</c:formatCode>
                <c:ptCount val="123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90</c:v>
                </c:pt>
                <c:pt idx="4">
                  <c:v>89</c:v>
                </c:pt>
                <c:pt idx="5">
                  <c:v>93</c:v>
                </c:pt>
                <c:pt idx="6">
                  <c:v>93</c:v>
                </c:pt>
                <c:pt idx="7">
                  <c:v>91</c:v>
                </c:pt>
                <c:pt idx="8">
                  <c:v>93</c:v>
                </c:pt>
                <c:pt idx="9">
                  <c:v>93</c:v>
                </c:pt>
                <c:pt idx="10">
                  <c:v>90</c:v>
                </c:pt>
                <c:pt idx="11">
                  <c:v>91</c:v>
                </c:pt>
                <c:pt idx="12">
                  <c:v>93</c:v>
                </c:pt>
                <c:pt idx="13">
                  <c:v>93</c:v>
                </c:pt>
                <c:pt idx="14">
                  <c:v>82</c:v>
                </c:pt>
                <c:pt idx="15">
                  <c:v>91</c:v>
                </c:pt>
                <c:pt idx="16">
                  <c:v>96</c:v>
                </c:pt>
                <c:pt idx="17">
                  <c:v>95</c:v>
                </c:pt>
                <c:pt idx="18">
                  <c:v>96</c:v>
                </c:pt>
                <c:pt idx="19">
                  <c:v>99</c:v>
                </c:pt>
                <c:pt idx="20">
                  <c:v>91</c:v>
                </c:pt>
                <c:pt idx="21">
                  <c:v>95</c:v>
                </c:pt>
                <c:pt idx="22">
                  <c:v>91</c:v>
                </c:pt>
                <c:pt idx="23">
                  <c:v>93</c:v>
                </c:pt>
                <c:pt idx="24">
                  <c:v>84</c:v>
                </c:pt>
                <c:pt idx="25">
                  <c:v>84</c:v>
                </c:pt>
                <c:pt idx="26">
                  <c:v>82</c:v>
                </c:pt>
                <c:pt idx="27">
                  <c:v>79</c:v>
                </c:pt>
                <c:pt idx="28">
                  <c:v>90</c:v>
                </c:pt>
                <c:pt idx="29">
                  <c:v>91</c:v>
                </c:pt>
                <c:pt idx="30">
                  <c:v>87</c:v>
                </c:pt>
                <c:pt idx="31">
                  <c:v>86</c:v>
                </c:pt>
                <c:pt idx="32">
                  <c:v>90</c:v>
                </c:pt>
                <c:pt idx="33">
                  <c:v>84</c:v>
                </c:pt>
                <c:pt idx="34">
                  <c:v>91</c:v>
                </c:pt>
                <c:pt idx="35">
                  <c:v>93</c:v>
                </c:pt>
                <c:pt idx="36">
                  <c:v>88</c:v>
                </c:pt>
                <c:pt idx="37">
                  <c:v>91</c:v>
                </c:pt>
                <c:pt idx="38">
                  <c:v>84</c:v>
                </c:pt>
                <c:pt idx="39">
                  <c:v>90</c:v>
                </c:pt>
                <c:pt idx="40">
                  <c:v>89</c:v>
                </c:pt>
                <c:pt idx="41">
                  <c:v>88</c:v>
                </c:pt>
                <c:pt idx="42">
                  <c:v>86</c:v>
                </c:pt>
                <c:pt idx="43">
                  <c:v>84</c:v>
                </c:pt>
                <c:pt idx="44">
                  <c:v>86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91</c:v>
                </c:pt>
                <c:pt idx="49">
                  <c:v>90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84</c:v>
                </c:pt>
                <c:pt idx="56">
                  <c:v>88</c:v>
                </c:pt>
                <c:pt idx="57">
                  <c:v>84</c:v>
                </c:pt>
                <c:pt idx="58">
                  <c:v>86</c:v>
                </c:pt>
                <c:pt idx="59">
                  <c:v>88</c:v>
                </c:pt>
                <c:pt idx="60">
                  <c:v>84</c:v>
                </c:pt>
                <c:pt idx="61">
                  <c:v>82</c:v>
                </c:pt>
                <c:pt idx="62">
                  <c:v>80</c:v>
                </c:pt>
                <c:pt idx="63">
                  <c:v>73</c:v>
                </c:pt>
                <c:pt idx="64">
                  <c:v>87</c:v>
                </c:pt>
                <c:pt idx="65">
                  <c:v>84</c:v>
                </c:pt>
                <c:pt idx="66">
                  <c:v>87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91</c:v>
                </c:pt>
                <c:pt idx="71">
                  <c:v>84</c:v>
                </c:pt>
                <c:pt idx="72">
                  <c:v>86</c:v>
                </c:pt>
                <c:pt idx="73">
                  <c:v>88</c:v>
                </c:pt>
                <c:pt idx="74">
                  <c:v>78</c:v>
                </c:pt>
                <c:pt idx="75">
                  <c:v>79</c:v>
                </c:pt>
                <c:pt idx="76">
                  <c:v>86</c:v>
                </c:pt>
                <c:pt idx="77">
                  <c:v>82</c:v>
                </c:pt>
                <c:pt idx="78">
                  <c:v>82</c:v>
                </c:pt>
                <c:pt idx="79">
                  <c:v>78</c:v>
                </c:pt>
                <c:pt idx="80">
                  <c:v>79</c:v>
                </c:pt>
                <c:pt idx="81">
                  <c:v>79</c:v>
                </c:pt>
                <c:pt idx="82">
                  <c:v>78</c:v>
                </c:pt>
                <c:pt idx="83">
                  <c:v>81</c:v>
                </c:pt>
                <c:pt idx="84">
                  <c:v>84</c:v>
                </c:pt>
                <c:pt idx="85">
                  <c:v>84</c:v>
                </c:pt>
                <c:pt idx="86">
                  <c:v>87</c:v>
                </c:pt>
                <c:pt idx="87">
                  <c:v>84</c:v>
                </c:pt>
                <c:pt idx="88">
                  <c:v>79</c:v>
                </c:pt>
                <c:pt idx="89">
                  <c:v>75</c:v>
                </c:pt>
                <c:pt idx="90">
                  <c:v>72</c:v>
                </c:pt>
                <c:pt idx="91">
                  <c:v>64</c:v>
                </c:pt>
                <c:pt idx="92">
                  <c:v>66</c:v>
                </c:pt>
                <c:pt idx="93">
                  <c:v>72</c:v>
                </c:pt>
                <c:pt idx="94">
                  <c:v>84</c:v>
                </c:pt>
                <c:pt idx="95">
                  <c:v>70</c:v>
                </c:pt>
                <c:pt idx="96">
                  <c:v>66</c:v>
                </c:pt>
                <c:pt idx="97">
                  <c:v>64</c:v>
                </c:pt>
                <c:pt idx="98">
                  <c:v>60</c:v>
                </c:pt>
                <c:pt idx="99">
                  <c:v>78</c:v>
                </c:pt>
                <c:pt idx="100">
                  <c:v>70</c:v>
                </c:pt>
                <c:pt idx="101">
                  <c:v>72</c:v>
                </c:pt>
                <c:pt idx="102">
                  <c:v>69</c:v>
                </c:pt>
                <c:pt idx="103">
                  <c:v>69</c:v>
                </c:pt>
                <c:pt idx="104">
                  <c:v>73</c:v>
                </c:pt>
                <c:pt idx="105">
                  <c:v>79</c:v>
                </c:pt>
                <c:pt idx="106">
                  <c:v>81</c:v>
                </c:pt>
                <c:pt idx="107">
                  <c:v>80</c:v>
                </c:pt>
                <c:pt idx="108">
                  <c:v>82</c:v>
                </c:pt>
                <c:pt idx="109">
                  <c:v>66</c:v>
                </c:pt>
                <c:pt idx="110">
                  <c:v>63</c:v>
                </c:pt>
                <c:pt idx="111">
                  <c:v>68</c:v>
                </c:pt>
                <c:pt idx="112">
                  <c:v>79</c:v>
                </c:pt>
                <c:pt idx="113">
                  <c:v>81</c:v>
                </c:pt>
                <c:pt idx="114">
                  <c:v>69</c:v>
                </c:pt>
                <c:pt idx="115">
                  <c:v>73</c:v>
                </c:pt>
                <c:pt idx="116">
                  <c:v>73</c:v>
                </c:pt>
                <c:pt idx="117">
                  <c:v>75</c:v>
                </c:pt>
                <c:pt idx="118">
                  <c:v>75</c:v>
                </c:pt>
                <c:pt idx="119">
                  <c:v>81</c:v>
                </c:pt>
                <c:pt idx="120">
                  <c:v>82</c:v>
                </c:pt>
                <c:pt idx="121">
                  <c:v>82</c:v>
                </c:pt>
                <c:pt idx="122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D-40B3-9178-714B39D56F4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Double!$A$2:$A$185</c:f>
              <c:numCache>
                <c:formatCode>d\-mmm</c:formatCode>
                <c:ptCount val="184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Double!$E$2:$E$124</c:f>
              <c:numCache>
                <c:formatCode>General</c:formatCode>
                <c:ptCount val="123"/>
                <c:pt idx="0">
                  <c:v>98</c:v>
                </c:pt>
                <c:pt idx="1">
                  <c:v>97.199920000000006</c:v>
                </c:pt>
                <c:pt idx="2">
                  <c:v>97.039888006400005</c:v>
                </c:pt>
                <c:pt idx="3">
                  <c:v>91.407318416639484</c:v>
                </c:pt>
                <c:pt idx="4">
                  <c:v>89.480611913214048</c:v>
                </c:pt>
                <c:pt idx="5">
                  <c:v>92.295552163575906</c:v>
                </c:pt>
                <c:pt idx="6">
                  <c:v>92.858596569475196</c:v>
                </c:pt>
                <c:pt idx="7">
                  <c:v>91.371056762929484</c:v>
                </c:pt>
                <c:pt idx="8">
                  <c:v>92.673679117079317</c:v>
                </c:pt>
                <c:pt idx="9">
                  <c:v>92.934229693579923</c:v>
                </c:pt>
                <c:pt idx="10">
                  <c:v>90.586105070504544</c:v>
                </c:pt>
                <c:pt idx="11">
                  <c:v>90.916513257483828</c:v>
                </c:pt>
                <c:pt idx="12">
                  <c:v>92.582761573819099</c:v>
                </c:pt>
                <c:pt idx="13">
                  <c:v>92.916044616160249</c:v>
                </c:pt>
                <c:pt idx="14">
                  <c:v>84.181827941059183</c:v>
                </c:pt>
                <c:pt idx="15">
                  <c:v>89.635530059803671</c:v>
                </c:pt>
                <c:pt idx="16">
                  <c:v>94.7267796411478</c:v>
                </c:pt>
                <c:pt idx="17">
                  <c:v>94.945051415045327</c:v>
                </c:pt>
                <c:pt idx="18">
                  <c:v>95.788790165711646</c:v>
                </c:pt>
                <c:pt idx="19">
                  <c:v>98.357794812631639</c:v>
                </c:pt>
                <c:pt idx="20">
                  <c:v>92.47100711843062</c:v>
                </c:pt>
                <c:pt idx="21">
                  <c:v>94.493851899020939</c:v>
                </c:pt>
                <c:pt idx="22">
                  <c:v>91.698141346987086</c:v>
                </c:pt>
                <c:pt idx="23">
                  <c:v>92.739103385272557</c:v>
                </c:pt>
                <c:pt idx="24">
                  <c:v>85.746596664658824</c:v>
                </c:pt>
                <c:pt idx="25">
                  <c:v>84.347955592802919</c:v>
                </c:pt>
                <c:pt idx="26">
                  <c:v>82.468039541984311</c:v>
                </c:pt>
                <c:pt idx="27">
                  <c:v>79.691778888657225</c:v>
                </c:pt>
                <c:pt idx="28">
                  <c:v>87.937351415680723</c:v>
                </c:pt>
                <c:pt idx="29">
                  <c:v>90.386710932972164</c:v>
                </c:pt>
                <c:pt idx="30">
                  <c:v>87.676311899555827</c:v>
                </c:pt>
                <c:pt idx="31">
                  <c:v>86.334097987920572</c:v>
                </c:pt>
                <c:pt idx="32">
                  <c:v>89.265948477754506</c:v>
                </c:pt>
                <c:pt idx="33">
                  <c:v>85.051897299843063</c:v>
                </c:pt>
                <c:pt idx="34">
                  <c:v>89.809562912476778</c:v>
                </c:pt>
                <c:pt idx="35">
                  <c:v>92.361351269970541</c:v>
                </c:pt>
                <c:pt idx="36">
                  <c:v>88.871360033367694</c:v>
                </c:pt>
                <c:pt idx="37">
                  <c:v>90.573532077244451</c:v>
                </c:pt>
                <c:pt idx="38">
                  <c:v>85.313440603453614</c:v>
                </c:pt>
                <c:pt idx="39">
                  <c:v>89.06179723344718</c:v>
                </c:pt>
                <c:pt idx="40">
                  <c:v>89.011463615667211</c:v>
                </c:pt>
                <c:pt idx="41">
                  <c:v>88.20131597502197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D-40B3-9178-714B39D5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5583"/>
        <c:axId val="40397279"/>
      </c:scatterChart>
      <c:valAx>
        <c:axId val="4041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7279"/>
        <c:crosses val="autoZero"/>
        <c:crossBetween val="midCat"/>
      </c:valAx>
      <c:valAx>
        <c:axId val="40397279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Triple!$A$2:$A$124</c:f>
              <c:numCache>
                <c:formatCode>d\-mmm</c:formatCode>
                <c:ptCount val="12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Triple!$B$2:$B$124</c:f>
              <c:numCache>
                <c:formatCode>General</c:formatCode>
                <c:ptCount val="123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90</c:v>
                </c:pt>
                <c:pt idx="4">
                  <c:v>89</c:v>
                </c:pt>
                <c:pt idx="5">
                  <c:v>93</c:v>
                </c:pt>
                <c:pt idx="6">
                  <c:v>93</c:v>
                </c:pt>
                <c:pt idx="7">
                  <c:v>91</c:v>
                </c:pt>
                <c:pt idx="8">
                  <c:v>93</c:v>
                </c:pt>
                <c:pt idx="9">
                  <c:v>93</c:v>
                </c:pt>
                <c:pt idx="10">
                  <c:v>90</c:v>
                </c:pt>
                <c:pt idx="11">
                  <c:v>91</c:v>
                </c:pt>
                <c:pt idx="12">
                  <c:v>93</c:v>
                </c:pt>
                <c:pt idx="13">
                  <c:v>93</c:v>
                </c:pt>
                <c:pt idx="14">
                  <c:v>82</c:v>
                </c:pt>
                <c:pt idx="15">
                  <c:v>91</c:v>
                </c:pt>
                <c:pt idx="16">
                  <c:v>96</c:v>
                </c:pt>
                <c:pt idx="17">
                  <c:v>95</c:v>
                </c:pt>
                <c:pt idx="18">
                  <c:v>96</c:v>
                </c:pt>
                <c:pt idx="19">
                  <c:v>99</c:v>
                </c:pt>
                <c:pt idx="20">
                  <c:v>91</c:v>
                </c:pt>
                <c:pt idx="21">
                  <c:v>95</c:v>
                </c:pt>
                <c:pt idx="22">
                  <c:v>91</c:v>
                </c:pt>
                <c:pt idx="23">
                  <c:v>93</c:v>
                </c:pt>
                <c:pt idx="24">
                  <c:v>84</c:v>
                </c:pt>
                <c:pt idx="25">
                  <c:v>84</c:v>
                </c:pt>
                <c:pt idx="26">
                  <c:v>82</c:v>
                </c:pt>
                <c:pt idx="27">
                  <c:v>79</c:v>
                </c:pt>
                <c:pt idx="28">
                  <c:v>90</c:v>
                </c:pt>
                <c:pt idx="29">
                  <c:v>91</c:v>
                </c:pt>
                <c:pt idx="30">
                  <c:v>87</c:v>
                </c:pt>
                <c:pt idx="31">
                  <c:v>86</c:v>
                </c:pt>
                <c:pt idx="32">
                  <c:v>90</c:v>
                </c:pt>
                <c:pt idx="33">
                  <c:v>84</c:v>
                </c:pt>
                <c:pt idx="34">
                  <c:v>91</c:v>
                </c:pt>
                <c:pt idx="35">
                  <c:v>93</c:v>
                </c:pt>
                <c:pt idx="36">
                  <c:v>88</c:v>
                </c:pt>
                <c:pt idx="37">
                  <c:v>91</c:v>
                </c:pt>
                <c:pt idx="38">
                  <c:v>84</c:v>
                </c:pt>
                <c:pt idx="39">
                  <c:v>90</c:v>
                </c:pt>
                <c:pt idx="40">
                  <c:v>89</c:v>
                </c:pt>
                <c:pt idx="41">
                  <c:v>88</c:v>
                </c:pt>
                <c:pt idx="42">
                  <c:v>86</c:v>
                </c:pt>
                <c:pt idx="43">
                  <c:v>84</c:v>
                </c:pt>
                <c:pt idx="44">
                  <c:v>86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91</c:v>
                </c:pt>
                <c:pt idx="49">
                  <c:v>90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84</c:v>
                </c:pt>
                <c:pt idx="56">
                  <c:v>88</c:v>
                </c:pt>
                <c:pt idx="57">
                  <c:v>84</c:v>
                </c:pt>
                <c:pt idx="58">
                  <c:v>86</c:v>
                </c:pt>
                <c:pt idx="59">
                  <c:v>88</c:v>
                </c:pt>
                <c:pt idx="60">
                  <c:v>84</c:v>
                </c:pt>
                <c:pt idx="61">
                  <c:v>82</c:v>
                </c:pt>
                <c:pt idx="62">
                  <c:v>80</c:v>
                </c:pt>
                <c:pt idx="63">
                  <c:v>73</c:v>
                </c:pt>
                <c:pt idx="64">
                  <c:v>87</c:v>
                </c:pt>
                <c:pt idx="65">
                  <c:v>84</c:v>
                </c:pt>
                <c:pt idx="66">
                  <c:v>87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91</c:v>
                </c:pt>
                <c:pt idx="71">
                  <c:v>84</c:v>
                </c:pt>
                <c:pt idx="72">
                  <c:v>86</c:v>
                </c:pt>
                <c:pt idx="73">
                  <c:v>88</c:v>
                </c:pt>
                <c:pt idx="74">
                  <c:v>78</c:v>
                </c:pt>
                <c:pt idx="75">
                  <c:v>79</c:v>
                </c:pt>
                <c:pt idx="76">
                  <c:v>86</c:v>
                </c:pt>
                <c:pt idx="77">
                  <c:v>82</c:v>
                </c:pt>
                <c:pt idx="78">
                  <c:v>82</c:v>
                </c:pt>
                <c:pt idx="79">
                  <c:v>78</c:v>
                </c:pt>
                <c:pt idx="80">
                  <c:v>79</c:v>
                </c:pt>
                <c:pt idx="81">
                  <c:v>79</c:v>
                </c:pt>
                <c:pt idx="82">
                  <c:v>78</c:v>
                </c:pt>
                <c:pt idx="83">
                  <c:v>81</c:v>
                </c:pt>
                <c:pt idx="84">
                  <c:v>84</c:v>
                </c:pt>
                <c:pt idx="85">
                  <c:v>84</c:v>
                </c:pt>
                <c:pt idx="86">
                  <c:v>87</c:v>
                </c:pt>
                <c:pt idx="87">
                  <c:v>84</c:v>
                </c:pt>
                <c:pt idx="88">
                  <c:v>79</c:v>
                </c:pt>
                <c:pt idx="89">
                  <c:v>75</c:v>
                </c:pt>
                <c:pt idx="90">
                  <c:v>72</c:v>
                </c:pt>
                <c:pt idx="91">
                  <c:v>64</c:v>
                </c:pt>
                <c:pt idx="92">
                  <c:v>66</c:v>
                </c:pt>
                <c:pt idx="93">
                  <c:v>72</c:v>
                </c:pt>
                <c:pt idx="94">
                  <c:v>84</c:v>
                </c:pt>
                <c:pt idx="95">
                  <c:v>70</c:v>
                </c:pt>
                <c:pt idx="96">
                  <c:v>66</c:v>
                </c:pt>
                <c:pt idx="97">
                  <c:v>64</c:v>
                </c:pt>
                <c:pt idx="98">
                  <c:v>60</c:v>
                </c:pt>
                <c:pt idx="99">
                  <c:v>78</c:v>
                </c:pt>
                <c:pt idx="100">
                  <c:v>70</c:v>
                </c:pt>
                <c:pt idx="101">
                  <c:v>72</c:v>
                </c:pt>
                <c:pt idx="102">
                  <c:v>69</c:v>
                </c:pt>
                <c:pt idx="103">
                  <c:v>69</c:v>
                </c:pt>
                <c:pt idx="104">
                  <c:v>73</c:v>
                </c:pt>
                <c:pt idx="105">
                  <c:v>79</c:v>
                </c:pt>
                <c:pt idx="106">
                  <c:v>81</c:v>
                </c:pt>
                <c:pt idx="107">
                  <c:v>80</c:v>
                </c:pt>
                <c:pt idx="108">
                  <c:v>82</c:v>
                </c:pt>
                <c:pt idx="109">
                  <c:v>66</c:v>
                </c:pt>
                <c:pt idx="110">
                  <c:v>63</c:v>
                </c:pt>
                <c:pt idx="111">
                  <c:v>68</c:v>
                </c:pt>
                <c:pt idx="112">
                  <c:v>79</c:v>
                </c:pt>
                <c:pt idx="113">
                  <c:v>81</c:v>
                </c:pt>
                <c:pt idx="114">
                  <c:v>69</c:v>
                </c:pt>
                <c:pt idx="115">
                  <c:v>73</c:v>
                </c:pt>
                <c:pt idx="116">
                  <c:v>73</c:v>
                </c:pt>
                <c:pt idx="117">
                  <c:v>75</c:v>
                </c:pt>
                <c:pt idx="118">
                  <c:v>75</c:v>
                </c:pt>
                <c:pt idx="119">
                  <c:v>81</c:v>
                </c:pt>
                <c:pt idx="120">
                  <c:v>82</c:v>
                </c:pt>
                <c:pt idx="121">
                  <c:v>82</c:v>
                </c:pt>
                <c:pt idx="122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A-4FAE-BB29-4E5554FA11EF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Triple!$A$2:$A$185</c:f>
              <c:numCache>
                <c:formatCode>d\-mmm</c:formatCode>
                <c:ptCount val="184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</c:numCache>
            </c:numRef>
          </c:xVal>
          <c:yVal>
            <c:numRef>
              <c:f>Triple!$F$2:$F$124</c:f>
              <c:numCache>
                <c:formatCode>General</c:formatCode>
                <c:ptCount val="123"/>
                <c:pt idx="0">
                  <c:v>98</c:v>
                </c:pt>
                <c:pt idx="1">
                  <c:v>97.199920000000006</c:v>
                </c:pt>
                <c:pt idx="2">
                  <c:v>97.039888006400005</c:v>
                </c:pt>
                <c:pt idx="3">
                  <c:v>91.407318416639484</c:v>
                </c:pt>
                <c:pt idx="4">
                  <c:v>89.480611913214048</c:v>
                </c:pt>
                <c:pt idx="5">
                  <c:v>92.295552163575906</c:v>
                </c:pt>
                <c:pt idx="6">
                  <c:v>92.858596569475196</c:v>
                </c:pt>
                <c:pt idx="7">
                  <c:v>91.371056762929484</c:v>
                </c:pt>
                <c:pt idx="8">
                  <c:v>92.673679117079317</c:v>
                </c:pt>
                <c:pt idx="9">
                  <c:v>92.934229693579923</c:v>
                </c:pt>
                <c:pt idx="10">
                  <c:v>90.586105070504544</c:v>
                </c:pt>
                <c:pt idx="11">
                  <c:v>90.916513257483828</c:v>
                </c:pt>
                <c:pt idx="12">
                  <c:v>92.582761573819099</c:v>
                </c:pt>
                <c:pt idx="13">
                  <c:v>92.916044616160249</c:v>
                </c:pt>
                <c:pt idx="14">
                  <c:v>84.181827941059183</c:v>
                </c:pt>
                <c:pt idx="15">
                  <c:v>89.635530059803671</c:v>
                </c:pt>
                <c:pt idx="16">
                  <c:v>94.7267796411478</c:v>
                </c:pt>
                <c:pt idx="17">
                  <c:v>94.945051415045327</c:v>
                </c:pt>
                <c:pt idx="18">
                  <c:v>95.788790165711646</c:v>
                </c:pt>
                <c:pt idx="19">
                  <c:v>98.357794812631639</c:v>
                </c:pt>
                <c:pt idx="20">
                  <c:v>92.47100711843062</c:v>
                </c:pt>
                <c:pt idx="21">
                  <c:v>94.493851899020939</c:v>
                </c:pt>
                <c:pt idx="22">
                  <c:v>91.698141346987086</c:v>
                </c:pt>
                <c:pt idx="23">
                  <c:v>92.739103385272557</c:v>
                </c:pt>
                <c:pt idx="24">
                  <c:v>85.746596664658824</c:v>
                </c:pt>
                <c:pt idx="25">
                  <c:v>84.347955592802919</c:v>
                </c:pt>
                <c:pt idx="26">
                  <c:v>82.468039541984311</c:v>
                </c:pt>
                <c:pt idx="27">
                  <c:v>79.691778888657225</c:v>
                </c:pt>
                <c:pt idx="28">
                  <c:v>87.937351415680723</c:v>
                </c:pt>
                <c:pt idx="29">
                  <c:v>90.386710932972164</c:v>
                </c:pt>
                <c:pt idx="30">
                  <c:v>87.676311899555827</c:v>
                </c:pt>
                <c:pt idx="31">
                  <c:v>86.334097987920572</c:v>
                </c:pt>
                <c:pt idx="32">
                  <c:v>89.265948477754506</c:v>
                </c:pt>
                <c:pt idx="33">
                  <c:v>85.051897299843063</c:v>
                </c:pt>
                <c:pt idx="34">
                  <c:v>89.809562912476778</c:v>
                </c:pt>
                <c:pt idx="35">
                  <c:v>92.361351269970541</c:v>
                </c:pt>
                <c:pt idx="36">
                  <c:v>88.871360033367694</c:v>
                </c:pt>
                <c:pt idx="37">
                  <c:v>90.573532077244451</c:v>
                </c:pt>
                <c:pt idx="38">
                  <c:v>85.313440603453614</c:v>
                </c:pt>
                <c:pt idx="39">
                  <c:v>89.06179723344718</c:v>
                </c:pt>
                <c:pt idx="40">
                  <c:v>89.011463615667211</c:v>
                </c:pt>
                <c:pt idx="41">
                  <c:v>88.20131597502197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0A-4FAE-BB29-4E5554FA1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5583"/>
        <c:axId val="40397279"/>
      </c:scatterChart>
      <c:valAx>
        <c:axId val="4041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7279"/>
        <c:crosses val="autoZero"/>
        <c:crossBetween val="midCat"/>
      </c:valAx>
      <c:valAx>
        <c:axId val="40397279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Error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'Holt Winter'!$A$12:$A$86</c:f>
              <c:strCache>
                <c:ptCount val="75"/>
                <c:pt idx="0">
                  <c:v>01/08/1997</c:v>
                </c:pt>
                <c:pt idx="1">
                  <c:v>01/09/1997</c:v>
                </c:pt>
                <c:pt idx="2">
                  <c:v>01/10/1997</c:v>
                </c:pt>
                <c:pt idx="3">
                  <c:v>01/07/1998</c:v>
                </c:pt>
                <c:pt idx="4">
                  <c:v>01/08/1998</c:v>
                </c:pt>
                <c:pt idx="5">
                  <c:v>01/09/1998</c:v>
                </c:pt>
                <c:pt idx="6">
                  <c:v>01/10/1998</c:v>
                </c:pt>
                <c:pt idx="7">
                  <c:v>01/07/1999</c:v>
                </c:pt>
                <c:pt idx="8">
                  <c:v>01/08/1999</c:v>
                </c:pt>
                <c:pt idx="9">
                  <c:v>01/09/1999</c:v>
                </c:pt>
                <c:pt idx="10">
                  <c:v>01/10/1999</c:v>
                </c:pt>
                <c:pt idx="11">
                  <c:v>01/07/2000</c:v>
                </c:pt>
                <c:pt idx="12">
                  <c:v>01/08/2000</c:v>
                </c:pt>
                <c:pt idx="13">
                  <c:v>01/09/2000</c:v>
                </c:pt>
                <c:pt idx="14">
                  <c:v>01/10/2000</c:v>
                </c:pt>
                <c:pt idx="15">
                  <c:v>01/07/2001</c:v>
                </c:pt>
                <c:pt idx="16">
                  <c:v>01/08/2001</c:v>
                </c:pt>
                <c:pt idx="17">
                  <c:v>01/09/2001</c:v>
                </c:pt>
                <c:pt idx="18">
                  <c:v>01/10/2001</c:v>
                </c:pt>
                <c:pt idx="19">
                  <c:v>01/07/2002</c:v>
                </c:pt>
                <c:pt idx="20">
                  <c:v>01/08/2002</c:v>
                </c:pt>
                <c:pt idx="21">
                  <c:v>01/09/2002</c:v>
                </c:pt>
                <c:pt idx="22">
                  <c:v>01/10/2002</c:v>
                </c:pt>
                <c:pt idx="23">
                  <c:v>01/07/2003</c:v>
                </c:pt>
                <c:pt idx="24">
                  <c:v>01/08/2003</c:v>
                </c:pt>
                <c:pt idx="25">
                  <c:v>01/09/2003</c:v>
                </c:pt>
                <c:pt idx="26">
                  <c:v>01/10/2003</c:v>
                </c:pt>
                <c:pt idx="27">
                  <c:v>01/07/2004</c:v>
                </c:pt>
                <c:pt idx="28">
                  <c:v>01/08/2004</c:v>
                </c:pt>
                <c:pt idx="29">
                  <c:v>01/09/2004</c:v>
                </c:pt>
                <c:pt idx="30">
                  <c:v>01/10/2004</c:v>
                </c:pt>
                <c:pt idx="31">
                  <c:v>01/07/2005</c:v>
                </c:pt>
                <c:pt idx="32">
                  <c:v>01/08/2005</c:v>
                </c:pt>
                <c:pt idx="33">
                  <c:v>01/09/2005</c:v>
                </c:pt>
                <c:pt idx="34">
                  <c:v>01/10/2005</c:v>
                </c:pt>
                <c:pt idx="35">
                  <c:v>01/07/2006</c:v>
                </c:pt>
                <c:pt idx="36">
                  <c:v>01/08/2006</c:v>
                </c:pt>
                <c:pt idx="37">
                  <c:v>01/09/2006</c:v>
                </c:pt>
                <c:pt idx="38">
                  <c:v>01/10/2006</c:v>
                </c:pt>
                <c:pt idx="39">
                  <c:v>01/07/2007</c:v>
                </c:pt>
                <c:pt idx="40">
                  <c:v>01/08/2007</c:v>
                </c:pt>
                <c:pt idx="41">
                  <c:v>01/09/2007</c:v>
                </c:pt>
                <c:pt idx="42">
                  <c:v>01/10/2007</c:v>
                </c:pt>
                <c:pt idx="43">
                  <c:v>01/07/2008</c:v>
                </c:pt>
                <c:pt idx="44">
                  <c:v>01/08/2008</c:v>
                </c:pt>
                <c:pt idx="45">
                  <c:v>01/09/2008</c:v>
                </c:pt>
                <c:pt idx="46">
                  <c:v>01/10/2008</c:v>
                </c:pt>
                <c:pt idx="47">
                  <c:v>01/07/2009</c:v>
                </c:pt>
                <c:pt idx="48">
                  <c:v>01/08/2009</c:v>
                </c:pt>
                <c:pt idx="49">
                  <c:v>01/09/2009</c:v>
                </c:pt>
                <c:pt idx="50">
                  <c:v>01/10/2009</c:v>
                </c:pt>
                <c:pt idx="51">
                  <c:v>01/07/2010</c:v>
                </c:pt>
                <c:pt idx="52">
                  <c:v>01/08/2010</c:v>
                </c:pt>
                <c:pt idx="53">
                  <c:v>01/09/2010</c:v>
                </c:pt>
                <c:pt idx="54">
                  <c:v>01/10/2010</c:v>
                </c:pt>
                <c:pt idx="55">
                  <c:v>01/07/2011</c:v>
                </c:pt>
                <c:pt idx="56">
                  <c:v>01/08/2011</c:v>
                </c:pt>
                <c:pt idx="57">
                  <c:v>01/09/2011</c:v>
                </c:pt>
                <c:pt idx="58">
                  <c:v>01/10/2011</c:v>
                </c:pt>
                <c:pt idx="59">
                  <c:v>01/07/2012</c:v>
                </c:pt>
                <c:pt idx="60">
                  <c:v>01/08/2012</c:v>
                </c:pt>
                <c:pt idx="61">
                  <c:v>01/09/2012</c:v>
                </c:pt>
                <c:pt idx="62">
                  <c:v>01/10/2012</c:v>
                </c:pt>
                <c:pt idx="63">
                  <c:v>01/07/2013</c:v>
                </c:pt>
                <c:pt idx="64">
                  <c:v>01/08/2013</c:v>
                </c:pt>
                <c:pt idx="65">
                  <c:v>01/09/2013</c:v>
                </c:pt>
                <c:pt idx="66">
                  <c:v>01/10/2013</c:v>
                </c:pt>
                <c:pt idx="67">
                  <c:v>01/07/2014</c:v>
                </c:pt>
                <c:pt idx="68">
                  <c:v>01/08/2014</c:v>
                </c:pt>
                <c:pt idx="69">
                  <c:v>01/09/2014</c:v>
                </c:pt>
                <c:pt idx="70">
                  <c:v>01/10/2014</c:v>
                </c:pt>
                <c:pt idx="71">
                  <c:v>01/07/2015</c:v>
                </c:pt>
                <c:pt idx="72">
                  <c:v>01/08/2015</c:v>
                </c:pt>
                <c:pt idx="73">
                  <c:v>01/09/2015</c:v>
                </c:pt>
                <c:pt idx="74">
                  <c:v>01/10/2015</c:v>
                </c:pt>
              </c:strCache>
            </c:strRef>
          </c:xVal>
          <c:yVal>
            <c:numRef>
              <c:f>'Holt Winter'!$G$12:$G$86</c:f>
              <c:numCache>
                <c:formatCode>General</c:formatCode>
                <c:ptCount val="75"/>
                <c:pt idx="0">
                  <c:v>-6.1293543984920404</c:v>
                </c:pt>
                <c:pt idx="1">
                  <c:v>-5.2281258725940063</c:v>
                </c:pt>
                <c:pt idx="2">
                  <c:v>-10.067837380336329</c:v>
                </c:pt>
                <c:pt idx="3">
                  <c:v>-5.7062898338802057</c:v>
                </c:pt>
                <c:pt idx="4">
                  <c:v>-2.8745180478623524</c:v>
                </c:pt>
                <c:pt idx="5">
                  <c:v>1.3485387524059718</c:v>
                </c:pt>
                <c:pt idx="6">
                  <c:v>1.266882093118042</c:v>
                </c:pt>
                <c:pt idx="7">
                  <c:v>-8.6226341481701638</c:v>
                </c:pt>
                <c:pt idx="8">
                  <c:v>4.3148041187126864</c:v>
                </c:pt>
                <c:pt idx="9">
                  <c:v>-1.4040076481608281</c:v>
                </c:pt>
                <c:pt idx="10">
                  <c:v>-3.8458084156034573</c:v>
                </c:pt>
                <c:pt idx="11">
                  <c:v>2.973916682349298</c:v>
                </c:pt>
                <c:pt idx="12">
                  <c:v>3.0138753376468088</c:v>
                </c:pt>
                <c:pt idx="13">
                  <c:v>-5.5309859121395419</c:v>
                </c:pt>
                <c:pt idx="14">
                  <c:v>3.5845173815483946</c:v>
                </c:pt>
                <c:pt idx="15">
                  <c:v>-4.4637199324772894</c:v>
                </c:pt>
                <c:pt idx="16">
                  <c:v>1.1921905086351501</c:v>
                </c:pt>
                <c:pt idx="17">
                  <c:v>1.7905802810234803</c:v>
                </c:pt>
                <c:pt idx="18">
                  <c:v>0.19455762563278256</c:v>
                </c:pt>
                <c:pt idx="19">
                  <c:v>0.73960767448220111</c:v>
                </c:pt>
                <c:pt idx="20">
                  <c:v>1.8391243927229368</c:v>
                </c:pt>
                <c:pt idx="21">
                  <c:v>1.8638496089290868</c:v>
                </c:pt>
                <c:pt idx="22">
                  <c:v>-3.09824958225731</c:v>
                </c:pt>
                <c:pt idx="23">
                  <c:v>-5.053228819411018</c:v>
                </c:pt>
                <c:pt idx="24">
                  <c:v>1.745722697646471</c:v>
                </c:pt>
                <c:pt idx="25">
                  <c:v>1.7781943634770272</c:v>
                </c:pt>
                <c:pt idx="26">
                  <c:v>1.6716704577805359</c:v>
                </c:pt>
                <c:pt idx="27">
                  <c:v>-1.1829180888608022</c:v>
                </c:pt>
                <c:pt idx="28">
                  <c:v>-2.239018317280113</c:v>
                </c:pt>
                <c:pt idx="29">
                  <c:v>0.63916829095889227</c:v>
                </c:pt>
                <c:pt idx="30">
                  <c:v>3.9301649536876369</c:v>
                </c:pt>
                <c:pt idx="31">
                  <c:v>-3.055222562332645</c:v>
                </c:pt>
                <c:pt idx="32">
                  <c:v>-0.18070439486643863</c:v>
                </c:pt>
                <c:pt idx="33">
                  <c:v>5.2535143047179673</c:v>
                </c:pt>
                <c:pt idx="34">
                  <c:v>-2.2909855899510632</c:v>
                </c:pt>
                <c:pt idx="35">
                  <c:v>-1.2522216081356419</c:v>
                </c:pt>
                <c:pt idx="36">
                  <c:v>-0.55608693619734595</c:v>
                </c:pt>
                <c:pt idx="37">
                  <c:v>-2.9397086649950239</c:v>
                </c:pt>
                <c:pt idx="38">
                  <c:v>-1.5412980377349328</c:v>
                </c:pt>
                <c:pt idx="39">
                  <c:v>-0.20321975211389542</c:v>
                </c:pt>
                <c:pt idx="40">
                  <c:v>11.062338961385009</c:v>
                </c:pt>
                <c:pt idx="41">
                  <c:v>-1.9790241299946274</c:v>
                </c:pt>
                <c:pt idx="42">
                  <c:v>-1.6810310979279848</c:v>
                </c:pt>
                <c:pt idx="43">
                  <c:v>-3.6796253503321026</c:v>
                </c:pt>
                <c:pt idx="44">
                  <c:v>-4.5932949642088658</c:v>
                </c:pt>
                <c:pt idx="45">
                  <c:v>3.4703256294069149</c:v>
                </c:pt>
                <c:pt idx="46">
                  <c:v>-0.80606589588103361</c:v>
                </c:pt>
                <c:pt idx="47">
                  <c:v>-0.3631252093127415</c:v>
                </c:pt>
                <c:pt idx="48">
                  <c:v>1.1957918286641132</c:v>
                </c:pt>
                <c:pt idx="49">
                  <c:v>0.34480815063608361</c:v>
                </c:pt>
                <c:pt idx="50">
                  <c:v>-1.5176686925793064</c:v>
                </c:pt>
                <c:pt idx="51">
                  <c:v>6.7242498312348005</c:v>
                </c:pt>
                <c:pt idx="52">
                  <c:v>1.7400292635842476</c:v>
                </c:pt>
                <c:pt idx="53">
                  <c:v>4.2091717940088955</c:v>
                </c:pt>
                <c:pt idx="54">
                  <c:v>-1.2789300003610293</c:v>
                </c:pt>
                <c:pt idx="55">
                  <c:v>-5.7272545772183889</c:v>
                </c:pt>
                <c:pt idx="56">
                  <c:v>-1.2736345353074086</c:v>
                </c:pt>
                <c:pt idx="57">
                  <c:v>-4.487862639898367</c:v>
                </c:pt>
                <c:pt idx="58">
                  <c:v>-0.77437508684943168</c:v>
                </c:pt>
                <c:pt idx="59">
                  <c:v>5.4376197408756894</c:v>
                </c:pt>
                <c:pt idx="60">
                  <c:v>-4.7154681945227281</c:v>
                </c:pt>
                <c:pt idx="61">
                  <c:v>1.8523312060291772</c:v>
                </c:pt>
                <c:pt idx="62">
                  <c:v>0.38913221103901208</c:v>
                </c:pt>
                <c:pt idx="63">
                  <c:v>-5.0073905209374772</c:v>
                </c:pt>
                <c:pt idx="64">
                  <c:v>0.16646108286599315</c:v>
                </c:pt>
                <c:pt idx="65">
                  <c:v>5.6585341825918221</c:v>
                </c:pt>
                <c:pt idx="66">
                  <c:v>2.6105459769405996</c:v>
                </c:pt>
                <c:pt idx="67">
                  <c:v>-3.1958033796694423</c:v>
                </c:pt>
                <c:pt idx="68">
                  <c:v>0.4553850507884647</c:v>
                </c:pt>
                <c:pt idx="69">
                  <c:v>1.2640508590729809</c:v>
                </c:pt>
                <c:pt idx="70">
                  <c:v>4.023248462848656</c:v>
                </c:pt>
                <c:pt idx="71">
                  <c:v>-3.3778086755450261</c:v>
                </c:pt>
                <c:pt idx="72">
                  <c:v>-3.6365978957798859</c:v>
                </c:pt>
                <c:pt idx="73">
                  <c:v>-2.9985116928661739</c:v>
                </c:pt>
                <c:pt idx="74">
                  <c:v>0.8202088187030796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E-4E37-82C6-A602885D0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5583"/>
        <c:axId val="40397279"/>
      </c:scatterChart>
      <c:valAx>
        <c:axId val="4041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7279"/>
        <c:crosses val="autoZero"/>
        <c:crossBetween val="midCat"/>
      </c:valAx>
      <c:valAx>
        <c:axId val="4039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Holt Winter's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96028437621767E-2"/>
          <c:y val="0.10324517384323703"/>
          <c:w val="0.85234036921855361"/>
          <c:h val="0.78396787833780601"/>
        </c:manualLayout>
      </c:layout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'Holt Winter'!$A$7:$A$129</c:f>
              <c:strCache>
                <c:ptCount val="104"/>
                <c:pt idx="0">
                  <c:v>01/07/1996</c:v>
                </c:pt>
                <c:pt idx="1">
                  <c:v>01/08/1996</c:v>
                </c:pt>
                <c:pt idx="2">
                  <c:v>01/09/1996</c:v>
                </c:pt>
                <c:pt idx="3">
                  <c:v>01/10/1996</c:v>
                </c:pt>
                <c:pt idx="4">
                  <c:v>01/07/1997</c:v>
                </c:pt>
                <c:pt idx="5">
                  <c:v>01/08/1997</c:v>
                </c:pt>
                <c:pt idx="6">
                  <c:v>01/09/1997</c:v>
                </c:pt>
                <c:pt idx="7">
                  <c:v>01/10/1997</c:v>
                </c:pt>
                <c:pt idx="8">
                  <c:v>01/07/1998</c:v>
                </c:pt>
                <c:pt idx="9">
                  <c:v>01/08/1998</c:v>
                </c:pt>
                <c:pt idx="10">
                  <c:v>01/09/1998</c:v>
                </c:pt>
                <c:pt idx="11">
                  <c:v>01/10/1998</c:v>
                </c:pt>
                <c:pt idx="12">
                  <c:v>01/07/1999</c:v>
                </c:pt>
                <c:pt idx="13">
                  <c:v>01/08/1999</c:v>
                </c:pt>
                <c:pt idx="14">
                  <c:v>01/09/1999</c:v>
                </c:pt>
                <c:pt idx="15">
                  <c:v>01/10/1999</c:v>
                </c:pt>
                <c:pt idx="16">
                  <c:v>01/07/2000</c:v>
                </c:pt>
                <c:pt idx="17">
                  <c:v>01/08/2000</c:v>
                </c:pt>
                <c:pt idx="18">
                  <c:v>01/09/2000</c:v>
                </c:pt>
                <c:pt idx="19">
                  <c:v>01/10/2000</c:v>
                </c:pt>
                <c:pt idx="20">
                  <c:v>01/07/2001</c:v>
                </c:pt>
                <c:pt idx="21">
                  <c:v>01/08/2001</c:v>
                </c:pt>
                <c:pt idx="22">
                  <c:v>01/09/2001</c:v>
                </c:pt>
                <c:pt idx="23">
                  <c:v>01/10/2001</c:v>
                </c:pt>
                <c:pt idx="24">
                  <c:v>01/07/2002</c:v>
                </c:pt>
                <c:pt idx="25">
                  <c:v>01/08/2002</c:v>
                </c:pt>
                <c:pt idx="26">
                  <c:v>01/09/2002</c:v>
                </c:pt>
                <c:pt idx="27">
                  <c:v>01/10/2002</c:v>
                </c:pt>
                <c:pt idx="28">
                  <c:v>01/07/2003</c:v>
                </c:pt>
                <c:pt idx="29">
                  <c:v>01/08/2003</c:v>
                </c:pt>
                <c:pt idx="30">
                  <c:v>01/09/2003</c:v>
                </c:pt>
                <c:pt idx="31">
                  <c:v>01/10/2003</c:v>
                </c:pt>
                <c:pt idx="32">
                  <c:v>01/07/2004</c:v>
                </c:pt>
                <c:pt idx="33">
                  <c:v>01/08/2004</c:v>
                </c:pt>
                <c:pt idx="34">
                  <c:v>01/09/2004</c:v>
                </c:pt>
                <c:pt idx="35">
                  <c:v>01/10/2004</c:v>
                </c:pt>
                <c:pt idx="36">
                  <c:v>01/07/2005</c:v>
                </c:pt>
                <c:pt idx="37">
                  <c:v>01/08/2005</c:v>
                </c:pt>
                <c:pt idx="38">
                  <c:v>01/09/2005</c:v>
                </c:pt>
                <c:pt idx="39">
                  <c:v>01/10/2005</c:v>
                </c:pt>
                <c:pt idx="40">
                  <c:v>01/07/2006</c:v>
                </c:pt>
                <c:pt idx="41">
                  <c:v>01/08/2006</c:v>
                </c:pt>
                <c:pt idx="42">
                  <c:v>01/09/2006</c:v>
                </c:pt>
                <c:pt idx="43">
                  <c:v>01/10/2006</c:v>
                </c:pt>
                <c:pt idx="44">
                  <c:v>01/07/2007</c:v>
                </c:pt>
                <c:pt idx="45">
                  <c:v>01/08/2007</c:v>
                </c:pt>
                <c:pt idx="46">
                  <c:v>01/09/2007</c:v>
                </c:pt>
                <c:pt idx="47">
                  <c:v>01/10/2007</c:v>
                </c:pt>
                <c:pt idx="48">
                  <c:v>01/07/2008</c:v>
                </c:pt>
                <c:pt idx="49">
                  <c:v>01/08/2008</c:v>
                </c:pt>
                <c:pt idx="50">
                  <c:v>01/09/2008</c:v>
                </c:pt>
                <c:pt idx="51">
                  <c:v>01/10/2008</c:v>
                </c:pt>
                <c:pt idx="52">
                  <c:v>01/07/2009</c:v>
                </c:pt>
                <c:pt idx="53">
                  <c:v>01/08/2009</c:v>
                </c:pt>
                <c:pt idx="54">
                  <c:v>01/09/2009</c:v>
                </c:pt>
                <c:pt idx="55">
                  <c:v>01/10/2009</c:v>
                </c:pt>
                <c:pt idx="56">
                  <c:v>01/07/2010</c:v>
                </c:pt>
                <c:pt idx="57">
                  <c:v>01/08/2010</c:v>
                </c:pt>
                <c:pt idx="58">
                  <c:v>01/09/2010</c:v>
                </c:pt>
                <c:pt idx="59">
                  <c:v>01/10/2010</c:v>
                </c:pt>
                <c:pt idx="60">
                  <c:v>01/07/2011</c:v>
                </c:pt>
                <c:pt idx="61">
                  <c:v>01/08/2011</c:v>
                </c:pt>
                <c:pt idx="62">
                  <c:v>01/09/2011</c:v>
                </c:pt>
                <c:pt idx="63">
                  <c:v>01/10/2011</c:v>
                </c:pt>
                <c:pt idx="64">
                  <c:v>01/07/2012</c:v>
                </c:pt>
                <c:pt idx="65">
                  <c:v>01/08/2012</c:v>
                </c:pt>
                <c:pt idx="66">
                  <c:v>01/09/2012</c:v>
                </c:pt>
                <c:pt idx="67">
                  <c:v>01/10/2012</c:v>
                </c:pt>
                <c:pt idx="68">
                  <c:v>01/07/2013</c:v>
                </c:pt>
                <c:pt idx="69">
                  <c:v>01/08/2013</c:v>
                </c:pt>
                <c:pt idx="70">
                  <c:v>01/09/2013</c:v>
                </c:pt>
                <c:pt idx="71">
                  <c:v>01/10/2013</c:v>
                </c:pt>
                <c:pt idx="72">
                  <c:v>01/07/2014</c:v>
                </c:pt>
                <c:pt idx="73">
                  <c:v>01/08/2014</c:v>
                </c:pt>
                <c:pt idx="74">
                  <c:v>01/09/2014</c:v>
                </c:pt>
                <c:pt idx="75">
                  <c:v>01/10/2014</c:v>
                </c:pt>
                <c:pt idx="76">
                  <c:v>01/07/2015</c:v>
                </c:pt>
                <c:pt idx="77">
                  <c:v>01/08/2015</c:v>
                </c:pt>
                <c:pt idx="78">
                  <c:v>01/09/2015</c:v>
                </c:pt>
                <c:pt idx="79">
                  <c:v>01/10/2015</c:v>
                </c:pt>
                <c:pt idx="80">
                  <c:v>01/07/2016</c:v>
                </c:pt>
                <c:pt idx="81">
                  <c:v>01/08/2016</c:v>
                </c:pt>
                <c:pt idx="82">
                  <c:v>01/09/2016</c:v>
                </c:pt>
                <c:pt idx="83">
                  <c:v>01/10/2016</c:v>
                </c:pt>
                <c:pt idx="84">
                  <c:v>01/07/2017</c:v>
                </c:pt>
                <c:pt idx="85">
                  <c:v>01/08/2017</c:v>
                </c:pt>
                <c:pt idx="86">
                  <c:v>01/09/2017</c:v>
                </c:pt>
                <c:pt idx="87">
                  <c:v>01/10/2017</c:v>
                </c:pt>
                <c:pt idx="88">
                  <c:v>01/07/2018</c:v>
                </c:pt>
                <c:pt idx="89">
                  <c:v>01/08/2018</c:v>
                </c:pt>
                <c:pt idx="90">
                  <c:v>01/09/2018</c:v>
                </c:pt>
                <c:pt idx="91">
                  <c:v>01/10/2018</c:v>
                </c:pt>
                <c:pt idx="92">
                  <c:v>01/07/2019</c:v>
                </c:pt>
                <c:pt idx="93">
                  <c:v>01/08/2019</c:v>
                </c:pt>
                <c:pt idx="94">
                  <c:v>01/09/2019</c:v>
                </c:pt>
                <c:pt idx="95">
                  <c:v>01/10/2019</c:v>
                </c:pt>
                <c:pt idx="96">
                  <c:v>01/07/2020</c:v>
                </c:pt>
                <c:pt idx="97">
                  <c:v>01/08/2020</c:v>
                </c:pt>
                <c:pt idx="98">
                  <c:v>01/09/2020</c:v>
                </c:pt>
                <c:pt idx="99">
                  <c:v>01/10/2020</c:v>
                </c:pt>
                <c:pt idx="100">
                  <c:v>01/07/2021</c:v>
                </c:pt>
                <c:pt idx="101">
                  <c:v>01/08/2021</c:v>
                </c:pt>
                <c:pt idx="102">
                  <c:v>01/09/2021</c:v>
                </c:pt>
                <c:pt idx="103">
                  <c:v>01/10/2021</c:v>
                </c:pt>
              </c:strCache>
            </c:strRef>
          </c:xVal>
          <c:yVal>
            <c:numRef>
              <c:f>'Holt Winter'!$B$7:$B$129</c:f>
              <c:numCache>
                <c:formatCode>General</c:formatCode>
                <c:ptCount val="123"/>
                <c:pt idx="0">
                  <c:v>91.193548387096769</c:v>
                </c:pt>
                <c:pt idx="1">
                  <c:v>88.032258064516128</c:v>
                </c:pt>
                <c:pt idx="2">
                  <c:v>81.933333333333337</c:v>
                </c:pt>
                <c:pt idx="3">
                  <c:v>73.645161290322577</c:v>
                </c:pt>
                <c:pt idx="4">
                  <c:v>87.258064516129039</c:v>
                </c:pt>
                <c:pt idx="5">
                  <c:v>85.806451612903231</c:v>
                </c:pt>
                <c:pt idx="6">
                  <c:v>82.933333333333337</c:v>
                </c:pt>
                <c:pt idx="7">
                  <c:v>70.741935483870961</c:v>
                </c:pt>
                <c:pt idx="8">
                  <c:v>89.709677419354833</c:v>
                </c:pt>
                <c:pt idx="9">
                  <c:v>86.774193548387103</c:v>
                </c:pt>
                <c:pt idx="10">
                  <c:v>83.966666666666669</c:v>
                </c:pt>
                <c:pt idx="11">
                  <c:v>76.58064516129032</c:v>
                </c:pt>
                <c:pt idx="12">
                  <c:v>87.645161290322577</c:v>
                </c:pt>
                <c:pt idx="13">
                  <c:v>91.612903225806448</c:v>
                </c:pt>
                <c:pt idx="14">
                  <c:v>83.13333333333334</c:v>
                </c:pt>
                <c:pt idx="15">
                  <c:v>71.032258064516128</c:v>
                </c:pt>
                <c:pt idx="16">
                  <c:v>91.741935483870961</c:v>
                </c:pt>
                <c:pt idx="17">
                  <c:v>91.064516129032256</c:v>
                </c:pt>
                <c:pt idx="18">
                  <c:v>78.433333333333337</c:v>
                </c:pt>
                <c:pt idx="19">
                  <c:v>74.709677419354833</c:v>
                </c:pt>
                <c:pt idx="20">
                  <c:v>86.741935483870961</c:v>
                </c:pt>
                <c:pt idx="21">
                  <c:v>86.741935483870961</c:v>
                </c:pt>
                <c:pt idx="22">
                  <c:v>80.7</c:v>
                </c:pt>
                <c:pt idx="23">
                  <c:v>72</c:v>
                </c:pt>
                <c:pt idx="24">
                  <c:v>89.258064516129039</c:v>
                </c:pt>
                <c:pt idx="25">
                  <c:v>89.161290322580641</c:v>
                </c:pt>
                <c:pt idx="26">
                  <c:v>83.766666666666666</c:v>
                </c:pt>
                <c:pt idx="27">
                  <c:v>72.161290322580641</c:v>
                </c:pt>
                <c:pt idx="28">
                  <c:v>85.58064516129032</c:v>
                </c:pt>
                <c:pt idx="29">
                  <c:v>86.870967741935488</c:v>
                </c:pt>
                <c:pt idx="30">
                  <c:v>80.63333333333334</c:v>
                </c:pt>
                <c:pt idx="31">
                  <c:v>72.806451612903231</c:v>
                </c:pt>
                <c:pt idx="32">
                  <c:v>87.838709677419359</c:v>
                </c:pt>
                <c:pt idx="33">
                  <c:v>85.161290322580641</c:v>
                </c:pt>
                <c:pt idx="34">
                  <c:v>79.566666666666663</c:v>
                </c:pt>
                <c:pt idx="35">
                  <c:v>74.41935483870968</c:v>
                </c:pt>
                <c:pt idx="36">
                  <c:v>86.935483870967744</c:v>
                </c:pt>
                <c:pt idx="37">
                  <c:v>87.032258064516128</c:v>
                </c:pt>
                <c:pt idx="38">
                  <c:v>85.833333333333329</c:v>
                </c:pt>
                <c:pt idx="39">
                  <c:v>73.709677419354833</c:v>
                </c:pt>
                <c:pt idx="40">
                  <c:v>90.193548387096769</c:v>
                </c:pt>
                <c:pt idx="41">
                  <c:v>89.741935483870961</c:v>
                </c:pt>
                <c:pt idx="42">
                  <c:v>81.033333333333331</c:v>
                </c:pt>
                <c:pt idx="43">
                  <c:v>71.161290322580641</c:v>
                </c:pt>
                <c:pt idx="44">
                  <c:v>86.41935483870968</c:v>
                </c:pt>
                <c:pt idx="45">
                  <c:v>96</c:v>
                </c:pt>
                <c:pt idx="46">
                  <c:v>84.266666666666666</c:v>
                </c:pt>
                <c:pt idx="47">
                  <c:v>74.870967741935488</c:v>
                </c:pt>
                <c:pt idx="48">
                  <c:v>89.161290322580641</c:v>
                </c:pt>
                <c:pt idx="49">
                  <c:v>86.258064516129039</c:v>
                </c:pt>
                <c:pt idx="50">
                  <c:v>83.1</c:v>
                </c:pt>
                <c:pt idx="51">
                  <c:v>71.548387096774192</c:v>
                </c:pt>
                <c:pt idx="52">
                  <c:v>86.645161290322577</c:v>
                </c:pt>
                <c:pt idx="53">
                  <c:v>87.58064516129032</c:v>
                </c:pt>
                <c:pt idx="54">
                  <c:v>80.433333333333337</c:v>
                </c:pt>
                <c:pt idx="55">
                  <c:v>69.290322580645167</c:v>
                </c:pt>
                <c:pt idx="56">
                  <c:v>91.258064516129039</c:v>
                </c:pt>
                <c:pt idx="57">
                  <c:v>91.354838709677423</c:v>
                </c:pt>
                <c:pt idx="58">
                  <c:v>88.9</c:v>
                </c:pt>
                <c:pt idx="59">
                  <c:v>77.387096774193552</c:v>
                </c:pt>
                <c:pt idx="60">
                  <c:v>91.935483870967744</c:v>
                </c:pt>
                <c:pt idx="61">
                  <c:v>93.483870967741936</c:v>
                </c:pt>
                <c:pt idx="62">
                  <c:v>82.766666666666666</c:v>
                </c:pt>
                <c:pt idx="63">
                  <c:v>72.838709677419359</c:v>
                </c:pt>
                <c:pt idx="64">
                  <c:v>94.096774193548384</c:v>
                </c:pt>
                <c:pt idx="65">
                  <c:v>87.645161290322577</c:v>
                </c:pt>
                <c:pt idx="66">
                  <c:v>83.7</c:v>
                </c:pt>
                <c:pt idx="67">
                  <c:v>73.129032258064512</c:v>
                </c:pt>
                <c:pt idx="68">
                  <c:v>84.709677419354833</c:v>
                </c:pt>
                <c:pt idx="69">
                  <c:v>84.967741935483872</c:v>
                </c:pt>
                <c:pt idx="70">
                  <c:v>83.266666666666666</c:v>
                </c:pt>
                <c:pt idx="71">
                  <c:v>73.774193548387103</c:v>
                </c:pt>
                <c:pt idx="72">
                  <c:v>86.612903225806448</c:v>
                </c:pt>
                <c:pt idx="73">
                  <c:v>88.258064516129039</c:v>
                </c:pt>
                <c:pt idx="74">
                  <c:v>83.666666666666671</c:v>
                </c:pt>
                <c:pt idx="75">
                  <c:v>77.225806451612897</c:v>
                </c:pt>
                <c:pt idx="76">
                  <c:v>90.064516129032256</c:v>
                </c:pt>
                <c:pt idx="77">
                  <c:v>88.774193548387103</c:v>
                </c:pt>
                <c:pt idx="78">
                  <c:v>81.400000000000006</c:v>
                </c:pt>
                <c:pt idx="79">
                  <c:v>72.903225806451616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8-4CE1-A473-820C44341027}"/>
            </c:ext>
          </c:extLst>
        </c:ser>
        <c:ser>
          <c:idx val="1"/>
          <c:order val="1"/>
          <c:tx>
            <c:v>Forecast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'Holt Winter'!$A$7:$A$190</c:f>
              <c:strCache>
                <c:ptCount val="104"/>
                <c:pt idx="0">
                  <c:v>01/07/1996</c:v>
                </c:pt>
                <c:pt idx="1">
                  <c:v>01/08/1996</c:v>
                </c:pt>
                <c:pt idx="2">
                  <c:v>01/09/1996</c:v>
                </c:pt>
                <c:pt idx="3">
                  <c:v>01/10/1996</c:v>
                </c:pt>
                <c:pt idx="4">
                  <c:v>01/07/1997</c:v>
                </c:pt>
                <c:pt idx="5">
                  <c:v>01/08/1997</c:v>
                </c:pt>
                <c:pt idx="6">
                  <c:v>01/09/1997</c:v>
                </c:pt>
                <c:pt idx="7">
                  <c:v>01/10/1997</c:v>
                </c:pt>
                <c:pt idx="8">
                  <c:v>01/07/1998</c:v>
                </c:pt>
                <c:pt idx="9">
                  <c:v>01/08/1998</c:v>
                </c:pt>
                <c:pt idx="10">
                  <c:v>01/09/1998</c:v>
                </c:pt>
                <c:pt idx="11">
                  <c:v>01/10/1998</c:v>
                </c:pt>
                <c:pt idx="12">
                  <c:v>01/07/1999</c:v>
                </c:pt>
                <c:pt idx="13">
                  <c:v>01/08/1999</c:v>
                </c:pt>
                <c:pt idx="14">
                  <c:v>01/09/1999</c:v>
                </c:pt>
                <c:pt idx="15">
                  <c:v>01/10/1999</c:v>
                </c:pt>
                <c:pt idx="16">
                  <c:v>01/07/2000</c:v>
                </c:pt>
                <c:pt idx="17">
                  <c:v>01/08/2000</c:v>
                </c:pt>
                <c:pt idx="18">
                  <c:v>01/09/2000</c:v>
                </c:pt>
                <c:pt idx="19">
                  <c:v>01/10/2000</c:v>
                </c:pt>
                <c:pt idx="20">
                  <c:v>01/07/2001</c:v>
                </c:pt>
                <c:pt idx="21">
                  <c:v>01/08/2001</c:v>
                </c:pt>
                <c:pt idx="22">
                  <c:v>01/09/2001</c:v>
                </c:pt>
                <c:pt idx="23">
                  <c:v>01/10/2001</c:v>
                </c:pt>
                <c:pt idx="24">
                  <c:v>01/07/2002</c:v>
                </c:pt>
                <c:pt idx="25">
                  <c:v>01/08/2002</c:v>
                </c:pt>
                <c:pt idx="26">
                  <c:v>01/09/2002</c:v>
                </c:pt>
                <c:pt idx="27">
                  <c:v>01/10/2002</c:v>
                </c:pt>
                <c:pt idx="28">
                  <c:v>01/07/2003</c:v>
                </c:pt>
                <c:pt idx="29">
                  <c:v>01/08/2003</c:v>
                </c:pt>
                <c:pt idx="30">
                  <c:v>01/09/2003</c:v>
                </c:pt>
                <c:pt idx="31">
                  <c:v>01/10/2003</c:v>
                </c:pt>
                <c:pt idx="32">
                  <c:v>01/07/2004</c:v>
                </c:pt>
                <c:pt idx="33">
                  <c:v>01/08/2004</c:v>
                </c:pt>
                <c:pt idx="34">
                  <c:v>01/09/2004</c:v>
                </c:pt>
                <c:pt idx="35">
                  <c:v>01/10/2004</c:v>
                </c:pt>
                <c:pt idx="36">
                  <c:v>01/07/2005</c:v>
                </c:pt>
                <c:pt idx="37">
                  <c:v>01/08/2005</c:v>
                </c:pt>
                <c:pt idx="38">
                  <c:v>01/09/2005</c:v>
                </c:pt>
                <c:pt idx="39">
                  <c:v>01/10/2005</c:v>
                </c:pt>
                <c:pt idx="40">
                  <c:v>01/07/2006</c:v>
                </c:pt>
                <c:pt idx="41">
                  <c:v>01/08/2006</c:v>
                </c:pt>
                <c:pt idx="42">
                  <c:v>01/09/2006</c:v>
                </c:pt>
                <c:pt idx="43">
                  <c:v>01/10/2006</c:v>
                </c:pt>
                <c:pt idx="44">
                  <c:v>01/07/2007</c:v>
                </c:pt>
                <c:pt idx="45">
                  <c:v>01/08/2007</c:v>
                </c:pt>
                <c:pt idx="46">
                  <c:v>01/09/2007</c:v>
                </c:pt>
                <c:pt idx="47">
                  <c:v>01/10/2007</c:v>
                </c:pt>
                <c:pt idx="48">
                  <c:v>01/07/2008</c:v>
                </c:pt>
                <c:pt idx="49">
                  <c:v>01/08/2008</c:v>
                </c:pt>
                <c:pt idx="50">
                  <c:v>01/09/2008</c:v>
                </c:pt>
                <c:pt idx="51">
                  <c:v>01/10/2008</c:v>
                </c:pt>
                <c:pt idx="52">
                  <c:v>01/07/2009</c:v>
                </c:pt>
                <c:pt idx="53">
                  <c:v>01/08/2009</c:v>
                </c:pt>
                <c:pt idx="54">
                  <c:v>01/09/2009</c:v>
                </c:pt>
                <c:pt idx="55">
                  <c:v>01/10/2009</c:v>
                </c:pt>
                <c:pt idx="56">
                  <c:v>01/07/2010</c:v>
                </c:pt>
                <c:pt idx="57">
                  <c:v>01/08/2010</c:v>
                </c:pt>
                <c:pt idx="58">
                  <c:v>01/09/2010</c:v>
                </c:pt>
                <c:pt idx="59">
                  <c:v>01/10/2010</c:v>
                </c:pt>
                <c:pt idx="60">
                  <c:v>01/07/2011</c:v>
                </c:pt>
                <c:pt idx="61">
                  <c:v>01/08/2011</c:v>
                </c:pt>
                <c:pt idx="62">
                  <c:v>01/09/2011</c:v>
                </c:pt>
                <c:pt idx="63">
                  <c:v>01/10/2011</c:v>
                </c:pt>
                <c:pt idx="64">
                  <c:v>01/07/2012</c:v>
                </c:pt>
                <c:pt idx="65">
                  <c:v>01/08/2012</c:v>
                </c:pt>
                <c:pt idx="66">
                  <c:v>01/09/2012</c:v>
                </c:pt>
                <c:pt idx="67">
                  <c:v>01/10/2012</c:v>
                </c:pt>
                <c:pt idx="68">
                  <c:v>01/07/2013</c:v>
                </c:pt>
                <c:pt idx="69">
                  <c:v>01/08/2013</c:v>
                </c:pt>
                <c:pt idx="70">
                  <c:v>01/09/2013</c:v>
                </c:pt>
                <c:pt idx="71">
                  <c:v>01/10/2013</c:v>
                </c:pt>
                <c:pt idx="72">
                  <c:v>01/07/2014</c:v>
                </c:pt>
                <c:pt idx="73">
                  <c:v>01/08/2014</c:v>
                </c:pt>
                <c:pt idx="74">
                  <c:v>01/09/2014</c:v>
                </c:pt>
                <c:pt idx="75">
                  <c:v>01/10/2014</c:v>
                </c:pt>
                <c:pt idx="76">
                  <c:v>01/07/2015</c:v>
                </c:pt>
                <c:pt idx="77">
                  <c:v>01/08/2015</c:v>
                </c:pt>
                <c:pt idx="78">
                  <c:v>01/09/2015</c:v>
                </c:pt>
                <c:pt idx="79">
                  <c:v>01/10/2015</c:v>
                </c:pt>
                <c:pt idx="80">
                  <c:v>01/07/2016</c:v>
                </c:pt>
                <c:pt idx="81">
                  <c:v>01/08/2016</c:v>
                </c:pt>
                <c:pt idx="82">
                  <c:v>01/09/2016</c:v>
                </c:pt>
                <c:pt idx="83">
                  <c:v>01/10/2016</c:v>
                </c:pt>
                <c:pt idx="84">
                  <c:v>01/07/2017</c:v>
                </c:pt>
                <c:pt idx="85">
                  <c:v>01/08/2017</c:v>
                </c:pt>
                <c:pt idx="86">
                  <c:v>01/09/2017</c:v>
                </c:pt>
                <c:pt idx="87">
                  <c:v>01/10/2017</c:v>
                </c:pt>
                <c:pt idx="88">
                  <c:v>01/07/2018</c:v>
                </c:pt>
                <c:pt idx="89">
                  <c:v>01/08/2018</c:v>
                </c:pt>
                <c:pt idx="90">
                  <c:v>01/09/2018</c:v>
                </c:pt>
                <c:pt idx="91">
                  <c:v>01/10/2018</c:v>
                </c:pt>
                <c:pt idx="92">
                  <c:v>01/07/2019</c:v>
                </c:pt>
                <c:pt idx="93">
                  <c:v>01/08/2019</c:v>
                </c:pt>
                <c:pt idx="94">
                  <c:v>01/09/2019</c:v>
                </c:pt>
                <c:pt idx="95">
                  <c:v>01/10/2019</c:v>
                </c:pt>
                <c:pt idx="96">
                  <c:v>01/07/2020</c:v>
                </c:pt>
                <c:pt idx="97">
                  <c:v>01/08/2020</c:v>
                </c:pt>
                <c:pt idx="98">
                  <c:v>01/09/2020</c:v>
                </c:pt>
                <c:pt idx="99">
                  <c:v>01/10/2020</c:v>
                </c:pt>
                <c:pt idx="100">
                  <c:v>01/07/2021</c:v>
                </c:pt>
                <c:pt idx="101">
                  <c:v>01/08/2021</c:v>
                </c:pt>
                <c:pt idx="102">
                  <c:v>01/09/2021</c:v>
                </c:pt>
                <c:pt idx="103">
                  <c:v>01/10/2021</c:v>
                </c:pt>
              </c:strCache>
            </c:strRef>
          </c:xVal>
          <c:yVal>
            <c:numRef>
              <c:f>'Holt Winter'!$F$7:$F$129</c:f>
              <c:numCache>
                <c:formatCode>General</c:formatCode>
                <c:ptCount val="123"/>
                <c:pt idx="5">
                  <c:v>91.935806011395272</c:v>
                </c:pt>
                <c:pt idx="6">
                  <c:v>88.161459205927343</c:v>
                </c:pt>
                <c:pt idx="7">
                  <c:v>80.809772864207289</c:v>
                </c:pt>
                <c:pt idx="8">
                  <c:v>95.415967253235038</c:v>
                </c:pt>
                <c:pt idx="9">
                  <c:v>89.648711596249456</c:v>
                </c:pt>
                <c:pt idx="10">
                  <c:v>82.618127914260697</c:v>
                </c:pt>
                <c:pt idx="11">
                  <c:v>75.313763068172278</c:v>
                </c:pt>
                <c:pt idx="12">
                  <c:v>96.26779543849274</c:v>
                </c:pt>
                <c:pt idx="13">
                  <c:v>87.298099107093762</c:v>
                </c:pt>
                <c:pt idx="14">
                  <c:v>84.537340981494168</c:v>
                </c:pt>
                <c:pt idx="15">
                  <c:v>74.878066480119585</c:v>
                </c:pt>
                <c:pt idx="16">
                  <c:v>88.768018801521663</c:v>
                </c:pt>
                <c:pt idx="17">
                  <c:v>88.050640791385447</c:v>
                </c:pt>
                <c:pt idx="18">
                  <c:v>83.964319245472879</c:v>
                </c:pt>
                <c:pt idx="19">
                  <c:v>71.125160037806438</c:v>
                </c:pt>
                <c:pt idx="20">
                  <c:v>91.20565541634825</c:v>
                </c:pt>
                <c:pt idx="21">
                  <c:v>85.549744975235811</c:v>
                </c:pt>
                <c:pt idx="22">
                  <c:v>78.909419718976523</c:v>
                </c:pt>
                <c:pt idx="23">
                  <c:v>71.805442374367217</c:v>
                </c:pt>
                <c:pt idx="24">
                  <c:v>88.518456841646838</c:v>
                </c:pt>
                <c:pt idx="25">
                  <c:v>87.322165929857704</c:v>
                </c:pt>
                <c:pt idx="26">
                  <c:v>81.902817057737579</c:v>
                </c:pt>
                <c:pt idx="27">
                  <c:v>75.259539904837951</c:v>
                </c:pt>
                <c:pt idx="28">
                  <c:v>90.633873980701338</c:v>
                </c:pt>
                <c:pt idx="29">
                  <c:v>85.125245044289017</c:v>
                </c:pt>
                <c:pt idx="30">
                  <c:v>78.855138969856313</c:v>
                </c:pt>
                <c:pt idx="31">
                  <c:v>71.134781155122695</c:v>
                </c:pt>
                <c:pt idx="32">
                  <c:v>89.021627766280162</c:v>
                </c:pt>
                <c:pt idx="33">
                  <c:v>87.400308639860754</c:v>
                </c:pt>
                <c:pt idx="34">
                  <c:v>78.927498375707771</c:v>
                </c:pt>
                <c:pt idx="35">
                  <c:v>70.489189885022043</c:v>
                </c:pt>
                <c:pt idx="36">
                  <c:v>89.990706433300389</c:v>
                </c:pt>
                <c:pt idx="37">
                  <c:v>87.212962459382567</c:v>
                </c:pt>
                <c:pt idx="38">
                  <c:v>80.579819028615361</c:v>
                </c:pt>
                <c:pt idx="39">
                  <c:v>76.000663009305896</c:v>
                </c:pt>
                <c:pt idx="40">
                  <c:v>91.445769995232411</c:v>
                </c:pt>
                <c:pt idx="41">
                  <c:v>90.298022420068307</c:v>
                </c:pt>
                <c:pt idx="42">
                  <c:v>83.973041998328355</c:v>
                </c:pt>
                <c:pt idx="43">
                  <c:v>72.702588360315573</c:v>
                </c:pt>
                <c:pt idx="44">
                  <c:v>86.622574590823575</c:v>
                </c:pt>
                <c:pt idx="45">
                  <c:v>84.937661038614991</c:v>
                </c:pt>
                <c:pt idx="46">
                  <c:v>86.245690796661293</c:v>
                </c:pt>
                <c:pt idx="47">
                  <c:v>76.551998839863472</c:v>
                </c:pt>
                <c:pt idx="48">
                  <c:v>92.840915672912743</c:v>
                </c:pt>
                <c:pt idx="49">
                  <c:v>90.851359480337905</c:v>
                </c:pt>
                <c:pt idx="50">
                  <c:v>79.629674370593079</c:v>
                </c:pt>
                <c:pt idx="51">
                  <c:v>72.354452992655226</c:v>
                </c:pt>
                <c:pt idx="52">
                  <c:v>87.008286499635318</c:v>
                </c:pt>
                <c:pt idx="53">
                  <c:v>86.384853332626207</c:v>
                </c:pt>
                <c:pt idx="54">
                  <c:v>80.088525182697254</c:v>
                </c:pt>
                <c:pt idx="55">
                  <c:v>70.807991273224474</c:v>
                </c:pt>
                <c:pt idx="56">
                  <c:v>84.533814684894239</c:v>
                </c:pt>
                <c:pt idx="57">
                  <c:v>89.614809446093176</c:v>
                </c:pt>
                <c:pt idx="58">
                  <c:v>84.69082820599111</c:v>
                </c:pt>
                <c:pt idx="59">
                  <c:v>78.666026774554581</c:v>
                </c:pt>
                <c:pt idx="60">
                  <c:v>97.662738448186133</c:v>
                </c:pt>
                <c:pt idx="61">
                  <c:v>94.757505503049344</c:v>
                </c:pt>
                <c:pt idx="62">
                  <c:v>87.254529306565033</c:v>
                </c:pt>
                <c:pt idx="63">
                  <c:v>73.613084764268791</c:v>
                </c:pt>
                <c:pt idx="64">
                  <c:v>88.659154452672695</c:v>
                </c:pt>
                <c:pt idx="65">
                  <c:v>92.360629484845305</c:v>
                </c:pt>
                <c:pt idx="66">
                  <c:v>81.847668793970826</c:v>
                </c:pt>
                <c:pt idx="67">
                  <c:v>72.7399000470255</c:v>
                </c:pt>
                <c:pt idx="68">
                  <c:v>89.71706794029231</c:v>
                </c:pt>
                <c:pt idx="69">
                  <c:v>84.801280852617879</c:v>
                </c:pt>
                <c:pt idx="70">
                  <c:v>77.608132484074844</c:v>
                </c:pt>
                <c:pt idx="71">
                  <c:v>71.163647571446504</c:v>
                </c:pt>
                <c:pt idx="72">
                  <c:v>89.808706605475891</c:v>
                </c:pt>
                <c:pt idx="73">
                  <c:v>87.802679465340574</c:v>
                </c:pt>
                <c:pt idx="74">
                  <c:v>82.402615807593691</c:v>
                </c:pt>
                <c:pt idx="75">
                  <c:v>73.202557988764241</c:v>
                </c:pt>
                <c:pt idx="76">
                  <c:v>93.442324804577282</c:v>
                </c:pt>
                <c:pt idx="77">
                  <c:v>92.410791444166989</c:v>
                </c:pt>
                <c:pt idx="78">
                  <c:v>84.39851169286618</c:v>
                </c:pt>
                <c:pt idx="79">
                  <c:v>72.083016987748536</c:v>
                </c:pt>
                <c:pt idx="80">
                  <c:v>87.04580151244518</c:v>
                </c:pt>
                <c:pt idx="81">
                  <c:v>86.689529631232915</c:v>
                </c:pt>
                <c:pt idx="82">
                  <c:v>80.62324582472769</c:v>
                </c:pt>
                <c:pt idx="83">
                  <c:v>70.807295402136745</c:v>
                </c:pt>
                <c:pt idx="84">
                  <c:v>84.833593764251106</c:v>
                </c:pt>
                <c:pt idx="85">
                  <c:v>84.472288878927543</c:v>
                </c:pt>
                <c:pt idx="86">
                  <c:v>78.547890965456787</c:v>
                </c:pt>
                <c:pt idx="87">
                  <c:v>68.97281125967217</c:v>
                </c:pt>
                <c:pt idx="88">
                  <c:v>82.621386016057031</c:v>
                </c:pt>
                <c:pt idx="89">
                  <c:v>82.255048126622142</c:v>
                </c:pt>
                <c:pt idx="90">
                  <c:v>76.472536106185885</c:v>
                </c:pt>
                <c:pt idx="91">
                  <c:v>67.138327117207623</c:v>
                </c:pt>
                <c:pt idx="92">
                  <c:v>80.409178267862956</c:v>
                </c:pt>
                <c:pt idx="93">
                  <c:v>80.03780737431677</c:v>
                </c:pt>
                <c:pt idx="94">
                  <c:v>74.397181246914968</c:v>
                </c:pt>
                <c:pt idx="95">
                  <c:v>65.303842974743063</c:v>
                </c:pt>
                <c:pt idx="96">
                  <c:v>78.196970519668866</c:v>
                </c:pt>
                <c:pt idx="97">
                  <c:v>77.820566622011398</c:v>
                </c:pt>
                <c:pt idx="98">
                  <c:v>72.321826387644052</c:v>
                </c:pt>
                <c:pt idx="99">
                  <c:v>63.469358832278502</c:v>
                </c:pt>
                <c:pt idx="100">
                  <c:v>75.984762771474792</c:v>
                </c:pt>
                <c:pt idx="101">
                  <c:v>75.603325869705998</c:v>
                </c:pt>
                <c:pt idx="102">
                  <c:v>70.246471528373149</c:v>
                </c:pt>
                <c:pt idx="103">
                  <c:v>61.634874689813941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8-4CE1-A473-820C44341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5583"/>
        <c:axId val="40397279"/>
      </c:scatterChart>
      <c:valAx>
        <c:axId val="4041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7279"/>
        <c:crosses val="autoZero"/>
        <c:crossBetween val="midCat"/>
      </c:valAx>
      <c:valAx>
        <c:axId val="40397279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6530580736235"/>
          <c:y val="0.11185738732215214"/>
          <c:w val="0.14580780343633515"/>
          <c:h val="8.8149481554085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Forecast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'Holt Winter'!$A$7:$A$190</c:f>
              <c:strCache>
                <c:ptCount val="104"/>
                <c:pt idx="0">
                  <c:v>01/07/1996</c:v>
                </c:pt>
                <c:pt idx="1">
                  <c:v>01/08/1996</c:v>
                </c:pt>
                <c:pt idx="2">
                  <c:v>01/09/1996</c:v>
                </c:pt>
                <c:pt idx="3">
                  <c:v>01/10/1996</c:v>
                </c:pt>
                <c:pt idx="4">
                  <c:v>01/07/1997</c:v>
                </c:pt>
                <c:pt idx="5">
                  <c:v>01/08/1997</c:v>
                </c:pt>
                <c:pt idx="6">
                  <c:v>01/09/1997</c:v>
                </c:pt>
                <c:pt idx="7">
                  <c:v>01/10/1997</c:v>
                </c:pt>
                <c:pt idx="8">
                  <c:v>01/07/1998</c:v>
                </c:pt>
                <c:pt idx="9">
                  <c:v>01/08/1998</c:v>
                </c:pt>
                <c:pt idx="10">
                  <c:v>01/09/1998</c:v>
                </c:pt>
                <c:pt idx="11">
                  <c:v>01/10/1998</c:v>
                </c:pt>
                <c:pt idx="12">
                  <c:v>01/07/1999</c:v>
                </c:pt>
                <c:pt idx="13">
                  <c:v>01/08/1999</c:v>
                </c:pt>
                <c:pt idx="14">
                  <c:v>01/09/1999</c:v>
                </c:pt>
                <c:pt idx="15">
                  <c:v>01/10/1999</c:v>
                </c:pt>
                <c:pt idx="16">
                  <c:v>01/07/2000</c:v>
                </c:pt>
                <c:pt idx="17">
                  <c:v>01/08/2000</c:v>
                </c:pt>
                <c:pt idx="18">
                  <c:v>01/09/2000</c:v>
                </c:pt>
                <c:pt idx="19">
                  <c:v>01/10/2000</c:v>
                </c:pt>
                <c:pt idx="20">
                  <c:v>01/07/2001</c:v>
                </c:pt>
                <c:pt idx="21">
                  <c:v>01/08/2001</c:v>
                </c:pt>
                <c:pt idx="22">
                  <c:v>01/09/2001</c:v>
                </c:pt>
                <c:pt idx="23">
                  <c:v>01/10/2001</c:v>
                </c:pt>
                <c:pt idx="24">
                  <c:v>01/07/2002</c:v>
                </c:pt>
                <c:pt idx="25">
                  <c:v>01/08/2002</c:v>
                </c:pt>
                <c:pt idx="26">
                  <c:v>01/09/2002</c:v>
                </c:pt>
                <c:pt idx="27">
                  <c:v>01/10/2002</c:v>
                </c:pt>
                <c:pt idx="28">
                  <c:v>01/07/2003</c:v>
                </c:pt>
                <c:pt idx="29">
                  <c:v>01/08/2003</c:v>
                </c:pt>
                <c:pt idx="30">
                  <c:v>01/09/2003</c:v>
                </c:pt>
                <c:pt idx="31">
                  <c:v>01/10/2003</c:v>
                </c:pt>
                <c:pt idx="32">
                  <c:v>01/07/2004</c:v>
                </c:pt>
                <c:pt idx="33">
                  <c:v>01/08/2004</c:v>
                </c:pt>
                <c:pt idx="34">
                  <c:v>01/09/2004</c:v>
                </c:pt>
                <c:pt idx="35">
                  <c:v>01/10/2004</c:v>
                </c:pt>
                <c:pt idx="36">
                  <c:v>01/07/2005</c:v>
                </c:pt>
                <c:pt idx="37">
                  <c:v>01/08/2005</c:v>
                </c:pt>
                <c:pt idx="38">
                  <c:v>01/09/2005</c:v>
                </c:pt>
                <c:pt idx="39">
                  <c:v>01/10/2005</c:v>
                </c:pt>
                <c:pt idx="40">
                  <c:v>01/07/2006</c:v>
                </c:pt>
                <c:pt idx="41">
                  <c:v>01/08/2006</c:v>
                </c:pt>
                <c:pt idx="42">
                  <c:v>01/09/2006</c:v>
                </c:pt>
                <c:pt idx="43">
                  <c:v>01/10/2006</c:v>
                </c:pt>
                <c:pt idx="44">
                  <c:v>01/07/2007</c:v>
                </c:pt>
                <c:pt idx="45">
                  <c:v>01/08/2007</c:v>
                </c:pt>
                <c:pt idx="46">
                  <c:v>01/09/2007</c:v>
                </c:pt>
                <c:pt idx="47">
                  <c:v>01/10/2007</c:v>
                </c:pt>
                <c:pt idx="48">
                  <c:v>01/07/2008</c:v>
                </c:pt>
                <c:pt idx="49">
                  <c:v>01/08/2008</c:v>
                </c:pt>
                <c:pt idx="50">
                  <c:v>01/09/2008</c:v>
                </c:pt>
                <c:pt idx="51">
                  <c:v>01/10/2008</c:v>
                </c:pt>
                <c:pt idx="52">
                  <c:v>01/07/2009</c:v>
                </c:pt>
                <c:pt idx="53">
                  <c:v>01/08/2009</c:v>
                </c:pt>
                <c:pt idx="54">
                  <c:v>01/09/2009</c:v>
                </c:pt>
                <c:pt idx="55">
                  <c:v>01/10/2009</c:v>
                </c:pt>
                <c:pt idx="56">
                  <c:v>01/07/2010</c:v>
                </c:pt>
                <c:pt idx="57">
                  <c:v>01/08/2010</c:v>
                </c:pt>
                <c:pt idx="58">
                  <c:v>01/09/2010</c:v>
                </c:pt>
                <c:pt idx="59">
                  <c:v>01/10/2010</c:v>
                </c:pt>
                <c:pt idx="60">
                  <c:v>01/07/2011</c:v>
                </c:pt>
                <c:pt idx="61">
                  <c:v>01/08/2011</c:v>
                </c:pt>
                <c:pt idx="62">
                  <c:v>01/09/2011</c:v>
                </c:pt>
                <c:pt idx="63">
                  <c:v>01/10/2011</c:v>
                </c:pt>
                <c:pt idx="64">
                  <c:v>01/07/2012</c:v>
                </c:pt>
                <c:pt idx="65">
                  <c:v>01/08/2012</c:v>
                </c:pt>
                <c:pt idx="66">
                  <c:v>01/09/2012</c:v>
                </c:pt>
                <c:pt idx="67">
                  <c:v>01/10/2012</c:v>
                </c:pt>
                <c:pt idx="68">
                  <c:v>01/07/2013</c:v>
                </c:pt>
                <c:pt idx="69">
                  <c:v>01/08/2013</c:v>
                </c:pt>
                <c:pt idx="70">
                  <c:v>01/09/2013</c:v>
                </c:pt>
                <c:pt idx="71">
                  <c:v>01/10/2013</c:v>
                </c:pt>
                <c:pt idx="72">
                  <c:v>01/07/2014</c:v>
                </c:pt>
                <c:pt idx="73">
                  <c:v>01/08/2014</c:v>
                </c:pt>
                <c:pt idx="74">
                  <c:v>01/09/2014</c:v>
                </c:pt>
                <c:pt idx="75">
                  <c:v>01/10/2014</c:v>
                </c:pt>
                <c:pt idx="76">
                  <c:v>01/07/2015</c:v>
                </c:pt>
                <c:pt idx="77">
                  <c:v>01/08/2015</c:v>
                </c:pt>
                <c:pt idx="78">
                  <c:v>01/09/2015</c:v>
                </c:pt>
                <c:pt idx="79">
                  <c:v>01/10/2015</c:v>
                </c:pt>
                <c:pt idx="80">
                  <c:v>01/07/2016</c:v>
                </c:pt>
                <c:pt idx="81">
                  <c:v>01/08/2016</c:v>
                </c:pt>
                <c:pt idx="82">
                  <c:v>01/09/2016</c:v>
                </c:pt>
                <c:pt idx="83">
                  <c:v>01/10/2016</c:v>
                </c:pt>
                <c:pt idx="84">
                  <c:v>01/07/2017</c:v>
                </c:pt>
                <c:pt idx="85">
                  <c:v>01/08/2017</c:v>
                </c:pt>
                <c:pt idx="86">
                  <c:v>01/09/2017</c:v>
                </c:pt>
                <c:pt idx="87">
                  <c:v>01/10/2017</c:v>
                </c:pt>
                <c:pt idx="88">
                  <c:v>01/07/2018</c:v>
                </c:pt>
                <c:pt idx="89">
                  <c:v>01/08/2018</c:v>
                </c:pt>
                <c:pt idx="90">
                  <c:v>01/09/2018</c:v>
                </c:pt>
                <c:pt idx="91">
                  <c:v>01/10/2018</c:v>
                </c:pt>
                <c:pt idx="92">
                  <c:v>01/07/2019</c:v>
                </c:pt>
                <c:pt idx="93">
                  <c:v>01/08/2019</c:v>
                </c:pt>
                <c:pt idx="94">
                  <c:v>01/09/2019</c:v>
                </c:pt>
                <c:pt idx="95">
                  <c:v>01/10/2019</c:v>
                </c:pt>
                <c:pt idx="96">
                  <c:v>01/07/2020</c:v>
                </c:pt>
                <c:pt idx="97">
                  <c:v>01/08/2020</c:v>
                </c:pt>
                <c:pt idx="98">
                  <c:v>01/09/2020</c:v>
                </c:pt>
                <c:pt idx="99">
                  <c:v>01/10/2020</c:v>
                </c:pt>
                <c:pt idx="100">
                  <c:v>01/07/2021</c:v>
                </c:pt>
                <c:pt idx="101">
                  <c:v>01/08/2021</c:v>
                </c:pt>
                <c:pt idx="102">
                  <c:v>01/09/2021</c:v>
                </c:pt>
                <c:pt idx="103">
                  <c:v>01/10/2021</c:v>
                </c:pt>
              </c:strCache>
            </c:strRef>
          </c:xVal>
          <c:yVal>
            <c:numRef>
              <c:f>'Holt Winter'!$F$7:$F$129</c:f>
              <c:numCache>
                <c:formatCode>General</c:formatCode>
                <c:ptCount val="123"/>
                <c:pt idx="5">
                  <c:v>91.935806011395272</c:v>
                </c:pt>
                <c:pt idx="6">
                  <c:v>88.161459205927343</c:v>
                </c:pt>
                <c:pt idx="7">
                  <c:v>80.809772864207289</c:v>
                </c:pt>
                <c:pt idx="8">
                  <c:v>95.415967253235038</c:v>
                </c:pt>
                <c:pt idx="9">
                  <c:v>89.648711596249456</c:v>
                </c:pt>
                <c:pt idx="10">
                  <c:v>82.618127914260697</c:v>
                </c:pt>
                <c:pt idx="11">
                  <c:v>75.313763068172278</c:v>
                </c:pt>
                <c:pt idx="12">
                  <c:v>96.26779543849274</c:v>
                </c:pt>
                <c:pt idx="13">
                  <c:v>87.298099107093762</c:v>
                </c:pt>
                <c:pt idx="14">
                  <c:v>84.537340981494168</c:v>
                </c:pt>
                <c:pt idx="15">
                  <c:v>74.878066480119585</c:v>
                </c:pt>
                <c:pt idx="16">
                  <c:v>88.768018801521663</c:v>
                </c:pt>
                <c:pt idx="17">
                  <c:v>88.050640791385447</c:v>
                </c:pt>
                <c:pt idx="18">
                  <c:v>83.964319245472879</c:v>
                </c:pt>
                <c:pt idx="19">
                  <c:v>71.125160037806438</c:v>
                </c:pt>
                <c:pt idx="20">
                  <c:v>91.20565541634825</c:v>
                </c:pt>
                <c:pt idx="21">
                  <c:v>85.549744975235811</c:v>
                </c:pt>
                <c:pt idx="22">
                  <c:v>78.909419718976523</c:v>
                </c:pt>
                <c:pt idx="23">
                  <c:v>71.805442374367217</c:v>
                </c:pt>
                <c:pt idx="24">
                  <c:v>88.518456841646838</c:v>
                </c:pt>
                <c:pt idx="25">
                  <c:v>87.322165929857704</c:v>
                </c:pt>
                <c:pt idx="26">
                  <c:v>81.902817057737579</c:v>
                </c:pt>
                <c:pt idx="27">
                  <c:v>75.259539904837951</c:v>
                </c:pt>
                <c:pt idx="28">
                  <c:v>90.633873980701338</c:v>
                </c:pt>
                <c:pt idx="29">
                  <c:v>85.125245044289017</c:v>
                </c:pt>
                <c:pt idx="30">
                  <c:v>78.855138969856313</c:v>
                </c:pt>
                <c:pt idx="31">
                  <c:v>71.134781155122695</c:v>
                </c:pt>
                <c:pt idx="32">
                  <c:v>89.021627766280162</c:v>
                </c:pt>
                <c:pt idx="33">
                  <c:v>87.400308639860754</c:v>
                </c:pt>
                <c:pt idx="34">
                  <c:v>78.927498375707771</c:v>
                </c:pt>
                <c:pt idx="35">
                  <c:v>70.489189885022043</c:v>
                </c:pt>
                <c:pt idx="36">
                  <c:v>89.990706433300389</c:v>
                </c:pt>
                <c:pt idx="37">
                  <c:v>87.212962459382567</c:v>
                </c:pt>
                <c:pt idx="38">
                  <c:v>80.579819028615361</c:v>
                </c:pt>
                <c:pt idx="39">
                  <c:v>76.000663009305896</c:v>
                </c:pt>
                <c:pt idx="40">
                  <c:v>91.445769995232411</c:v>
                </c:pt>
                <c:pt idx="41">
                  <c:v>90.298022420068307</c:v>
                </c:pt>
                <c:pt idx="42">
                  <c:v>83.973041998328355</c:v>
                </c:pt>
                <c:pt idx="43">
                  <c:v>72.702588360315573</c:v>
                </c:pt>
                <c:pt idx="44">
                  <c:v>86.622574590823575</c:v>
                </c:pt>
                <c:pt idx="45">
                  <c:v>84.937661038614991</c:v>
                </c:pt>
                <c:pt idx="46">
                  <c:v>86.245690796661293</c:v>
                </c:pt>
                <c:pt idx="47">
                  <c:v>76.551998839863472</c:v>
                </c:pt>
                <c:pt idx="48">
                  <c:v>92.840915672912743</c:v>
                </c:pt>
                <c:pt idx="49">
                  <c:v>90.851359480337905</c:v>
                </c:pt>
                <c:pt idx="50">
                  <c:v>79.629674370593079</c:v>
                </c:pt>
                <c:pt idx="51">
                  <c:v>72.354452992655226</c:v>
                </c:pt>
                <c:pt idx="52">
                  <c:v>87.008286499635318</c:v>
                </c:pt>
                <c:pt idx="53">
                  <c:v>86.384853332626207</c:v>
                </c:pt>
                <c:pt idx="54">
                  <c:v>80.088525182697254</c:v>
                </c:pt>
                <c:pt idx="55">
                  <c:v>70.807991273224474</c:v>
                </c:pt>
                <c:pt idx="56">
                  <c:v>84.533814684894239</c:v>
                </c:pt>
                <c:pt idx="57">
                  <c:v>89.614809446093176</c:v>
                </c:pt>
                <c:pt idx="58">
                  <c:v>84.69082820599111</c:v>
                </c:pt>
                <c:pt idx="59">
                  <c:v>78.666026774554581</c:v>
                </c:pt>
                <c:pt idx="60">
                  <c:v>97.662738448186133</c:v>
                </c:pt>
                <c:pt idx="61">
                  <c:v>94.757505503049344</c:v>
                </c:pt>
                <c:pt idx="62">
                  <c:v>87.254529306565033</c:v>
                </c:pt>
                <c:pt idx="63">
                  <c:v>73.613084764268791</c:v>
                </c:pt>
                <c:pt idx="64">
                  <c:v>88.659154452672695</c:v>
                </c:pt>
                <c:pt idx="65">
                  <c:v>92.360629484845305</c:v>
                </c:pt>
                <c:pt idx="66">
                  <c:v>81.847668793970826</c:v>
                </c:pt>
                <c:pt idx="67">
                  <c:v>72.7399000470255</c:v>
                </c:pt>
                <c:pt idx="68">
                  <c:v>89.71706794029231</c:v>
                </c:pt>
                <c:pt idx="69">
                  <c:v>84.801280852617879</c:v>
                </c:pt>
                <c:pt idx="70">
                  <c:v>77.608132484074844</c:v>
                </c:pt>
                <c:pt idx="71">
                  <c:v>71.163647571446504</c:v>
                </c:pt>
                <c:pt idx="72">
                  <c:v>89.808706605475891</c:v>
                </c:pt>
                <c:pt idx="73">
                  <c:v>87.802679465340574</c:v>
                </c:pt>
                <c:pt idx="74">
                  <c:v>82.402615807593691</c:v>
                </c:pt>
                <c:pt idx="75">
                  <c:v>73.202557988764241</c:v>
                </c:pt>
                <c:pt idx="76">
                  <c:v>93.442324804577282</c:v>
                </c:pt>
                <c:pt idx="77">
                  <c:v>92.410791444166989</c:v>
                </c:pt>
                <c:pt idx="78">
                  <c:v>84.39851169286618</c:v>
                </c:pt>
                <c:pt idx="79">
                  <c:v>72.083016987748536</c:v>
                </c:pt>
                <c:pt idx="80">
                  <c:v>87.04580151244518</c:v>
                </c:pt>
                <c:pt idx="81">
                  <c:v>86.689529631232915</c:v>
                </c:pt>
                <c:pt idx="82">
                  <c:v>80.62324582472769</c:v>
                </c:pt>
                <c:pt idx="83">
                  <c:v>70.807295402136745</c:v>
                </c:pt>
                <c:pt idx="84">
                  <c:v>84.833593764251106</c:v>
                </c:pt>
                <c:pt idx="85">
                  <c:v>84.472288878927543</c:v>
                </c:pt>
                <c:pt idx="86">
                  <c:v>78.547890965456787</c:v>
                </c:pt>
                <c:pt idx="87">
                  <c:v>68.97281125967217</c:v>
                </c:pt>
                <c:pt idx="88">
                  <c:v>82.621386016057031</c:v>
                </c:pt>
                <c:pt idx="89">
                  <c:v>82.255048126622142</c:v>
                </c:pt>
                <c:pt idx="90">
                  <c:v>76.472536106185885</c:v>
                </c:pt>
                <c:pt idx="91">
                  <c:v>67.138327117207623</c:v>
                </c:pt>
                <c:pt idx="92">
                  <c:v>80.409178267862956</c:v>
                </c:pt>
                <c:pt idx="93">
                  <c:v>80.03780737431677</c:v>
                </c:pt>
                <c:pt idx="94">
                  <c:v>74.397181246914968</c:v>
                </c:pt>
                <c:pt idx="95">
                  <c:v>65.303842974743063</c:v>
                </c:pt>
                <c:pt idx="96">
                  <c:v>78.196970519668866</c:v>
                </c:pt>
                <c:pt idx="97">
                  <c:v>77.820566622011398</c:v>
                </c:pt>
                <c:pt idx="98">
                  <c:v>72.321826387644052</c:v>
                </c:pt>
                <c:pt idx="99">
                  <c:v>63.469358832278502</c:v>
                </c:pt>
                <c:pt idx="100">
                  <c:v>75.984762771474792</c:v>
                </c:pt>
                <c:pt idx="101">
                  <c:v>75.603325869705998</c:v>
                </c:pt>
                <c:pt idx="102">
                  <c:v>70.246471528373149</c:v>
                </c:pt>
                <c:pt idx="103">
                  <c:v>61.634874689813941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2-45FD-976A-F79949235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5583"/>
        <c:axId val="40397279"/>
      </c:scatterChart>
      <c:valAx>
        <c:axId val="4041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7279"/>
        <c:crosses val="autoZero"/>
        <c:crossBetween val="midCat"/>
      </c:valAx>
      <c:valAx>
        <c:axId val="40397279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4</xdr:row>
      <xdr:rowOff>52386</xdr:rowOff>
    </xdr:from>
    <xdr:to>
      <xdr:col>18</xdr:col>
      <xdr:colOff>476250</xdr:colOff>
      <xdr:row>29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BACCED-17D4-42AA-9C84-C615A6837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4</xdr:row>
      <xdr:rowOff>52386</xdr:rowOff>
    </xdr:from>
    <xdr:to>
      <xdr:col>18</xdr:col>
      <xdr:colOff>476250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2D26A-D22E-4A0A-8139-E9A6235D9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4</xdr:row>
      <xdr:rowOff>52386</xdr:rowOff>
    </xdr:from>
    <xdr:to>
      <xdr:col>19</xdr:col>
      <xdr:colOff>476250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7B44A-C02E-4F1B-BB00-1613173E7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31</xdr:row>
      <xdr:rowOff>23811</xdr:rowOff>
    </xdr:from>
    <xdr:to>
      <xdr:col>20</xdr:col>
      <xdr:colOff>133350</xdr:colOff>
      <xdr:row>56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28A58-EC45-48C2-8C5C-9DEBF1580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3</xdr:row>
      <xdr:rowOff>66675</xdr:rowOff>
    </xdr:from>
    <xdr:to>
      <xdr:col>20</xdr:col>
      <xdr:colOff>123825</xdr:colOff>
      <xdr:row>28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2DBA7E-A0B4-4C52-973C-9BA761873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209550</xdr:colOff>
      <xdr:row>3</xdr:row>
      <xdr:rowOff>47625</xdr:rowOff>
    </xdr:from>
    <xdr:to>
      <xdr:col>31</xdr:col>
      <xdr:colOff>304800</xdr:colOff>
      <xdr:row>28</xdr:row>
      <xdr:rowOff>147638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72C54F-7857-4FB9-9E4C-6F7C18670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57149</xdr:colOff>
      <xdr:row>0</xdr:row>
      <xdr:rowOff>171450</xdr:rowOff>
    </xdr:from>
    <xdr:to>
      <xdr:col>44</xdr:col>
      <xdr:colOff>523874</xdr:colOff>
      <xdr:row>38</xdr:row>
      <xdr:rowOff>49254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DA611C-D784-44B4-BDFC-B7288177A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93024" y="171450"/>
          <a:ext cx="7781925" cy="7116804"/>
        </a:xfrm>
        <a:prstGeom prst="rect">
          <a:avLst/>
        </a:prstGeom>
      </xdr:spPr>
    </xdr:pic>
    <xdr:clientData/>
  </xdr:twoCellAnchor>
  <xdr:twoCellAnchor>
    <xdr:from>
      <xdr:col>16</xdr:col>
      <xdr:colOff>238125</xdr:colOff>
      <xdr:row>6</xdr:row>
      <xdr:rowOff>28575</xdr:rowOff>
    </xdr:from>
    <xdr:to>
      <xdr:col>16</xdr:col>
      <xdr:colOff>257175</xdr:colOff>
      <xdr:row>26</xdr:row>
      <xdr:rowOff>19050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2A1B10B-4B47-44B7-A4BE-FAA2207FBC13}"/>
            </a:ext>
          </a:extLst>
        </xdr:cNvPr>
        <xdr:cNvCxnSpPr/>
      </xdr:nvCxnSpPr>
      <xdr:spPr>
        <a:xfrm>
          <a:off x="11010900" y="1171575"/>
          <a:ext cx="19050" cy="380047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10</xdr:row>
      <xdr:rowOff>171450</xdr:rowOff>
    </xdr:from>
    <xdr:to>
      <xdr:col>18</xdr:col>
      <xdr:colOff>485775</xdr:colOff>
      <xdr:row>12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7E2F82C-1A8A-4160-BBF5-969785F71ED9}"/>
            </a:ext>
          </a:extLst>
        </xdr:cNvPr>
        <xdr:cNvSpPr/>
      </xdr:nvSpPr>
      <xdr:spPr>
        <a:xfrm>
          <a:off x="11068050" y="2076450"/>
          <a:ext cx="1409700" cy="390525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CA" sz="1100"/>
            <a:t>Forecast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E8DC-01EC-49E7-B968-A012E552D59C}">
  <dimension ref="A1:BS125"/>
  <sheetViews>
    <sheetView workbookViewId="0">
      <selection activeCell="U1" sqref="B1:U1"/>
    </sheetView>
  </sheetViews>
  <sheetFormatPr defaultRowHeight="15" x14ac:dyDescent="0.25"/>
  <cols>
    <col min="1" max="1" width="7.140625" bestFit="1" customWidth="1"/>
    <col min="21" max="21" width="8.5703125" customWidth="1"/>
  </cols>
  <sheetData>
    <row r="1" spans="1:71" x14ac:dyDescent="0.25">
      <c r="A1" t="s">
        <v>4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W1">
        <v>1996</v>
      </c>
      <c r="X1">
        <v>1997</v>
      </c>
      <c r="Y1">
        <v>1998</v>
      </c>
      <c r="Z1">
        <v>1999</v>
      </c>
      <c r="AA1">
        <v>2000</v>
      </c>
      <c r="AB1">
        <v>2001</v>
      </c>
      <c r="AC1">
        <v>2002</v>
      </c>
      <c r="AD1">
        <v>2003</v>
      </c>
      <c r="AE1">
        <v>2004</v>
      </c>
      <c r="AF1">
        <v>2005</v>
      </c>
      <c r="AG1">
        <v>2006</v>
      </c>
      <c r="AH1">
        <v>2007</v>
      </c>
      <c r="AI1">
        <v>2008</v>
      </c>
      <c r="AJ1">
        <v>2009</v>
      </c>
      <c r="AK1">
        <v>2010</v>
      </c>
      <c r="AL1">
        <v>2011</v>
      </c>
      <c r="AM1">
        <v>2012</v>
      </c>
      <c r="AN1">
        <v>2013</v>
      </c>
      <c r="AO1">
        <v>2014</v>
      </c>
      <c r="AP1">
        <v>2015</v>
      </c>
      <c r="AS1">
        <v>1996</v>
      </c>
      <c r="AT1">
        <v>1997</v>
      </c>
      <c r="AU1">
        <v>1998</v>
      </c>
      <c r="AV1">
        <v>1999</v>
      </c>
      <c r="AW1">
        <v>2000</v>
      </c>
      <c r="AX1">
        <v>2001</v>
      </c>
      <c r="AY1">
        <v>2002</v>
      </c>
      <c r="AZ1">
        <v>2003</v>
      </c>
      <c r="BA1">
        <v>2004</v>
      </c>
      <c r="BB1">
        <v>2005</v>
      </c>
      <c r="BC1">
        <v>2006</v>
      </c>
      <c r="BD1">
        <v>2007</v>
      </c>
      <c r="BE1">
        <v>2008</v>
      </c>
      <c r="BF1">
        <v>2009</v>
      </c>
      <c r="BG1">
        <v>2010</v>
      </c>
      <c r="BH1">
        <v>2011</v>
      </c>
      <c r="BI1">
        <v>2012</v>
      </c>
      <c r="BJ1">
        <v>2013</v>
      </c>
      <c r="BK1">
        <v>2014</v>
      </c>
      <c r="BL1">
        <v>2015</v>
      </c>
      <c r="BP1" t="s">
        <v>3</v>
      </c>
      <c r="BQ1" t="s">
        <v>2</v>
      </c>
      <c r="BR1" t="s">
        <v>1</v>
      </c>
      <c r="BS1" t="s">
        <v>0</v>
      </c>
    </row>
    <row r="2" spans="1:71" x14ac:dyDescent="0.25">
      <c r="A2" s="1">
        <v>44378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  <c r="V2" t="s">
        <v>3</v>
      </c>
      <c r="W2">
        <f t="shared" ref="W2:AP2" si="0">AVERAGE(B2:B32)</f>
        <v>91.193548387096769</v>
      </c>
      <c r="X2">
        <f t="shared" si="0"/>
        <v>87.258064516129039</v>
      </c>
      <c r="Y2">
        <f t="shared" si="0"/>
        <v>89.709677419354833</v>
      </c>
      <c r="Z2">
        <f t="shared" si="0"/>
        <v>87.645161290322577</v>
      </c>
      <c r="AA2">
        <f t="shared" si="0"/>
        <v>91.741935483870961</v>
      </c>
      <c r="AB2">
        <f t="shared" si="0"/>
        <v>86.741935483870961</v>
      </c>
      <c r="AC2">
        <f t="shared" si="0"/>
        <v>89.258064516129039</v>
      </c>
      <c r="AD2">
        <f t="shared" si="0"/>
        <v>85.58064516129032</v>
      </c>
      <c r="AE2">
        <f t="shared" si="0"/>
        <v>87.838709677419359</v>
      </c>
      <c r="AF2">
        <f t="shared" si="0"/>
        <v>86.935483870967744</v>
      </c>
      <c r="AG2">
        <f t="shared" si="0"/>
        <v>90.193548387096769</v>
      </c>
      <c r="AH2">
        <f t="shared" si="0"/>
        <v>86.41935483870968</v>
      </c>
      <c r="AI2">
        <f t="shared" si="0"/>
        <v>89.161290322580641</v>
      </c>
      <c r="AJ2">
        <f t="shared" si="0"/>
        <v>86.645161290322577</v>
      </c>
      <c r="AK2">
        <f t="shared" si="0"/>
        <v>91.258064516129039</v>
      </c>
      <c r="AL2">
        <f t="shared" si="0"/>
        <v>91.935483870967744</v>
      </c>
      <c r="AM2">
        <f t="shared" si="0"/>
        <v>94.096774193548384</v>
      </c>
      <c r="AN2">
        <f t="shared" si="0"/>
        <v>84.709677419354833</v>
      </c>
      <c r="AO2">
        <f t="shared" si="0"/>
        <v>86.612903225806448</v>
      </c>
      <c r="AP2">
        <f t="shared" si="0"/>
        <v>90.064516129032256</v>
      </c>
      <c r="AQ2">
        <f>AVERAGE(W2:AP2)</f>
        <v>88.750000000000014</v>
      </c>
      <c r="AS2">
        <v>88.750000000000014</v>
      </c>
      <c r="AT2">
        <v>88.750000000000014</v>
      </c>
      <c r="AU2">
        <v>88.750000000000014</v>
      </c>
      <c r="AV2">
        <v>88.750000000000014</v>
      </c>
      <c r="AW2">
        <v>88.750000000000014</v>
      </c>
      <c r="AX2">
        <v>88.750000000000014</v>
      </c>
      <c r="AY2">
        <v>88.750000000000014</v>
      </c>
      <c r="AZ2">
        <v>88.750000000000014</v>
      </c>
      <c r="BA2">
        <v>88.750000000000014</v>
      </c>
      <c r="BB2">
        <v>88.750000000000014</v>
      </c>
      <c r="BC2">
        <v>88.750000000000014</v>
      </c>
      <c r="BD2">
        <v>88.750000000000014</v>
      </c>
      <c r="BE2">
        <v>88.750000000000014</v>
      </c>
      <c r="BF2">
        <v>88.750000000000014</v>
      </c>
      <c r="BG2">
        <v>88.750000000000014</v>
      </c>
      <c r="BH2">
        <v>88.750000000000014</v>
      </c>
      <c r="BI2">
        <v>88.750000000000014</v>
      </c>
      <c r="BJ2">
        <v>88.750000000000014</v>
      </c>
      <c r="BK2">
        <v>88.750000000000014</v>
      </c>
      <c r="BL2">
        <v>88.750000000000014</v>
      </c>
      <c r="BN2" t="s">
        <v>3</v>
      </c>
      <c r="BO2">
        <v>1996</v>
      </c>
      <c r="BP2">
        <v>91.193548387096769</v>
      </c>
      <c r="BQ2">
        <v>88.032258064516128</v>
      </c>
      <c r="BR2">
        <v>81.933333333333337</v>
      </c>
      <c r="BS2">
        <v>73.645161290322577</v>
      </c>
    </row>
    <row r="3" spans="1:71" x14ac:dyDescent="0.25">
      <c r="A3" s="1">
        <v>44379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  <c r="V3" t="s">
        <v>2</v>
      </c>
      <c r="W3">
        <f t="shared" ref="W3:AP3" si="1">AVERAGE(B33:B63)</f>
        <v>88.032258064516128</v>
      </c>
      <c r="X3">
        <f t="shared" si="1"/>
        <v>85.806451612903231</v>
      </c>
      <c r="Y3">
        <f t="shared" si="1"/>
        <v>86.774193548387103</v>
      </c>
      <c r="Z3">
        <f t="shared" si="1"/>
        <v>91.612903225806448</v>
      </c>
      <c r="AA3">
        <f t="shared" si="1"/>
        <v>91.064516129032256</v>
      </c>
      <c r="AB3">
        <f t="shared" si="1"/>
        <v>86.741935483870961</v>
      </c>
      <c r="AC3">
        <f t="shared" si="1"/>
        <v>89.161290322580641</v>
      </c>
      <c r="AD3">
        <f t="shared" si="1"/>
        <v>86.870967741935488</v>
      </c>
      <c r="AE3">
        <f t="shared" si="1"/>
        <v>85.161290322580641</v>
      </c>
      <c r="AF3">
        <f t="shared" si="1"/>
        <v>87.032258064516128</v>
      </c>
      <c r="AG3">
        <f t="shared" si="1"/>
        <v>89.741935483870961</v>
      </c>
      <c r="AH3">
        <f t="shared" si="1"/>
        <v>96</v>
      </c>
      <c r="AI3">
        <f t="shared" si="1"/>
        <v>86.258064516129039</v>
      </c>
      <c r="AJ3">
        <f t="shared" si="1"/>
        <v>87.58064516129032</v>
      </c>
      <c r="AK3">
        <f t="shared" si="1"/>
        <v>91.354838709677423</v>
      </c>
      <c r="AL3">
        <f t="shared" si="1"/>
        <v>93.483870967741936</v>
      </c>
      <c r="AM3">
        <f t="shared" si="1"/>
        <v>87.645161290322577</v>
      </c>
      <c r="AN3">
        <f t="shared" si="1"/>
        <v>84.967741935483872</v>
      </c>
      <c r="AO3">
        <f t="shared" si="1"/>
        <v>88.258064516129039</v>
      </c>
      <c r="AP3">
        <f t="shared" si="1"/>
        <v>88.774193548387103</v>
      </c>
      <c r="AQ3">
        <f>AVERAGE(W3:AP3)</f>
        <v>88.616129032258058</v>
      </c>
      <c r="AS3">
        <v>88.616129032258058</v>
      </c>
      <c r="AT3">
        <v>88.616129032258058</v>
      </c>
      <c r="AU3">
        <v>88.616129032258058</v>
      </c>
      <c r="AV3">
        <v>88.616129032258058</v>
      </c>
      <c r="AW3">
        <v>88.616129032258058</v>
      </c>
      <c r="AX3">
        <v>88.616129032258058</v>
      </c>
      <c r="AY3">
        <v>88.616129032258058</v>
      </c>
      <c r="AZ3">
        <v>88.616129032258058</v>
      </c>
      <c r="BA3">
        <v>88.616129032258058</v>
      </c>
      <c r="BB3">
        <v>88.616129032258058</v>
      </c>
      <c r="BC3">
        <v>88.616129032258058</v>
      </c>
      <c r="BD3">
        <v>88.616129032258058</v>
      </c>
      <c r="BE3">
        <v>88.616129032258058</v>
      </c>
      <c r="BF3">
        <v>88.616129032258058</v>
      </c>
      <c r="BG3">
        <v>88.616129032258058</v>
      </c>
      <c r="BH3">
        <v>88.616129032258058</v>
      </c>
      <c r="BI3">
        <v>88.616129032258058</v>
      </c>
      <c r="BJ3">
        <v>88.616129032258058</v>
      </c>
      <c r="BK3">
        <v>88.616129032258058</v>
      </c>
      <c r="BL3">
        <v>88.616129032258058</v>
      </c>
      <c r="BN3" t="s">
        <v>2</v>
      </c>
      <c r="BO3">
        <v>1997</v>
      </c>
      <c r="BP3">
        <v>87.258064516129039</v>
      </c>
      <c r="BQ3">
        <v>85.806451612903231</v>
      </c>
      <c r="BR3">
        <v>82.933333333333337</v>
      </c>
      <c r="BS3">
        <v>70.741935483870961</v>
      </c>
    </row>
    <row r="4" spans="1:71" x14ac:dyDescent="0.25">
      <c r="A4" s="1">
        <v>44380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  <c r="V4" t="s">
        <v>1</v>
      </c>
      <c r="W4">
        <f t="shared" ref="W4:AP4" si="2">AVERAGE(B64:B93)</f>
        <v>81.933333333333337</v>
      </c>
      <c r="X4">
        <f t="shared" si="2"/>
        <v>82.933333333333337</v>
      </c>
      <c r="Y4">
        <f t="shared" si="2"/>
        <v>83.966666666666669</v>
      </c>
      <c r="Z4">
        <f t="shared" si="2"/>
        <v>83.13333333333334</v>
      </c>
      <c r="AA4">
        <f t="shared" si="2"/>
        <v>78.433333333333337</v>
      </c>
      <c r="AB4">
        <f t="shared" si="2"/>
        <v>80.7</v>
      </c>
      <c r="AC4">
        <f t="shared" si="2"/>
        <v>83.766666666666666</v>
      </c>
      <c r="AD4">
        <f t="shared" si="2"/>
        <v>80.63333333333334</v>
      </c>
      <c r="AE4">
        <f t="shared" si="2"/>
        <v>79.566666666666663</v>
      </c>
      <c r="AF4">
        <f t="shared" si="2"/>
        <v>85.833333333333329</v>
      </c>
      <c r="AG4">
        <f t="shared" si="2"/>
        <v>81.033333333333331</v>
      </c>
      <c r="AH4">
        <f t="shared" si="2"/>
        <v>84.266666666666666</v>
      </c>
      <c r="AI4">
        <f t="shared" si="2"/>
        <v>83.1</v>
      </c>
      <c r="AJ4">
        <f t="shared" si="2"/>
        <v>80.433333333333337</v>
      </c>
      <c r="AK4">
        <f t="shared" si="2"/>
        <v>88.9</v>
      </c>
      <c r="AL4">
        <f t="shared" si="2"/>
        <v>82.766666666666666</v>
      </c>
      <c r="AM4">
        <f t="shared" si="2"/>
        <v>83.7</v>
      </c>
      <c r="AN4">
        <f t="shared" si="2"/>
        <v>83.266666666666666</v>
      </c>
      <c r="AO4">
        <f t="shared" si="2"/>
        <v>83.666666666666671</v>
      </c>
      <c r="AP4">
        <f t="shared" si="2"/>
        <v>81.400000000000006</v>
      </c>
      <c r="AQ4">
        <f>AVERAGE(W4:AP4)</f>
        <v>82.671666666666681</v>
      </c>
      <c r="AS4">
        <v>82.671666666666681</v>
      </c>
      <c r="AT4">
        <v>82.671666666666681</v>
      </c>
      <c r="AU4">
        <v>82.671666666666681</v>
      </c>
      <c r="AV4">
        <v>82.671666666666681</v>
      </c>
      <c r="AW4">
        <v>82.671666666666681</v>
      </c>
      <c r="AX4">
        <v>82.671666666666681</v>
      </c>
      <c r="AY4">
        <v>82.671666666666681</v>
      </c>
      <c r="AZ4">
        <v>82.671666666666681</v>
      </c>
      <c r="BA4">
        <v>82.671666666666681</v>
      </c>
      <c r="BB4">
        <v>82.671666666666681</v>
      </c>
      <c r="BC4">
        <v>82.671666666666681</v>
      </c>
      <c r="BD4">
        <v>82.671666666666681</v>
      </c>
      <c r="BE4">
        <v>82.671666666666681</v>
      </c>
      <c r="BF4">
        <v>82.671666666666681</v>
      </c>
      <c r="BG4">
        <v>82.671666666666681</v>
      </c>
      <c r="BH4">
        <v>82.671666666666681</v>
      </c>
      <c r="BI4">
        <v>82.671666666666681</v>
      </c>
      <c r="BJ4">
        <v>82.671666666666681</v>
      </c>
      <c r="BK4">
        <v>82.671666666666681</v>
      </c>
      <c r="BL4">
        <v>82.671666666666681</v>
      </c>
      <c r="BN4" t="s">
        <v>1</v>
      </c>
      <c r="BO4">
        <v>1998</v>
      </c>
      <c r="BP4">
        <v>89.709677419354833</v>
      </c>
      <c r="BQ4">
        <v>86.774193548387103</v>
      </c>
      <c r="BR4">
        <v>83.966666666666669</v>
      </c>
      <c r="BS4">
        <v>76.58064516129032</v>
      </c>
    </row>
    <row r="5" spans="1:71" x14ac:dyDescent="0.25">
      <c r="A5" s="1">
        <v>44381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  <c r="V5" t="s">
        <v>0</v>
      </c>
      <c r="W5">
        <f t="shared" ref="W5:AP5" si="3">AVERAGE(B94:B124)</f>
        <v>73.645161290322577</v>
      </c>
      <c r="X5">
        <f t="shared" si="3"/>
        <v>70.741935483870961</v>
      </c>
      <c r="Y5">
        <f t="shared" si="3"/>
        <v>76.58064516129032</v>
      </c>
      <c r="Z5">
        <f t="shared" si="3"/>
        <v>71.032258064516128</v>
      </c>
      <c r="AA5">
        <f t="shared" si="3"/>
        <v>74.709677419354833</v>
      </c>
      <c r="AB5">
        <f t="shared" si="3"/>
        <v>72</v>
      </c>
      <c r="AC5">
        <f t="shared" si="3"/>
        <v>72.161290322580641</v>
      </c>
      <c r="AD5">
        <f t="shared" si="3"/>
        <v>72.806451612903231</v>
      </c>
      <c r="AE5">
        <f t="shared" si="3"/>
        <v>74.41935483870968</v>
      </c>
      <c r="AF5">
        <f t="shared" si="3"/>
        <v>73.709677419354833</v>
      </c>
      <c r="AG5">
        <f t="shared" si="3"/>
        <v>71.161290322580641</v>
      </c>
      <c r="AH5">
        <f t="shared" si="3"/>
        <v>74.870967741935488</v>
      </c>
      <c r="AI5">
        <f t="shared" si="3"/>
        <v>71.548387096774192</v>
      </c>
      <c r="AJ5">
        <f t="shared" si="3"/>
        <v>69.290322580645167</v>
      </c>
      <c r="AK5">
        <f t="shared" si="3"/>
        <v>77.387096774193552</v>
      </c>
      <c r="AL5">
        <f t="shared" si="3"/>
        <v>72.838709677419359</v>
      </c>
      <c r="AM5">
        <f t="shared" si="3"/>
        <v>73.129032258064512</v>
      </c>
      <c r="AN5">
        <f t="shared" si="3"/>
        <v>73.774193548387103</v>
      </c>
      <c r="AO5">
        <f t="shared" si="3"/>
        <v>77.225806451612897</v>
      </c>
      <c r="AP5">
        <f t="shared" si="3"/>
        <v>72.903225806451616</v>
      </c>
      <c r="AQ5">
        <f>AVERAGE(W5:AP5)</f>
        <v>73.296774193548387</v>
      </c>
      <c r="AS5">
        <v>73.296774193548387</v>
      </c>
      <c r="AT5">
        <v>73.296774193548387</v>
      </c>
      <c r="AU5">
        <v>73.296774193548387</v>
      </c>
      <c r="AV5">
        <v>73.296774193548387</v>
      </c>
      <c r="AW5">
        <v>73.296774193548387</v>
      </c>
      <c r="AX5">
        <v>73.296774193548387</v>
      </c>
      <c r="AY5">
        <v>73.296774193548387</v>
      </c>
      <c r="AZ5">
        <v>73.296774193548387</v>
      </c>
      <c r="BA5">
        <v>73.296774193548387</v>
      </c>
      <c r="BB5">
        <v>73.296774193548387</v>
      </c>
      <c r="BC5">
        <v>73.296774193548387</v>
      </c>
      <c r="BD5">
        <v>73.296774193548387</v>
      </c>
      <c r="BE5">
        <v>73.296774193548387</v>
      </c>
      <c r="BF5">
        <v>73.296774193548387</v>
      </c>
      <c r="BG5">
        <v>73.296774193548387</v>
      </c>
      <c r="BH5">
        <v>73.296774193548387</v>
      </c>
      <c r="BI5">
        <v>73.296774193548387</v>
      </c>
      <c r="BJ5">
        <v>73.296774193548387</v>
      </c>
      <c r="BK5">
        <v>73.296774193548387</v>
      </c>
      <c r="BL5">
        <v>73.296774193548387</v>
      </c>
      <c r="BN5" t="s">
        <v>0</v>
      </c>
      <c r="BO5">
        <v>1999</v>
      </c>
      <c r="BP5">
        <v>87.645161290322577</v>
      </c>
      <c r="BQ5">
        <v>91.612903225806448</v>
      </c>
      <c r="BR5">
        <v>83.13333333333334</v>
      </c>
      <c r="BS5">
        <v>71.032258064516128</v>
      </c>
    </row>
    <row r="6" spans="1:71" x14ac:dyDescent="0.25">
      <c r="A6" s="1">
        <v>44382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  <c r="BO6">
        <v>2000</v>
      </c>
      <c r="BP6">
        <v>91.741935483870961</v>
      </c>
      <c r="BQ6">
        <v>91.064516129032256</v>
      </c>
      <c r="BR6">
        <v>78.433333333333337</v>
      </c>
      <c r="BS6">
        <v>74.709677419354833</v>
      </c>
    </row>
    <row r="7" spans="1:71" x14ac:dyDescent="0.25">
      <c r="A7" s="1">
        <v>44383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  <c r="V7" t="s">
        <v>13</v>
      </c>
      <c r="W7">
        <v>91.193548387096769</v>
      </c>
      <c r="BO7">
        <v>2001</v>
      </c>
      <c r="BP7">
        <v>86.741935483870961</v>
      </c>
      <c r="BQ7">
        <v>86.741935483870961</v>
      </c>
      <c r="BR7">
        <v>80.7</v>
      </c>
      <c r="BS7">
        <v>72</v>
      </c>
    </row>
    <row r="8" spans="1:71" x14ac:dyDescent="0.25">
      <c r="A8" s="1">
        <v>44384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  <c r="V8" t="s">
        <v>23</v>
      </c>
      <c r="W8">
        <v>88.032258064516128</v>
      </c>
      <c r="BO8">
        <v>2002</v>
      </c>
      <c r="BP8">
        <v>89.258064516129039</v>
      </c>
      <c r="BQ8">
        <v>89.161290322580641</v>
      </c>
      <c r="BR8">
        <v>83.766666666666666</v>
      </c>
      <c r="BS8">
        <v>72.161290322580641</v>
      </c>
    </row>
    <row r="9" spans="1:71" x14ac:dyDescent="0.25">
      <c r="A9" s="1">
        <v>44385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  <c r="V9" t="s">
        <v>25</v>
      </c>
      <c r="W9">
        <v>81.933333333333337</v>
      </c>
      <c r="BO9">
        <v>2003</v>
      </c>
      <c r="BP9">
        <v>85.58064516129032</v>
      </c>
      <c r="BQ9">
        <v>86.870967741935488</v>
      </c>
      <c r="BR9">
        <v>80.63333333333334</v>
      </c>
      <c r="BS9">
        <v>72.806451612903231</v>
      </c>
    </row>
    <row r="10" spans="1:71" x14ac:dyDescent="0.25">
      <c r="A10" s="1">
        <v>44386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  <c r="V10" t="s">
        <v>27</v>
      </c>
      <c r="W10">
        <v>73.645161290322577</v>
      </c>
      <c r="BO10">
        <v>2004</v>
      </c>
      <c r="BP10">
        <v>87.838709677419359</v>
      </c>
      <c r="BQ10">
        <v>85.161290322580641</v>
      </c>
      <c r="BR10">
        <v>79.566666666666663</v>
      </c>
      <c r="BS10">
        <v>74.41935483870968</v>
      </c>
    </row>
    <row r="11" spans="1:71" x14ac:dyDescent="0.25">
      <c r="A11" s="1">
        <v>44387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  <c r="V11" t="s">
        <v>15</v>
      </c>
      <c r="W11">
        <v>87.258064516129039</v>
      </c>
      <c r="BO11">
        <v>2005</v>
      </c>
      <c r="BP11">
        <v>86.935483870967744</v>
      </c>
      <c r="BQ11">
        <v>87.032258064516128</v>
      </c>
      <c r="BR11">
        <v>85.833333333333329</v>
      </c>
      <c r="BS11">
        <v>73.709677419354833</v>
      </c>
    </row>
    <row r="12" spans="1:71" x14ac:dyDescent="0.25">
      <c r="A12" s="1">
        <v>44388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  <c r="V12" t="s">
        <v>17</v>
      </c>
      <c r="W12">
        <v>85.806451612903231</v>
      </c>
      <c r="BO12">
        <v>2006</v>
      </c>
      <c r="BP12">
        <v>90.193548387096769</v>
      </c>
      <c r="BQ12">
        <v>89.741935483870961</v>
      </c>
      <c r="BR12">
        <v>81.033333333333331</v>
      </c>
      <c r="BS12">
        <v>71.161290322580641</v>
      </c>
    </row>
    <row r="13" spans="1:71" x14ac:dyDescent="0.25">
      <c r="A13" s="1">
        <v>44389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  <c r="V13" t="s">
        <v>28</v>
      </c>
      <c r="W13">
        <v>82.933333333333337</v>
      </c>
      <c r="BO13">
        <v>2007</v>
      </c>
      <c r="BP13">
        <v>86.41935483870968</v>
      </c>
      <c r="BQ13">
        <v>96</v>
      </c>
      <c r="BR13">
        <v>84.266666666666666</v>
      </c>
      <c r="BS13">
        <v>74.870967741935488</v>
      </c>
    </row>
    <row r="14" spans="1:71" x14ac:dyDescent="0.25">
      <c r="A14" s="1">
        <v>44390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  <c r="V14" t="s">
        <v>26</v>
      </c>
      <c r="W14">
        <v>70.741935483870961</v>
      </c>
      <c r="BO14">
        <v>2008</v>
      </c>
      <c r="BP14">
        <v>89.161290322580641</v>
      </c>
      <c r="BQ14">
        <v>86.258064516129039</v>
      </c>
      <c r="BR14">
        <v>83.1</v>
      </c>
      <c r="BS14">
        <v>71.548387096774192</v>
      </c>
    </row>
    <row r="15" spans="1:71" x14ac:dyDescent="0.25">
      <c r="A15" s="1">
        <v>44391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  <c r="V15" t="s">
        <v>16</v>
      </c>
      <c r="W15">
        <v>89.709677419354833</v>
      </c>
      <c r="BO15">
        <v>2009</v>
      </c>
      <c r="BP15">
        <v>86.645161290322577</v>
      </c>
      <c r="BQ15">
        <v>87.58064516129032</v>
      </c>
      <c r="BR15">
        <v>80.433333333333337</v>
      </c>
      <c r="BS15">
        <v>69.290322580645167</v>
      </c>
    </row>
    <row r="16" spans="1:71" x14ac:dyDescent="0.25">
      <c r="A16" s="1">
        <v>44392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  <c r="V16" t="s">
        <v>20</v>
      </c>
      <c r="W16">
        <v>86.774193548387103</v>
      </c>
      <c r="BO16">
        <v>2010</v>
      </c>
      <c r="BP16">
        <v>91.258064516129039</v>
      </c>
      <c r="BQ16">
        <v>91.354838709677423</v>
      </c>
      <c r="BR16">
        <v>88.9</v>
      </c>
      <c r="BS16">
        <v>77.387096774193552</v>
      </c>
    </row>
    <row r="17" spans="1:71" x14ac:dyDescent="0.25">
      <c r="A17" s="1">
        <v>44393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  <c r="V17" t="s">
        <v>18</v>
      </c>
      <c r="W17">
        <v>83.966666666666669</v>
      </c>
      <c r="BO17">
        <v>2011</v>
      </c>
      <c r="BP17">
        <v>91.935483870967744</v>
      </c>
      <c r="BQ17">
        <v>93.483870967741936</v>
      </c>
      <c r="BR17">
        <v>82.766666666666666</v>
      </c>
      <c r="BS17">
        <v>72.838709677419359</v>
      </c>
    </row>
    <row r="18" spans="1:71" x14ac:dyDescent="0.25">
      <c r="A18" s="1">
        <v>44394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  <c r="V18" t="s">
        <v>29</v>
      </c>
      <c r="W18">
        <v>76.58064516129032</v>
      </c>
      <c r="BO18">
        <v>2012</v>
      </c>
      <c r="BP18">
        <v>94.096774193548384</v>
      </c>
      <c r="BQ18">
        <v>87.645161290322577</v>
      </c>
      <c r="BR18">
        <v>83.7</v>
      </c>
      <c r="BS18">
        <v>73.129032258064512</v>
      </c>
    </row>
    <row r="19" spans="1:71" x14ac:dyDescent="0.25">
      <c r="A19" s="1">
        <v>44395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  <c r="V19" t="s">
        <v>14</v>
      </c>
      <c r="W19">
        <v>87.645161290322577</v>
      </c>
      <c r="BO19">
        <v>2013</v>
      </c>
      <c r="BP19">
        <v>84.709677419354833</v>
      </c>
      <c r="BQ19">
        <v>84.967741935483872</v>
      </c>
      <c r="BR19">
        <v>83.266666666666666</v>
      </c>
      <c r="BS19">
        <v>73.774193548387103</v>
      </c>
    </row>
    <row r="20" spans="1:71" x14ac:dyDescent="0.25">
      <c r="A20" s="1">
        <v>44396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  <c r="V20" t="s">
        <v>24</v>
      </c>
      <c r="W20">
        <v>91.612903225806448</v>
      </c>
      <c r="BO20">
        <v>2014</v>
      </c>
      <c r="BP20">
        <v>86.612903225806448</v>
      </c>
      <c r="BQ20">
        <v>88.258064516129039</v>
      </c>
      <c r="BR20">
        <v>83.666666666666671</v>
      </c>
      <c r="BS20">
        <v>77.225806451612897</v>
      </c>
    </row>
    <row r="21" spans="1:71" x14ac:dyDescent="0.25">
      <c r="A21" s="1">
        <v>44397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  <c r="V21" t="s">
        <v>21</v>
      </c>
      <c r="W21">
        <v>83.13333333333334</v>
      </c>
      <c r="BO21">
        <v>2015</v>
      </c>
      <c r="BP21">
        <v>90.064516129032256</v>
      </c>
      <c r="BQ21">
        <v>88.774193548387103</v>
      </c>
      <c r="BR21">
        <v>81.400000000000006</v>
      </c>
      <c r="BS21">
        <v>72.903225806451616</v>
      </c>
    </row>
    <row r="22" spans="1:71" x14ac:dyDescent="0.25">
      <c r="A22" s="1">
        <v>44398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  <c r="V22" t="s">
        <v>19</v>
      </c>
      <c r="W22">
        <v>71.032258064516128</v>
      </c>
    </row>
    <row r="23" spans="1:71" x14ac:dyDescent="0.25">
      <c r="A23" s="1">
        <v>44399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  <c r="V23" t="s">
        <v>30</v>
      </c>
      <c r="W23">
        <v>91.741935483870961</v>
      </c>
    </row>
    <row r="24" spans="1:71" x14ac:dyDescent="0.25">
      <c r="A24" s="1">
        <v>44400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  <c r="V24" t="s">
        <v>31</v>
      </c>
      <c r="W24">
        <v>91.064516129032256</v>
      </c>
    </row>
    <row r="25" spans="1:71" x14ac:dyDescent="0.25">
      <c r="A25" s="1">
        <v>44401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  <c r="V25" t="s">
        <v>32</v>
      </c>
      <c r="W25">
        <v>78.433333333333337</v>
      </c>
    </row>
    <row r="26" spans="1:71" x14ac:dyDescent="0.25">
      <c r="A26" s="1">
        <v>44402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  <c r="V26" t="s">
        <v>22</v>
      </c>
      <c r="W26">
        <v>74.709677419354833</v>
      </c>
    </row>
    <row r="27" spans="1:71" x14ac:dyDescent="0.25">
      <c r="A27" s="1">
        <v>44403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  <c r="V27" t="s">
        <v>33</v>
      </c>
      <c r="W27">
        <v>86.741935483870961</v>
      </c>
    </row>
    <row r="28" spans="1:71" x14ac:dyDescent="0.25">
      <c r="A28" s="1">
        <v>44404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  <c r="V28" t="s">
        <v>34</v>
      </c>
      <c r="W28">
        <v>86.741935483870961</v>
      </c>
    </row>
    <row r="29" spans="1:71" x14ac:dyDescent="0.25">
      <c r="A29" s="1">
        <v>44405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  <c r="V29" t="s">
        <v>35</v>
      </c>
      <c r="W29">
        <v>80.7</v>
      </c>
    </row>
    <row r="30" spans="1:71" x14ac:dyDescent="0.25">
      <c r="A30" s="1">
        <v>44406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  <c r="V30" t="s">
        <v>36</v>
      </c>
      <c r="W30">
        <v>72</v>
      </c>
    </row>
    <row r="31" spans="1:71" x14ac:dyDescent="0.25">
      <c r="A31" s="1">
        <v>44407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  <c r="V31" t="s">
        <v>37</v>
      </c>
      <c r="W31">
        <v>89.258064516129039</v>
      </c>
    </row>
    <row r="32" spans="1:71" x14ac:dyDescent="0.25">
      <c r="A32" s="1">
        <v>44408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  <c r="V32" t="s">
        <v>38</v>
      </c>
      <c r="W32">
        <v>89.161290322580641</v>
      </c>
    </row>
    <row r="33" spans="1:23" x14ac:dyDescent="0.25">
      <c r="A33" s="1">
        <v>44409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  <c r="V33" t="s">
        <v>39</v>
      </c>
      <c r="W33">
        <v>83.766666666666666</v>
      </c>
    </row>
    <row r="34" spans="1:23" x14ac:dyDescent="0.25">
      <c r="A34" s="1">
        <v>44410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  <c r="V34" t="s">
        <v>40</v>
      </c>
      <c r="W34">
        <v>72.161290322580641</v>
      </c>
    </row>
    <row r="35" spans="1:23" x14ac:dyDescent="0.25">
      <c r="A35" s="1">
        <v>44411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  <c r="V35" t="s">
        <v>41</v>
      </c>
      <c r="W35">
        <v>85.58064516129032</v>
      </c>
    </row>
    <row r="36" spans="1:23" x14ac:dyDescent="0.25">
      <c r="A36" s="1">
        <v>44412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  <c r="V36" t="s">
        <v>42</v>
      </c>
      <c r="W36">
        <v>86.870967741935488</v>
      </c>
    </row>
    <row r="37" spans="1:23" x14ac:dyDescent="0.25">
      <c r="A37" s="1">
        <v>44413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  <c r="V37" t="s">
        <v>43</v>
      </c>
      <c r="W37">
        <v>80.63333333333334</v>
      </c>
    </row>
    <row r="38" spans="1:23" x14ac:dyDescent="0.25">
      <c r="A38" s="1">
        <v>44414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  <c r="V38" t="s">
        <v>44</v>
      </c>
      <c r="W38">
        <v>72.806451612903231</v>
      </c>
    </row>
    <row r="39" spans="1:23" x14ac:dyDescent="0.25">
      <c r="A39" s="1">
        <v>44415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  <c r="V39" t="s">
        <v>45</v>
      </c>
      <c r="W39">
        <v>87.838709677419359</v>
      </c>
    </row>
    <row r="40" spans="1:23" x14ac:dyDescent="0.25">
      <c r="A40" s="1">
        <v>44416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  <c r="V40" t="s">
        <v>46</v>
      </c>
      <c r="W40">
        <v>85.161290322580641</v>
      </c>
    </row>
    <row r="41" spans="1:23" x14ac:dyDescent="0.25">
      <c r="A41" s="1">
        <v>44417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  <c r="V41" t="s">
        <v>47</v>
      </c>
      <c r="W41">
        <v>79.566666666666663</v>
      </c>
    </row>
    <row r="42" spans="1:23" x14ac:dyDescent="0.25">
      <c r="A42" s="1">
        <v>44418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  <c r="V42" t="s">
        <v>48</v>
      </c>
      <c r="W42">
        <v>74.41935483870968</v>
      </c>
    </row>
    <row r="43" spans="1:23" x14ac:dyDescent="0.25">
      <c r="A43" s="1">
        <v>44419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  <c r="V43" t="s">
        <v>49</v>
      </c>
      <c r="W43">
        <v>86.935483870967744</v>
      </c>
    </row>
    <row r="44" spans="1:23" x14ac:dyDescent="0.25">
      <c r="A44" s="1">
        <v>44420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  <c r="V44" t="s">
        <v>50</v>
      </c>
      <c r="W44">
        <v>87.032258064516128</v>
      </c>
    </row>
    <row r="45" spans="1:23" x14ac:dyDescent="0.25">
      <c r="A45" s="1">
        <v>44421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  <c r="V45" t="s">
        <v>51</v>
      </c>
      <c r="W45">
        <v>85.833333333333329</v>
      </c>
    </row>
    <row r="46" spans="1:23" x14ac:dyDescent="0.25">
      <c r="A46" s="1">
        <v>44422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  <c r="V46" t="s">
        <v>52</v>
      </c>
      <c r="W46">
        <v>73.709677419354833</v>
      </c>
    </row>
    <row r="47" spans="1:23" x14ac:dyDescent="0.25">
      <c r="A47" s="1">
        <v>44423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  <c r="V47" t="s">
        <v>53</v>
      </c>
      <c r="W47">
        <v>90.193548387096769</v>
      </c>
    </row>
    <row r="48" spans="1:23" x14ac:dyDescent="0.25">
      <c r="A48" s="1">
        <v>44424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  <c r="V48" t="s">
        <v>54</v>
      </c>
      <c r="W48">
        <v>89.741935483870961</v>
      </c>
    </row>
    <row r="49" spans="1:23" x14ac:dyDescent="0.25">
      <c r="A49" s="1">
        <v>44425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  <c r="V49" t="s">
        <v>55</v>
      </c>
      <c r="W49">
        <v>81.033333333333331</v>
      </c>
    </row>
    <row r="50" spans="1:23" x14ac:dyDescent="0.25">
      <c r="A50" s="1">
        <v>44426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  <c r="V50" t="s">
        <v>56</v>
      </c>
      <c r="W50">
        <v>71.161290322580641</v>
      </c>
    </row>
    <row r="51" spans="1:23" x14ac:dyDescent="0.25">
      <c r="A51" s="1">
        <v>44427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  <c r="V51" t="s">
        <v>57</v>
      </c>
      <c r="W51">
        <v>86.41935483870968</v>
      </c>
    </row>
    <row r="52" spans="1:23" x14ac:dyDescent="0.25">
      <c r="A52" s="1">
        <v>44428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  <c r="V52" t="s">
        <v>58</v>
      </c>
      <c r="W52">
        <v>96</v>
      </c>
    </row>
    <row r="53" spans="1:23" x14ac:dyDescent="0.25">
      <c r="A53" s="1">
        <v>44429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  <c r="V53" t="s">
        <v>59</v>
      </c>
      <c r="W53">
        <v>84.266666666666666</v>
      </c>
    </row>
    <row r="54" spans="1:23" x14ac:dyDescent="0.25">
      <c r="A54" s="1">
        <v>44430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  <c r="V54" t="s">
        <v>60</v>
      </c>
      <c r="W54">
        <v>74.870967741935488</v>
      </c>
    </row>
    <row r="55" spans="1:23" x14ac:dyDescent="0.25">
      <c r="A55" s="1">
        <v>44431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  <c r="V55" t="s">
        <v>61</v>
      </c>
      <c r="W55">
        <v>89.161290322580641</v>
      </c>
    </row>
    <row r="56" spans="1:23" x14ac:dyDescent="0.25">
      <c r="A56" s="1">
        <v>44432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  <c r="V56" t="s">
        <v>62</v>
      </c>
      <c r="W56">
        <v>86.258064516129039</v>
      </c>
    </row>
    <row r="57" spans="1:23" x14ac:dyDescent="0.25">
      <c r="A57" s="1">
        <v>44433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  <c r="V57" t="s">
        <v>63</v>
      </c>
      <c r="W57">
        <v>83.1</v>
      </c>
    </row>
    <row r="58" spans="1:23" x14ac:dyDescent="0.25">
      <c r="A58" s="1">
        <v>44434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  <c r="V58" t="s">
        <v>64</v>
      </c>
      <c r="W58">
        <v>71.548387096774192</v>
      </c>
    </row>
    <row r="59" spans="1:23" x14ac:dyDescent="0.25">
      <c r="A59" s="1">
        <v>44435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  <c r="V59" t="s">
        <v>65</v>
      </c>
      <c r="W59">
        <v>86.645161290322577</v>
      </c>
    </row>
    <row r="60" spans="1:23" x14ac:dyDescent="0.25">
      <c r="A60" s="1">
        <v>44436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  <c r="V60" t="s">
        <v>66</v>
      </c>
      <c r="W60">
        <v>87.58064516129032</v>
      </c>
    </row>
    <row r="61" spans="1:23" x14ac:dyDescent="0.25">
      <c r="A61" s="1">
        <v>44437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  <c r="V61" t="s">
        <v>67</v>
      </c>
      <c r="W61">
        <v>80.433333333333337</v>
      </c>
    </row>
    <row r="62" spans="1:23" x14ac:dyDescent="0.25">
      <c r="A62" s="1">
        <v>44438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  <c r="V62" t="s">
        <v>68</v>
      </c>
      <c r="W62">
        <v>69.290322580645167</v>
      </c>
    </row>
    <row r="63" spans="1:23" x14ac:dyDescent="0.25">
      <c r="A63" s="1">
        <v>44439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  <c r="V63" t="s">
        <v>69</v>
      </c>
      <c r="W63">
        <v>91.258064516129039</v>
      </c>
    </row>
    <row r="64" spans="1:23" x14ac:dyDescent="0.25">
      <c r="A64" s="1">
        <v>44440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  <c r="V64" t="s">
        <v>70</v>
      </c>
      <c r="W64">
        <v>91.354838709677423</v>
      </c>
    </row>
    <row r="65" spans="1:23" x14ac:dyDescent="0.25">
      <c r="A65" s="1">
        <v>44441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  <c r="V65" t="s">
        <v>71</v>
      </c>
      <c r="W65">
        <v>88.9</v>
      </c>
    </row>
    <row r="66" spans="1:23" x14ac:dyDescent="0.25">
      <c r="A66" s="1">
        <v>44442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  <c r="V66" t="s">
        <v>72</v>
      </c>
      <c r="W66">
        <v>77.387096774193552</v>
      </c>
    </row>
    <row r="67" spans="1:23" x14ac:dyDescent="0.25">
      <c r="A67" s="1">
        <v>44443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  <c r="V67" t="s">
        <v>73</v>
      </c>
      <c r="W67">
        <v>91.935483870967744</v>
      </c>
    </row>
    <row r="68" spans="1:23" x14ac:dyDescent="0.25">
      <c r="A68" s="1">
        <v>44444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  <c r="V68" t="s">
        <v>74</v>
      </c>
      <c r="W68">
        <v>93.483870967741936</v>
      </c>
    </row>
    <row r="69" spans="1:23" x14ac:dyDescent="0.25">
      <c r="A69" s="1">
        <v>44445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  <c r="V69" t="s">
        <v>75</v>
      </c>
      <c r="W69">
        <v>82.766666666666666</v>
      </c>
    </row>
    <row r="70" spans="1:23" x14ac:dyDescent="0.25">
      <c r="A70" s="1">
        <v>44446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  <c r="V70" t="s">
        <v>76</v>
      </c>
      <c r="W70">
        <v>72.838709677419359</v>
      </c>
    </row>
    <row r="71" spans="1:23" x14ac:dyDescent="0.25">
      <c r="A71" s="1">
        <v>44447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  <c r="V71" t="s">
        <v>77</v>
      </c>
      <c r="W71">
        <v>94.096774193548384</v>
      </c>
    </row>
    <row r="72" spans="1:23" x14ac:dyDescent="0.25">
      <c r="A72" s="1">
        <v>44448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  <c r="V72" t="s">
        <v>78</v>
      </c>
      <c r="W72">
        <v>87.645161290322577</v>
      </c>
    </row>
    <row r="73" spans="1:23" x14ac:dyDescent="0.25">
      <c r="A73" s="1">
        <v>44449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  <c r="V73" t="s">
        <v>79</v>
      </c>
      <c r="W73">
        <v>83.7</v>
      </c>
    </row>
    <row r="74" spans="1:23" x14ac:dyDescent="0.25">
      <c r="A74" s="1">
        <v>44450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  <c r="V74" t="s">
        <v>80</v>
      </c>
      <c r="W74">
        <v>73.129032258064512</v>
      </c>
    </row>
    <row r="75" spans="1:23" x14ac:dyDescent="0.25">
      <c r="A75" s="1">
        <v>44451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  <c r="V75" t="s">
        <v>81</v>
      </c>
      <c r="W75">
        <v>84.709677419354833</v>
      </c>
    </row>
    <row r="76" spans="1:23" x14ac:dyDescent="0.25">
      <c r="A76" s="1">
        <v>44452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  <c r="V76" t="s">
        <v>82</v>
      </c>
      <c r="W76">
        <v>84.967741935483872</v>
      </c>
    </row>
    <row r="77" spans="1:23" x14ac:dyDescent="0.25">
      <c r="A77" s="1">
        <v>44453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  <c r="V77" t="s">
        <v>83</v>
      </c>
      <c r="W77">
        <v>83.266666666666666</v>
      </c>
    </row>
    <row r="78" spans="1:23" x14ac:dyDescent="0.25">
      <c r="A78" s="1">
        <v>44454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  <c r="V78" t="s">
        <v>84</v>
      </c>
      <c r="W78">
        <v>73.774193548387103</v>
      </c>
    </row>
    <row r="79" spans="1:23" x14ac:dyDescent="0.25">
      <c r="A79" s="1">
        <v>44455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  <c r="V79" t="s">
        <v>85</v>
      </c>
      <c r="W79">
        <v>86.612903225806448</v>
      </c>
    </row>
    <row r="80" spans="1:23" x14ac:dyDescent="0.25">
      <c r="A80" s="1">
        <v>44456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  <c r="V80" t="s">
        <v>86</v>
      </c>
      <c r="W80">
        <v>88.258064516129039</v>
      </c>
    </row>
    <row r="81" spans="1:23" x14ac:dyDescent="0.25">
      <c r="A81" s="1">
        <v>44457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  <c r="V81" t="s">
        <v>87</v>
      </c>
      <c r="W81">
        <v>83.666666666666671</v>
      </c>
    </row>
    <row r="82" spans="1:23" x14ac:dyDescent="0.25">
      <c r="A82" s="1">
        <v>44458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  <c r="V82" t="s">
        <v>88</v>
      </c>
      <c r="W82">
        <v>77.225806451612897</v>
      </c>
    </row>
    <row r="83" spans="1:23" x14ac:dyDescent="0.25">
      <c r="A83" s="1">
        <v>44459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  <c r="V83" t="s">
        <v>89</v>
      </c>
      <c r="W83">
        <v>90.064516129032256</v>
      </c>
    </row>
    <row r="84" spans="1:23" x14ac:dyDescent="0.25">
      <c r="A84" s="1">
        <v>44460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  <c r="V84" t="s">
        <v>90</v>
      </c>
      <c r="W84">
        <v>88.774193548387103</v>
      </c>
    </row>
    <row r="85" spans="1:23" x14ac:dyDescent="0.25">
      <c r="A85" s="1">
        <v>44461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  <c r="V85" t="s">
        <v>91</v>
      </c>
      <c r="W85">
        <v>81.400000000000006</v>
      </c>
    </row>
    <row r="86" spans="1:23" x14ac:dyDescent="0.25">
      <c r="A86" s="1">
        <v>44462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  <c r="V86" t="s">
        <v>92</v>
      </c>
      <c r="W86">
        <v>72.903225806451616</v>
      </c>
    </row>
    <row r="87" spans="1:23" x14ac:dyDescent="0.25">
      <c r="A87" s="1">
        <v>44463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</row>
    <row r="88" spans="1:23" x14ac:dyDescent="0.25">
      <c r="A88" s="1">
        <v>44464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</row>
    <row r="89" spans="1:23" x14ac:dyDescent="0.25">
      <c r="A89" s="1">
        <v>44465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</row>
    <row r="90" spans="1:23" x14ac:dyDescent="0.25">
      <c r="A90" s="1">
        <v>44466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</row>
    <row r="91" spans="1:23" x14ac:dyDescent="0.25">
      <c r="A91" s="1">
        <v>44467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</row>
    <row r="92" spans="1:23" x14ac:dyDescent="0.25">
      <c r="A92" s="1">
        <v>44468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</row>
    <row r="93" spans="1:23" x14ac:dyDescent="0.25">
      <c r="A93" s="1">
        <v>44469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</row>
    <row r="94" spans="1:23" x14ac:dyDescent="0.25">
      <c r="A94" s="1">
        <v>44470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</row>
    <row r="95" spans="1:23" x14ac:dyDescent="0.25">
      <c r="A95" s="1">
        <v>44471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</row>
    <row r="96" spans="1:23" x14ac:dyDescent="0.25">
      <c r="A96" s="1">
        <v>44472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</row>
    <row r="97" spans="1:21" x14ac:dyDescent="0.25">
      <c r="A97" s="1">
        <v>44473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</row>
    <row r="98" spans="1:21" x14ac:dyDescent="0.25">
      <c r="A98" s="1">
        <v>44474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</row>
    <row r="99" spans="1:21" x14ac:dyDescent="0.25">
      <c r="A99" s="1">
        <v>44475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</row>
    <row r="100" spans="1:21" x14ac:dyDescent="0.25">
      <c r="A100" s="1">
        <v>44476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</row>
    <row r="101" spans="1:21" x14ac:dyDescent="0.25">
      <c r="A101" s="1">
        <v>44477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</row>
    <row r="102" spans="1:21" x14ac:dyDescent="0.25">
      <c r="A102" s="1">
        <v>44478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</row>
    <row r="103" spans="1:21" x14ac:dyDescent="0.25">
      <c r="A103" s="1">
        <v>44479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</row>
    <row r="104" spans="1:21" x14ac:dyDescent="0.25">
      <c r="A104" s="1">
        <v>44480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</row>
    <row r="105" spans="1:21" x14ac:dyDescent="0.25">
      <c r="A105" s="1">
        <v>44481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</row>
    <row r="106" spans="1:21" x14ac:dyDescent="0.25">
      <c r="A106" s="1">
        <v>44482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</row>
    <row r="107" spans="1:21" x14ac:dyDescent="0.25">
      <c r="A107" s="1">
        <v>44483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</row>
    <row r="108" spans="1:21" x14ac:dyDescent="0.25">
      <c r="A108" s="1">
        <v>44484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</row>
    <row r="109" spans="1:21" x14ac:dyDescent="0.25">
      <c r="A109" s="1">
        <v>44485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</row>
    <row r="110" spans="1:21" x14ac:dyDescent="0.25">
      <c r="A110" s="1">
        <v>44486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</row>
    <row r="111" spans="1:21" x14ac:dyDescent="0.25">
      <c r="A111" s="1">
        <v>44487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</row>
    <row r="112" spans="1:21" x14ac:dyDescent="0.25">
      <c r="A112" s="1">
        <v>44488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</row>
    <row r="113" spans="1:21" x14ac:dyDescent="0.25">
      <c r="A113" s="1">
        <v>44489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</row>
    <row r="114" spans="1:21" x14ac:dyDescent="0.25">
      <c r="A114" s="1">
        <v>44490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</row>
    <row r="115" spans="1:21" x14ac:dyDescent="0.25">
      <c r="A115" s="1">
        <v>44491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</row>
    <row r="116" spans="1:21" x14ac:dyDescent="0.25">
      <c r="A116" s="1">
        <v>44492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</row>
    <row r="117" spans="1:21" x14ac:dyDescent="0.25">
      <c r="A117" s="1">
        <v>44493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</row>
    <row r="118" spans="1:21" x14ac:dyDescent="0.25">
      <c r="A118" s="1">
        <v>44494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</row>
    <row r="119" spans="1:21" x14ac:dyDescent="0.25">
      <c r="A119" s="1">
        <v>44495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</row>
    <row r="120" spans="1:21" x14ac:dyDescent="0.25">
      <c r="A120" s="1">
        <v>44496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</row>
    <row r="121" spans="1:21" x14ac:dyDescent="0.25">
      <c r="A121" s="1">
        <v>44497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</row>
    <row r="122" spans="1:21" x14ac:dyDescent="0.25">
      <c r="A122" s="1">
        <v>44498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</row>
    <row r="123" spans="1:21" x14ac:dyDescent="0.25">
      <c r="A123" s="1">
        <v>44499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</row>
    <row r="124" spans="1:21" x14ac:dyDescent="0.25">
      <c r="A124" s="1">
        <v>44500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</row>
    <row r="125" spans="1:21" x14ac:dyDescent="0.25">
      <c r="B125">
        <f t="shared" ref="B125:U125" si="4">AVERAGE(B2:B124)</f>
        <v>83.715447154471548</v>
      </c>
      <c r="C125">
        <f t="shared" si="4"/>
        <v>81.674796747967477</v>
      </c>
      <c r="D125">
        <f t="shared" si="4"/>
        <v>84.260162601626021</v>
      </c>
      <c r="E125">
        <f t="shared" si="4"/>
        <v>83.357723577235774</v>
      </c>
      <c r="F125">
        <f t="shared" si="4"/>
        <v>84.032520325203251</v>
      </c>
      <c r="G125">
        <f t="shared" si="4"/>
        <v>81.552845528455279</v>
      </c>
      <c r="H125">
        <f t="shared" si="4"/>
        <v>83.58536585365853</v>
      </c>
      <c r="I125">
        <f t="shared" si="4"/>
        <v>81.479674796747972</v>
      </c>
      <c r="J125">
        <f t="shared" si="4"/>
        <v>81.764227642276424</v>
      </c>
      <c r="K125">
        <f t="shared" si="4"/>
        <v>83.357723577235774</v>
      </c>
      <c r="L125">
        <f t="shared" si="4"/>
        <v>83.048780487804876</v>
      </c>
      <c r="M125">
        <f t="shared" si="4"/>
        <v>85.39837398373983</v>
      </c>
      <c r="N125">
        <f t="shared" si="4"/>
        <v>82.512195121951223</v>
      </c>
      <c r="O125">
        <f t="shared" si="4"/>
        <v>80.99186991869918</v>
      </c>
      <c r="P125">
        <f t="shared" si="4"/>
        <v>87.211382113821145</v>
      </c>
      <c r="Q125">
        <f t="shared" si="4"/>
        <v>85.276422764227647</v>
      </c>
      <c r="R125">
        <f t="shared" si="4"/>
        <v>84.650406504065046</v>
      </c>
      <c r="S125">
        <f t="shared" si="4"/>
        <v>81.666666666666671</v>
      </c>
      <c r="T125">
        <f t="shared" si="4"/>
        <v>83.943089430894304</v>
      </c>
      <c r="U125">
        <f t="shared" si="4"/>
        <v>83.300813008130078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C4EA-69EA-4FD3-8739-988912582AA1}">
  <dimension ref="A1:K124"/>
  <sheetViews>
    <sheetView workbookViewId="0">
      <selection activeCell="C32" sqref="C32"/>
    </sheetView>
  </sheetViews>
  <sheetFormatPr defaultRowHeight="15" x14ac:dyDescent="0.25"/>
  <cols>
    <col min="1" max="1" width="7.140625" bestFit="1" customWidth="1"/>
    <col min="3" max="3" width="17.42578125" bestFit="1" customWidth="1"/>
  </cols>
  <sheetData>
    <row r="1" spans="1:11" x14ac:dyDescent="0.25">
      <c r="A1" t="s">
        <v>4</v>
      </c>
      <c r="B1">
        <v>1996</v>
      </c>
      <c r="C1" t="s">
        <v>8</v>
      </c>
      <c r="I1" t="s">
        <v>5</v>
      </c>
      <c r="J1" t="s">
        <v>6</v>
      </c>
      <c r="K1" t="s">
        <v>7</v>
      </c>
    </row>
    <row r="2" spans="1:11" x14ac:dyDescent="0.25">
      <c r="A2" s="1">
        <v>44378</v>
      </c>
      <c r="B2">
        <v>98</v>
      </c>
      <c r="C2">
        <f>B2*$I$2+(1-$I$2)*B2</f>
        <v>98</v>
      </c>
      <c r="I2">
        <v>0.8</v>
      </c>
    </row>
    <row r="3" spans="1:11" x14ac:dyDescent="0.25">
      <c r="A3" s="1">
        <v>44379</v>
      </c>
      <c r="B3">
        <v>97</v>
      </c>
      <c r="C3">
        <f>B3*$I$2+(1-$I$2)*B2</f>
        <v>97.2</v>
      </c>
    </row>
    <row r="4" spans="1:11" x14ac:dyDescent="0.25">
      <c r="A4" s="1">
        <v>44380</v>
      </c>
      <c r="B4">
        <v>97</v>
      </c>
      <c r="C4">
        <f t="shared" ref="C4:C67" si="0">B4*$I$2+(1-$I$2)*B3</f>
        <v>97</v>
      </c>
    </row>
    <row r="5" spans="1:11" x14ac:dyDescent="0.25">
      <c r="A5" s="1">
        <v>44381</v>
      </c>
      <c r="B5">
        <v>90</v>
      </c>
      <c r="C5">
        <f t="shared" si="0"/>
        <v>91.399999999999991</v>
      </c>
    </row>
    <row r="6" spans="1:11" x14ac:dyDescent="0.25">
      <c r="A6" s="1">
        <v>44382</v>
      </c>
      <c r="B6">
        <v>89</v>
      </c>
      <c r="C6">
        <f t="shared" si="0"/>
        <v>89.2</v>
      </c>
    </row>
    <row r="7" spans="1:11" x14ac:dyDescent="0.25">
      <c r="A7" s="1">
        <v>44383</v>
      </c>
      <c r="B7">
        <v>93</v>
      </c>
      <c r="C7">
        <f t="shared" si="0"/>
        <v>92.2</v>
      </c>
    </row>
    <row r="8" spans="1:11" x14ac:dyDescent="0.25">
      <c r="A8" s="1">
        <v>44384</v>
      </c>
      <c r="B8">
        <v>93</v>
      </c>
      <c r="C8">
        <f t="shared" si="0"/>
        <v>93</v>
      </c>
    </row>
    <row r="9" spans="1:11" x14ac:dyDescent="0.25">
      <c r="A9" s="1">
        <v>44385</v>
      </c>
      <c r="B9">
        <v>91</v>
      </c>
      <c r="C9">
        <f t="shared" si="0"/>
        <v>91.399999999999991</v>
      </c>
    </row>
    <row r="10" spans="1:11" x14ac:dyDescent="0.25">
      <c r="A10" s="1">
        <v>44386</v>
      </c>
      <c r="B10">
        <v>93</v>
      </c>
      <c r="C10">
        <f t="shared" si="0"/>
        <v>92.6</v>
      </c>
    </row>
    <row r="11" spans="1:11" x14ac:dyDescent="0.25">
      <c r="A11" s="1">
        <v>44387</v>
      </c>
      <c r="B11">
        <v>93</v>
      </c>
      <c r="C11">
        <f t="shared" si="0"/>
        <v>93</v>
      </c>
    </row>
    <row r="12" spans="1:11" x14ac:dyDescent="0.25">
      <c r="A12" s="1">
        <v>44388</v>
      </c>
      <c r="B12">
        <v>90</v>
      </c>
      <c r="C12">
        <f t="shared" si="0"/>
        <v>90.6</v>
      </c>
    </row>
    <row r="13" spans="1:11" x14ac:dyDescent="0.25">
      <c r="A13" s="1">
        <v>44389</v>
      </c>
      <c r="B13">
        <v>91</v>
      </c>
      <c r="C13">
        <f t="shared" si="0"/>
        <v>90.8</v>
      </c>
    </row>
    <row r="14" spans="1:11" x14ac:dyDescent="0.25">
      <c r="A14" s="1">
        <v>44390</v>
      </c>
      <c r="B14">
        <v>93</v>
      </c>
      <c r="C14">
        <f t="shared" si="0"/>
        <v>92.6</v>
      </c>
    </row>
    <row r="15" spans="1:11" x14ac:dyDescent="0.25">
      <c r="A15" s="1">
        <v>44391</v>
      </c>
      <c r="B15">
        <v>93</v>
      </c>
      <c r="C15">
        <f t="shared" si="0"/>
        <v>93</v>
      </c>
    </row>
    <row r="16" spans="1:11" x14ac:dyDescent="0.25">
      <c r="A16" s="1">
        <v>44392</v>
      </c>
      <c r="B16">
        <v>82</v>
      </c>
      <c r="C16">
        <f t="shared" si="0"/>
        <v>84.2</v>
      </c>
    </row>
    <row r="17" spans="1:3" x14ac:dyDescent="0.25">
      <c r="A17" s="1">
        <v>44393</v>
      </c>
      <c r="B17">
        <v>91</v>
      </c>
      <c r="C17">
        <f t="shared" si="0"/>
        <v>89.199999999999989</v>
      </c>
    </row>
    <row r="18" spans="1:3" x14ac:dyDescent="0.25">
      <c r="A18" s="1">
        <v>44394</v>
      </c>
      <c r="B18">
        <v>96</v>
      </c>
      <c r="C18">
        <f t="shared" si="0"/>
        <v>95</v>
      </c>
    </row>
    <row r="19" spans="1:3" x14ac:dyDescent="0.25">
      <c r="A19" s="1">
        <v>44395</v>
      </c>
      <c r="B19">
        <v>95</v>
      </c>
      <c r="C19">
        <f t="shared" si="0"/>
        <v>95.199999999999989</v>
      </c>
    </row>
    <row r="20" spans="1:3" x14ac:dyDescent="0.25">
      <c r="A20" s="1">
        <v>44396</v>
      </c>
      <c r="B20">
        <v>96</v>
      </c>
      <c r="C20">
        <f t="shared" si="0"/>
        <v>95.800000000000011</v>
      </c>
    </row>
    <row r="21" spans="1:3" x14ac:dyDescent="0.25">
      <c r="A21" s="1">
        <v>44397</v>
      </c>
      <c r="B21">
        <v>99</v>
      </c>
      <c r="C21">
        <f t="shared" si="0"/>
        <v>98.4</v>
      </c>
    </row>
    <row r="22" spans="1:3" x14ac:dyDescent="0.25">
      <c r="A22" s="1">
        <v>44398</v>
      </c>
      <c r="B22">
        <v>91</v>
      </c>
      <c r="C22">
        <f t="shared" si="0"/>
        <v>92.6</v>
      </c>
    </row>
    <row r="23" spans="1:3" x14ac:dyDescent="0.25">
      <c r="A23" s="1">
        <v>44399</v>
      </c>
      <c r="B23">
        <v>95</v>
      </c>
      <c r="C23">
        <f t="shared" si="0"/>
        <v>94.199999999999989</v>
      </c>
    </row>
    <row r="24" spans="1:3" x14ac:dyDescent="0.25">
      <c r="A24" s="1">
        <v>44400</v>
      </c>
      <c r="B24">
        <v>91</v>
      </c>
      <c r="C24">
        <f t="shared" si="0"/>
        <v>91.8</v>
      </c>
    </row>
    <row r="25" spans="1:3" x14ac:dyDescent="0.25">
      <c r="A25" s="1">
        <v>44401</v>
      </c>
      <c r="B25">
        <v>93</v>
      </c>
      <c r="C25">
        <f t="shared" si="0"/>
        <v>92.6</v>
      </c>
    </row>
    <row r="26" spans="1:3" x14ac:dyDescent="0.25">
      <c r="A26" s="1">
        <v>44402</v>
      </c>
      <c r="B26">
        <v>84</v>
      </c>
      <c r="C26">
        <f t="shared" si="0"/>
        <v>85.8</v>
      </c>
    </row>
    <row r="27" spans="1:3" x14ac:dyDescent="0.25">
      <c r="A27" s="1">
        <v>44403</v>
      </c>
      <c r="B27">
        <v>84</v>
      </c>
      <c r="C27">
        <f t="shared" si="0"/>
        <v>84</v>
      </c>
    </row>
    <row r="28" spans="1:3" x14ac:dyDescent="0.25">
      <c r="A28" s="1">
        <v>44404</v>
      </c>
      <c r="B28">
        <v>82</v>
      </c>
      <c r="C28">
        <f t="shared" si="0"/>
        <v>82.4</v>
      </c>
    </row>
    <row r="29" spans="1:3" x14ac:dyDescent="0.25">
      <c r="A29" s="1">
        <v>44405</v>
      </c>
      <c r="B29">
        <v>79</v>
      </c>
      <c r="C29">
        <f t="shared" si="0"/>
        <v>79.599999999999994</v>
      </c>
    </row>
    <row r="30" spans="1:3" x14ac:dyDescent="0.25">
      <c r="A30" s="1">
        <v>44406</v>
      </c>
      <c r="B30">
        <v>90</v>
      </c>
      <c r="C30">
        <f t="shared" si="0"/>
        <v>87.8</v>
      </c>
    </row>
    <row r="31" spans="1:3" x14ac:dyDescent="0.25">
      <c r="A31" s="1">
        <v>44407</v>
      </c>
      <c r="B31">
        <v>91</v>
      </c>
      <c r="C31">
        <f t="shared" si="0"/>
        <v>90.8</v>
      </c>
    </row>
    <row r="32" spans="1:3" x14ac:dyDescent="0.25">
      <c r="A32" s="1">
        <v>44408</v>
      </c>
      <c r="B32">
        <v>87</v>
      </c>
      <c r="C32">
        <f t="shared" si="0"/>
        <v>87.800000000000011</v>
      </c>
    </row>
    <row r="33" spans="1:3" x14ac:dyDescent="0.25">
      <c r="A33" s="1">
        <v>44409</v>
      </c>
      <c r="B33">
        <v>86</v>
      </c>
      <c r="C33">
        <f t="shared" si="0"/>
        <v>86.199999999999989</v>
      </c>
    </row>
    <row r="34" spans="1:3" x14ac:dyDescent="0.25">
      <c r="A34" s="1">
        <v>44410</v>
      </c>
      <c r="B34">
        <v>90</v>
      </c>
      <c r="C34">
        <f t="shared" si="0"/>
        <v>89.199999999999989</v>
      </c>
    </row>
    <row r="35" spans="1:3" x14ac:dyDescent="0.25">
      <c r="A35" s="1">
        <v>44411</v>
      </c>
      <c r="B35">
        <v>84</v>
      </c>
      <c r="C35">
        <f t="shared" si="0"/>
        <v>85.2</v>
      </c>
    </row>
    <row r="36" spans="1:3" x14ac:dyDescent="0.25">
      <c r="A36" s="1">
        <v>44412</v>
      </c>
      <c r="B36">
        <v>91</v>
      </c>
      <c r="C36">
        <f t="shared" si="0"/>
        <v>89.6</v>
      </c>
    </row>
    <row r="37" spans="1:3" x14ac:dyDescent="0.25">
      <c r="A37" s="1">
        <v>44413</v>
      </c>
      <c r="B37">
        <v>93</v>
      </c>
      <c r="C37">
        <f t="shared" si="0"/>
        <v>92.6</v>
      </c>
    </row>
    <row r="38" spans="1:3" x14ac:dyDescent="0.25">
      <c r="A38" s="1">
        <v>44414</v>
      </c>
      <c r="B38">
        <v>88</v>
      </c>
      <c r="C38">
        <f t="shared" si="0"/>
        <v>89</v>
      </c>
    </row>
    <row r="39" spans="1:3" x14ac:dyDescent="0.25">
      <c r="A39" s="1">
        <v>44415</v>
      </c>
      <c r="B39">
        <v>91</v>
      </c>
      <c r="C39">
        <f t="shared" si="0"/>
        <v>90.399999999999991</v>
      </c>
    </row>
    <row r="40" spans="1:3" x14ac:dyDescent="0.25">
      <c r="A40" s="1">
        <v>44416</v>
      </c>
      <c r="B40">
        <v>84</v>
      </c>
      <c r="C40">
        <f t="shared" si="0"/>
        <v>85.4</v>
      </c>
    </row>
    <row r="41" spans="1:3" x14ac:dyDescent="0.25">
      <c r="A41" s="1">
        <v>44417</v>
      </c>
      <c r="B41">
        <v>90</v>
      </c>
      <c r="C41">
        <f t="shared" si="0"/>
        <v>88.8</v>
      </c>
    </row>
    <row r="42" spans="1:3" x14ac:dyDescent="0.25">
      <c r="A42" s="1">
        <v>44418</v>
      </c>
      <c r="B42">
        <v>89</v>
      </c>
      <c r="C42">
        <f t="shared" si="0"/>
        <v>89.2</v>
      </c>
    </row>
    <row r="43" spans="1:3" x14ac:dyDescent="0.25">
      <c r="A43" s="1">
        <v>44419</v>
      </c>
      <c r="B43">
        <v>88</v>
      </c>
      <c r="C43">
        <f t="shared" si="0"/>
        <v>88.2</v>
      </c>
    </row>
    <row r="44" spans="1:3" x14ac:dyDescent="0.25">
      <c r="A44" s="1">
        <v>44420</v>
      </c>
      <c r="B44">
        <v>86</v>
      </c>
      <c r="C44">
        <f t="shared" si="0"/>
        <v>86.399999999999991</v>
      </c>
    </row>
    <row r="45" spans="1:3" x14ac:dyDescent="0.25">
      <c r="A45" s="1">
        <v>44421</v>
      </c>
      <c r="B45">
        <v>84</v>
      </c>
      <c r="C45">
        <f t="shared" si="0"/>
        <v>84.4</v>
      </c>
    </row>
    <row r="46" spans="1:3" x14ac:dyDescent="0.25">
      <c r="A46" s="1">
        <v>44422</v>
      </c>
      <c r="B46">
        <v>86</v>
      </c>
      <c r="C46">
        <f t="shared" si="0"/>
        <v>85.6</v>
      </c>
    </row>
    <row r="47" spans="1:3" x14ac:dyDescent="0.25">
      <c r="A47" s="1">
        <v>44423</v>
      </c>
      <c r="B47">
        <v>89</v>
      </c>
      <c r="C47">
        <f t="shared" si="0"/>
        <v>88.4</v>
      </c>
    </row>
    <row r="48" spans="1:3" x14ac:dyDescent="0.25">
      <c r="A48" s="1">
        <v>44424</v>
      </c>
      <c r="B48">
        <v>90</v>
      </c>
      <c r="C48">
        <f t="shared" si="0"/>
        <v>89.8</v>
      </c>
    </row>
    <row r="49" spans="1:3" x14ac:dyDescent="0.25">
      <c r="A49" s="1">
        <v>44425</v>
      </c>
      <c r="B49">
        <v>91</v>
      </c>
      <c r="C49">
        <f t="shared" si="0"/>
        <v>90.8</v>
      </c>
    </row>
    <row r="50" spans="1:3" x14ac:dyDescent="0.25">
      <c r="A50" s="1">
        <v>44426</v>
      </c>
      <c r="B50">
        <v>91</v>
      </c>
      <c r="C50">
        <f t="shared" si="0"/>
        <v>91</v>
      </c>
    </row>
    <row r="51" spans="1:3" x14ac:dyDescent="0.25">
      <c r="A51" s="1">
        <v>44427</v>
      </c>
      <c r="B51">
        <v>90</v>
      </c>
      <c r="C51">
        <f t="shared" si="0"/>
        <v>90.199999999999989</v>
      </c>
    </row>
    <row r="52" spans="1:3" x14ac:dyDescent="0.25">
      <c r="A52" s="1">
        <v>44428</v>
      </c>
      <c r="B52">
        <v>89</v>
      </c>
      <c r="C52">
        <f t="shared" si="0"/>
        <v>89.2</v>
      </c>
    </row>
    <row r="53" spans="1:3" x14ac:dyDescent="0.25">
      <c r="A53" s="1">
        <v>44429</v>
      </c>
      <c r="B53">
        <v>90</v>
      </c>
      <c r="C53">
        <f t="shared" si="0"/>
        <v>89.8</v>
      </c>
    </row>
    <row r="54" spans="1:3" x14ac:dyDescent="0.25">
      <c r="A54" s="1">
        <v>44430</v>
      </c>
      <c r="B54">
        <v>91</v>
      </c>
      <c r="C54">
        <f t="shared" si="0"/>
        <v>90.8</v>
      </c>
    </row>
    <row r="55" spans="1:3" x14ac:dyDescent="0.25">
      <c r="A55" s="1">
        <v>44431</v>
      </c>
      <c r="B55">
        <v>91</v>
      </c>
      <c r="C55">
        <f t="shared" si="0"/>
        <v>91</v>
      </c>
    </row>
    <row r="56" spans="1:3" x14ac:dyDescent="0.25">
      <c r="A56" s="1">
        <v>44432</v>
      </c>
      <c r="B56">
        <v>91</v>
      </c>
      <c r="C56">
        <f t="shared" si="0"/>
        <v>91</v>
      </c>
    </row>
    <row r="57" spans="1:3" x14ac:dyDescent="0.25">
      <c r="A57" s="1">
        <v>44433</v>
      </c>
      <c r="B57">
        <v>84</v>
      </c>
      <c r="C57">
        <f t="shared" si="0"/>
        <v>85.4</v>
      </c>
    </row>
    <row r="58" spans="1:3" x14ac:dyDescent="0.25">
      <c r="A58" s="1">
        <v>44434</v>
      </c>
      <c r="B58">
        <v>88</v>
      </c>
      <c r="C58">
        <f t="shared" si="0"/>
        <v>87.2</v>
      </c>
    </row>
    <row r="59" spans="1:3" x14ac:dyDescent="0.25">
      <c r="A59" s="1">
        <v>44435</v>
      </c>
      <c r="B59">
        <v>84</v>
      </c>
      <c r="C59">
        <f t="shared" si="0"/>
        <v>84.8</v>
      </c>
    </row>
    <row r="60" spans="1:3" x14ac:dyDescent="0.25">
      <c r="A60" s="1">
        <v>44436</v>
      </c>
      <c r="B60">
        <v>86</v>
      </c>
      <c r="C60">
        <f t="shared" si="0"/>
        <v>85.6</v>
      </c>
    </row>
    <row r="61" spans="1:3" x14ac:dyDescent="0.25">
      <c r="A61" s="1">
        <v>44437</v>
      </c>
      <c r="B61">
        <v>88</v>
      </c>
      <c r="C61">
        <f t="shared" si="0"/>
        <v>87.6</v>
      </c>
    </row>
    <row r="62" spans="1:3" x14ac:dyDescent="0.25">
      <c r="A62" s="1">
        <v>44438</v>
      </c>
      <c r="B62">
        <v>84</v>
      </c>
      <c r="C62">
        <f t="shared" si="0"/>
        <v>84.8</v>
      </c>
    </row>
    <row r="63" spans="1:3" x14ac:dyDescent="0.25">
      <c r="A63" s="1">
        <v>44439</v>
      </c>
      <c r="B63">
        <v>82</v>
      </c>
      <c r="C63">
        <f t="shared" si="0"/>
        <v>82.4</v>
      </c>
    </row>
    <row r="64" spans="1:3" x14ac:dyDescent="0.25">
      <c r="A64" s="1">
        <v>44440</v>
      </c>
      <c r="B64">
        <v>80</v>
      </c>
      <c r="C64">
        <f t="shared" si="0"/>
        <v>80.399999999999991</v>
      </c>
    </row>
    <row r="65" spans="1:3" x14ac:dyDescent="0.25">
      <c r="A65" s="1">
        <v>44441</v>
      </c>
      <c r="B65">
        <v>73</v>
      </c>
      <c r="C65">
        <f t="shared" si="0"/>
        <v>74.400000000000006</v>
      </c>
    </row>
    <row r="66" spans="1:3" x14ac:dyDescent="0.25">
      <c r="A66" s="1">
        <v>44442</v>
      </c>
      <c r="B66">
        <v>87</v>
      </c>
      <c r="C66">
        <f t="shared" si="0"/>
        <v>84.2</v>
      </c>
    </row>
    <row r="67" spans="1:3" x14ac:dyDescent="0.25">
      <c r="A67" s="1">
        <v>44443</v>
      </c>
      <c r="B67">
        <v>84</v>
      </c>
      <c r="C67">
        <f t="shared" si="0"/>
        <v>84.6</v>
      </c>
    </row>
    <row r="68" spans="1:3" x14ac:dyDescent="0.25">
      <c r="A68" s="1">
        <v>44444</v>
      </c>
      <c r="B68">
        <v>87</v>
      </c>
      <c r="C68">
        <f t="shared" ref="C68:C124" si="1">B68*$I$2+(1-$I$2)*B67</f>
        <v>86.4</v>
      </c>
    </row>
    <row r="69" spans="1:3" x14ac:dyDescent="0.25">
      <c r="A69" s="1">
        <v>44445</v>
      </c>
      <c r="B69">
        <v>89</v>
      </c>
      <c r="C69">
        <f t="shared" si="1"/>
        <v>88.6</v>
      </c>
    </row>
    <row r="70" spans="1:3" x14ac:dyDescent="0.25">
      <c r="A70" s="1">
        <v>44446</v>
      </c>
      <c r="B70">
        <v>89</v>
      </c>
      <c r="C70">
        <f t="shared" si="1"/>
        <v>89</v>
      </c>
    </row>
    <row r="71" spans="1:3" x14ac:dyDescent="0.25">
      <c r="A71" s="1">
        <v>44447</v>
      </c>
      <c r="B71">
        <v>89</v>
      </c>
      <c r="C71">
        <f t="shared" si="1"/>
        <v>89</v>
      </c>
    </row>
    <row r="72" spans="1:3" x14ac:dyDescent="0.25">
      <c r="A72" s="1">
        <v>44448</v>
      </c>
      <c r="B72">
        <v>91</v>
      </c>
      <c r="C72">
        <f t="shared" si="1"/>
        <v>90.6</v>
      </c>
    </row>
    <row r="73" spans="1:3" x14ac:dyDescent="0.25">
      <c r="A73" s="1">
        <v>44449</v>
      </c>
      <c r="B73">
        <v>84</v>
      </c>
      <c r="C73">
        <f t="shared" si="1"/>
        <v>85.4</v>
      </c>
    </row>
    <row r="74" spans="1:3" x14ac:dyDescent="0.25">
      <c r="A74" s="1">
        <v>44450</v>
      </c>
      <c r="B74">
        <v>86</v>
      </c>
      <c r="C74">
        <f t="shared" si="1"/>
        <v>85.6</v>
      </c>
    </row>
    <row r="75" spans="1:3" x14ac:dyDescent="0.25">
      <c r="A75" s="1">
        <v>44451</v>
      </c>
      <c r="B75">
        <v>88</v>
      </c>
      <c r="C75">
        <f t="shared" si="1"/>
        <v>87.6</v>
      </c>
    </row>
    <row r="76" spans="1:3" x14ac:dyDescent="0.25">
      <c r="A76" s="1">
        <v>44452</v>
      </c>
      <c r="B76">
        <v>78</v>
      </c>
      <c r="C76">
        <f t="shared" si="1"/>
        <v>80</v>
      </c>
    </row>
    <row r="77" spans="1:3" x14ac:dyDescent="0.25">
      <c r="A77" s="1">
        <v>44453</v>
      </c>
      <c r="B77">
        <v>79</v>
      </c>
      <c r="C77">
        <f t="shared" si="1"/>
        <v>78.8</v>
      </c>
    </row>
    <row r="78" spans="1:3" x14ac:dyDescent="0.25">
      <c r="A78" s="1">
        <v>44454</v>
      </c>
      <c r="B78">
        <v>86</v>
      </c>
      <c r="C78">
        <f t="shared" si="1"/>
        <v>84.6</v>
      </c>
    </row>
    <row r="79" spans="1:3" x14ac:dyDescent="0.25">
      <c r="A79" s="1">
        <v>44455</v>
      </c>
      <c r="B79">
        <v>82</v>
      </c>
      <c r="C79">
        <f t="shared" si="1"/>
        <v>82.800000000000011</v>
      </c>
    </row>
    <row r="80" spans="1:3" x14ac:dyDescent="0.25">
      <c r="A80" s="1">
        <v>44456</v>
      </c>
      <c r="B80">
        <v>82</v>
      </c>
      <c r="C80">
        <f t="shared" si="1"/>
        <v>82</v>
      </c>
    </row>
    <row r="81" spans="1:3" x14ac:dyDescent="0.25">
      <c r="A81" s="1">
        <v>44457</v>
      </c>
      <c r="B81">
        <v>78</v>
      </c>
      <c r="C81">
        <f t="shared" si="1"/>
        <v>78.8</v>
      </c>
    </row>
    <row r="82" spans="1:3" x14ac:dyDescent="0.25">
      <c r="A82" s="1">
        <v>44458</v>
      </c>
      <c r="B82">
        <v>79</v>
      </c>
      <c r="C82">
        <f t="shared" si="1"/>
        <v>78.8</v>
      </c>
    </row>
    <row r="83" spans="1:3" x14ac:dyDescent="0.25">
      <c r="A83" s="1">
        <v>44459</v>
      </c>
      <c r="B83">
        <v>79</v>
      </c>
      <c r="C83">
        <f t="shared" si="1"/>
        <v>79</v>
      </c>
    </row>
    <row r="84" spans="1:3" x14ac:dyDescent="0.25">
      <c r="A84" s="1">
        <v>44460</v>
      </c>
      <c r="B84">
        <v>78</v>
      </c>
      <c r="C84">
        <f t="shared" si="1"/>
        <v>78.2</v>
      </c>
    </row>
    <row r="85" spans="1:3" x14ac:dyDescent="0.25">
      <c r="A85" s="1">
        <v>44461</v>
      </c>
      <c r="B85">
        <v>81</v>
      </c>
      <c r="C85">
        <f t="shared" si="1"/>
        <v>80.399999999999991</v>
      </c>
    </row>
    <row r="86" spans="1:3" x14ac:dyDescent="0.25">
      <c r="A86" s="1">
        <v>44462</v>
      </c>
      <c r="B86">
        <v>84</v>
      </c>
      <c r="C86">
        <f t="shared" si="1"/>
        <v>83.4</v>
      </c>
    </row>
    <row r="87" spans="1:3" x14ac:dyDescent="0.25">
      <c r="A87" s="1">
        <v>44463</v>
      </c>
      <c r="B87">
        <v>84</v>
      </c>
      <c r="C87">
        <f t="shared" si="1"/>
        <v>84</v>
      </c>
    </row>
    <row r="88" spans="1:3" x14ac:dyDescent="0.25">
      <c r="A88" s="1">
        <v>44464</v>
      </c>
      <c r="B88">
        <v>87</v>
      </c>
      <c r="C88">
        <f t="shared" si="1"/>
        <v>86.4</v>
      </c>
    </row>
    <row r="89" spans="1:3" x14ac:dyDescent="0.25">
      <c r="A89" s="1">
        <v>44465</v>
      </c>
      <c r="B89">
        <v>84</v>
      </c>
      <c r="C89">
        <f t="shared" si="1"/>
        <v>84.6</v>
      </c>
    </row>
    <row r="90" spans="1:3" x14ac:dyDescent="0.25">
      <c r="A90" s="1">
        <v>44466</v>
      </c>
      <c r="B90">
        <v>79</v>
      </c>
      <c r="C90">
        <f t="shared" si="1"/>
        <v>80</v>
      </c>
    </row>
    <row r="91" spans="1:3" x14ac:dyDescent="0.25">
      <c r="A91" s="1">
        <v>44467</v>
      </c>
      <c r="B91">
        <v>75</v>
      </c>
      <c r="C91">
        <f t="shared" si="1"/>
        <v>75.8</v>
      </c>
    </row>
    <row r="92" spans="1:3" x14ac:dyDescent="0.25">
      <c r="A92" s="1">
        <v>44468</v>
      </c>
      <c r="B92">
        <v>72</v>
      </c>
      <c r="C92">
        <f t="shared" si="1"/>
        <v>72.599999999999994</v>
      </c>
    </row>
    <row r="93" spans="1:3" x14ac:dyDescent="0.25">
      <c r="A93" s="1">
        <v>44469</v>
      </c>
      <c r="B93">
        <v>64</v>
      </c>
      <c r="C93">
        <f t="shared" si="1"/>
        <v>65.599999999999994</v>
      </c>
    </row>
    <row r="94" spans="1:3" x14ac:dyDescent="0.25">
      <c r="A94" s="1">
        <v>44470</v>
      </c>
      <c r="B94">
        <v>66</v>
      </c>
      <c r="C94">
        <f t="shared" si="1"/>
        <v>65.599999999999994</v>
      </c>
    </row>
    <row r="95" spans="1:3" x14ac:dyDescent="0.25">
      <c r="A95" s="1">
        <v>44471</v>
      </c>
      <c r="B95">
        <v>72</v>
      </c>
      <c r="C95">
        <f t="shared" si="1"/>
        <v>70.8</v>
      </c>
    </row>
    <row r="96" spans="1:3" x14ac:dyDescent="0.25">
      <c r="A96" s="1">
        <v>44472</v>
      </c>
      <c r="B96">
        <v>84</v>
      </c>
      <c r="C96">
        <f t="shared" si="1"/>
        <v>81.599999999999994</v>
      </c>
    </row>
    <row r="97" spans="1:3" x14ac:dyDescent="0.25">
      <c r="A97" s="1">
        <v>44473</v>
      </c>
      <c r="B97">
        <v>70</v>
      </c>
      <c r="C97">
        <f t="shared" si="1"/>
        <v>72.8</v>
      </c>
    </row>
    <row r="98" spans="1:3" x14ac:dyDescent="0.25">
      <c r="A98" s="1">
        <v>44474</v>
      </c>
      <c r="B98">
        <v>66</v>
      </c>
      <c r="C98">
        <f t="shared" si="1"/>
        <v>66.8</v>
      </c>
    </row>
    <row r="99" spans="1:3" x14ac:dyDescent="0.25">
      <c r="A99" s="1">
        <v>44475</v>
      </c>
      <c r="B99">
        <v>64</v>
      </c>
      <c r="C99">
        <f t="shared" si="1"/>
        <v>64.400000000000006</v>
      </c>
    </row>
    <row r="100" spans="1:3" x14ac:dyDescent="0.25">
      <c r="A100" s="1">
        <v>44476</v>
      </c>
      <c r="B100">
        <v>60</v>
      </c>
      <c r="C100">
        <f t="shared" si="1"/>
        <v>60.8</v>
      </c>
    </row>
    <row r="101" spans="1:3" x14ac:dyDescent="0.25">
      <c r="A101" s="1">
        <v>44477</v>
      </c>
      <c r="B101">
        <v>78</v>
      </c>
      <c r="C101">
        <f t="shared" si="1"/>
        <v>74.400000000000006</v>
      </c>
    </row>
    <row r="102" spans="1:3" x14ac:dyDescent="0.25">
      <c r="A102" s="1">
        <v>44478</v>
      </c>
      <c r="B102">
        <v>70</v>
      </c>
      <c r="C102">
        <f t="shared" si="1"/>
        <v>71.599999999999994</v>
      </c>
    </row>
    <row r="103" spans="1:3" x14ac:dyDescent="0.25">
      <c r="A103" s="1">
        <v>44479</v>
      </c>
      <c r="B103">
        <v>72</v>
      </c>
      <c r="C103">
        <f t="shared" si="1"/>
        <v>71.599999999999994</v>
      </c>
    </row>
    <row r="104" spans="1:3" x14ac:dyDescent="0.25">
      <c r="A104" s="1">
        <v>44480</v>
      </c>
      <c r="B104">
        <v>69</v>
      </c>
      <c r="C104">
        <f t="shared" si="1"/>
        <v>69.599999999999994</v>
      </c>
    </row>
    <row r="105" spans="1:3" x14ac:dyDescent="0.25">
      <c r="A105" s="1">
        <v>44481</v>
      </c>
      <c r="B105">
        <v>69</v>
      </c>
      <c r="C105">
        <f t="shared" si="1"/>
        <v>69</v>
      </c>
    </row>
    <row r="106" spans="1:3" x14ac:dyDescent="0.25">
      <c r="A106" s="1">
        <v>44482</v>
      </c>
      <c r="B106">
        <v>73</v>
      </c>
      <c r="C106">
        <f t="shared" si="1"/>
        <v>72.2</v>
      </c>
    </row>
    <row r="107" spans="1:3" x14ac:dyDescent="0.25">
      <c r="A107" s="1">
        <v>44483</v>
      </c>
      <c r="B107">
        <v>79</v>
      </c>
      <c r="C107">
        <f t="shared" si="1"/>
        <v>77.8</v>
      </c>
    </row>
    <row r="108" spans="1:3" x14ac:dyDescent="0.25">
      <c r="A108" s="1">
        <v>44484</v>
      </c>
      <c r="B108">
        <v>81</v>
      </c>
      <c r="C108">
        <f t="shared" si="1"/>
        <v>80.599999999999994</v>
      </c>
    </row>
    <row r="109" spans="1:3" x14ac:dyDescent="0.25">
      <c r="A109" s="1">
        <v>44485</v>
      </c>
      <c r="B109">
        <v>80</v>
      </c>
      <c r="C109">
        <f t="shared" si="1"/>
        <v>80.199999999999989</v>
      </c>
    </row>
    <row r="110" spans="1:3" x14ac:dyDescent="0.25">
      <c r="A110" s="1">
        <v>44486</v>
      </c>
      <c r="B110">
        <v>82</v>
      </c>
      <c r="C110">
        <f t="shared" si="1"/>
        <v>81.600000000000009</v>
      </c>
    </row>
    <row r="111" spans="1:3" x14ac:dyDescent="0.25">
      <c r="A111" s="1">
        <v>44487</v>
      </c>
      <c r="B111">
        <v>66</v>
      </c>
      <c r="C111">
        <f t="shared" si="1"/>
        <v>69.2</v>
      </c>
    </row>
    <row r="112" spans="1:3" x14ac:dyDescent="0.25">
      <c r="A112" s="1">
        <v>44488</v>
      </c>
      <c r="B112">
        <v>63</v>
      </c>
      <c r="C112">
        <f t="shared" si="1"/>
        <v>63.6</v>
      </c>
    </row>
    <row r="113" spans="1:3" x14ac:dyDescent="0.25">
      <c r="A113" s="1">
        <v>44489</v>
      </c>
      <c r="B113">
        <v>68</v>
      </c>
      <c r="C113">
        <f t="shared" si="1"/>
        <v>67</v>
      </c>
    </row>
    <row r="114" spans="1:3" x14ac:dyDescent="0.25">
      <c r="A114" s="1">
        <v>44490</v>
      </c>
      <c r="B114">
        <v>79</v>
      </c>
      <c r="C114">
        <f t="shared" si="1"/>
        <v>76.8</v>
      </c>
    </row>
    <row r="115" spans="1:3" x14ac:dyDescent="0.25">
      <c r="A115" s="1">
        <v>44491</v>
      </c>
      <c r="B115">
        <v>81</v>
      </c>
      <c r="C115">
        <f t="shared" si="1"/>
        <v>80.599999999999994</v>
      </c>
    </row>
    <row r="116" spans="1:3" x14ac:dyDescent="0.25">
      <c r="A116" s="1">
        <v>44492</v>
      </c>
      <c r="B116">
        <v>69</v>
      </c>
      <c r="C116">
        <f t="shared" si="1"/>
        <v>71.400000000000006</v>
      </c>
    </row>
    <row r="117" spans="1:3" x14ac:dyDescent="0.25">
      <c r="A117" s="1">
        <v>44493</v>
      </c>
      <c r="B117">
        <v>73</v>
      </c>
      <c r="C117">
        <f t="shared" si="1"/>
        <v>72.2</v>
      </c>
    </row>
    <row r="118" spans="1:3" x14ac:dyDescent="0.25">
      <c r="A118" s="1">
        <v>44494</v>
      </c>
      <c r="B118">
        <v>73</v>
      </c>
      <c r="C118">
        <f t="shared" si="1"/>
        <v>73</v>
      </c>
    </row>
    <row r="119" spans="1:3" x14ac:dyDescent="0.25">
      <c r="A119" s="1">
        <v>44495</v>
      </c>
      <c r="B119">
        <v>75</v>
      </c>
      <c r="C119">
        <f t="shared" si="1"/>
        <v>74.599999999999994</v>
      </c>
    </row>
    <row r="120" spans="1:3" x14ac:dyDescent="0.25">
      <c r="A120" s="1">
        <v>44496</v>
      </c>
      <c r="B120">
        <v>75</v>
      </c>
      <c r="C120">
        <f t="shared" si="1"/>
        <v>75</v>
      </c>
    </row>
    <row r="121" spans="1:3" x14ac:dyDescent="0.25">
      <c r="A121" s="1">
        <v>44497</v>
      </c>
      <c r="B121">
        <v>81</v>
      </c>
      <c r="C121">
        <f t="shared" si="1"/>
        <v>79.8</v>
      </c>
    </row>
    <row r="122" spans="1:3" x14ac:dyDescent="0.25">
      <c r="A122" s="1">
        <v>44498</v>
      </c>
      <c r="B122">
        <v>82</v>
      </c>
      <c r="C122">
        <f t="shared" si="1"/>
        <v>81.800000000000011</v>
      </c>
    </row>
    <row r="123" spans="1:3" x14ac:dyDescent="0.25">
      <c r="A123" s="1">
        <v>44499</v>
      </c>
      <c r="B123">
        <v>82</v>
      </c>
      <c r="C123">
        <f t="shared" si="1"/>
        <v>82</v>
      </c>
    </row>
    <row r="124" spans="1:3" x14ac:dyDescent="0.25">
      <c r="A124" s="1">
        <v>44500</v>
      </c>
      <c r="B124">
        <v>81</v>
      </c>
      <c r="C124">
        <f t="shared" si="1"/>
        <v>81.199999999999989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67A59-B720-49C5-9A79-A87E41550422}">
  <dimension ref="A1:K124"/>
  <sheetViews>
    <sheetView workbookViewId="0">
      <selection activeCell="C2" sqref="C2"/>
    </sheetView>
  </sheetViews>
  <sheetFormatPr defaultRowHeight="15" x14ac:dyDescent="0.25"/>
  <cols>
    <col min="1" max="1" width="7.140625" bestFit="1" customWidth="1"/>
    <col min="3" max="3" width="17.42578125" bestFit="1" customWidth="1"/>
  </cols>
  <sheetData>
    <row r="1" spans="1:11" x14ac:dyDescent="0.25">
      <c r="A1" t="s">
        <v>4</v>
      </c>
      <c r="B1">
        <v>1996</v>
      </c>
      <c r="C1" t="s">
        <v>9</v>
      </c>
      <c r="D1" t="s">
        <v>10</v>
      </c>
      <c r="E1" t="s">
        <v>11</v>
      </c>
      <c r="I1" t="s">
        <v>5</v>
      </c>
      <c r="J1" t="s">
        <v>6</v>
      </c>
      <c r="K1" t="s">
        <v>7</v>
      </c>
    </row>
    <row r="2" spans="1:11" x14ac:dyDescent="0.25">
      <c r="A2" s="1">
        <v>44378</v>
      </c>
      <c r="B2">
        <v>98</v>
      </c>
      <c r="C2">
        <f>B2*$I$2+(1-$I$2)*(B2+D2)</f>
        <v>98</v>
      </c>
      <c r="D2">
        <v>0</v>
      </c>
      <c r="E2">
        <f>C2+D2</f>
        <v>98</v>
      </c>
      <c r="I2">
        <v>0.8</v>
      </c>
      <c r="J2">
        <v>1E-4</v>
      </c>
      <c r="K2">
        <v>0.8</v>
      </c>
    </row>
    <row r="3" spans="1:11" x14ac:dyDescent="0.25">
      <c r="A3" s="1">
        <v>44379</v>
      </c>
      <c r="B3">
        <v>97</v>
      </c>
      <c r="C3">
        <f>B3*$I$2+(1-$I$2)*(C2+D2)</f>
        <v>97.2</v>
      </c>
      <c r="D3">
        <f>$J$2*(C3-C2)+(1-$J$2)*D2</f>
        <v>-7.9999999999999722E-5</v>
      </c>
      <c r="E3">
        <f t="shared" ref="E3:E43" si="0">C3+D3</f>
        <v>97.199920000000006</v>
      </c>
    </row>
    <row r="4" spans="1:11" x14ac:dyDescent="0.25">
      <c r="A4" s="1">
        <v>44380</v>
      </c>
      <c r="B4">
        <v>97</v>
      </c>
      <c r="C4">
        <f t="shared" ref="C4:C67" si="1">B4*$I$2+(1-$I$2)*(C3+D3)</f>
        <v>97.039984000000004</v>
      </c>
      <c r="D4">
        <f t="shared" ref="D4:D43" si="2">$J$2*(C4-C3)+(1-$J$2)*D3</f>
        <v>-9.5993599999999609E-5</v>
      </c>
      <c r="E4">
        <f t="shared" si="0"/>
        <v>97.039888006400005</v>
      </c>
    </row>
    <row r="5" spans="1:11" x14ac:dyDescent="0.25">
      <c r="A5" s="1">
        <v>44381</v>
      </c>
      <c r="B5">
        <v>90</v>
      </c>
      <c r="C5">
        <f t="shared" si="1"/>
        <v>91.407977601279995</v>
      </c>
      <c r="D5">
        <f t="shared" si="2"/>
        <v>-6.5918464051200048E-4</v>
      </c>
      <c r="E5">
        <f t="shared" si="0"/>
        <v>91.407318416639484</v>
      </c>
    </row>
    <row r="6" spans="1:11" x14ac:dyDescent="0.25">
      <c r="A6" s="1">
        <v>44382</v>
      </c>
      <c r="B6">
        <v>89</v>
      </c>
      <c r="C6">
        <f t="shared" si="1"/>
        <v>89.481463683327888</v>
      </c>
      <c r="D6">
        <f t="shared" si="2"/>
        <v>-8.5177011384316001E-4</v>
      </c>
      <c r="E6">
        <f t="shared" si="0"/>
        <v>89.480611913214048</v>
      </c>
    </row>
    <row r="7" spans="1:11" x14ac:dyDescent="0.25">
      <c r="A7" s="1">
        <v>44383</v>
      </c>
      <c r="B7">
        <v>93</v>
      </c>
      <c r="C7">
        <f t="shared" si="1"/>
        <v>92.296122382642807</v>
      </c>
      <c r="D7">
        <f t="shared" si="2"/>
        <v>-5.7021906690028377E-4</v>
      </c>
      <c r="E7">
        <f t="shared" si="0"/>
        <v>92.295552163575906</v>
      </c>
    </row>
    <row r="8" spans="1:11" x14ac:dyDescent="0.25">
      <c r="A8" s="1">
        <v>44384</v>
      </c>
      <c r="B8">
        <v>93</v>
      </c>
      <c r="C8">
        <f t="shared" si="1"/>
        <v>92.859110432715184</v>
      </c>
      <c r="D8">
        <f t="shared" si="2"/>
        <v>-5.1386323998635602E-4</v>
      </c>
      <c r="E8">
        <f t="shared" si="0"/>
        <v>92.858596569475196</v>
      </c>
    </row>
    <row r="9" spans="1:11" x14ac:dyDescent="0.25">
      <c r="A9" s="1">
        <v>44385</v>
      </c>
      <c r="B9">
        <v>91</v>
      </c>
      <c r="C9">
        <f t="shared" si="1"/>
        <v>91.371719313895028</v>
      </c>
      <c r="D9">
        <f t="shared" si="2"/>
        <v>-6.62550965544373E-4</v>
      </c>
      <c r="E9">
        <f t="shared" si="0"/>
        <v>91.371056762929484</v>
      </c>
    </row>
    <row r="10" spans="1:11" x14ac:dyDescent="0.25">
      <c r="A10" s="1">
        <v>44386</v>
      </c>
      <c r="B10">
        <v>93</v>
      </c>
      <c r="C10">
        <f t="shared" si="1"/>
        <v>92.6742113525859</v>
      </c>
      <c r="D10">
        <f t="shared" si="2"/>
        <v>-5.3223550657873137E-4</v>
      </c>
      <c r="E10">
        <f t="shared" si="0"/>
        <v>92.673679117079317</v>
      </c>
    </row>
    <row r="11" spans="1:11" x14ac:dyDescent="0.25">
      <c r="A11" s="1">
        <v>44387</v>
      </c>
      <c r="B11">
        <v>93</v>
      </c>
      <c r="C11">
        <f t="shared" si="1"/>
        <v>92.934735823415863</v>
      </c>
      <c r="D11">
        <f t="shared" si="2"/>
        <v>-5.0612983594507718E-4</v>
      </c>
      <c r="E11">
        <f t="shared" si="0"/>
        <v>92.934229693579923</v>
      </c>
    </row>
    <row r="12" spans="1:11" x14ac:dyDescent="0.25">
      <c r="A12" s="1">
        <v>44388</v>
      </c>
      <c r="B12">
        <v>90</v>
      </c>
      <c r="C12">
        <f t="shared" si="1"/>
        <v>90.586845938715982</v>
      </c>
      <c r="D12">
        <f t="shared" si="2"/>
        <v>-7.4086821143147085E-4</v>
      </c>
      <c r="E12">
        <f t="shared" si="0"/>
        <v>90.586105070504544</v>
      </c>
    </row>
    <row r="13" spans="1:11" x14ac:dyDescent="0.25">
      <c r="A13" s="1">
        <v>44389</v>
      </c>
      <c r="B13">
        <v>91</v>
      </c>
      <c r="C13">
        <f t="shared" si="1"/>
        <v>90.917221014100903</v>
      </c>
      <c r="D13">
        <f t="shared" si="2"/>
        <v>-7.0775661707183561E-4</v>
      </c>
      <c r="E13">
        <f t="shared" si="0"/>
        <v>90.916513257483828</v>
      </c>
    </row>
    <row r="14" spans="1:11" x14ac:dyDescent="0.25">
      <c r="A14" s="1">
        <v>44390</v>
      </c>
      <c r="B14">
        <v>93</v>
      </c>
      <c r="C14">
        <f t="shared" si="1"/>
        <v>92.583302651496766</v>
      </c>
      <c r="D14">
        <f t="shared" si="2"/>
        <v>-5.4107767767054213E-4</v>
      </c>
      <c r="E14">
        <f t="shared" si="0"/>
        <v>92.582761573819099</v>
      </c>
    </row>
    <row r="15" spans="1:11" x14ac:dyDescent="0.25">
      <c r="A15" s="1">
        <v>44391</v>
      </c>
      <c r="B15">
        <v>93</v>
      </c>
      <c r="C15">
        <f t="shared" si="1"/>
        <v>92.91655231476382</v>
      </c>
      <c r="D15">
        <f t="shared" si="2"/>
        <v>-5.0769860357606966E-4</v>
      </c>
      <c r="E15">
        <f t="shared" si="0"/>
        <v>92.916044616160249</v>
      </c>
    </row>
    <row r="16" spans="1:11" x14ac:dyDescent="0.25">
      <c r="A16" s="1">
        <v>44392</v>
      </c>
      <c r="B16">
        <v>82</v>
      </c>
      <c r="C16">
        <f t="shared" si="1"/>
        <v>84.183208923232058</v>
      </c>
      <c r="D16">
        <f t="shared" si="2"/>
        <v>-1.3809821728688883E-3</v>
      </c>
      <c r="E16">
        <f t="shared" si="0"/>
        <v>84.181827941059183</v>
      </c>
    </row>
    <row r="17" spans="1:5" x14ac:dyDescent="0.25">
      <c r="A17" s="1">
        <v>44393</v>
      </c>
      <c r="B17">
        <v>91</v>
      </c>
      <c r="C17">
        <f t="shared" si="1"/>
        <v>89.636365588211831</v>
      </c>
      <c r="D17">
        <f t="shared" si="2"/>
        <v>-8.3552840815362406E-4</v>
      </c>
      <c r="E17">
        <f t="shared" si="0"/>
        <v>89.635530059803671</v>
      </c>
    </row>
    <row r="18" spans="1:5" x14ac:dyDescent="0.25">
      <c r="A18" s="1">
        <v>44394</v>
      </c>
      <c r="B18">
        <v>96</v>
      </c>
      <c r="C18">
        <f t="shared" si="1"/>
        <v>94.727106011960743</v>
      </c>
      <c r="D18">
        <f t="shared" si="2"/>
        <v>-3.2637081293791748E-4</v>
      </c>
      <c r="E18">
        <f t="shared" si="0"/>
        <v>94.7267796411478</v>
      </c>
    </row>
    <row r="19" spans="1:5" x14ac:dyDescent="0.25">
      <c r="A19" s="1">
        <v>44395</v>
      </c>
      <c r="B19">
        <v>95</v>
      </c>
      <c r="C19">
        <f t="shared" si="1"/>
        <v>94.94535592822956</v>
      </c>
      <c r="D19">
        <f t="shared" si="2"/>
        <v>-3.0451318422974199E-4</v>
      </c>
      <c r="E19">
        <f t="shared" si="0"/>
        <v>94.945051415045327</v>
      </c>
    </row>
    <row r="20" spans="1:5" x14ac:dyDescent="0.25">
      <c r="A20" s="1">
        <v>44396</v>
      </c>
      <c r="B20">
        <v>96</v>
      </c>
      <c r="C20">
        <f t="shared" si="1"/>
        <v>95.789010283009077</v>
      </c>
      <c r="D20">
        <f t="shared" si="2"/>
        <v>-2.201172974333673E-4</v>
      </c>
      <c r="E20">
        <f t="shared" si="0"/>
        <v>95.788790165711646</v>
      </c>
    </row>
    <row r="21" spans="1:5" x14ac:dyDescent="0.25">
      <c r="A21" s="1">
        <v>44397</v>
      </c>
      <c r="B21">
        <v>99</v>
      </c>
      <c r="C21">
        <f t="shared" si="1"/>
        <v>98.357758033142332</v>
      </c>
      <c r="D21">
        <f t="shared" si="2"/>
        <v>3.6779489309701557E-5</v>
      </c>
      <c r="E21">
        <f t="shared" si="0"/>
        <v>98.357794812631639</v>
      </c>
    </row>
    <row r="22" spans="1:5" x14ac:dyDescent="0.25">
      <c r="A22" s="1">
        <v>44398</v>
      </c>
      <c r="B22">
        <v>91</v>
      </c>
      <c r="C22">
        <f t="shared" si="1"/>
        <v>92.471558962526316</v>
      </c>
      <c r="D22">
        <f t="shared" si="2"/>
        <v>-5.5184409570083095E-4</v>
      </c>
      <c r="E22">
        <f t="shared" si="0"/>
        <v>92.47100711843062</v>
      </c>
    </row>
    <row r="23" spans="1:5" x14ac:dyDescent="0.25">
      <c r="A23" s="1">
        <v>44399</v>
      </c>
      <c r="B23">
        <v>95</v>
      </c>
      <c r="C23">
        <f t="shared" si="1"/>
        <v>94.494201423686121</v>
      </c>
      <c r="D23">
        <f t="shared" si="2"/>
        <v>-3.4952466517528034E-4</v>
      </c>
      <c r="E23">
        <f t="shared" si="0"/>
        <v>94.493851899020939</v>
      </c>
    </row>
    <row r="24" spans="1:5" x14ac:dyDescent="0.25">
      <c r="A24" s="1">
        <v>44400</v>
      </c>
      <c r="B24">
        <v>91</v>
      </c>
      <c r="C24">
        <f t="shared" si="1"/>
        <v>91.698770379804188</v>
      </c>
      <c r="D24">
        <f t="shared" si="2"/>
        <v>-6.2903281709695614E-4</v>
      </c>
      <c r="E24">
        <f t="shared" si="0"/>
        <v>91.698141346987086</v>
      </c>
    </row>
    <row r="25" spans="1:5" x14ac:dyDescent="0.25">
      <c r="A25" s="1">
        <v>44401</v>
      </c>
      <c r="B25">
        <v>93</v>
      </c>
      <c r="C25">
        <f t="shared" si="1"/>
        <v>92.739628269397414</v>
      </c>
      <c r="D25">
        <f t="shared" si="2"/>
        <v>-5.2488412485592376E-4</v>
      </c>
      <c r="E25">
        <f t="shared" si="0"/>
        <v>92.739103385272557</v>
      </c>
    </row>
    <row r="26" spans="1:5" x14ac:dyDescent="0.25">
      <c r="A26" s="1">
        <v>44402</v>
      </c>
      <c r="B26">
        <v>84</v>
      </c>
      <c r="C26">
        <f t="shared" si="1"/>
        <v>85.747820677054506</v>
      </c>
      <c r="D26">
        <f t="shared" si="2"/>
        <v>-1.2240123956777291E-3</v>
      </c>
      <c r="E26">
        <f t="shared" si="0"/>
        <v>85.746596664658824</v>
      </c>
    </row>
    <row r="27" spans="1:5" x14ac:dyDescent="0.25">
      <c r="A27" s="1">
        <v>44403</v>
      </c>
      <c r="B27">
        <v>84</v>
      </c>
      <c r="C27">
        <f t="shared" si="1"/>
        <v>84.349319332931771</v>
      </c>
      <c r="D27">
        <f t="shared" si="2"/>
        <v>-1.3637401288504349E-3</v>
      </c>
      <c r="E27">
        <f t="shared" si="0"/>
        <v>84.347955592802919</v>
      </c>
    </row>
    <row r="28" spans="1:5" x14ac:dyDescent="0.25">
      <c r="A28" s="1">
        <v>44404</v>
      </c>
      <c r="B28">
        <v>82</v>
      </c>
      <c r="C28">
        <f t="shared" si="1"/>
        <v>82.469591118560587</v>
      </c>
      <c r="D28">
        <f t="shared" si="2"/>
        <v>-1.5515765762746682E-3</v>
      </c>
      <c r="E28">
        <f t="shared" si="0"/>
        <v>82.468039541984311</v>
      </c>
    </row>
    <row r="29" spans="1:5" x14ac:dyDescent="0.25">
      <c r="A29" s="1">
        <v>44405</v>
      </c>
      <c r="B29">
        <v>79</v>
      </c>
      <c r="C29">
        <f t="shared" si="1"/>
        <v>79.693607908396856</v>
      </c>
      <c r="D29">
        <f t="shared" si="2"/>
        <v>-1.8290197396334138E-3</v>
      </c>
      <c r="E29">
        <f t="shared" si="0"/>
        <v>79.691778888657225</v>
      </c>
    </row>
    <row r="30" spans="1:5" x14ac:dyDescent="0.25">
      <c r="A30" s="1">
        <v>44406</v>
      </c>
      <c r="B30">
        <v>90</v>
      </c>
      <c r="C30">
        <f t="shared" si="1"/>
        <v>87.938355777731445</v>
      </c>
      <c r="D30">
        <f t="shared" si="2"/>
        <v>-1.0043620507259917E-3</v>
      </c>
      <c r="E30">
        <f t="shared" si="0"/>
        <v>87.937351415680723</v>
      </c>
    </row>
    <row r="31" spans="1:5" x14ac:dyDescent="0.25">
      <c r="A31" s="1">
        <v>44407</v>
      </c>
      <c r="B31">
        <v>91</v>
      </c>
      <c r="C31">
        <f t="shared" si="1"/>
        <v>90.387470283136139</v>
      </c>
      <c r="D31">
        <f t="shared" si="2"/>
        <v>-7.5935016398044977E-4</v>
      </c>
      <c r="E31">
        <f t="shared" si="0"/>
        <v>90.386710932972164</v>
      </c>
    </row>
    <row r="32" spans="1:5" x14ac:dyDescent="0.25">
      <c r="A32" s="1">
        <v>44408</v>
      </c>
      <c r="B32">
        <v>87</v>
      </c>
      <c r="C32">
        <f t="shared" si="1"/>
        <v>87.677342186594444</v>
      </c>
      <c r="D32">
        <f t="shared" si="2"/>
        <v>-1.0302870386182212E-3</v>
      </c>
      <c r="E32">
        <f t="shared" si="0"/>
        <v>87.676311899555827</v>
      </c>
    </row>
    <row r="33" spans="1:6" x14ac:dyDescent="0.25">
      <c r="A33" s="1">
        <v>44409</v>
      </c>
      <c r="B33">
        <v>86</v>
      </c>
      <c r="C33">
        <f t="shared" si="1"/>
        <v>86.335262379911157</v>
      </c>
      <c r="D33">
        <f t="shared" si="2"/>
        <v>-1.1643919905826882E-3</v>
      </c>
      <c r="E33">
        <f t="shared" si="0"/>
        <v>86.334097987920572</v>
      </c>
    </row>
    <row r="34" spans="1:6" x14ac:dyDescent="0.25">
      <c r="A34" s="1">
        <v>44410</v>
      </c>
      <c r="B34">
        <v>90</v>
      </c>
      <c r="C34">
        <f t="shared" si="1"/>
        <v>89.266819597584117</v>
      </c>
      <c r="D34">
        <f t="shared" si="2"/>
        <v>-8.7111982961633392E-4</v>
      </c>
      <c r="E34">
        <f t="shared" si="0"/>
        <v>89.265948477754506</v>
      </c>
    </row>
    <row r="35" spans="1:6" x14ac:dyDescent="0.25">
      <c r="A35" s="1">
        <v>44411</v>
      </c>
      <c r="B35">
        <v>84</v>
      </c>
      <c r="C35">
        <f t="shared" si="1"/>
        <v>85.053189695550898</v>
      </c>
      <c r="D35">
        <f t="shared" si="2"/>
        <v>-1.2923957078366942E-3</v>
      </c>
      <c r="E35">
        <f t="shared" si="0"/>
        <v>85.051897299843063</v>
      </c>
    </row>
    <row r="36" spans="1:6" x14ac:dyDescent="0.25">
      <c r="A36" s="1">
        <v>44412</v>
      </c>
      <c r="B36">
        <v>91</v>
      </c>
      <c r="C36">
        <f t="shared" si="1"/>
        <v>89.810379459968601</v>
      </c>
      <c r="D36">
        <f t="shared" si="2"/>
        <v>-8.1654749182414016E-4</v>
      </c>
      <c r="E36">
        <f t="shared" si="0"/>
        <v>89.809562912476778</v>
      </c>
    </row>
    <row r="37" spans="1:6" x14ac:dyDescent="0.25">
      <c r="A37" s="1">
        <v>44413</v>
      </c>
      <c r="B37">
        <v>93</v>
      </c>
      <c r="C37">
        <f t="shared" si="1"/>
        <v>92.361912582495364</v>
      </c>
      <c r="D37">
        <f t="shared" si="2"/>
        <v>-5.6131252482228145E-4</v>
      </c>
      <c r="E37">
        <f t="shared" si="0"/>
        <v>92.361351269970541</v>
      </c>
    </row>
    <row r="38" spans="1:6" x14ac:dyDescent="0.25">
      <c r="A38" s="1">
        <v>44414</v>
      </c>
      <c r="B38">
        <v>88</v>
      </c>
      <c r="C38">
        <f t="shared" si="1"/>
        <v>88.872270253994117</v>
      </c>
      <c r="D38">
        <f t="shared" si="2"/>
        <v>-9.1022062641992396E-4</v>
      </c>
      <c r="E38">
        <f t="shared" si="0"/>
        <v>88.871360033367694</v>
      </c>
    </row>
    <row r="39" spans="1:6" x14ac:dyDescent="0.25">
      <c r="A39" s="1">
        <v>44415</v>
      </c>
      <c r="B39">
        <v>91</v>
      </c>
      <c r="C39">
        <f t="shared" si="1"/>
        <v>90.574272006673539</v>
      </c>
      <c r="D39">
        <f t="shared" si="2"/>
        <v>-7.3992942908933975E-4</v>
      </c>
      <c r="E39">
        <f t="shared" si="0"/>
        <v>90.573532077244451</v>
      </c>
    </row>
    <row r="40" spans="1:6" x14ac:dyDescent="0.25">
      <c r="A40" s="1">
        <v>44416</v>
      </c>
      <c r="B40">
        <v>84</v>
      </c>
      <c r="C40">
        <f t="shared" si="1"/>
        <v>85.314706415448882</v>
      </c>
      <c r="D40">
        <f t="shared" si="2"/>
        <v>-1.2658119952688965E-3</v>
      </c>
      <c r="E40">
        <f t="shared" si="0"/>
        <v>85.313440603453614</v>
      </c>
    </row>
    <row r="41" spans="1:6" x14ac:dyDescent="0.25">
      <c r="A41" s="1">
        <v>44417</v>
      </c>
      <c r="B41">
        <v>90</v>
      </c>
      <c r="C41">
        <f t="shared" si="1"/>
        <v>89.062688120690723</v>
      </c>
      <c r="D41">
        <f t="shared" si="2"/>
        <v>-8.9088724354518547E-4</v>
      </c>
      <c r="E41">
        <f t="shared" si="0"/>
        <v>89.06179723344718</v>
      </c>
    </row>
    <row r="42" spans="1:6" x14ac:dyDescent="0.25">
      <c r="A42" s="1">
        <v>44418</v>
      </c>
      <c r="B42">
        <v>89</v>
      </c>
      <c r="C42">
        <f t="shared" si="1"/>
        <v>89.01235944668943</v>
      </c>
      <c r="D42">
        <f t="shared" si="2"/>
        <v>-8.9583102222096024E-4</v>
      </c>
      <c r="E42">
        <f t="shared" si="0"/>
        <v>89.011463615667211</v>
      </c>
    </row>
    <row r="43" spans="1:6" x14ac:dyDescent="0.25">
      <c r="A43" s="1">
        <v>44419</v>
      </c>
      <c r="B43">
        <v>88</v>
      </c>
      <c r="C43">
        <f t="shared" si="1"/>
        <v>88.202292723133439</v>
      </c>
      <c r="D43">
        <f t="shared" si="2"/>
        <v>-9.767481114743373E-4</v>
      </c>
      <c r="E43">
        <f t="shared" si="0"/>
        <v>88.20131597502197</v>
      </c>
    </row>
    <row r="44" spans="1:6" x14ac:dyDescent="0.25">
      <c r="A44" s="1">
        <v>44420</v>
      </c>
      <c r="B44">
        <v>86</v>
      </c>
      <c r="C44">
        <f t="shared" si="1"/>
        <v>86.440263195004391</v>
      </c>
      <c r="F44">
        <f>SUM($C$43,$D$43*(ROW(A43)-42))</f>
        <v>88.20131597502197</v>
      </c>
    </row>
    <row r="45" spans="1:6" x14ac:dyDescent="0.25">
      <c r="A45" s="1">
        <v>44421</v>
      </c>
      <c r="B45">
        <v>84</v>
      </c>
      <c r="C45">
        <f t="shared" si="1"/>
        <v>84.48805263900087</v>
      </c>
      <c r="F45">
        <f t="shared" ref="F45:F108" si="3">SUM($C$43,$D$43*(ROW(A44)-42))</f>
        <v>88.200339226910486</v>
      </c>
    </row>
    <row r="46" spans="1:6" x14ac:dyDescent="0.25">
      <c r="A46" s="1">
        <v>44422</v>
      </c>
      <c r="B46">
        <v>86</v>
      </c>
      <c r="C46">
        <f t="shared" si="1"/>
        <v>85.697610527800165</v>
      </c>
      <c r="F46">
        <f t="shared" si="3"/>
        <v>88.199362478799017</v>
      </c>
    </row>
    <row r="47" spans="1:6" x14ac:dyDescent="0.25">
      <c r="A47" s="1">
        <v>44423</v>
      </c>
      <c r="B47">
        <v>89</v>
      </c>
      <c r="C47">
        <f t="shared" si="1"/>
        <v>88.339522105560036</v>
      </c>
      <c r="F47">
        <f t="shared" si="3"/>
        <v>88.198385730687548</v>
      </c>
    </row>
    <row r="48" spans="1:6" x14ac:dyDescent="0.25">
      <c r="A48" s="1">
        <v>44424</v>
      </c>
      <c r="B48">
        <v>90</v>
      </c>
      <c r="C48">
        <f t="shared" si="1"/>
        <v>89.667904421111999</v>
      </c>
      <c r="F48">
        <f t="shared" si="3"/>
        <v>88.197408982576064</v>
      </c>
    </row>
    <row r="49" spans="1:6" x14ac:dyDescent="0.25">
      <c r="A49" s="1">
        <v>44425</v>
      </c>
      <c r="B49">
        <v>91</v>
      </c>
      <c r="C49">
        <f t="shared" si="1"/>
        <v>90.733580884222391</v>
      </c>
      <c r="F49">
        <f t="shared" si="3"/>
        <v>88.196432234464595</v>
      </c>
    </row>
    <row r="50" spans="1:6" x14ac:dyDescent="0.25">
      <c r="A50" s="1">
        <v>44426</v>
      </c>
      <c r="B50">
        <v>91</v>
      </c>
      <c r="C50">
        <f t="shared" si="1"/>
        <v>90.946716176844475</v>
      </c>
      <c r="F50">
        <f t="shared" si="3"/>
        <v>88.195455486353126</v>
      </c>
    </row>
    <row r="51" spans="1:6" x14ac:dyDescent="0.25">
      <c r="A51" s="1">
        <v>44427</v>
      </c>
      <c r="B51">
        <v>90</v>
      </c>
      <c r="C51">
        <f t="shared" si="1"/>
        <v>90.189343235368895</v>
      </c>
      <c r="F51">
        <f t="shared" si="3"/>
        <v>88.194478738241642</v>
      </c>
    </row>
    <row r="52" spans="1:6" x14ac:dyDescent="0.25">
      <c r="A52" s="1">
        <v>44428</v>
      </c>
      <c r="B52">
        <v>89</v>
      </c>
      <c r="C52">
        <f t="shared" si="1"/>
        <v>89.237868647073782</v>
      </c>
      <c r="F52">
        <f t="shared" si="3"/>
        <v>88.193501990130173</v>
      </c>
    </row>
    <row r="53" spans="1:6" x14ac:dyDescent="0.25">
      <c r="A53" s="1">
        <v>44429</v>
      </c>
      <c r="B53">
        <v>90</v>
      </c>
      <c r="C53">
        <f t="shared" si="1"/>
        <v>89.847573729414748</v>
      </c>
      <c r="F53">
        <f t="shared" si="3"/>
        <v>88.192525242018689</v>
      </c>
    </row>
    <row r="54" spans="1:6" x14ac:dyDescent="0.25">
      <c r="A54" s="1">
        <v>44430</v>
      </c>
      <c r="B54">
        <v>91</v>
      </c>
      <c r="C54">
        <f t="shared" si="1"/>
        <v>90.769514745882944</v>
      </c>
      <c r="F54">
        <f t="shared" si="3"/>
        <v>88.19154849390722</v>
      </c>
    </row>
    <row r="55" spans="1:6" x14ac:dyDescent="0.25">
      <c r="A55" s="1">
        <v>44431</v>
      </c>
      <c r="B55">
        <v>91</v>
      </c>
      <c r="C55">
        <f t="shared" si="1"/>
        <v>90.95390294917658</v>
      </c>
      <c r="F55">
        <f t="shared" si="3"/>
        <v>88.190571745795751</v>
      </c>
    </row>
    <row r="56" spans="1:6" x14ac:dyDescent="0.25">
      <c r="A56" s="1">
        <v>44432</v>
      </c>
      <c r="B56">
        <v>91</v>
      </c>
      <c r="C56">
        <f t="shared" si="1"/>
        <v>90.99078058983531</v>
      </c>
      <c r="F56">
        <f t="shared" si="3"/>
        <v>88.189594997684267</v>
      </c>
    </row>
    <row r="57" spans="1:6" x14ac:dyDescent="0.25">
      <c r="A57" s="1">
        <v>44433</v>
      </c>
      <c r="B57">
        <v>84</v>
      </c>
      <c r="C57">
        <f t="shared" si="1"/>
        <v>85.398156117967062</v>
      </c>
      <c r="F57">
        <f t="shared" si="3"/>
        <v>88.188618249572798</v>
      </c>
    </row>
    <row r="58" spans="1:6" x14ac:dyDescent="0.25">
      <c r="A58" s="1">
        <v>44434</v>
      </c>
      <c r="B58">
        <v>88</v>
      </c>
      <c r="C58">
        <f t="shared" si="1"/>
        <v>87.479631223593415</v>
      </c>
      <c r="F58">
        <f t="shared" si="3"/>
        <v>88.187641501461329</v>
      </c>
    </row>
    <row r="59" spans="1:6" x14ac:dyDescent="0.25">
      <c r="A59" s="1">
        <v>44435</v>
      </c>
      <c r="B59">
        <v>84</v>
      </c>
      <c r="C59">
        <f t="shared" si="1"/>
        <v>84.695926244718677</v>
      </c>
      <c r="F59">
        <f t="shared" si="3"/>
        <v>88.186664753349845</v>
      </c>
    </row>
    <row r="60" spans="1:6" x14ac:dyDescent="0.25">
      <c r="A60" s="1">
        <v>44436</v>
      </c>
      <c r="B60">
        <v>86</v>
      </c>
      <c r="C60">
        <f t="shared" si="1"/>
        <v>85.739185248943727</v>
      </c>
      <c r="F60">
        <f t="shared" si="3"/>
        <v>88.185688005238376</v>
      </c>
    </row>
    <row r="61" spans="1:6" x14ac:dyDescent="0.25">
      <c r="A61" s="1">
        <v>44437</v>
      </c>
      <c r="B61">
        <v>88</v>
      </c>
      <c r="C61">
        <f t="shared" si="1"/>
        <v>87.54783704978874</v>
      </c>
      <c r="F61">
        <f t="shared" si="3"/>
        <v>88.184711257126907</v>
      </c>
    </row>
    <row r="62" spans="1:6" x14ac:dyDescent="0.25">
      <c r="A62" s="1">
        <v>44438</v>
      </c>
      <c r="B62">
        <v>84</v>
      </c>
      <c r="C62">
        <f t="shared" si="1"/>
        <v>84.709567409957742</v>
      </c>
      <c r="F62">
        <f>SUM($C$43,$D$43*(ROW(A61)-42))</f>
        <v>88.183734509015423</v>
      </c>
    </row>
    <row r="63" spans="1:6" x14ac:dyDescent="0.25">
      <c r="A63" s="1">
        <v>44439</v>
      </c>
      <c r="B63">
        <v>82</v>
      </c>
      <c r="C63">
        <f t="shared" si="1"/>
        <v>82.541913481991557</v>
      </c>
      <c r="F63">
        <f t="shared" si="3"/>
        <v>88.182757760903954</v>
      </c>
    </row>
    <row r="64" spans="1:6" x14ac:dyDescent="0.25">
      <c r="A64" s="1">
        <v>44440</v>
      </c>
      <c r="B64">
        <v>80</v>
      </c>
      <c r="C64">
        <f t="shared" si="1"/>
        <v>80.508382696398314</v>
      </c>
      <c r="F64">
        <f t="shared" si="3"/>
        <v>88.181781012792484</v>
      </c>
    </row>
    <row r="65" spans="1:6" x14ac:dyDescent="0.25">
      <c r="A65" s="1">
        <v>44441</v>
      </c>
      <c r="B65">
        <v>73</v>
      </c>
      <c r="C65">
        <f t="shared" si="1"/>
        <v>74.501676539279657</v>
      </c>
      <c r="F65">
        <f t="shared" si="3"/>
        <v>88.180804264681001</v>
      </c>
    </row>
    <row r="66" spans="1:6" x14ac:dyDescent="0.25">
      <c r="A66" s="1">
        <v>44442</v>
      </c>
      <c r="B66">
        <v>87</v>
      </c>
      <c r="C66">
        <f t="shared" si="1"/>
        <v>84.500335307855934</v>
      </c>
      <c r="F66">
        <f t="shared" si="3"/>
        <v>88.179827516569532</v>
      </c>
    </row>
    <row r="67" spans="1:6" x14ac:dyDescent="0.25">
      <c r="A67" s="1">
        <v>44443</v>
      </c>
      <c r="B67">
        <v>84</v>
      </c>
      <c r="C67">
        <f t="shared" si="1"/>
        <v>84.100067061571181</v>
      </c>
      <c r="F67">
        <f t="shared" si="3"/>
        <v>88.178850768458062</v>
      </c>
    </row>
    <row r="68" spans="1:6" x14ac:dyDescent="0.25">
      <c r="A68" s="1">
        <v>44444</v>
      </c>
      <c r="B68">
        <v>87</v>
      </c>
      <c r="C68">
        <f t="shared" ref="C68:C124" si="4">B68*$I$2+(1-$I$2)*(C67+D67)</f>
        <v>86.420013412314233</v>
      </c>
      <c r="F68">
        <f t="shared" si="3"/>
        <v>88.177874020346579</v>
      </c>
    </row>
    <row r="69" spans="1:6" x14ac:dyDescent="0.25">
      <c r="A69" s="1">
        <v>44445</v>
      </c>
      <c r="B69">
        <v>89</v>
      </c>
      <c r="C69">
        <f t="shared" si="4"/>
        <v>88.484002682462844</v>
      </c>
      <c r="F69">
        <f t="shared" si="3"/>
        <v>88.176897272235109</v>
      </c>
    </row>
    <row r="70" spans="1:6" x14ac:dyDescent="0.25">
      <c r="A70" s="1">
        <v>44446</v>
      </c>
      <c r="B70">
        <v>89</v>
      </c>
      <c r="C70">
        <f t="shared" si="4"/>
        <v>88.896800536492563</v>
      </c>
      <c r="F70">
        <f t="shared" si="3"/>
        <v>88.175920524123626</v>
      </c>
    </row>
    <row r="71" spans="1:6" x14ac:dyDescent="0.25">
      <c r="A71" s="1">
        <v>44447</v>
      </c>
      <c r="B71">
        <v>89</v>
      </c>
      <c r="C71">
        <f t="shared" si="4"/>
        <v>88.979360107298504</v>
      </c>
      <c r="F71">
        <f t="shared" si="3"/>
        <v>88.174943776012157</v>
      </c>
    </row>
    <row r="72" spans="1:6" x14ac:dyDescent="0.25">
      <c r="A72" s="1">
        <v>44448</v>
      </c>
      <c r="B72">
        <v>91</v>
      </c>
      <c r="C72">
        <f t="shared" si="4"/>
        <v>90.595872021459698</v>
      </c>
      <c r="F72">
        <f t="shared" si="3"/>
        <v>88.173967027900687</v>
      </c>
    </row>
    <row r="73" spans="1:6" x14ac:dyDescent="0.25">
      <c r="A73" s="1">
        <v>44449</v>
      </c>
      <c r="B73">
        <v>84</v>
      </c>
      <c r="C73">
        <f t="shared" si="4"/>
        <v>85.319174404291942</v>
      </c>
      <c r="F73">
        <f t="shared" si="3"/>
        <v>88.172990279789204</v>
      </c>
    </row>
    <row r="74" spans="1:6" x14ac:dyDescent="0.25">
      <c r="A74" s="1">
        <v>44450</v>
      </c>
      <c r="B74">
        <v>86</v>
      </c>
      <c r="C74">
        <f t="shared" si="4"/>
        <v>85.863834880858377</v>
      </c>
      <c r="F74">
        <f t="shared" si="3"/>
        <v>88.172013531677734</v>
      </c>
    </row>
    <row r="75" spans="1:6" x14ac:dyDescent="0.25">
      <c r="A75" s="1">
        <v>44451</v>
      </c>
      <c r="B75">
        <v>88</v>
      </c>
      <c r="C75">
        <f t="shared" si="4"/>
        <v>87.572766976171678</v>
      </c>
      <c r="F75">
        <f t="shared" si="3"/>
        <v>88.171036783566265</v>
      </c>
    </row>
    <row r="76" spans="1:6" x14ac:dyDescent="0.25">
      <c r="A76" s="1">
        <v>44452</v>
      </c>
      <c r="B76">
        <v>78</v>
      </c>
      <c r="C76">
        <f t="shared" si="4"/>
        <v>79.914553395234336</v>
      </c>
      <c r="F76">
        <f t="shared" si="3"/>
        <v>88.170060035454782</v>
      </c>
    </row>
    <row r="77" spans="1:6" x14ac:dyDescent="0.25">
      <c r="A77" s="1">
        <v>44453</v>
      </c>
      <c r="B77">
        <v>79</v>
      </c>
      <c r="C77">
        <f t="shared" si="4"/>
        <v>79.18291067904687</v>
      </c>
      <c r="F77">
        <f t="shared" si="3"/>
        <v>88.169083287343312</v>
      </c>
    </row>
    <row r="78" spans="1:6" x14ac:dyDescent="0.25">
      <c r="A78" s="1">
        <v>44454</v>
      </c>
      <c r="B78">
        <v>86</v>
      </c>
      <c r="C78">
        <f t="shared" si="4"/>
        <v>84.636582135809363</v>
      </c>
      <c r="F78">
        <f t="shared" si="3"/>
        <v>88.168106539231843</v>
      </c>
    </row>
    <row r="79" spans="1:6" x14ac:dyDescent="0.25">
      <c r="A79" s="1">
        <v>44455</v>
      </c>
      <c r="B79">
        <v>82</v>
      </c>
      <c r="C79">
        <f t="shared" si="4"/>
        <v>82.527316427161878</v>
      </c>
      <c r="F79">
        <f t="shared" si="3"/>
        <v>88.16712979112036</v>
      </c>
    </row>
    <row r="80" spans="1:6" x14ac:dyDescent="0.25">
      <c r="A80" s="1">
        <v>44456</v>
      </c>
      <c r="B80">
        <v>82</v>
      </c>
      <c r="C80">
        <f t="shared" si="4"/>
        <v>82.105463285432378</v>
      </c>
      <c r="F80">
        <f t="shared" si="3"/>
        <v>88.16615304300889</v>
      </c>
    </row>
    <row r="81" spans="1:6" x14ac:dyDescent="0.25">
      <c r="A81" s="1">
        <v>44457</v>
      </c>
      <c r="B81">
        <v>78</v>
      </c>
      <c r="C81">
        <f t="shared" si="4"/>
        <v>78.821092657086481</v>
      </c>
      <c r="F81">
        <f t="shared" si="3"/>
        <v>88.165176294897421</v>
      </c>
    </row>
    <row r="82" spans="1:6" x14ac:dyDescent="0.25">
      <c r="A82" s="1">
        <v>44458</v>
      </c>
      <c r="B82">
        <v>79</v>
      </c>
      <c r="C82">
        <f t="shared" si="4"/>
        <v>78.964218531417288</v>
      </c>
      <c r="F82">
        <f t="shared" si="3"/>
        <v>88.164199546785937</v>
      </c>
    </row>
    <row r="83" spans="1:6" x14ac:dyDescent="0.25">
      <c r="A83" s="1">
        <v>44459</v>
      </c>
      <c r="B83">
        <v>79</v>
      </c>
      <c r="C83">
        <f t="shared" si="4"/>
        <v>78.992843706283452</v>
      </c>
      <c r="F83">
        <f t="shared" si="3"/>
        <v>88.163222798674468</v>
      </c>
    </row>
    <row r="84" spans="1:6" x14ac:dyDescent="0.25">
      <c r="A84" s="1">
        <v>44460</v>
      </c>
      <c r="B84">
        <v>78</v>
      </c>
      <c r="C84">
        <f t="shared" si="4"/>
        <v>78.198568741256693</v>
      </c>
      <c r="F84">
        <f t="shared" si="3"/>
        <v>88.162246050562985</v>
      </c>
    </row>
    <row r="85" spans="1:6" x14ac:dyDescent="0.25">
      <c r="A85" s="1">
        <v>44461</v>
      </c>
      <c r="B85">
        <v>81</v>
      </c>
      <c r="C85">
        <f t="shared" si="4"/>
        <v>80.439713748251336</v>
      </c>
      <c r="F85">
        <f t="shared" si="3"/>
        <v>88.161269302451515</v>
      </c>
    </row>
    <row r="86" spans="1:6" x14ac:dyDescent="0.25">
      <c r="A86" s="1">
        <v>44462</v>
      </c>
      <c r="B86">
        <v>84</v>
      </c>
      <c r="C86">
        <f t="shared" si="4"/>
        <v>83.28794274965027</v>
      </c>
      <c r="F86">
        <f t="shared" si="3"/>
        <v>88.160292554340046</v>
      </c>
    </row>
    <row r="87" spans="1:6" x14ac:dyDescent="0.25">
      <c r="A87" s="1">
        <v>44463</v>
      </c>
      <c r="B87">
        <v>84</v>
      </c>
      <c r="C87">
        <f t="shared" si="4"/>
        <v>83.857588549930057</v>
      </c>
      <c r="F87">
        <f t="shared" si="3"/>
        <v>88.159315806228562</v>
      </c>
    </row>
    <row r="88" spans="1:6" x14ac:dyDescent="0.25">
      <c r="A88" s="1">
        <v>44464</v>
      </c>
      <c r="B88">
        <v>87</v>
      </c>
      <c r="C88">
        <f t="shared" si="4"/>
        <v>86.371517709986023</v>
      </c>
      <c r="F88">
        <f t="shared" si="3"/>
        <v>88.158339058117093</v>
      </c>
    </row>
    <row r="89" spans="1:6" x14ac:dyDescent="0.25">
      <c r="A89" s="1">
        <v>44465</v>
      </c>
      <c r="B89">
        <v>84</v>
      </c>
      <c r="C89">
        <f t="shared" si="4"/>
        <v>84.474303541997202</v>
      </c>
      <c r="F89">
        <f t="shared" si="3"/>
        <v>88.157362310005624</v>
      </c>
    </row>
    <row r="90" spans="1:6" x14ac:dyDescent="0.25">
      <c r="A90" s="1">
        <v>44466</v>
      </c>
      <c r="B90">
        <v>79</v>
      </c>
      <c r="C90">
        <f t="shared" si="4"/>
        <v>80.094860708399437</v>
      </c>
      <c r="F90">
        <f t="shared" si="3"/>
        <v>88.15638556189414</v>
      </c>
    </row>
    <row r="91" spans="1:6" x14ac:dyDescent="0.25">
      <c r="A91" s="1">
        <v>44467</v>
      </c>
      <c r="B91">
        <v>75</v>
      </c>
      <c r="C91">
        <f t="shared" si="4"/>
        <v>76.018972141679882</v>
      </c>
      <c r="F91">
        <f t="shared" si="3"/>
        <v>88.155408813782671</v>
      </c>
    </row>
    <row r="92" spans="1:6" x14ac:dyDescent="0.25">
      <c r="A92" s="1">
        <v>44468</v>
      </c>
      <c r="B92">
        <v>72</v>
      </c>
      <c r="C92">
        <f t="shared" si="4"/>
        <v>72.803794428335976</v>
      </c>
      <c r="F92">
        <f t="shared" si="3"/>
        <v>88.154432065671202</v>
      </c>
    </row>
    <row r="93" spans="1:6" x14ac:dyDescent="0.25">
      <c r="A93" s="1">
        <v>44469</v>
      </c>
      <c r="B93">
        <v>64</v>
      </c>
      <c r="C93">
        <f t="shared" si="4"/>
        <v>65.760758885667201</v>
      </c>
      <c r="F93">
        <f t="shared" si="3"/>
        <v>88.153455317559718</v>
      </c>
    </row>
    <row r="94" spans="1:6" x14ac:dyDescent="0.25">
      <c r="A94" s="1">
        <v>44470</v>
      </c>
      <c r="B94">
        <v>66</v>
      </c>
      <c r="C94">
        <f t="shared" si="4"/>
        <v>65.952151777133437</v>
      </c>
      <c r="F94">
        <f t="shared" si="3"/>
        <v>88.152478569448249</v>
      </c>
    </row>
    <row r="95" spans="1:6" x14ac:dyDescent="0.25">
      <c r="A95" s="1">
        <v>44471</v>
      </c>
      <c r="B95">
        <v>72</v>
      </c>
      <c r="C95">
        <f t="shared" si="4"/>
        <v>70.790430355426679</v>
      </c>
      <c r="F95">
        <f t="shared" si="3"/>
        <v>88.15150182133678</v>
      </c>
    </row>
    <row r="96" spans="1:6" x14ac:dyDescent="0.25">
      <c r="A96" s="1">
        <v>44472</v>
      </c>
      <c r="B96">
        <v>84</v>
      </c>
      <c r="C96">
        <f t="shared" si="4"/>
        <v>81.358086071085339</v>
      </c>
      <c r="F96">
        <f t="shared" si="3"/>
        <v>88.150525073225296</v>
      </c>
    </row>
    <row r="97" spans="1:6" x14ac:dyDescent="0.25">
      <c r="A97" s="1">
        <v>44473</v>
      </c>
      <c r="B97">
        <v>70</v>
      </c>
      <c r="C97">
        <f t="shared" si="4"/>
        <v>72.271617214217059</v>
      </c>
      <c r="F97">
        <f t="shared" si="3"/>
        <v>88.149548325113827</v>
      </c>
    </row>
    <row r="98" spans="1:6" x14ac:dyDescent="0.25">
      <c r="A98" s="1">
        <v>44474</v>
      </c>
      <c r="B98">
        <v>66</v>
      </c>
      <c r="C98">
        <f t="shared" si="4"/>
        <v>67.254323442843415</v>
      </c>
      <c r="F98">
        <f t="shared" si="3"/>
        <v>88.148571577002357</v>
      </c>
    </row>
    <row r="99" spans="1:6" x14ac:dyDescent="0.25">
      <c r="A99" s="1">
        <v>44475</v>
      </c>
      <c r="B99">
        <v>64</v>
      </c>
      <c r="C99">
        <f t="shared" si="4"/>
        <v>64.650864688568689</v>
      </c>
      <c r="F99">
        <f t="shared" si="3"/>
        <v>88.147594828890874</v>
      </c>
    </row>
    <row r="100" spans="1:6" x14ac:dyDescent="0.25">
      <c r="A100" s="1">
        <v>44476</v>
      </c>
      <c r="B100">
        <v>60</v>
      </c>
      <c r="C100">
        <f t="shared" si="4"/>
        <v>60.930172937713735</v>
      </c>
      <c r="F100">
        <f t="shared" si="3"/>
        <v>88.146618080779405</v>
      </c>
    </row>
    <row r="101" spans="1:6" x14ac:dyDescent="0.25">
      <c r="A101" s="1">
        <v>44477</v>
      </c>
      <c r="B101">
        <v>78</v>
      </c>
      <c r="C101">
        <f t="shared" si="4"/>
        <v>74.586034587542756</v>
      </c>
      <c r="F101">
        <f t="shared" si="3"/>
        <v>88.145641332667921</v>
      </c>
    </row>
    <row r="102" spans="1:6" x14ac:dyDescent="0.25">
      <c r="A102" s="1">
        <v>44478</v>
      </c>
      <c r="B102">
        <v>70</v>
      </c>
      <c r="C102">
        <f t="shared" si="4"/>
        <v>70.917206917508551</v>
      </c>
      <c r="F102">
        <f t="shared" si="3"/>
        <v>88.144664584556452</v>
      </c>
    </row>
    <row r="103" spans="1:6" x14ac:dyDescent="0.25">
      <c r="A103" s="1">
        <v>44479</v>
      </c>
      <c r="B103">
        <v>72</v>
      </c>
      <c r="C103">
        <f t="shared" si="4"/>
        <v>71.78344138350171</v>
      </c>
      <c r="F103">
        <f t="shared" si="3"/>
        <v>88.143687836444983</v>
      </c>
    </row>
    <row r="104" spans="1:6" x14ac:dyDescent="0.25">
      <c r="A104" s="1">
        <v>44480</v>
      </c>
      <c r="B104">
        <v>69</v>
      </c>
      <c r="C104">
        <f t="shared" si="4"/>
        <v>69.556688276700342</v>
      </c>
      <c r="F104">
        <f t="shared" si="3"/>
        <v>88.142711088333499</v>
      </c>
    </row>
    <row r="105" spans="1:6" x14ac:dyDescent="0.25">
      <c r="A105" s="1">
        <v>44481</v>
      </c>
      <c r="B105">
        <v>69</v>
      </c>
      <c r="C105">
        <f t="shared" si="4"/>
        <v>69.111337655340066</v>
      </c>
      <c r="F105">
        <f t="shared" si="3"/>
        <v>88.14173434022203</v>
      </c>
    </row>
    <row r="106" spans="1:6" x14ac:dyDescent="0.25">
      <c r="A106" s="1">
        <v>44482</v>
      </c>
      <c r="B106">
        <v>73</v>
      </c>
      <c r="C106">
        <f t="shared" si="4"/>
        <v>72.222267531068013</v>
      </c>
      <c r="F106">
        <f t="shared" si="3"/>
        <v>88.14075759211056</v>
      </c>
    </row>
    <row r="107" spans="1:6" x14ac:dyDescent="0.25">
      <c r="A107" s="1">
        <v>44483</v>
      </c>
      <c r="B107">
        <v>79</v>
      </c>
      <c r="C107">
        <f t="shared" si="4"/>
        <v>77.644453506213608</v>
      </c>
      <c r="F107">
        <f t="shared" si="3"/>
        <v>88.139780843999077</v>
      </c>
    </row>
    <row r="108" spans="1:6" x14ac:dyDescent="0.25">
      <c r="A108" s="1">
        <v>44484</v>
      </c>
      <c r="B108">
        <v>81</v>
      </c>
      <c r="C108">
        <f t="shared" si="4"/>
        <v>80.328890701242713</v>
      </c>
      <c r="F108">
        <f t="shared" si="3"/>
        <v>88.138804095887608</v>
      </c>
    </row>
    <row r="109" spans="1:6" x14ac:dyDescent="0.25">
      <c r="A109" s="1">
        <v>44485</v>
      </c>
      <c r="B109">
        <v>80</v>
      </c>
      <c r="C109">
        <f t="shared" si="4"/>
        <v>80.06577814024854</v>
      </c>
      <c r="F109">
        <f t="shared" ref="F109:F124" si="5">SUM($C$43,$D$43*(ROW(A108)-42))</f>
        <v>88.137827347776138</v>
      </c>
    </row>
    <row r="110" spans="1:6" x14ac:dyDescent="0.25">
      <c r="A110" s="1">
        <v>44486</v>
      </c>
      <c r="B110">
        <v>82</v>
      </c>
      <c r="C110">
        <f t="shared" si="4"/>
        <v>81.613155628049711</v>
      </c>
      <c r="F110">
        <f t="shared" si="5"/>
        <v>88.136850599664655</v>
      </c>
    </row>
    <row r="111" spans="1:6" x14ac:dyDescent="0.25">
      <c r="A111" s="1">
        <v>44487</v>
      </c>
      <c r="B111">
        <v>66</v>
      </c>
      <c r="C111">
        <f t="shared" si="4"/>
        <v>69.122631125609942</v>
      </c>
      <c r="F111">
        <f t="shared" si="5"/>
        <v>88.135873851553185</v>
      </c>
    </row>
    <row r="112" spans="1:6" x14ac:dyDescent="0.25">
      <c r="A112" s="1">
        <v>44488</v>
      </c>
      <c r="B112">
        <v>63</v>
      </c>
      <c r="C112">
        <f t="shared" si="4"/>
        <v>64.224526225121991</v>
      </c>
      <c r="F112">
        <f t="shared" si="5"/>
        <v>88.134897103441716</v>
      </c>
    </row>
    <row r="113" spans="1:6" x14ac:dyDescent="0.25">
      <c r="A113" s="1">
        <v>44489</v>
      </c>
      <c r="B113">
        <v>68</v>
      </c>
      <c r="C113">
        <f t="shared" si="4"/>
        <v>67.244905245024398</v>
      </c>
      <c r="F113">
        <f t="shared" si="5"/>
        <v>88.133920355330233</v>
      </c>
    </row>
    <row r="114" spans="1:6" x14ac:dyDescent="0.25">
      <c r="A114" s="1">
        <v>44490</v>
      </c>
      <c r="B114">
        <v>79</v>
      </c>
      <c r="C114">
        <f t="shared" si="4"/>
        <v>76.648981049004874</v>
      </c>
      <c r="F114">
        <f t="shared" si="5"/>
        <v>88.132943607218763</v>
      </c>
    </row>
    <row r="115" spans="1:6" x14ac:dyDescent="0.25">
      <c r="A115" s="1">
        <v>44491</v>
      </c>
      <c r="B115">
        <v>81</v>
      </c>
      <c r="C115">
        <f t="shared" si="4"/>
        <v>80.129796209800972</v>
      </c>
      <c r="F115">
        <f t="shared" si="5"/>
        <v>88.131966859107294</v>
      </c>
    </row>
    <row r="116" spans="1:6" x14ac:dyDescent="0.25">
      <c r="A116" s="1">
        <v>44492</v>
      </c>
      <c r="B116">
        <v>69</v>
      </c>
      <c r="C116">
        <f t="shared" si="4"/>
        <v>71.225959241960197</v>
      </c>
      <c r="F116">
        <f t="shared" si="5"/>
        <v>88.13099011099581</v>
      </c>
    </row>
    <row r="117" spans="1:6" x14ac:dyDescent="0.25">
      <c r="A117" s="1">
        <v>44493</v>
      </c>
      <c r="B117">
        <v>73</v>
      </c>
      <c r="C117">
        <f t="shared" si="4"/>
        <v>72.645191848392045</v>
      </c>
      <c r="F117">
        <f t="shared" si="5"/>
        <v>88.130013362884341</v>
      </c>
    </row>
    <row r="118" spans="1:6" x14ac:dyDescent="0.25">
      <c r="A118" s="1">
        <v>44494</v>
      </c>
      <c r="B118">
        <v>73</v>
      </c>
      <c r="C118">
        <f t="shared" si="4"/>
        <v>72.929038369678409</v>
      </c>
      <c r="F118">
        <f t="shared" si="5"/>
        <v>88.129036614772858</v>
      </c>
    </row>
    <row r="119" spans="1:6" x14ac:dyDescent="0.25">
      <c r="A119" s="1">
        <v>44495</v>
      </c>
      <c r="B119">
        <v>75</v>
      </c>
      <c r="C119">
        <f t="shared" si="4"/>
        <v>74.585807673935676</v>
      </c>
      <c r="F119">
        <f t="shared" si="5"/>
        <v>88.128059866661388</v>
      </c>
    </row>
    <row r="120" spans="1:6" x14ac:dyDescent="0.25">
      <c r="A120" s="1">
        <v>44496</v>
      </c>
      <c r="B120">
        <v>75</v>
      </c>
      <c r="C120">
        <f t="shared" si="4"/>
        <v>74.917161534787127</v>
      </c>
      <c r="F120">
        <f t="shared" si="5"/>
        <v>88.127083118549919</v>
      </c>
    </row>
    <row r="121" spans="1:6" x14ac:dyDescent="0.25">
      <c r="A121" s="1">
        <v>44497</v>
      </c>
      <c r="B121">
        <v>81</v>
      </c>
      <c r="C121">
        <f t="shared" si="4"/>
        <v>79.783432306957422</v>
      </c>
      <c r="F121">
        <f t="shared" si="5"/>
        <v>88.126106370438436</v>
      </c>
    </row>
    <row r="122" spans="1:6" x14ac:dyDescent="0.25">
      <c r="A122" s="1">
        <v>44498</v>
      </c>
      <c r="B122">
        <v>82</v>
      </c>
      <c r="C122">
        <f t="shared" si="4"/>
        <v>81.556686461391493</v>
      </c>
      <c r="F122">
        <f t="shared" si="5"/>
        <v>88.125129622326966</v>
      </c>
    </row>
    <row r="123" spans="1:6" x14ac:dyDescent="0.25">
      <c r="A123" s="1">
        <v>44499</v>
      </c>
      <c r="B123">
        <v>82</v>
      </c>
      <c r="C123">
        <f t="shared" si="4"/>
        <v>81.911337292278304</v>
      </c>
      <c r="F123">
        <f t="shared" si="5"/>
        <v>88.124152874215497</v>
      </c>
    </row>
    <row r="124" spans="1:6" x14ac:dyDescent="0.25">
      <c r="A124" s="1">
        <v>44500</v>
      </c>
      <c r="B124">
        <v>81</v>
      </c>
      <c r="C124">
        <f t="shared" si="4"/>
        <v>81.182267458455655</v>
      </c>
      <c r="F124">
        <f t="shared" si="5"/>
        <v>88.123176126104013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666F-FA1F-4AF7-A463-0532A3F28954}">
  <dimension ref="A1:L124"/>
  <sheetViews>
    <sheetView workbookViewId="0">
      <selection activeCell="C2" sqref="C2"/>
    </sheetView>
  </sheetViews>
  <sheetFormatPr defaultRowHeight="15" x14ac:dyDescent="0.25"/>
  <cols>
    <col min="1" max="1" width="7.140625" bestFit="1" customWidth="1"/>
    <col min="3" max="3" width="17.42578125" bestFit="1" customWidth="1"/>
    <col min="5" max="5" width="11.140625" bestFit="1" customWidth="1"/>
  </cols>
  <sheetData>
    <row r="1" spans="1:12" x14ac:dyDescent="0.25">
      <c r="A1" t="s">
        <v>4</v>
      </c>
      <c r="B1">
        <v>1996</v>
      </c>
      <c r="C1" t="s">
        <v>9</v>
      </c>
      <c r="D1" t="s">
        <v>10</v>
      </c>
      <c r="E1" t="s">
        <v>12</v>
      </c>
      <c r="F1" t="s">
        <v>11</v>
      </c>
      <c r="J1" t="s">
        <v>5</v>
      </c>
      <c r="K1" t="s">
        <v>6</v>
      </c>
      <c r="L1" t="s">
        <v>7</v>
      </c>
    </row>
    <row r="2" spans="1:12" x14ac:dyDescent="0.25">
      <c r="A2" s="1">
        <v>44378</v>
      </c>
      <c r="B2">
        <v>98</v>
      </c>
      <c r="C2">
        <f>B2*$J$2+(1-$J$2)*(B2+D2)</f>
        <v>98</v>
      </c>
      <c r="D2">
        <v>0</v>
      </c>
      <c r="E2">
        <f>B2/AVERAGE($B$2:$B$15)</f>
        <v>1.0545734050730207</v>
      </c>
      <c r="F2">
        <f t="shared" ref="F2:F43" si="0">C2+D2</f>
        <v>98</v>
      </c>
      <c r="J2">
        <v>0.8</v>
      </c>
      <c r="K2">
        <v>1E-4</v>
      </c>
    </row>
    <row r="3" spans="1:12" x14ac:dyDescent="0.25">
      <c r="A3" s="1">
        <v>44379</v>
      </c>
      <c r="B3">
        <v>97</v>
      </c>
      <c r="C3">
        <f>B3*$J$2+(1-$J$2)*(C2+D2)</f>
        <v>97.2</v>
      </c>
      <c r="D3">
        <f>$K$2*(C3-C2)+(1-$K$2)*D2</f>
        <v>-7.9999999999999722E-5</v>
      </c>
      <c r="E3">
        <f t="shared" ref="E3:E66" si="1">B3/AVERAGE($B$2:$B$15)</f>
        <v>1.0438124519600307</v>
      </c>
      <c r="F3">
        <f t="shared" si="0"/>
        <v>97.199920000000006</v>
      </c>
    </row>
    <row r="4" spans="1:12" x14ac:dyDescent="0.25">
      <c r="A4" s="1">
        <v>44380</v>
      </c>
      <c r="B4">
        <v>97</v>
      </c>
      <c r="C4">
        <f t="shared" ref="C4:C67" si="2">B4*$J$2+(1-$J$2)*(C3+D3)</f>
        <v>97.039984000000004</v>
      </c>
      <c r="D4">
        <f t="shared" ref="D4:D43" si="3">$K$2*(C4-C3)+(1-$K$2)*D3</f>
        <v>-9.5993599999999609E-5</v>
      </c>
      <c r="E4">
        <f t="shared" si="1"/>
        <v>1.0438124519600307</v>
      </c>
      <c r="F4">
        <f t="shared" si="0"/>
        <v>97.039888006400005</v>
      </c>
    </row>
    <row r="5" spans="1:12" x14ac:dyDescent="0.25">
      <c r="A5" s="1">
        <v>44381</v>
      </c>
      <c r="B5">
        <v>90</v>
      </c>
      <c r="C5">
        <f t="shared" si="2"/>
        <v>91.407977601279995</v>
      </c>
      <c r="D5">
        <f t="shared" si="3"/>
        <v>-6.5918464051200048E-4</v>
      </c>
      <c r="E5">
        <f t="shared" si="1"/>
        <v>0.9684857801691007</v>
      </c>
      <c r="F5">
        <f t="shared" si="0"/>
        <v>91.407318416639484</v>
      </c>
    </row>
    <row r="6" spans="1:12" x14ac:dyDescent="0.25">
      <c r="A6" s="1">
        <v>44382</v>
      </c>
      <c r="B6">
        <v>89</v>
      </c>
      <c r="C6">
        <f t="shared" si="2"/>
        <v>89.481463683327888</v>
      </c>
      <c r="D6">
        <f t="shared" si="3"/>
        <v>-8.5177011384316001E-4</v>
      </c>
      <c r="E6">
        <f t="shared" si="1"/>
        <v>0.95772482705611062</v>
      </c>
      <c r="F6">
        <f t="shared" si="0"/>
        <v>89.480611913214048</v>
      </c>
    </row>
    <row r="7" spans="1:12" x14ac:dyDescent="0.25">
      <c r="A7" s="1">
        <v>44383</v>
      </c>
      <c r="B7">
        <v>93</v>
      </c>
      <c r="C7">
        <f t="shared" si="2"/>
        <v>92.296122382642807</v>
      </c>
      <c r="D7">
        <f t="shared" si="3"/>
        <v>-5.7021906690028377E-4</v>
      </c>
      <c r="E7">
        <f t="shared" si="1"/>
        <v>1.0007686395080706</v>
      </c>
      <c r="F7">
        <f t="shared" si="0"/>
        <v>92.295552163575906</v>
      </c>
    </row>
    <row r="8" spans="1:12" x14ac:dyDescent="0.25">
      <c r="A8" s="1">
        <v>44384</v>
      </c>
      <c r="B8">
        <v>93</v>
      </c>
      <c r="C8">
        <f t="shared" si="2"/>
        <v>92.859110432715184</v>
      </c>
      <c r="D8">
        <f t="shared" si="3"/>
        <v>-5.1386323998635602E-4</v>
      </c>
      <c r="E8">
        <f t="shared" si="1"/>
        <v>1.0007686395080706</v>
      </c>
      <c r="F8">
        <f t="shared" si="0"/>
        <v>92.858596569475196</v>
      </c>
    </row>
    <row r="9" spans="1:12" x14ac:dyDescent="0.25">
      <c r="A9" s="1">
        <v>44385</v>
      </c>
      <c r="B9">
        <v>91</v>
      </c>
      <c r="C9">
        <f t="shared" si="2"/>
        <v>91.371719313895028</v>
      </c>
      <c r="D9">
        <f t="shared" si="3"/>
        <v>-6.62550965544373E-4</v>
      </c>
      <c r="E9">
        <f t="shared" si="1"/>
        <v>0.97924673328209066</v>
      </c>
      <c r="F9">
        <f t="shared" si="0"/>
        <v>91.371056762929484</v>
      </c>
    </row>
    <row r="10" spans="1:12" x14ac:dyDescent="0.25">
      <c r="A10" s="1">
        <v>44386</v>
      </c>
      <c r="B10">
        <v>93</v>
      </c>
      <c r="C10">
        <f t="shared" si="2"/>
        <v>92.6742113525859</v>
      </c>
      <c r="D10">
        <f t="shared" si="3"/>
        <v>-5.3223550657873137E-4</v>
      </c>
      <c r="E10">
        <f t="shared" si="1"/>
        <v>1.0007686395080706</v>
      </c>
      <c r="F10">
        <f t="shared" si="0"/>
        <v>92.673679117079317</v>
      </c>
    </row>
    <row r="11" spans="1:12" x14ac:dyDescent="0.25">
      <c r="A11" s="1">
        <v>44387</v>
      </c>
      <c r="B11">
        <v>93</v>
      </c>
      <c r="C11">
        <f t="shared" si="2"/>
        <v>92.934735823415863</v>
      </c>
      <c r="D11">
        <f t="shared" si="3"/>
        <v>-5.0612983594507718E-4</v>
      </c>
      <c r="E11">
        <f t="shared" si="1"/>
        <v>1.0007686395080706</v>
      </c>
      <c r="F11">
        <f t="shared" si="0"/>
        <v>92.934229693579923</v>
      </c>
    </row>
    <row r="12" spans="1:12" x14ac:dyDescent="0.25">
      <c r="A12" s="1">
        <v>44388</v>
      </c>
      <c r="B12">
        <v>90</v>
      </c>
      <c r="C12">
        <f t="shared" si="2"/>
        <v>90.586845938715982</v>
      </c>
      <c r="D12">
        <f t="shared" si="3"/>
        <v>-7.4086821143147085E-4</v>
      </c>
      <c r="E12">
        <f t="shared" si="1"/>
        <v>0.9684857801691007</v>
      </c>
      <c r="F12">
        <f t="shared" si="0"/>
        <v>90.586105070504544</v>
      </c>
    </row>
    <row r="13" spans="1:12" x14ac:dyDescent="0.25">
      <c r="A13" s="1">
        <v>44389</v>
      </c>
      <c r="B13">
        <v>91</v>
      </c>
      <c r="C13">
        <f t="shared" si="2"/>
        <v>90.917221014100903</v>
      </c>
      <c r="D13">
        <f t="shared" si="3"/>
        <v>-7.0775661707183561E-4</v>
      </c>
      <c r="E13">
        <f t="shared" si="1"/>
        <v>0.97924673328209066</v>
      </c>
      <c r="F13">
        <f t="shared" si="0"/>
        <v>90.916513257483828</v>
      </c>
    </row>
    <row r="14" spans="1:12" x14ac:dyDescent="0.25">
      <c r="A14" s="1">
        <v>44390</v>
      </c>
      <c r="B14">
        <v>93</v>
      </c>
      <c r="C14">
        <f t="shared" si="2"/>
        <v>92.583302651496766</v>
      </c>
      <c r="D14">
        <f t="shared" si="3"/>
        <v>-5.4107767767054213E-4</v>
      </c>
      <c r="E14">
        <f t="shared" si="1"/>
        <v>1.0007686395080706</v>
      </c>
      <c r="F14">
        <f t="shared" si="0"/>
        <v>92.582761573819099</v>
      </c>
    </row>
    <row r="15" spans="1:12" x14ac:dyDescent="0.25">
      <c r="A15" s="1">
        <v>44391</v>
      </c>
      <c r="B15">
        <v>93</v>
      </c>
      <c r="C15">
        <f t="shared" si="2"/>
        <v>92.91655231476382</v>
      </c>
      <c r="D15">
        <f t="shared" si="3"/>
        <v>-5.0769860357606966E-4</v>
      </c>
      <c r="E15">
        <f t="shared" si="1"/>
        <v>1.0007686395080706</v>
      </c>
      <c r="F15">
        <f t="shared" si="0"/>
        <v>92.916044616160249</v>
      </c>
    </row>
    <row r="16" spans="1:12" x14ac:dyDescent="0.25">
      <c r="A16" s="1">
        <v>44392</v>
      </c>
      <c r="B16">
        <v>82</v>
      </c>
      <c r="C16">
        <f t="shared" si="2"/>
        <v>84.183208923232058</v>
      </c>
      <c r="D16">
        <f t="shared" si="3"/>
        <v>-1.3809821728688883E-3</v>
      </c>
      <c r="E16">
        <f t="shared" si="1"/>
        <v>0.88239815526518062</v>
      </c>
      <c r="F16">
        <f t="shared" si="0"/>
        <v>84.181827941059183</v>
      </c>
    </row>
    <row r="17" spans="1:6" x14ac:dyDescent="0.25">
      <c r="A17" s="1">
        <v>44393</v>
      </c>
      <c r="B17">
        <v>91</v>
      </c>
      <c r="C17">
        <f t="shared" si="2"/>
        <v>89.636365588211831</v>
      </c>
      <c r="D17">
        <f t="shared" si="3"/>
        <v>-8.3552840815362406E-4</v>
      </c>
      <c r="E17">
        <f t="shared" si="1"/>
        <v>0.97924673328209066</v>
      </c>
      <c r="F17">
        <f t="shared" si="0"/>
        <v>89.635530059803671</v>
      </c>
    </row>
    <row r="18" spans="1:6" x14ac:dyDescent="0.25">
      <c r="A18" s="1">
        <v>44394</v>
      </c>
      <c r="B18">
        <v>96</v>
      </c>
      <c r="C18">
        <f t="shared" si="2"/>
        <v>94.727106011960743</v>
      </c>
      <c r="D18">
        <f t="shared" si="3"/>
        <v>-3.2637081293791748E-4</v>
      </c>
      <c r="E18">
        <f t="shared" si="1"/>
        <v>1.0330514988470407</v>
      </c>
      <c r="F18">
        <f t="shared" si="0"/>
        <v>94.7267796411478</v>
      </c>
    </row>
    <row r="19" spans="1:6" x14ac:dyDescent="0.25">
      <c r="A19" s="1">
        <v>44395</v>
      </c>
      <c r="B19">
        <v>95</v>
      </c>
      <c r="C19">
        <f t="shared" si="2"/>
        <v>94.94535592822956</v>
      </c>
      <c r="D19">
        <f t="shared" si="3"/>
        <v>-3.0451318422974199E-4</v>
      </c>
      <c r="E19">
        <f t="shared" si="1"/>
        <v>1.0222905457340508</v>
      </c>
      <c r="F19">
        <f t="shared" si="0"/>
        <v>94.945051415045327</v>
      </c>
    </row>
    <row r="20" spans="1:6" x14ac:dyDescent="0.25">
      <c r="A20" s="1">
        <v>44396</v>
      </c>
      <c r="B20">
        <v>96</v>
      </c>
      <c r="C20">
        <f t="shared" si="2"/>
        <v>95.789010283009077</v>
      </c>
      <c r="D20">
        <f t="shared" si="3"/>
        <v>-2.201172974333673E-4</v>
      </c>
      <c r="E20">
        <f t="shared" si="1"/>
        <v>1.0330514988470407</v>
      </c>
      <c r="F20">
        <f t="shared" si="0"/>
        <v>95.788790165711646</v>
      </c>
    </row>
    <row r="21" spans="1:6" x14ac:dyDescent="0.25">
      <c r="A21" s="1">
        <v>44397</v>
      </c>
      <c r="B21">
        <v>99</v>
      </c>
      <c r="C21">
        <f t="shared" si="2"/>
        <v>98.357758033142332</v>
      </c>
      <c r="D21">
        <f t="shared" si="3"/>
        <v>3.6779489309701557E-5</v>
      </c>
      <c r="E21">
        <f t="shared" si="1"/>
        <v>1.0653343581860106</v>
      </c>
      <c r="F21">
        <f t="shared" si="0"/>
        <v>98.357794812631639</v>
      </c>
    </row>
    <row r="22" spans="1:6" x14ac:dyDescent="0.25">
      <c r="A22" s="1">
        <v>44398</v>
      </c>
      <c r="B22">
        <v>91</v>
      </c>
      <c r="C22">
        <f t="shared" si="2"/>
        <v>92.471558962526316</v>
      </c>
      <c r="D22">
        <f t="shared" si="3"/>
        <v>-5.5184409570083095E-4</v>
      </c>
      <c r="E22">
        <f t="shared" si="1"/>
        <v>0.97924673328209066</v>
      </c>
      <c r="F22">
        <f t="shared" si="0"/>
        <v>92.47100711843062</v>
      </c>
    </row>
    <row r="23" spans="1:6" x14ac:dyDescent="0.25">
      <c r="A23" s="1">
        <v>44399</v>
      </c>
      <c r="B23">
        <v>95</v>
      </c>
      <c r="C23">
        <f t="shared" si="2"/>
        <v>94.494201423686121</v>
      </c>
      <c r="D23">
        <f t="shared" si="3"/>
        <v>-3.4952466517528034E-4</v>
      </c>
      <c r="E23">
        <f t="shared" si="1"/>
        <v>1.0222905457340508</v>
      </c>
      <c r="F23">
        <f t="shared" si="0"/>
        <v>94.493851899020939</v>
      </c>
    </row>
    <row r="24" spans="1:6" x14ac:dyDescent="0.25">
      <c r="A24" s="1">
        <v>44400</v>
      </c>
      <c r="B24">
        <v>91</v>
      </c>
      <c r="C24">
        <f t="shared" si="2"/>
        <v>91.698770379804188</v>
      </c>
      <c r="D24">
        <f t="shared" si="3"/>
        <v>-6.2903281709695614E-4</v>
      </c>
      <c r="E24">
        <f t="shared" si="1"/>
        <v>0.97924673328209066</v>
      </c>
      <c r="F24">
        <f t="shared" si="0"/>
        <v>91.698141346987086</v>
      </c>
    </row>
    <row r="25" spans="1:6" x14ac:dyDescent="0.25">
      <c r="A25" s="1">
        <v>44401</v>
      </c>
      <c r="B25">
        <v>93</v>
      </c>
      <c r="C25">
        <f t="shared" si="2"/>
        <v>92.739628269397414</v>
      </c>
      <c r="D25">
        <f t="shared" si="3"/>
        <v>-5.2488412485592376E-4</v>
      </c>
      <c r="E25">
        <f t="shared" si="1"/>
        <v>1.0007686395080706</v>
      </c>
      <c r="F25">
        <f t="shared" si="0"/>
        <v>92.739103385272557</v>
      </c>
    </row>
    <row r="26" spans="1:6" x14ac:dyDescent="0.25">
      <c r="A26" s="1">
        <v>44402</v>
      </c>
      <c r="B26">
        <v>84</v>
      </c>
      <c r="C26">
        <f t="shared" si="2"/>
        <v>85.747820677054506</v>
      </c>
      <c r="D26">
        <f t="shared" si="3"/>
        <v>-1.2240123956777291E-3</v>
      </c>
      <c r="E26">
        <f t="shared" si="1"/>
        <v>0.90392006149116066</v>
      </c>
      <c r="F26">
        <f t="shared" si="0"/>
        <v>85.746596664658824</v>
      </c>
    </row>
    <row r="27" spans="1:6" x14ac:dyDescent="0.25">
      <c r="A27" s="1">
        <v>44403</v>
      </c>
      <c r="B27">
        <v>84</v>
      </c>
      <c r="C27">
        <f t="shared" si="2"/>
        <v>84.349319332931771</v>
      </c>
      <c r="D27">
        <f t="shared" si="3"/>
        <v>-1.3637401288504349E-3</v>
      </c>
      <c r="E27">
        <f t="shared" si="1"/>
        <v>0.90392006149116066</v>
      </c>
      <c r="F27">
        <f t="shared" si="0"/>
        <v>84.347955592802919</v>
      </c>
    </row>
    <row r="28" spans="1:6" x14ac:dyDescent="0.25">
      <c r="A28" s="1">
        <v>44404</v>
      </c>
      <c r="B28">
        <v>82</v>
      </c>
      <c r="C28">
        <f t="shared" si="2"/>
        <v>82.469591118560587</v>
      </c>
      <c r="D28">
        <f t="shared" si="3"/>
        <v>-1.5515765762746682E-3</v>
      </c>
      <c r="E28">
        <f t="shared" si="1"/>
        <v>0.88239815526518062</v>
      </c>
      <c r="F28">
        <f t="shared" si="0"/>
        <v>82.468039541984311</v>
      </c>
    </row>
    <row r="29" spans="1:6" x14ac:dyDescent="0.25">
      <c r="A29" s="1">
        <v>44405</v>
      </c>
      <c r="B29">
        <v>79</v>
      </c>
      <c r="C29">
        <f t="shared" si="2"/>
        <v>79.693607908396856</v>
      </c>
      <c r="D29">
        <f t="shared" si="3"/>
        <v>-1.8290197396334138E-3</v>
      </c>
      <c r="E29">
        <f t="shared" si="1"/>
        <v>0.8501152959262106</v>
      </c>
      <c r="F29">
        <f t="shared" si="0"/>
        <v>79.691778888657225</v>
      </c>
    </row>
    <row r="30" spans="1:6" x14ac:dyDescent="0.25">
      <c r="A30" s="1">
        <v>44406</v>
      </c>
      <c r="B30">
        <v>90</v>
      </c>
      <c r="C30">
        <f t="shared" si="2"/>
        <v>87.938355777731445</v>
      </c>
      <c r="D30">
        <f t="shared" si="3"/>
        <v>-1.0043620507259917E-3</v>
      </c>
      <c r="E30">
        <f t="shared" si="1"/>
        <v>0.9684857801691007</v>
      </c>
      <c r="F30">
        <f t="shared" si="0"/>
        <v>87.937351415680723</v>
      </c>
    </row>
    <row r="31" spans="1:6" x14ac:dyDescent="0.25">
      <c r="A31" s="1">
        <v>44407</v>
      </c>
      <c r="B31">
        <v>91</v>
      </c>
      <c r="C31">
        <f t="shared" si="2"/>
        <v>90.387470283136139</v>
      </c>
      <c r="D31">
        <f t="shared" si="3"/>
        <v>-7.5935016398044977E-4</v>
      </c>
      <c r="E31">
        <f t="shared" si="1"/>
        <v>0.97924673328209066</v>
      </c>
      <c r="F31">
        <f t="shared" si="0"/>
        <v>90.386710932972164</v>
      </c>
    </row>
    <row r="32" spans="1:6" x14ac:dyDescent="0.25">
      <c r="A32" s="1">
        <v>44408</v>
      </c>
      <c r="B32">
        <v>87</v>
      </c>
      <c r="C32">
        <f t="shared" si="2"/>
        <v>87.677342186594444</v>
      </c>
      <c r="D32">
        <f t="shared" si="3"/>
        <v>-1.0302870386182212E-3</v>
      </c>
      <c r="E32">
        <f t="shared" si="1"/>
        <v>0.93620292083013068</v>
      </c>
      <c r="F32">
        <f t="shared" si="0"/>
        <v>87.676311899555827</v>
      </c>
    </row>
    <row r="33" spans="1:7" x14ac:dyDescent="0.25">
      <c r="A33" s="1">
        <v>44409</v>
      </c>
      <c r="B33">
        <v>86</v>
      </c>
      <c r="C33">
        <f t="shared" si="2"/>
        <v>86.335262379911157</v>
      </c>
      <c r="D33">
        <f t="shared" si="3"/>
        <v>-1.1643919905826882E-3</v>
      </c>
      <c r="E33">
        <f t="shared" si="1"/>
        <v>0.9254419677171406</v>
      </c>
      <c r="F33">
        <f t="shared" si="0"/>
        <v>86.334097987920572</v>
      </c>
    </row>
    <row r="34" spans="1:7" x14ac:dyDescent="0.25">
      <c r="A34" s="1">
        <v>44410</v>
      </c>
      <c r="B34">
        <v>90</v>
      </c>
      <c r="C34">
        <f t="shared" si="2"/>
        <v>89.266819597584117</v>
      </c>
      <c r="D34">
        <f t="shared" si="3"/>
        <v>-8.7111982961633392E-4</v>
      </c>
      <c r="E34">
        <f t="shared" si="1"/>
        <v>0.9684857801691007</v>
      </c>
      <c r="F34">
        <f t="shared" si="0"/>
        <v>89.265948477754506</v>
      </c>
    </row>
    <row r="35" spans="1:7" x14ac:dyDescent="0.25">
      <c r="A35" s="1">
        <v>44411</v>
      </c>
      <c r="B35">
        <v>84</v>
      </c>
      <c r="C35">
        <f t="shared" si="2"/>
        <v>85.053189695550898</v>
      </c>
      <c r="D35">
        <f t="shared" si="3"/>
        <v>-1.2923957078366942E-3</v>
      </c>
      <c r="E35">
        <f t="shared" si="1"/>
        <v>0.90392006149116066</v>
      </c>
      <c r="F35">
        <f t="shared" si="0"/>
        <v>85.051897299843063</v>
      </c>
    </row>
    <row r="36" spans="1:7" x14ac:dyDescent="0.25">
      <c r="A36" s="1">
        <v>44412</v>
      </c>
      <c r="B36">
        <v>91</v>
      </c>
      <c r="C36">
        <f t="shared" si="2"/>
        <v>89.810379459968601</v>
      </c>
      <c r="D36">
        <f t="shared" si="3"/>
        <v>-8.1654749182414016E-4</v>
      </c>
      <c r="E36">
        <f t="shared" si="1"/>
        <v>0.97924673328209066</v>
      </c>
      <c r="F36">
        <f t="shared" si="0"/>
        <v>89.809562912476778</v>
      </c>
    </row>
    <row r="37" spans="1:7" x14ac:dyDescent="0.25">
      <c r="A37" s="1">
        <v>44413</v>
      </c>
      <c r="B37">
        <v>93</v>
      </c>
      <c r="C37">
        <f t="shared" si="2"/>
        <v>92.361912582495364</v>
      </c>
      <c r="D37">
        <f t="shared" si="3"/>
        <v>-5.6131252482228145E-4</v>
      </c>
      <c r="E37">
        <f t="shared" si="1"/>
        <v>1.0007686395080706</v>
      </c>
      <c r="F37">
        <f t="shared" si="0"/>
        <v>92.361351269970541</v>
      </c>
    </row>
    <row r="38" spans="1:7" x14ac:dyDescent="0.25">
      <c r="A38" s="1">
        <v>44414</v>
      </c>
      <c r="B38">
        <v>88</v>
      </c>
      <c r="C38">
        <f t="shared" si="2"/>
        <v>88.872270253994117</v>
      </c>
      <c r="D38">
        <f t="shared" si="3"/>
        <v>-9.1022062641992396E-4</v>
      </c>
      <c r="E38">
        <f t="shared" si="1"/>
        <v>0.94696387394312065</v>
      </c>
      <c r="F38">
        <f t="shared" si="0"/>
        <v>88.871360033367694</v>
      </c>
    </row>
    <row r="39" spans="1:7" x14ac:dyDescent="0.25">
      <c r="A39" s="1">
        <v>44415</v>
      </c>
      <c r="B39">
        <v>91</v>
      </c>
      <c r="C39">
        <f t="shared" si="2"/>
        <v>90.574272006673539</v>
      </c>
      <c r="D39">
        <f t="shared" si="3"/>
        <v>-7.3992942908933975E-4</v>
      </c>
      <c r="E39">
        <f t="shared" si="1"/>
        <v>0.97924673328209066</v>
      </c>
      <c r="F39">
        <f t="shared" si="0"/>
        <v>90.573532077244451</v>
      </c>
    </row>
    <row r="40" spans="1:7" x14ac:dyDescent="0.25">
      <c r="A40" s="1">
        <v>44416</v>
      </c>
      <c r="B40">
        <v>84</v>
      </c>
      <c r="C40">
        <f t="shared" si="2"/>
        <v>85.314706415448882</v>
      </c>
      <c r="D40">
        <f t="shared" si="3"/>
        <v>-1.2658119952688965E-3</v>
      </c>
      <c r="E40">
        <f t="shared" si="1"/>
        <v>0.90392006149116066</v>
      </c>
      <c r="F40">
        <f t="shared" si="0"/>
        <v>85.313440603453614</v>
      </c>
    </row>
    <row r="41" spans="1:7" x14ac:dyDescent="0.25">
      <c r="A41" s="1">
        <v>44417</v>
      </c>
      <c r="B41">
        <v>90</v>
      </c>
      <c r="C41">
        <f t="shared" si="2"/>
        <v>89.062688120690723</v>
      </c>
      <c r="D41">
        <f t="shared" si="3"/>
        <v>-8.9088724354518547E-4</v>
      </c>
      <c r="E41">
        <f t="shared" si="1"/>
        <v>0.9684857801691007</v>
      </c>
      <c r="F41">
        <f t="shared" si="0"/>
        <v>89.06179723344718</v>
      </c>
    </row>
    <row r="42" spans="1:7" x14ac:dyDescent="0.25">
      <c r="A42" s="1">
        <v>44418</v>
      </c>
      <c r="B42">
        <v>89</v>
      </c>
      <c r="C42">
        <f t="shared" si="2"/>
        <v>89.01235944668943</v>
      </c>
      <c r="D42">
        <f t="shared" si="3"/>
        <v>-8.9583102222096024E-4</v>
      </c>
      <c r="E42">
        <f t="shared" si="1"/>
        <v>0.95772482705611062</v>
      </c>
      <c r="F42">
        <f t="shared" si="0"/>
        <v>89.011463615667211</v>
      </c>
    </row>
    <row r="43" spans="1:7" x14ac:dyDescent="0.25">
      <c r="A43" s="1">
        <v>44419</v>
      </c>
      <c r="B43">
        <v>88</v>
      </c>
      <c r="C43">
        <f t="shared" si="2"/>
        <v>88.202292723133439</v>
      </c>
      <c r="D43">
        <f t="shared" si="3"/>
        <v>-9.767481114743373E-4</v>
      </c>
      <c r="E43">
        <f t="shared" si="1"/>
        <v>0.94696387394312065</v>
      </c>
      <c r="F43">
        <f t="shared" si="0"/>
        <v>88.20131597502197</v>
      </c>
    </row>
    <row r="44" spans="1:7" x14ac:dyDescent="0.25">
      <c r="A44" s="1">
        <v>44420</v>
      </c>
      <c r="B44">
        <v>86</v>
      </c>
      <c r="C44">
        <f t="shared" si="2"/>
        <v>86.440263195004391</v>
      </c>
      <c r="E44">
        <f t="shared" si="1"/>
        <v>0.9254419677171406</v>
      </c>
      <c r="G44">
        <f>SUM($C$43,$D$43*(ROW(A43)-42))</f>
        <v>88.20131597502197</v>
      </c>
    </row>
    <row r="45" spans="1:7" x14ac:dyDescent="0.25">
      <c r="A45" s="1">
        <v>44421</v>
      </c>
      <c r="B45">
        <v>84</v>
      </c>
      <c r="C45">
        <f t="shared" si="2"/>
        <v>84.48805263900087</v>
      </c>
      <c r="E45">
        <f t="shared" si="1"/>
        <v>0.90392006149116066</v>
      </c>
      <c r="G45">
        <f t="shared" ref="G45:G108" si="4">SUM($C$43,$D$43*(ROW(A44)-42))</f>
        <v>88.200339226910486</v>
      </c>
    </row>
    <row r="46" spans="1:7" x14ac:dyDescent="0.25">
      <c r="A46" s="1">
        <v>44422</v>
      </c>
      <c r="B46">
        <v>86</v>
      </c>
      <c r="C46">
        <f t="shared" si="2"/>
        <v>85.697610527800165</v>
      </c>
      <c r="E46">
        <f t="shared" si="1"/>
        <v>0.9254419677171406</v>
      </c>
      <c r="G46">
        <f t="shared" si="4"/>
        <v>88.199362478799017</v>
      </c>
    </row>
    <row r="47" spans="1:7" x14ac:dyDescent="0.25">
      <c r="A47" s="1">
        <v>44423</v>
      </c>
      <c r="B47">
        <v>89</v>
      </c>
      <c r="C47">
        <f t="shared" si="2"/>
        <v>88.339522105560036</v>
      </c>
      <c r="E47">
        <f t="shared" si="1"/>
        <v>0.95772482705611062</v>
      </c>
      <c r="G47">
        <f t="shared" si="4"/>
        <v>88.198385730687548</v>
      </c>
    </row>
    <row r="48" spans="1:7" x14ac:dyDescent="0.25">
      <c r="A48" s="1">
        <v>44424</v>
      </c>
      <c r="B48">
        <v>90</v>
      </c>
      <c r="C48">
        <f t="shared" si="2"/>
        <v>89.667904421111999</v>
      </c>
      <c r="E48">
        <f t="shared" si="1"/>
        <v>0.9684857801691007</v>
      </c>
      <c r="G48">
        <f t="shared" si="4"/>
        <v>88.197408982576064</v>
      </c>
    </row>
    <row r="49" spans="1:7" x14ac:dyDescent="0.25">
      <c r="A49" s="1">
        <v>44425</v>
      </c>
      <c r="B49">
        <v>91</v>
      </c>
      <c r="C49">
        <f t="shared" si="2"/>
        <v>90.733580884222391</v>
      </c>
      <c r="E49">
        <f t="shared" si="1"/>
        <v>0.97924673328209066</v>
      </c>
      <c r="G49">
        <f t="shared" si="4"/>
        <v>88.196432234464595</v>
      </c>
    </row>
    <row r="50" spans="1:7" x14ac:dyDescent="0.25">
      <c r="A50" s="1">
        <v>44426</v>
      </c>
      <c r="B50">
        <v>91</v>
      </c>
      <c r="C50">
        <f t="shared" si="2"/>
        <v>90.946716176844475</v>
      </c>
      <c r="E50">
        <f t="shared" si="1"/>
        <v>0.97924673328209066</v>
      </c>
      <c r="G50">
        <f t="shared" si="4"/>
        <v>88.195455486353126</v>
      </c>
    </row>
    <row r="51" spans="1:7" x14ac:dyDescent="0.25">
      <c r="A51" s="1">
        <v>44427</v>
      </c>
      <c r="B51">
        <v>90</v>
      </c>
      <c r="C51">
        <f t="shared" si="2"/>
        <v>90.189343235368895</v>
      </c>
      <c r="E51">
        <f t="shared" si="1"/>
        <v>0.9684857801691007</v>
      </c>
      <c r="G51">
        <f t="shared" si="4"/>
        <v>88.194478738241642</v>
      </c>
    </row>
    <row r="52" spans="1:7" x14ac:dyDescent="0.25">
      <c r="A52" s="1">
        <v>44428</v>
      </c>
      <c r="B52">
        <v>89</v>
      </c>
      <c r="C52">
        <f t="shared" si="2"/>
        <v>89.237868647073782</v>
      </c>
      <c r="E52">
        <f t="shared" si="1"/>
        <v>0.95772482705611062</v>
      </c>
      <c r="G52">
        <f t="shared" si="4"/>
        <v>88.193501990130173</v>
      </c>
    </row>
    <row r="53" spans="1:7" x14ac:dyDescent="0.25">
      <c r="A53" s="1">
        <v>44429</v>
      </c>
      <c r="B53">
        <v>90</v>
      </c>
      <c r="C53">
        <f t="shared" si="2"/>
        <v>89.847573729414748</v>
      </c>
      <c r="E53">
        <f t="shared" si="1"/>
        <v>0.9684857801691007</v>
      </c>
      <c r="G53">
        <f t="shared" si="4"/>
        <v>88.192525242018689</v>
      </c>
    </row>
    <row r="54" spans="1:7" x14ac:dyDescent="0.25">
      <c r="A54" s="1">
        <v>44430</v>
      </c>
      <c r="B54">
        <v>91</v>
      </c>
      <c r="C54">
        <f t="shared" si="2"/>
        <v>90.769514745882944</v>
      </c>
      <c r="E54">
        <f t="shared" si="1"/>
        <v>0.97924673328209066</v>
      </c>
      <c r="G54">
        <f t="shared" si="4"/>
        <v>88.19154849390722</v>
      </c>
    </row>
    <row r="55" spans="1:7" x14ac:dyDescent="0.25">
      <c r="A55" s="1">
        <v>44431</v>
      </c>
      <c r="B55">
        <v>91</v>
      </c>
      <c r="C55">
        <f t="shared" si="2"/>
        <v>90.95390294917658</v>
      </c>
      <c r="E55">
        <f t="shared" si="1"/>
        <v>0.97924673328209066</v>
      </c>
      <c r="G55">
        <f t="shared" si="4"/>
        <v>88.190571745795751</v>
      </c>
    </row>
    <row r="56" spans="1:7" x14ac:dyDescent="0.25">
      <c r="A56" s="1">
        <v>44432</v>
      </c>
      <c r="B56">
        <v>91</v>
      </c>
      <c r="C56">
        <f t="shared" si="2"/>
        <v>90.99078058983531</v>
      </c>
      <c r="E56">
        <f t="shared" si="1"/>
        <v>0.97924673328209066</v>
      </c>
      <c r="G56">
        <f t="shared" si="4"/>
        <v>88.189594997684267</v>
      </c>
    </row>
    <row r="57" spans="1:7" x14ac:dyDescent="0.25">
      <c r="A57" s="1">
        <v>44433</v>
      </c>
      <c r="B57">
        <v>84</v>
      </c>
      <c r="C57">
        <f t="shared" si="2"/>
        <v>85.398156117967062</v>
      </c>
      <c r="E57">
        <f t="shared" si="1"/>
        <v>0.90392006149116066</v>
      </c>
      <c r="G57">
        <f t="shared" si="4"/>
        <v>88.188618249572798</v>
      </c>
    </row>
    <row r="58" spans="1:7" x14ac:dyDescent="0.25">
      <c r="A58" s="1">
        <v>44434</v>
      </c>
      <c r="B58">
        <v>88</v>
      </c>
      <c r="C58">
        <f t="shared" si="2"/>
        <v>87.479631223593415</v>
      </c>
      <c r="E58">
        <f t="shared" si="1"/>
        <v>0.94696387394312065</v>
      </c>
      <c r="G58">
        <f t="shared" si="4"/>
        <v>88.187641501461329</v>
      </c>
    </row>
    <row r="59" spans="1:7" x14ac:dyDescent="0.25">
      <c r="A59" s="1">
        <v>44435</v>
      </c>
      <c r="B59">
        <v>84</v>
      </c>
      <c r="C59">
        <f t="shared" si="2"/>
        <v>84.695926244718677</v>
      </c>
      <c r="E59">
        <f t="shared" si="1"/>
        <v>0.90392006149116066</v>
      </c>
      <c r="G59">
        <f t="shared" si="4"/>
        <v>88.186664753349845</v>
      </c>
    </row>
    <row r="60" spans="1:7" x14ac:dyDescent="0.25">
      <c r="A60" s="1">
        <v>44436</v>
      </c>
      <c r="B60">
        <v>86</v>
      </c>
      <c r="C60">
        <f t="shared" si="2"/>
        <v>85.739185248943727</v>
      </c>
      <c r="E60">
        <f t="shared" si="1"/>
        <v>0.9254419677171406</v>
      </c>
      <c r="G60">
        <f t="shared" si="4"/>
        <v>88.185688005238376</v>
      </c>
    </row>
    <row r="61" spans="1:7" x14ac:dyDescent="0.25">
      <c r="A61" s="1">
        <v>44437</v>
      </c>
      <c r="B61">
        <v>88</v>
      </c>
      <c r="C61">
        <f t="shared" si="2"/>
        <v>87.54783704978874</v>
      </c>
      <c r="E61">
        <f t="shared" si="1"/>
        <v>0.94696387394312065</v>
      </c>
      <c r="G61">
        <f t="shared" si="4"/>
        <v>88.184711257126907</v>
      </c>
    </row>
    <row r="62" spans="1:7" x14ac:dyDescent="0.25">
      <c r="A62" s="1">
        <v>44438</v>
      </c>
      <c r="B62">
        <v>84</v>
      </c>
      <c r="C62">
        <f t="shared" si="2"/>
        <v>84.709567409957742</v>
      </c>
      <c r="E62">
        <f t="shared" si="1"/>
        <v>0.90392006149116066</v>
      </c>
      <c r="G62">
        <f>SUM($C$43,$D$43*(ROW(A61)-42))</f>
        <v>88.183734509015423</v>
      </c>
    </row>
    <row r="63" spans="1:7" x14ac:dyDescent="0.25">
      <c r="A63" s="1">
        <v>44439</v>
      </c>
      <c r="B63">
        <v>82</v>
      </c>
      <c r="C63">
        <f t="shared" si="2"/>
        <v>82.541913481991557</v>
      </c>
      <c r="E63">
        <f t="shared" si="1"/>
        <v>0.88239815526518062</v>
      </c>
      <c r="G63">
        <f t="shared" si="4"/>
        <v>88.182757760903954</v>
      </c>
    </row>
    <row r="64" spans="1:7" x14ac:dyDescent="0.25">
      <c r="A64" s="1">
        <v>44440</v>
      </c>
      <c r="B64">
        <v>80</v>
      </c>
      <c r="C64">
        <f t="shared" si="2"/>
        <v>80.508382696398314</v>
      </c>
      <c r="E64">
        <f t="shared" si="1"/>
        <v>0.86087624903920057</v>
      </c>
      <c r="G64">
        <f t="shared" si="4"/>
        <v>88.181781012792484</v>
      </c>
    </row>
    <row r="65" spans="1:7" x14ac:dyDescent="0.25">
      <c r="A65" s="1">
        <v>44441</v>
      </c>
      <c r="B65">
        <v>73</v>
      </c>
      <c r="C65">
        <f t="shared" si="2"/>
        <v>74.501676539279657</v>
      </c>
      <c r="E65">
        <f t="shared" si="1"/>
        <v>0.78554957724827057</v>
      </c>
      <c r="G65">
        <f t="shared" si="4"/>
        <v>88.180804264681001</v>
      </c>
    </row>
    <row r="66" spans="1:7" x14ac:dyDescent="0.25">
      <c r="A66" s="1">
        <v>44442</v>
      </c>
      <c r="B66">
        <v>87</v>
      </c>
      <c r="C66">
        <f t="shared" si="2"/>
        <v>84.500335307855934</v>
      </c>
      <c r="E66">
        <f t="shared" si="1"/>
        <v>0.93620292083013068</v>
      </c>
      <c r="G66">
        <f t="shared" si="4"/>
        <v>88.179827516569532</v>
      </c>
    </row>
    <row r="67" spans="1:7" x14ac:dyDescent="0.25">
      <c r="A67" s="1">
        <v>44443</v>
      </c>
      <c r="B67">
        <v>84</v>
      </c>
      <c r="C67">
        <f t="shared" si="2"/>
        <v>84.100067061571181</v>
      </c>
      <c r="E67">
        <f t="shared" ref="E67:E124" si="5">B67/AVERAGE($B$2:$B$15)</f>
        <v>0.90392006149116066</v>
      </c>
      <c r="G67">
        <f t="shared" si="4"/>
        <v>88.178850768458062</v>
      </c>
    </row>
    <row r="68" spans="1:7" x14ac:dyDescent="0.25">
      <c r="A68" s="1">
        <v>44444</v>
      </c>
      <c r="B68">
        <v>87</v>
      </c>
      <c r="C68">
        <f t="shared" ref="C68:C124" si="6">B68*$J$2+(1-$J$2)*(C67+D67)</f>
        <v>86.420013412314233</v>
      </c>
      <c r="E68">
        <f t="shared" si="5"/>
        <v>0.93620292083013068</v>
      </c>
      <c r="G68">
        <f t="shared" si="4"/>
        <v>88.177874020346579</v>
      </c>
    </row>
    <row r="69" spans="1:7" x14ac:dyDescent="0.25">
      <c r="A69" s="1">
        <v>44445</v>
      </c>
      <c r="B69">
        <v>89</v>
      </c>
      <c r="C69">
        <f t="shared" si="6"/>
        <v>88.484002682462844</v>
      </c>
      <c r="E69">
        <f t="shared" si="5"/>
        <v>0.95772482705611062</v>
      </c>
      <c r="G69">
        <f t="shared" si="4"/>
        <v>88.176897272235109</v>
      </c>
    </row>
    <row r="70" spans="1:7" x14ac:dyDescent="0.25">
      <c r="A70" s="1">
        <v>44446</v>
      </c>
      <c r="B70">
        <v>89</v>
      </c>
      <c r="C70">
        <f t="shared" si="6"/>
        <v>88.896800536492563</v>
      </c>
      <c r="E70">
        <f t="shared" si="5"/>
        <v>0.95772482705611062</v>
      </c>
      <c r="G70">
        <f t="shared" si="4"/>
        <v>88.175920524123626</v>
      </c>
    </row>
    <row r="71" spans="1:7" x14ac:dyDescent="0.25">
      <c r="A71" s="1">
        <v>44447</v>
      </c>
      <c r="B71">
        <v>89</v>
      </c>
      <c r="C71">
        <f t="shared" si="6"/>
        <v>88.979360107298504</v>
      </c>
      <c r="E71">
        <f t="shared" si="5"/>
        <v>0.95772482705611062</v>
      </c>
      <c r="G71">
        <f t="shared" si="4"/>
        <v>88.174943776012157</v>
      </c>
    </row>
    <row r="72" spans="1:7" x14ac:dyDescent="0.25">
      <c r="A72" s="1">
        <v>44448</v>
      </c>
      <c r="B72">
        <v>91</v>
      </c>
      <c r="C72">
        <f t="shared" si="6"/>
        <v>90.595872021459698</v>
      </c>
      <c r="E72">
        <f t="shared" si="5"/>
        <v>0.97924673328209066</v>
      </c>
      <c r="G72">
        <f t="shared" si="4"/>
        <v>88.173967027900687</v>
      </c>
    </row>
    <row r="73" spans="1:7" x14ac:dyDescent="0.25">
      <c r="A73" s="1">
        <v>44449</v>
      </c>
      <c r="B73">
        <v>84</v>
      </c>
      <c r="C73">
        <f t="shared" si="6"/>
        <v>85.319174404291942</v>
      </c>
      <c r="E73">
        <f t="shared" si="5"/>
        <v>0.90392006149116066</v>
      </c>
      <c r="G73">
        <f t="shared" si="4"/>
        <v>88.172990279789204</v>
      </c>
    </row>
    <row r="74" spans="1:7" x14ac:dyDescent="0.25">
      <c r="A74" s="1">
        <v>44450</v>
      </c>
      <c r="B74">
        <v>86</v>
      </c>
      <c r="C74">
        <f t="shared" si="6"/>
        <v>85.863834880858377</v>
      </c>
      <c r="E74">
        <f t="shared" si="5"/>
        <v>0.9254419677171406</v>
      </c>
      <c r="G74">
        <f t="shared" si="4"/>
        <v>88.172013531677734</v>
      </c>
    </row>
    <row r="75" spans="1:7" x14ac:dyDescent="0.25">
      <c r="A75" s="1">
        <v>44451</v>
      </c>
      <c r="B75">
        <v>88</v>
      </c>
      <c r="C75">
        <f t="shared" si="6"/>
        <v>87.572766976171678</v>
      </c>
      <c r="E75">
        <f t="shared" si="5"/>
        <v>0.94696387394312065</v>
      </c>
      <c r="G75">
        <f t="shared" si="4"/>
        <v>88.171036783566265</v>
      </c>
    </row>
    <row r="76" spans="1:7" x14ac:dyDescent="0.25">
      <c r="A76" s="1">
        <v>44452</v>
      </c>
      <c r="B76">
        <v>78</v>
      </c>
      <c r="C76">
        <f t="shared" si="6"/>
        <v>79.914553395234336</v>
      </c>
      <c r="E76">
        <f t="shared" si="5"/>
        <v>0.83935434281322063</v>
      </c>
      <c r="G76">
        <f t="shared" si="4"/>
        <v>88.170060035454782</v>
      </c>
    </row>
    <row r="77" spans="1:7" x14ac:dyDescent="0.25">
      <c r="A77" s="1">
        <v>44453</v>
      </c>
      <c r="B77">
        <v>79</v>
      </c>
      <c r="C77">
        <f t="shared" si="6"/>
        <v>79.18291067904687</v>
      </c>
      <c r="E77">
        <f t="shared" si="5"/>
        <v>0.8501152959262106</v>
      </c>
      <c r="G77">
        <f t="shared" si="4"/>
        <v>88.169083287343312</v>
      </c>
    </row>
    <row r="78" spans="1:7" x14ac:dyDescent="0.25">
      <c r="A78" s="1">
        <v>44454</v>
      </c>
      <c r="B78">
        <v>86</v>
      </c>
      <c r="C78">
        <f t="shared" si="6"/>
        <v>84.636582135809363</v>
      </c>
      <c r="E78">
        <f t="shared" si="5"/>
        <v>0.9254419677171406</v>
      </c>
      <c r="G78">
        <f t="shared" si="4"/>
        <v>88.168106539231843</v>
      </c>
    </row>
    <row r="79" spans="1:7" x14ac:dyDescent="0.25">
      <c r="A79" s="1">
        <v>44455</v>
      </c>
      <c r="B79">
        <v>82</v>
      </c>
      <c r="C79">
        <f t="shared" si="6"/>
        <v>82.527316427161878</v>
      </c>
      <c r="E79">
        <f t="shared" si="5"/>
        <v>0.88239815526518062</v>
      </c>
      <c r="G79">
        <f t="shared" si="4"/>
        <v>88.16712979112036</v>
      </c>
    </row>
    <row r="80" spans="1:7" x14ac:dyDescent="0.25">
      <c r="A80" s="1">
        <v>44456</v>
      </c>
      <c r="B80">
        <v>82</v>
      </c>
      <c r="C80">
        <f t="shared" si="6"/>
        <v>82.105463285432378</v>
      </c>
      <c r="E80">
        <f t="shared" si="5"/>
        <v>0.88239815526518062</v>
      </c>
      <c r="G80">
        <f t="shared" si="4"/>
        <v>88.16615304300889</v>
      </c>
    </row>
    <row r="81" spans="1:7" x14ac:dyDescent="0.25">
      <c r="A81" s="1">
        <v>44457</v>
      </c>
      <c r="B81">
        <v>78</v>
      </c>
      <c r="C81">
        <f t="shared" si="6"/>
        <v>78.821092657086481</v>
      </c>
      <c r="E81">
        <f t="shared" si="5"/>
        <v>0.83935434281322063</v>
      </c>
      <c r="G81">
        <f t="shared" si="4"/>
        <v>88.165176294897421</v>
      </c>
    </row>
    <row r="82" spans="1:7" x14ac:dyDescent="0.25">
      <c r="A82" s="1">
        <v>44458</v>
      </c>
      <c r="B82">
        <v>79</v>
      </c>
      <c r="C82">
        <f t="shared" si="6"/>
        <v>78.964218531417288</v>
      </c>
      <c r="E82">
        <f t="shared" si="5"/>
        <v>0.8501152959262106</v>
      </c>
      <c r="G82">
        <f t="shared" si="4"/>
        <v>88.164199546785937</v>
      </c>
    </row>
    <row r="83" spans="1:7" x14ac:dyDescent="0.25">
      <c r="A83" s="1">
        <v>44459</v>
      </c>
      <c r="B83">
        <v>79</v>
      </c>
      <c r="C83">
        <f t="shared" si="6"/>
        <v>78.992843706283452</v>
      </c>
      <c r="E83">
        <f t="shared" si="5"/>
        <v>0.8501152959262106</v>
      </c>
      <c r="G83">
        <f t="shared" si="4"/>
        <v>88.163222798674468</v>
      </c>
    </row>
    <row r="84" spans="1:7" x14ac:dyDescent="0.25">
      <c r="A84" s="1">
        <v>44460</v>
      </c>
      <c r="B84">
        <v>78</v>
      </c>
      <c r="C84">
        <f t="shared" si="6"/>
        <v>78.198568741256693</v>
      </c>
      <c r="E84">
        <f t="shared" si="5"/>
        <v>0.83935434281322063</v>
      </c>
      <c r="G84">
        <f t="shared" si="4"/>
        <v>88.162246050562985</v>
      </c>
    </row>
    <row r="85" spans="1:7" x14ac:dyDescent="0.25">
      <c r="A85" s="1">
        <v>44461</v>
      </c>
      <c r="B85">
        <v>81</v>
      </c>
      <c r="C85">
        <f t="shared" si="6"/>
        <v>80.439713748251336</v>
      </c>
      <c r="E85">
        <f t="shared" si="5"/>
        <v>0.87163720215219065</v>
      </c>
      <c r="G85">
        <f t="shared" si="4"/>
        <v>88.161269302451515</v>
      </c>
    </row>
    <row r="86" spans="1:7" x14ac:dyDescent="0.25">
      <c r="A86" s="1">
        <v>44462</v>
      </c>
      <c r="B86">
        <v>84</v>
      </c>
      <c r="C86">
        <f t="shared" si="6"/>
        <v>83.28794274965027</v>
      </c>
      <c r="E86">
        <f t="shared" si="5"/>
        <v>0.90392006149116066</v>
      </c>
      <c r="G86">
        <f t="shared" si="4"/>
        <v>88.160292554340046</v>
      </c>
    </row>
    <row r="87" spans="1:7" x14ac:dyDescent="0.25">
      <c r="A87" s="1">
        <v>44463</v>
      </c>
      <c r="B87">
        <v>84</v>
      </c>
      <c r="C87">
        <f t="shared" si="6"/>
        <v>83.857588549930057</v>
      </c>
      <c r="E87">
        <f t="shared" si="5"/>
        <v>0.90392006149116066</v>
      </c>
      <c r="G87">
        <f t="shared" si="4"/>
        <v>88.159315806228562</v>
      </c>
    </row>
    <row r="88" spans="1:7" x14ac:dyDescent="0.25">
      <c r="A88" s="1">
        <v>44464</v>
      </c>
      <c r="B88">
        <v>87</v>
      </c>
      <c r="C88">
        <f t="shared" si="6"/>
        <v>86.371517709986023</v>
      </c>
      <c r="E88">
        <f t="shared" si="5"/>
        <v>0.93620292083013068</v>
      </c>
      <c r="G88">
        <f t="shared" si="4"/>
        <v>88.158339058117093</v>
      </c>
    </row>
    <row r="89" spans="1:7" x14ac:dyDescent="0.25">
      <c r="A89" s="1">
        <v>44465</v>
      </c>
      <c r="B89">
        <v>84</v>
      </c>
      <c r="C89">
        <f t="shared" si="6"/>
        <v>84.474303541997202</v>
      </c>
      <c r="E89">
        <f t="shared" si="5"/>
        <v>0.90392006149116066</v>
      </c>
      <c r="G89">
        <f t="shared" si="4"/>
        <v>88.157362310005624</v>
      </c>
    </row>
    <row r="90" spans="1:7" x14ac:dyDescent="0.25">
      <c r="A90" s="1">
        <v>44466</v>
      </c>
      <c r="B90">
        <v>79</v>
      </c>
      <c r="C90">
        <f t="shared" si="6"/>
        <v>80.094860708399437</v>
      </c>
      <c r="E90">
        <f t="shared" si="5"/>
        <v>0.8501152959262106</v>
      </c>
      <c r="G90">
        <f t="shared" si="4"/>
        <v>88.15638556189414</v>
      </c>
    </row>
    <row r="91" spans="1:7" x14ac:dyDescent="0.25">
      <c r="A91" s="1">
        <v>44467</v>
      </c>
      <c r="B91">
        <v>75</v>
      </c>
      <c r="C91">
        <f t="shared" si="6"/>
        <v>76.018972141679882</v>
      </c>
      <c r="E91">
        <f t="shared" si="5"/>
        <v>0.80707148347425051</v>
      </c>
      <c r="G91">
        <f t="shared" si="4"/>
        <v>88.155408813782671</v>
      </c>
    </row>
    <row r="92" spans="1:7" x14ac:dyDescent="0.25">
      <c r="A92" s="1">
        <v>44468</v>
      </c>
      <c r="B92">
        <v>72</v>
      </c>
      <c r="C92">
        <f t="shared" si="6"/>
        <v>72.803794428335976</v>
      </c>
      <c r="E92">
        <f t="shared" si="5"/>
        <v>0.77478862413528049</v>
      </c>
      <c r="G92">
        <f t="shared" si="4"/>
        <v>88.154432065671202</v>
      </c>
    </row>
    <row r="93" spans="1:7" x14ac:dyDescent="0.25">
      <c r="A93" s="1">
        <v>44469</v>
      </c>
      <c r="B93">
        <v>64</v>
      </c>
      <c r="C93">
        <f t="shared" si="6"/>
        <v>65.760758885667201</v>
      </c>
      <c r="E93">
        <f t="shared" si="5"/>
        <v>0.68870099923136052</v>
      </c>
      <c r="G93">
        <f t="shared" si="4"/>
        <v>88.153455317559718</v>
      </c>
    </row>
    <row r="94" spans="1:7" x14ac:dyDescent="0.25">
      <c r="A94" s="1">
        <v>44470</v>
      </c>
      <c r="B94">
        <v>66</v>
      </c>
      <c r="C94">
        <f t="shared" si="6"/>
        <v>65.952151777133437</v>
      </c>
      <c r="E94">
        <f t="shared" si="5"/>
        <v>0.71022290545734046</v>
      </c>
      <c r="G94">
        <f t="shared" si="4"/>
        <v>88.152478569448249</v>
      </c>
    </row>
    <row r="95" spans="1:7" x14ac:dyDescent="0.25">
      <c r="A95" s="1">
        <v>44471</v>
      </c>
      <c r="B95">
        <v>72</v>
      </c>
      <c r="C95">
        <f t="shared" si="6"/>
        <v>70.790430355426679</v>
      </c>
      <c r="E95">
        <f t="shared" si="5"/>
        <v>0.77478862413528049</v>
      </c>
      <c r="G95">
        <f t="shared" si="4"/>
        <v>88.15150182133678</v>
      </c>
    </row>
    <row r="96" spans="1:7" x14ac:dyDescent="0.25">
      <c r="A96" s="1">
        <v>44472</v>
      </c>
      <c r="B96">
        <v>84</v>
      </c>
      <c r="C96">
        <f t="shared" si="6"/>
        <v>81.358086071085339</v>
      </c>
      <c r="E96">
        <f t="shared" si="5"/>
        <v>0.90392006149116066</v>
      </c>
      <c r="G96">
        <f t="shared" si="4"/>
        <v>88.150525073225296</v>
      </c>
    </row>
    <row r="97" spans="1:7" x14ac:dyDescent="0.25">
      <c r="A97" s="1">
        <v>44473</v>
      </c>
      <c r="B97">
        <v>70</v>
      </c>
      <c r="C97">
        <f t="shared" si="6"/>
        <v>72.271617214217059</v>
      </c>
      <c r="E97">
        <f t="shared" si="5"/>
        <v>0.75326671790930055</v>
      </c>
      <c r="G97">
        <f t="shared" si="4"/>
        <v>88.149548325113827</v>
      </c>
    </row>
    <row r="98" spans="1:7" x14ac:dyDescent="0.25">
      <c r="A98" s="1">
        <v>44474</v>
      </c>
      <c r="B98">
        <v>66</v>
      </c>
      <c r="C98">
        <f t="shared" si="6"/>
        <v>67.254323442843415</v>
      </c>
      <c r="E98">
        <f t="shared" si="5"/>
        <v>0.71022290545734046</v>
      </c>
      <c r="G98">
        <f t="shared" si="4"/>
        <v>88.148571577002357</v>
      </c>
    </row>
    <row r="99" spans="1:7" x14ac:dyDescent="0.25">
      <c r="A99" s="1">
        <v>44475</v>
      </c>
      <c r="B99">
        <v>64</v>
      </c>
      <c r="C99">
        <f t="shared" si="6"/>
        <v>64.650864688568689</v>
      </c>
      <c r="E99">
        <f t="shared" si="5"/>
        <v>0.68870099923136052</v>
      </c>
      <c r="G99">
        <f t="shared" si="4"/>
        <v>88.147594828890874</v>
      </c>
    </row>
    <row r="100" spans="1:7" x14ac:dyDescent="0.25">
      <c r="A100" s="1">
        <v>44476</v>
      </c>
      <c r="B100">
        <v>60</v>
      </c>
      <c r="C100">
        <f t="shared" si="6"/>
        <v>60.930172937713735</v>
      </c>
      <c r="E100">
        <f t="shared" si="5"/>
        <v>0.64565718677940043</v>
      </c>
      <c r="G100">
        <f t="shared" si="4"/>
        <v>88.146618080779405</v>
      </c>
    </row>
    <row r="101" spans="1:7" x14ac:dyDescent="0.25">
      <c r="A101" s="1">
        <v>44477</v>
      </c>
      <c r="B101">
        <v>78</v>
      </c>
      <c r="C101">
        <f t="shared" si="6"/>
        <v>74.586034587542756</v>
      </c>
      <c r="E101">
        <f t="shared" si="5"/>
        <v>0.83935434281322063</v>
      </c>
      <c r="G101">
        <f t="shared" si="4"/>
        <v>88.145641332667921</v>
      </c>
    </row>
    <row r="102" spans="1:7" x14ac:dyDescent="0.25">
      <c r="A102" s="1">
        <v>44478</v>
      </c>
      <c r="B102">
        <v>70</v>
      </c>
      <c r="C102">
        <f t="shared" si="6"/>
        <v>70.917206917508551</v>
      </c>
      <c r="E102">
        <f t="shared" si="5"/>
        <v>0.75326671790930055</v>
      </c>
      <c r="G102">
        <f t="shared" si="4"/>
        <v>88.144664584556452</v>
      </c>
    </row>
    <row r="103" spans="1:7" x14ac:dyDescent="0.25">
      <c r="A103" s="1">
        <v>44479</v>
      </c>
      <c r="B103">
        <v>72</v>
      </c>
      <c r="C103">
        <f t="shared" si="6"/>
        <v>71.78344138350171</v>
      </c>
      <c r="E103">
        <f t="shared" si="5"/>
        <v>0.77478862413528049</v>
      </c>
      <c r="G103">
        <f t="shared" si="4"/>
        <v>88.143687836444983</v>
      </c>
    </row>
    <row r="104" spans="1:7" x14ac:dyDescent="0.25">
      <c r="A104" s="1">
        <v>44480</v>
      </c>
      <c r="B104">
        <v>69</v>
      </c>
      <c r="C104">
        <f t="shared" si="6"/>
        <v>69.556688276700342</v>
      </c>
      <c r="E104">
        <f t="shared" si="5"/>
        <v>0.74250576479631047</v>
      </c>
      <c r="G104">
        <f t="shared" si="4"/>
        <v>88.142711088333499</v>
      </c>
    </row>
    <row r="105" spans="1:7" x14ac:dyDescent="0.25">
      <c r="A105" s="1">
        <v>44481</v>
      </c>
      <c r="B105">
        <v>69</v>
      </c>
      <c r="C105">
        <f t="shared" si="6"/>
        <v>69.111337655340066</v>
      </c>
      <c r="E105">
        <f t="shared" si="5"/>
        <v>0.74250576479631047</v>
      </c>
      <c r="G105">
        <f t="shared" si="4"/>
        <v>88.14173434022203</v>
      </c>
    </row>
    <row r="106" spans="1:7" x14ac:dyDescent="0.25">
      <c r="A106" s="1">
        <v>44482</v>
      </c>
      <c r="B106">
        <v>73</v>
      </c>
      <c r="C106">
        <f t="shared" si="6"/>
        <v>72.222267531068013</v>
      </c>
      <c r="E106">
        <f t="shared" si="5"/>
        <v>0.78554957724827057</v>
      </c>
      <c r="G106">
        <f t="shared" si="4"/>
        <v>88.14075759211056</v>
      </c>
    </row>
    <row r="107" spans="1:7" x14ac:dyDescent="0.25">
      <c r="A107" s="1">
        <v>44483</v>
      </c>
      <c r="B107">
        <v>79</v>
      </c>
      <c r="C107">
        <f t="shared" si="6"/>
        <v>77.644453506213608</v>
      </c>
      <c r="E107">
        <f t="shared" si="5"/>
        <v>0.8501152959262106</v>
      </c>
      <c r="G107">
        <f t="shared" si="4"/>
        <v>88.139780843999077</v>
      </c>
    </row>
    <row r="108" spans="1:7" x14ac:dyDescent="0.25">
      <c r="A108" s="1">
        <v>44484</v>
      </c>
      <c r="B108">
        <v>81</v>
      </c>
      <c r="C108">
        <f t="shared" si="6"/>
        <v>80.328890701242713</v>
      </c>
      <c r="E108">
        <f t="shared" si="5"/>
        <v>0.87163720215219065</v>
      </c>
      <c r="G108">
        <f t="shared" si="4"/>
        <v>88.138804095887608</v>
      </c>
    </row>
    <row r="109" spans="1:7" x14ac:dyDescent="0.25">
      <c r="A109" s="1">
        <v>44485</v>
      </c>
      <c r="B109">
        <v>80</v>
      </c>
      <c r="C109">
        <f t="shared" si="6"/>
        <v>80.06577814024854</v>
      </c>
      <c r="E109">
        <f t="shared" si="5"/>
        <v>0.86087624903920057</v>
      </c>
      <c r="G109">
        <f t="shared" ref="G109:G124" si="7">SUM($C$43,$D$43*(ROW(A108)-42))</f>
        <v>88.137827347776138</v>
      </c>
    </row>
    <row r="110" spans="1:7" x14ac:dyDescent="0.25">
      <c r="A110" s="1">
        <v>44486</v>
      </c>
      <c r="B110">
        <v>82</v>
      </c>
      <c r="C110">
        <f t="shared" si="6"/>
        <v>81.613155628049711</v>
      </c>
      <c r="E110">
        <f t="shared" si="5"/>
        <v>0.88239815526518062</v>
      </c>
      <c r="G110">
        <f t="shared" si="7"/>
        <v>88.136850599664655</v>
      </c>
    </row>
    <row r="111" spans="1:7" x14ac:dyDescent="0.25">
      <c r="A111" s="1">
        <v>44487</v>
      </c>
      <c r="B111">
        <v>66</v>
      </c>
      <c r="C111">
        <f t="shared" si="6"/>
        <v>69.122631125609942</v>
      </c>
      <c r="E111">
        <f t="shared" si="5"/>
        <v>0.71022290545734046</v>
      </c>
      <c r="G111">
        <f t="shared" si="7"/>
        <v>88.135873851553185</v>
      </c>
    </row>
    <row r="112" spans="1:7" x14ac:dyDescent="0.25">
      <c r="A112" s="1">
        <v>44488</v>
      </c>
      <c r="B112">
        <v>63</v>
      </c>
      <c r="C112">
        <f t="shared" si="6"/>
        <v>64.224526225121991</v>
      </c>
      <c r="E112">
        <f t="shared" si="5"/>
        <v>0.67794004611837044</v>
      </c>
      <c r="G112">
        <f t="shared" si="7"/>
        <v>88.134897103441716</v>
      </c>
    </row>
    <row r="113" spans="1:7" x14ac:dyDescent="0.25">
      <c r="A113" s="1">
        <v>44489</v>
      </c>
      <c r="B113">
        <v>68</v>
      </c>
      <c r="C113">
        <f t="shared" si="6"/>
        <v>67.244905245024398</v>
      </c>
      <c r="E113">
        <f t="shared" si="5"/>
        <v>0.73174481168332051</v>
      </c>
      <c r="G113">
        <f t="shared" si="7"/>
        <v>88.133920355330233</v>
      </c>
    </row>
    <row r="114" spans="1:7" x14ac:dyDescent="0.25">
      <c r="A114" s="1">
        <v>44490</v>
      </c>
      <c r="B114">
        <v>79</v>
      </c>
      <c r="C114">
        <f t="shared" si="6"/>
        <v>76.648981049004874</v>
      </c>
      <c r="E114">
        <f t="shared" si="5"/>
        <v>0.8501152959262106</v>
      </c>
      <c r="G114">
        <f t="shared" si="7"/>
        <v>88.132943607218763</v>
      </c>
    </row>
    <row r="115" spans="1:7" x14ac:dyDescent="0.25">
      <c r="A115" s="1">
        <v>44491</v>
      </c>
      <c r="B115">
        <v>81</v>
      </c>
      <c r="C115">
        <f t="shared" si="6"/>
        <v>80.129796209800972</v>
      </c>
      <c r="E115">
        <f t="shared" si="5"/>
        <v>0.87163720215219065</v>
      </c>
      <c r="G115">
        <f t="shared" si="7"/>
        <v>88.131966859107294</v>
      </c>
    </row>
    <row r="116" spans="1:7" x14ac:dyDescent="0.25">
      <c r="A116" s="1">
        <v>44492</v>
      </c>
      <c r="B116">
        <v>69</v>
      </c>
      <c r="C116">
        <f t="shared" si="6"/>
        <v>71.225959241960197</v>
      </c>
      <c r="E116">
        <f t="shared" si="5"/>
        <v>0.74250576479631047</v>
      </c>
      <c r="G116">
        <f t="shared" si="7"/>
        <v>88.13099011099581</v>
      </c>
    </row>
    <row r="117" spans="1:7" x14ac:dyDescent="0.25">
      <c r="A117" s="1">
        <v>44493</v>
      </c>
      <c r="B117">
        <v>73</v>
      </c>
      <c r="C117">
        <f t="shared" si="6"/>
        <v>72.645191848392045</v>
      </c>
      <c r="E117">
        <f t="shared" si="5"/>
        <v>0.78554957724827057</v>
      </c>
      <c r="G117">
        <f t="shared" si="7"/>
        <v>88.130013362884341</v>
      </c>
    </row>
    <row r="118" spans="1:7" x14ac:dyDescent="0.25">
      <c r="A118" s="1">
        <v>44494</v>
      </c>
      <c r="B118">
        <v>73</v>
      </c>
      <c r="C118">
        <f t="shared" si="6"/>
        <v>72.929038369678409</v>
      </c>
      <c r="E118">
        <f t="shared" si="5"/>
        <v>0.78554957724827057</v>
      </c>
      <c r="G118">
        <f t="shared" si="7"/>
        <v>88.129036614772858</v>
      </c>
    </row>
    <row r="119" spans="1:7" x14ac:dyDescent="0.25">
      <c r="A119" s="1">
        <v>44495</v>
      </c>
      <c r="B119">
        <v>75</v>
      </c>
      <c r="C119">
        <f t="shared" si="6"/>
        <v>74.585807673935676</v>
      </c>
      <c r="E119">
        <f t="shared" si="5"/>
        <v>0.80707148347425051</v>
      </c>
      <c r="G119">
        <f t="shared" si="7"/>
        <v>88.128059866661388</v>
      </c>
    </row>
    <row r="120" spans="1:7" x14ac:dyDescent="0.25">
      <c r="A120" s="1">
        <v>44496</v>
      </c>
      <c r="B120">
        <v>75</v>
      </c>
      <c r="C120">
        <f t="shared" si="6"/>
        <v>74.917161534787127</v>
      </c>
      <c r="E120">
        <f t="shared" si="5"/>
        <v>0.80707148347425051</v>
      </c>
      <c r="G120">
        <f t="shared" si="7"/>
        <v>88.127083118549919</v>
      </c>
    </row>
    <row r="121" spans="1:7" x14ac:dyDescent="0.25">
      <c r="A121" s="1">
        <v>44497</v>
      </c>
      <c r="B121">
        <v>81</v>
      </c>
      <c r="C121">
        <f t="shared" si="6"/>
        <v>79.783432306957422</v>
      </c>
      <c r="E121">
        <f t="shared" si="5"/>
        <v>0.87163720215219065</v>
      </c>
      <c r="G121">
        <f t="shared" si="7"/>
        <v>88.126106370438436</v>
      </c>
    </row>
    <row r="122" spans="1:7" x14ac:dyDescent="0.25">
      <c r="A122" s="1">
        <v>44498</v>
      </c>
      <c r="B122">
        <v>82</v>
      </c>
      <c r="C122">
        <f t="shared" si="6"/>
        <v>81.556686461391493</v>
      </c>
      <c r="E122">
        <f t="shared" si="5"/>
        <v>0.88239815526518062</v>
      </c>
      <c r="G122">
        <f t="shared" si="7"/>
        <v>88.125129622326966</v>
      </c>
    </row>
    <row r="123" spans="1:7" x14ac:dyDescent="0.25">
      <c r="A123" s="1">
        <v>44499</v>
      </c>
      <c r="B123">
        <v>82</v>
      </c>
      <c r="C123">
        <f t="shared" si="6"/>
        <v>81.911337292278304</v>
      </c>
      <c r="E123">
        <f t="shared" si="5"/>
        <v>0.88239815526518062</v>
      </c>
      <c r="G123">
        <f t="shared" si="7"/>
        <v>88.124152874215497</v>
      </c>
    </row>
    <row r="124" spans="1:7" x14ac:dyDescent="0.25">
      <c r="A124" s="1">
        <v>44500</v>
      </c>
      <c r="B124">
        <v>81</v>
      </c>
      <c r="C124">
        <f t="shared" si="6"/>
        <v>81.182267458455655</v>
      </c>
      <c r="E124">
        <f t="shared" si="5"/>
        <v>0.87163720215219065</v>
      </c>
      <c r="G124">
        <f t="shared" si="7"/>
        <v>88.123176126104013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5EF5-A60F-47E8-A5EF-1F0307F3C530}">
  <dimension ref="A1:H129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2.5703125" bestFit="1" customWidth="1"/>
    <col min="3" max="3" width="17.42578125" bestFit="1" customWidth="1"/>
    <col min="5" max="5" width="11.140625" bestFit="1" customWidth="1"/>
  </cols>
  <sheetData>
    <row r="1" spans="1:8" x14ac:dyDescent="0.25">
      <c r="A1" s="5" t="s">
        <v>94</v>
      </c>
      <c r="B1" s="5">
        <v>0.58541402933571873</v>
      </c>
    </row>
    <row r="2" spans="1:8" x14ac:dyDescent="0.25">
      <c r="A2" s="5" t="s">
        <v>6</v>
      </c>
      <c r="B2" s="5">
        <v>0.36960221706183921</v>
      </c>
    </row>
    <row r="3" spans="1:8" x14ac:dyDescent="0.25">
      <c r="A3" s="5" t="s">
        <v>7</v>
      </c>
      <c r="B3" s="5">
        <v>0.23114684556054763</v>
      </c>
    </row>
    <row r="4" spans="1:8" x14ac:dyDescent="0.25">
      <c r="A4" s="5" t="s">
        <v>95</v>
      </c>
      <c r="B4" s="5">
        <f>SQRT(SUMSQ(G12:G86)/COUNT(G12:G86))</f>
        <v>3.6881367111107783</v>
      </c>
    </row>
    <row r="6" spans="1:8" x14ac:dyDescent="0.25">
      <c r="A6" t="s">
        <v>97</v>
      </c>
      <c r="B6" t="s">
        <v>98</v>
      </c>
      <c r="C6" t="s">
        <v>99</v>
      </c>
      <c r="D6" t="s">
        <v>10</v>
      </c>
      <c r="E6" t="s">
        <v>12</v>
      </c>
      <c r="F6" t="s">
        <v>93</v>
      </c>
      <c r="G6" t="s">
        <v>96</v>
      </c>
    </row>
    <row r="7" spans="1:8" x14ac:dyDescent="0.25">
      <c r="A7" s="4" t="s">
        <v>100</v>
      </c>
      <c r="B7" s="3">
        <v>91.193548387096769</v>
      </c>
      <c r="C7" s="3"/>
      <c r="D7" s="3"/>
      <c r="E7" s="3">
        <f>B7/AVERAGE($B$7:$B$10)</f>
        <v>1.0895146578967654</v>
      </c>
    </row>
    <row r="8" spans="1:8" x14ac:dyDescent="0.25">
      <c r="A8" s="4" t="s">
        <v>101</v>
      </c>
      <c r="B8" s="3">
        <v>88.032258064516128</v>
      </c>
      <c r="C8" s="3"/>
      <c r="D8" s="3"/>
      <c r="E8" s="3">
        <f t="shared" ref="E8:E10" si="0">B8/AVERAGE($B$7:$B$10)</f>
        <v>1.0517458441458341</v>
      </c>
    </row>
    <row r="9" spans="1:8" x14ac:dyDescent="0.25">
      <c r="A9" s="4" t="s">
        <v>102</v>
      </c>
      <c r="B9" s="3">
        <v>81.933333333333337</v>
      </c>
      <c r="C9" s="3"/>
      <c r="D9" s="3"/>
      <c r="E9" s="3">
        <f t="shared" si="0"/>
        <v>0.97888029598417325</v>
      </c>
    </row>
    <row r="10" spans="1:8" x14ac:dyDescent="0.25">
      <c r="A10" s="4" t="s">
        <v>103</v>
      </c>
      <c r="B10" s="3">
        <v>73.645161290322577</v>
      </c>
      <c r="C10" s="3"/>
      <c r="D10" s="3"/>
      <c r="E10" s="3">
        <f t="shared" si="0"/>
        <v>0.87985920197322787</v>
      </c>
    </row>
    <row r="11" spans="1:8" x14ac:dyDescent="0.25">
      <c r="A11" t="s">
        <v>104</v>
      </c>
      <c r="B11">
        <v>87.258064516129039</v>
      </c>
      <c r="C11">
        <f>B11/E7</f>
        <v>80.088931235284946</v>
      </c>
      <c r="D11">
        <f>(C11-B10)/E10</f>
        <v>7.3236376121442657</v>
      </c>
      <c r="E11" s="2">
        <f>($B$3*B11/C11)+(1-$B$3)*E7</f>
        <v>1.0895146578967654</v>
      </c>
    </row>
    <row r="12" spans="1:8" x14ac:dyDescent="0.25">
      <c r="A12" t="s">
        <v>105</v>
      </c>
      <c r="B12">
        <v>85.806451612903231</v>
      </c>
      <c r="C12">
        <f>$B$1*B12/E8+(1-$B$1)*(C11+D11)</f>
        <v>84.000898551206689</v>
      </c>
      <c r="D12">
        <f>$B$2*(C12-C11)+(1-$B$2)*D11</f>
        <v>6.0626767067763989</v>
      </c>
      <c r="E12" s="2">
        <f t="shared" ref="E12:E75" si="1">($B$3*B12/C12)+(1-$B$3)*E8</f>
        <v>1.0447533296716656</v>
      </c>
      <c r="F12">
        <f>(C11+D11)*E8</f>
        <v>91.935806011395272</v>
      </c>
      <c r="G12">
        <f>B12-F12</f>
        <v>-6.1293543984920404</v>
      </c>
      <c r="H12">
        <f>G12*G12</f>
        <v>37.568985342313724</v>
      </c>
    </row>
    <row r="13" spans="1:8" x14ac:dyDescent="0.25">
      <c r="A13" t="s">
        <v>106</v>
      </c>
      <c r="B13">
        <v>82.933333333333337</v>
      </c>
      <c r="C13">
        <f t="shared" ref="C13:C76" si="2">$B$1*B13/E9+(1-$B$1)*(C12+D12)</f>
        <v>86.936923055966474</v>
      </c>
      <c r="D13">
        <f t="shared" ref="D13:D76" si="3">$B$2*(C13-C12)+(1-$B$2)*D12</f>
        <v>4.9070591209297776</v>
      </c>
      <c r="E13" s="2">
        <f t="shared" si="1"/>
        <v>0.97311735273726685</v>
      </c>
      <c r="F13">
        <f t="shared" ref="F13:F76" si="4">(C12+D12)*E9</f>
        <v>88.161459205927343</v>
      </c>
      <c r="G13">
        <f t="shared" ref="G13:G76" si="5">B13-F13</f>
        <v>-5.2281258725940063</v>
      </c>
      <c r="H13">
        <f t="shared" ref="H13:H76" si="6">G13*G13</f>
        <v>27.333300139686841</v>
      </c>
    </row>
    <row r="14" spans="1:8" x14ac:dyDescent="0.25">
      <c r="A14" t="s">
        <v>107</v>
      </c>
      <c r="B14">
        <v>70.741935483870961</v>
      </c>
      <c r="C14">
        <f t="shared" si="2"/>
        <v>85.145349902207826</v>
      </c>
      <c r="D14">
        <f t="shared" si="3"/>
        <v>2.4312297809229446</v>
      </c>
      <c r="E14" s="2">
        <f t="shared" si="1"/>
        <v>0.8685279517425516</v>
      </c>
      <c r="F14">
        <f t="shared" si="4"/>
        <v>80.809772864207289</v>
      </c>
      <c r="G14">
        <f t="shared" si="5"/>
        <v>-10.067837380336329</v>
      </c>
      <c r="H14">
        <f t="shared" si="6"/>
        <v>101.36134951689746</v>
      </c>
    </row>
    <row r="15" spans="1:8" x14ac:dyDescent="0.25">
      <c r="A15" t="s">
        <v>108</v>
      </c>
      <c r="B15">
        <v>89.709677419354833</v>
      </c>
      <c r="C15">
        <f t="shared" si="2"/>
        <v>84.510496909487372</v>
      </c>
      <c r="D15">
        <f t="shared" si="3"/>
        <v>1.2979987900892314</v>
      </c>
      <c r="E15" s="2">
        <f t="shared" si="1"/>
        <v>1.0830440401571937</v>
      </c>
      <c r="F15">
        <f t="shared" si="4"/>
        <v>95.415967253235038</v>
      </c>
      <c r="G15">
        <f t="shared" si="5"/>
        <v>-5.7062898338802057</v>
      </c>
      <c r="H15">
        <f t="shared" si="6"/>
        <v>32.561743668244588</v>
      </c>
    </row>
    <row r="16" spans="1:8" x14ac:dyDescent="0.25">
      <c r="A16" t="s">
        <v>109</v>
      </c>
      <c r="B16">
        <v>86.774193548387103</v>
      </c>
      <c r="C16">
        <f t="shared" si="2"/>
        <v>84.197796652246268</v>
      </c>
      <c r="D16">
        <f t="shared" si="3"/>
        <v>0.70268085117654711</v>
      </c>
      <c r="E16" s="2">
        <f t="shared" si="1"/>
        <v>1.0414816793025881</v>
      </c>
      <c r="F16">
        <f t="shared" si="4"/>
        <v>89.648711596249456</v>
      </c>
      <c r="G16">
        <f t="shared" si="5"/>
        <v>-2.8745180478623524</v>
      </c>
      <c r="H16">
        <f t="shared" si="6"/>
        <v>8.2628540074863892</v>
      </c>
    </row>
    <row r="17" spans="1:8" x14ac:dyDescent="0.25">
      <c r="A17" t="s">
        <v>110</v>
      </c>
      <c r="B17">
        <v>83.966666666666669</v>
      </c>
      <c r="C17">
        <f t="shared" si="2"/>
        <v>85.711739888725788</v>
      </c>
      <c r="D17">
        <f t="shared" si="3"/>
        <v>1.0025252274034018</v>
      </c>
      <c r="E17" s="2">
        <f t="shared" si="1"/>
        <v>0.97462509008526921</v>
      </c>
      <c r="F17">
        <f t="shared" si="4"/>
        <v>82.618127914260697</v>
      </c>
      <c r="G17">
        <f t="shared" si="5"/>
        <v>1.3485387524059718</v>
      </c>
      <c r="H17">
        <f t="shared" si="6"/>
        <v>1.8185567667406548</v>
      </c>
    </row>
    <row r="18" spans="1:8" x14ac:dyDescent="0.25">
      <c r="A18" t="s">
        <v>111</v>
      </c>
      <c r="B18">
        <v>76.58064516129032</v>
      </c>
      <c r="C18">
        <f t="shared" si="2"/>
        <v>87.568181848846322</v>
      </c>
      <c r="D18">
        <f t="shared" si="3"/>
        <v>1.3181347450018559</v>
      </c>
      <c r="E18" s="2">
        <f t="shared" si="1"/>
        <v>0.8699143641543039</v>
      </c>
      <c r="F18">
        <f t="shared" si="4"/>
        <v>75.313763068172278</v>
      </c>
      <c r="G18">
        <f t="shared" si="5"/>
        <v>1.266882093118042</v>
      </c>
      <c r="H18">
        <f t="shared" si="6"/>
        <v>1.6049902378631513</v>
      </c>
    </row>
    <row r="19" spans="1:8" x14ac:dyDescent="0.25">
      <c r="A19" t="s">
        <v>112</v>
      </c>
      <c r="B19">
        <v>87.645161290322577</v>
      </c>
      <c r="C19">
        <f t="shared" si="2"/>
        <v>84.225554138209333</v>
      </c>
      <c r="D19">
        <f t="shared" si="3"/>
        <v>-0.4044933918008432</v>
      </c>
      <c r="E19" s="2">
        <f t="shared" si="1"/>
        <v>1.0732333704316899</v>
      </c>
      <c r="F19">
        <f t="shared" si="4"/>
        <v>96.26779543849274</v>
      </c>
      <c r="G19">
        <f t="shared" si="5"/>
        <v>-8.6226341481701638</v>
      </c>
      <c r="H19">
        <f t="shared" si="6"/>
        <v>74.34981965319021</v>
      </c>
    </row>
    <row r="20" spans="1:8" x14ac:dyDescent="0.25">
      <c r="A20" t="s">
        <v>113</v>
      </c>
      <c r="B20">
        <v>91.612903225806448</v>
      </c>
      <c r="C20">
        <f t="shared" si="2"/>
        <v>86.246400447651638</v>
      </c>
      <c r="D20">
        <f t="shared" si="3"/>
        <v>0.49191753890672318</v>
      </c>
      <c r="E20" s="2">
        <f t="shared" si="1"/>
        <v>1.0462759514023372</v>
      </c>
      <c r="F20">
        <f t="shared" si="4"/>
        <v>87.298099107093762</v>
      </c>
      <c r="G20">
        <f t="shared" si="5"/>
        <v>4.3148041187126864</v>
      </c>
      <c r="H20">
        <f t="shared" si="6"/>
        <v>18.617534582859964</v>
      </c>
    </row>
    <row r="21" spans="1:8" x14ac:dyDescent="0.25">
      <c r="A21" t="s">
        <v>114</v>
      </c>
      <c r="B21">
        <v>83.13333333333334</v>
      </c>
      <c r="C21">
        <f t="shared" si="2"/>
        <v>85.8949929142928</v>
      </c>
      <c r="D21">
        <f t="shared" si="3"/>
        <v>0.18022272249353599</v>
      </c>
      <c r="E21" s="2">
        <f t="shared" si="1"/>
        <v>0.9730586845896374</v>
      </c>
      <c r="F21">
        <f t="shared" si="4"/>
        <v>84.537340981494168</v>
      </c>
      <c r="G21">
        <f t="shared" si="5"/>
        <v>-1.4040076481608281</v>
      </c>
      <c r="H21">
        <f t="shared" si="6"/>
        <v>1.9712374760940998</v>
      </c>
    </row>
    <row r="22" spans="1:8" x14ac:dyDescent="0.25">
      <c r="A22" t="s">
        <v>115</v>
      </c>
      <c r="B22">
        <v>71.032258064516128</v>
      </c>
      <c r="C22">
        <f t="shared" si="2"/>
        <v>83.487156060576964</v>
      </c>
      <c r="D22">
        <f t="shared" si="3"/>
        <v>-0.77632983476157169</v>
      </c>
      <c r="E22" s="2">
        <f t="shared" si="1"/>
        <v>0.86549997566288606</v>
      </c>
      <c r="F22">
        <f t="shared" si="4"/>
        <v>74.878066480119585</v>
      </c>
      <c r="G22">
        <f t="shared" si="5"/>
        <v>-3.8458084156034573</v>
      </c>
      <c r="H22">
        <f t="shared" si="6"/>
        <v>14.790242369526375</v>
      </c>
    </row>
    <row r="23" spans="1:8" x14ac:dyDescent="0.25">
      <c r="A23" t="s">
        <v>116</v>
      </c>
      <c r="B23">
        <v>91.741935483870961</v>
      </c>
      <c r="C23">
        <f t="shared" si="2"/>
        <v>84.333001417053197</v>
      </c>
      <c r="D23">
        <f t="shared" si="3"/>
        <v>-0.17677028761736641</v>
      </c>
      <c r="E23" s="2">
        <f t="shared" si="1"/>
        <v>1.0766127254011126</v>
      </c>
      <c r="F23">
        <f t="shared" si="4"/>
        <v>88.768018801521663</v>
      </c>
      <c r="G23">
        <f t="shared" si="5"/>
        <v>2.973916682349298</v>
      </c>
      <c r="H23">
        <f t="shared" si="6"/>
        <v>8.8441804335554544</v>
      </c>
    </row>
    <row r="24" spans="1:8" x14ac:dyDescent="0.25">
      <c r="A24" t="s">
        <v>117</v>
      </c>
      <c r="B24">
        <v>91.064516129032256</v>
      </c>
      <c r="C24">
        <f t="shared" si="2"/>
        <v>85.842559581277385</v>
      </c>
      <c r="D24">
        <f t="shared" si="3"/>
        <v>0.44650044687773111</v>
      </c>
      <c r="E24" s="2">
        <f t="shared" si="1"/>
        <v>1.0496404875524059</v>
      </c>
      <c r="F24">
        <f t="shared" si="4"/>
        <v>88.050640791385447</v>
      </c>
      <c r="G24">
        <f t="shared" si="5"/>
        <v>3.0138753376468088</v>
      </c>
      <c r="H24">
        <f t="shared" si="6"/>
        <v>9.0834445508756652</v>
      </c>
    </row>
    <row r="25" spans="1:8" x14ac:dyDescent="0.25">
      <c r="A25" t="s">
        <v>118</v>
      </c>
      <c r="B25">
        <v>78.433333333333337</v>
      </c>
      <c r="C25">
        <f t="shared" si="2"/>
        <v>82.961494280781707</v>
      </c>
      <c r="D25">
        <f t="shared" si="3"/>
        <v>-0.78337523077051685</v>
      </c>
      <c r="E25" s="2">
        <f t="shared" si="1"/>
        <v>0.96666974827284124</v>
      </c>
      <c r="F25">
        <f t="shared" si="4"/>
        <v>83.964319245472879</v>
      </c>
      <c r="G25">
        <f t="shared" si="5"/>
        <v>-5.5309859121395419</v>
      </c>
      <c r="H25">
        <f t="shared" si="6"/>
        <v>30.591805160286082</v>
      </c>
    </row>
    <row r="26" spans="1:8" x14ac:dyDescent="0.25">
      <c r="A26" t="s">
        <v>119</v>
      </c>
      <c r="B26">
        <v>74.709677419354833</v>
      </c>
      <c r="C26">
        <f t="shared" si="2"/>
        <v>84.602644552682619</v>
      </c>
      <c r="D26">
        <f t="shared" si="3"/>
        <v>0.11273477033981338</v>
      </c>
      <c r="E26" s="2">
        <f t="shared" si="1"/>
        <v>0.8695601934064594</v>
      </c>
      <c r="F26">
        <f t="shared" si="4"/>
        <v>71.125160037806438</v>
      </c>
      <c r="G26">
        <f t="shared" si="5"/>
        <v>3.5845173815483946</v>
      </c>
      <c r="H26">
        <f t="shared" si="6"/>
        <v>12.848764858622559</v>
      </c>
    </row>
    <row r="27" spans="1:8" x14ac:dyDescent="0.25">
      <c r="A27" t="s">
        <v>120</v>
      </c>
      <c r="B27">
        <v>86.741935483870961</v>
      </c>
      <c r="C27">
        <f t="shared" si="2"/>
        <v>82.28820731414234</v>
      </c>
      <c r="D27">
        <f t="shared" si="3"/>
        <v>-0.78435338533270682</v>
      </c>
      <c r="E27" s="2">
        <f t="shared" si="1"/>
        <v>1.0714144185792072</v>
      </c>
      <c r="F27">
        <f t="shared" si="4"/>
        <v>91.20565541634825</v>
      </c>
      <c r="G27">
        <f t="shared" si="5"/>
        <v>-4.4637199324772894</v>
      </c>
      <c r="H27">
        <f t="shared" si="6"/>
        <v>19.924795635595057</v>
      </c>
    </row>
    <row r="28" spans="1:8" x14ac:dyDescent="0.25">
      <c r="A28" t="s">
        <v>121</v>
      </c>
      <c r="B28">
        <v>86.741935483870961</v>
      </c>
      <c r="C28">
        <f t="shared" si="2"/>
        <v>82.16877211524826</v>
      </c>
      <c r="D28">
        <f t="shared" si="3"/>
        <v>-0.53859814946025342</v>
      </c>
      <c r="E28" s="2">
        <f t="shared" si="1"/>
        <v>1.0510308929196961</v>
      </c>
      <c r="F28">
        <f t="shared" si="4"/>
        <v>85.549744975235811</v>
      </c>
      <c r="G28">
        <f t="shared" si="5"/>
        <v>1.1921905086351501</v>
      </c>
      <c r="H28">
        <f t="shared" si="6"/>
        <v>1.4213182088797378</v>
      </c>
    </row>
    <row r="29" spans="1:8" x14ac:dyDescent="0.25">
      <c r="A29" t="s">
        <v>122</v>
      </c>
      <c r="B29">
        <v>80.7</v>
      </c>
      <c r="C29">
        <f t="shared" si="2"/>
        <v>82.714547216358767</v>
      </c>
      <c r="D29">
        <f t="shared" si="3"/>
        <v>-0.13781139192674696</v>
      </c>
      <c r="E29" s="2">
        <f t="shared" si="1"/>
        <v>0.96874425321362345</v>
      </c>
      <c r="F29">
        <f t="shared" si="4"/>
        <v>78.909419718976523</v>
      </c>
      <c r="G29">
        <f t="shared" si="5"/>
        <v>1.7905802810234803</v>
      </c>
      <c r="H29">
        <f t="shared" si="6"/>
        <v>3.2061777427901257</v>
      </c>
    </row>
    <row r="30" spans="1:8" x14ac:dyDescent="0.25">
      <c r="A30" t="s">
        <v>123</v>
      </c>
      <c r="B30">
        <v>72</v>
      </c>
      <c r="C30">
        <f t="shared" si="2"/>
        <v>82.707717859285168</v>
      </c>
      <c r="D30">
        <f t="shared" si="3"/>
        <v>-8.9400141449752349E-2</v>
      </c>
      <c r="E30" s="2">
        <f t="shared" si="1"/>
        <v>0.86978561981539637</v>
      </c>
      <c r="F30">
        <f t="shared" si="4"/>
        <v>71.805442374367217</v>
      </c>
      <c r="G30">
        <f t="shared" si="5"/>
        <v>0.19455762563278256</v>
      </c>
      <c r="H30">
        <f t="shared" si="6"/>
        <v>3.7852669691865973E-2</v>
      </c>
    </row>
    <row r="31" spans="1:8" x14ac:dyDescent="0.25">
      <c r="A31" t="s">
        <v>124</v>
      </c>
      <c r="B31">
        <v>89.258064516129039</v>
      </c>
      <c r="C31">
        <f t="shared" si="2"/>
        <v>83.022434650870906</v>
      </c>
      <c r="D31">
        <f t="shared" si="3"/>
        <v>5.9962372952395718E-2</v>
      </c>
      <c r="E31" s="2">
        <f t="shared" si="1"/>
        <v>1.0722681249388917</v>
      </c>
      <c r="F31">
        <f t="shared" si="4"/>
        <v>88.518456841646838</v>
      </c>
      <c r="G31">
        <f t="shared" si="5"/>
        <v>0.73960767448220111</v>
      </c>
      <c r="H31">
        <f t="shared" si="6"/>
        <v>0.54701951215296951</v>
      </c>
    </row>
    <row r="32" spans="1:8" x14ac:dyDescent="0.25">
      <c r="A32" t="s">
        <v>125</v>
      </c>
      <c r="B32">
        <v>89.161290322580641</v>
      </c>
      <c r="C32">
        <f t="shared" si="2"/>
        <v>84.106771500773903</v>
      </c>
      <c r="D32">
        <f t="shared" si="3"/>
        <v>0.43857345073489962</v>
      </c>
      <c r="E32" s="2">
        <f t="shared" si="1"/>
        <v>1.0531263690338355</v>
      </c>
      <c r="F32">
        <f t="shared" si="4"/>
        <v>87.322165929857704</v>
      </c>
      <c r="G32">
        <f t="shared" si="5"/>
        <v>1.8391243927229368</v>
      </c>
      <c r="H32">
        <f t="shared" si="6"/>
        <v>3.3823785319085111</v>
      </c>
    </row>
    <row r="33" spans="1:8" x14ac:dyDescent="0.25">
      <c r="A33" t="s">
        <v>126</v>
      </c>
      <c r="B33">
        <v>83.766666666666666</v>
      </c>
      <c r="C33">
        <f t="shared" si="2"/>
        <v>85.671672881733286</v>
      </c>
      <c r="D33">
        <f t="shared" si="3"/>
        <v>0.85486675088454156</v>
      </c>
      <c r="E33" s="2">
        <f t="shared" si="1"/>
        <v>0.97082910983070403</v>
      </c>
      <c r="F33">
        <f t="shared" si="4"/>
        <v>81.902817057737579</v>
      </c>
      <c r="G33">
        <f t="shared" si="5"/>
        <v>1.8638496089290868</v>
      </c>
      <c r="H33">
        <f t="shared" si="6"/>
        <v>3.4739353647051097</v>
      </c>
    </row>
    <row r="34" spans="1:8" x14ac:dyDescent="0.25">
      <c r="A34" t="s">
        <v>127</v>
      </c>
      <c r="B34">
        <v>72.161290322580641</v>
      </c>
      <c r="C34">
        <f t="shared" si="2"/>
        <v>84.44124558944668</v>
      </c>
      <c r="D34">
        <f t="shared" si="3"/>
        <v>8.4137449302638778E-2</v>
      </c>
      <c r="E34" s="2">
        <f t="shared" si="1"/>
        <v>0.86626949452724356</v>
      </c>
      <c r="F34">
        <f t="shared" si="4"/>
        <v>75.259539904837951</v>
      </c>
      <c r="G34">
        <f t="shared" si="5"/>
        <v>-3.09824958225731</v>
      </c>
      <c r="H34">
        <f t="shared" si="6"/>
        <v>9.5991504739575948</v>
      </c>
    </row>
    <row r="35" spans="1:8" x14ac:dyDescent="0.25">
      <c r="A35" t="s">
        <v>128</v>
      </c>
      <c r="B35">
        <v>85.58064516129032</v>
      </c>
      <c r="C35">
        <f t="shared" si="2"/>
        <v>81.766529189115985</v>
      </c>
      <c r="D35">
        <f t="shared" si="3"/>
        <v>-0.93554105007143129</v>
      </c>
      <c r="E35" s="2">
        <f t="shared" si="1"/>
        <v>1.0663457489744299</v>
      </c>
      <c r="F35">
        <f t="shared" si="4"/>
        <v>90.633873980701338</v>
      </c>
      <c r="G35">
        <f t="shared" si="5"/>
        <v>-5.053228819411018</v>
      </c>
      <c r="H35">
        <f t="shared" si="6"/>
        <v>25.535121501326071</v>
      </c>
    </row>
    <row r="36" spans="1:8" x14ac:dyDescent="0.25">
      <c r="A36" t="s">
        <v>129</v>
      </c>
      <c r="B36">
        <v>86.870967741935488</v>
      </c>
      <c r="C36">
        <f t="shared" si="2"/>
        <v>81.801404025097838</v>
      </c>
      <c r="D36">
        <f t="shared" si="3"/>
        <v>-0.5768731871141084</v>
      </c>
      <c r="E36" s="2">
        <f t="shared" si="1"/>
        <v>1.0551714809230235</v>
      </c>
      <c r="F36">
        <f t="shared" si="4"/>
        <v>85.125245044289017</v>
      </c>
      <c r="G36">
        <f t="shared" si="5"/>
        <v>1.745722697646471</v>
      </c>
      <c r="H36">
        <f t="shared" si="6"/>
        <v>3.0475477370780721</v>
      </c>
    </row>
    <row r="37" spans="1:8" x14ac:dyDescent="0.25">
      <c r="A37" t="s">
        <v>130</v>
      </c>
      <c r="B37">
        <v>80.63333333333334</v>
      </c>
      <c r="C37">
        <f t="shared" si="2"/>
        <v>82.296789505059209</v>
      </c>
      <c r="D37">
        <f t="shared" si="3"/>
        <v>-0.18056400649923879</v>
      </c>
      <c r="E37" s="2">
        <f t="shared" si="1"/>
        <v>0.97289972269977099</v>
      </c>
      <c r="F37">
        <f t="shared" si="4"/>
        <v>78.855138969856313</v>
      </c>
      <c r="G37">
        <f t="shared" si="5"/>
        <v>1.7781943634770272</v>
      </c>
      <c r="H37">
        <f t="shared" si="6"/>
        <v>3.16197519430147</v>
      </c>
    </row>
    <row r="38" spans="1:8" x14ac:dyDescent="0.25">
      <c r="A38" t="s">
        <v>131</v>
      </c>
      <c r="B38">
        <v>72.806451612903231</v>
      </c>
      <c r="C38">
        <f t="shared" si="2"/>
        <v>83.245919369339589</v>
      </c>
      <c r="D38">
        <f t="shared" si="3"/>
        <v>0.23697335274207912</v>
      </c>
      <c r="E38" s="2">
        <f t="shared" si="1"/>
        <v>0.8681938720975575</v>
      </c>
      <c r="F38">
        <f t="shared" si="4"/>
        <v>71.134781155122695</v>
      </c>
      <c r="G38">
        <f t="shared" si="5"/>
        <v>1.6716704577805359</v>
      </c>
      <c r="H38">
        <f t="shared" si="6"/>
        <v>2.7944821194161866</v>
      </c>
    </row>
    <row r="39" spans="1:8" x14ac:dyDescent="0.25">
      <c r="A39" t="s">
        <v>132</v>
      </c>
      <c r="B39">
        <v>87.838709677419359</v>
      </c>
      <c r="C39">
        <f t="shared" si="2"/>
        <v>82.833481548041618</v>
      </c>
      <c r="D39">
        <f t="shared" si="3"/>
        <v>-3.0504569678551918E-3</v>
      </c>
      <c r="E39" s="2">
        <f t="shared" si="1"/>
        <v>1.064977228402217</v>
      </c>
      <c r="F39">
        <f t="shared" si="4"/>
        <v>89.021627766280162</v>
      </c>
      <c r="G39">
        <f t="shared" si="5"/>
        <v>-1.1829180888608022</v>
      </c>
      <c r="H39">
        <f t="shared" si="6"/>
        <v>1.3992952049540928</v>
      </c>
    </row>
    <row r="40" spans="1:8" x14ac:dyDescent="0.25">
      <c r="A40" t="s">
        <v>133</v>
      </c>
      <c r="B40">
        <v>85.161290322580641</v>
      </c>
      <c r="C40">
        <f t="shared" si="2"/>
        <v>81.58821334867531</v>
      </c>
      <c r="D40">
        <f t="shared" si="3"/>
        <v>-0.46217688863187595</v>
      </c>
      <c r="E40" s="2">
        <f t="shared" si="1"/>
        <v>1.0525416199123614</v>
      </c>
      <c r="F40">
        <f t="shared" si="4"/>
        <v>87.400308639860754</v>
      </c>
      <c r="G40">
        <f t="shared" si="5"/>
        <v>-2.239018317280113</v>
      </c>
      <c r="H40">
        <f t="shared" si="6"/>
        <v>5.0132030251158692</v>
      </c>
    </row>
    <row r="41" spans="1:8" x14ac:dyDescent="0.25">
      <c r="A41" t="s">
        <v>134</v>
      </c>
      <c r="B41">
        <v>79.566666666666663</v>
      </c>
      <c r="C41">
        <f t="shared" si="2"/>
        <v>81.510637335039618</v>
      </c>
      <c r="D41">
        <f t="shared" si="3"/>
        <v>-0.32002755254936321</v>
      </c>
      <c r="E41" s="2">
        <f t="shared" si="1"/>
        <v>0.97365117861152761</v>
      </c>
      <c r="F41">
        <f t="shared" si="4"/>
        <v>78.927498375707771</v>
      </c>
      <c r="G41">
        <f t="shared" si="5"/>
        <v>0.63916829095889227</v>
      </c>
      <c r="H41">
        <f t="shared" si="6"/>
        <v>0.40853610416731118</v>
      </c>
    </row>
    <row r="42" spans="1:8" x14ac:dyDescent="0.25">
      <c r="A42" t="s">
        <v>135</v>
      </c>
      <c r="B42">
        <v>74.41935483870968</v>
      </c>
      <c r="C42">
        <f t="shared" si="2"/>
        <v>83.840678822869023</v>
      </c>
      <c r="D42">
        <f t="shared" si="3"/>
        <v>0.6594438401415702</v>
      </c>
      <c r="E42" s="2">
        <f t="shared" si="1"/>
        <v>0.87268606673883187</v>
      </c>
      <c r="F42">
        <f t="shared" si="4"/>
        <v>70.489189885022043</v>
      </c>
      <c r="G42">
        <f t="shared" si="5"/>
        <v>3.9301649536876369</v>
      </c>
      <c r="H42">
        <f t="shared" si="6"/>
        <v>15.446196563194544</v>
      </c>
    </row>
    <row r="43" spans="1:8" x14ac:dyDescent="0.25">
      <c r="A43" t="s">
        <v>136</v>
      </c>
      <c r="B43">
        <v>86.935483870967744</v>
      </c>
      <c r="C43">
        <f t="shared" si="2"/>
        <v>82.82067816125732</v>
      </c>
      <c r="D43">
        <f t="shared" si="3"/>
        <v>3.8717428861244296E-2</v>
      </c>
      <c r="E43" s="2">
        <f t="shared" si="1"/>
        <v>1.0614420881949254</v>
      </c>
      <c r="F43">
        <f t="shared" si="4"/>
        <v>89.990706433300389</v>
      </c>
      <c r="G43">
        <f t="shared" si="5"/>
        <v>-3.055222562332645</v>
      </c>
      <c r="H43">
        <f t="shared" si="6"/>
        <v>9.334384905386452</v>
      </c>
    </row>
    <row r="44" spans="1:8" x14ac:dyDescent="0.25">
      <c r="A44" t="s">
        <v>137</v>
      </c>
      <c r="B44">
        <v>87.032258064516128</v>
      </c>
      <c r="C44">
        <f t="shared" si="2"/>
        <v>82.758889457234019</v>
      </c>
      <c r="D44">
        <f t="shared" si="3"/>
        <v>1.57013931880488E-3</v>
      </c>
      <c r="E44" s="2">
        <f t="shared" si="1"/>
        <v>1.0523323741682233</v>
      </c>
      <c r="F44">
        <f t="shared" si="4"/>
        <v>87.212962459382567</v>
      </c>
      <c r="G44">
        <f t="shared" si="5"/>
        <v>-0.18070439486643863</v>
      </c>
      <c r="H44">
        <f t="shared" si="6"/>
        <v>3.2654078324045772E-2</v>
      </c>
    </row>
    <row r="45" spans="1:8" x14ac:dyDescent="0.25">
      <c r="A45" t="s">
        <v>138</v>
      </c>
      <c r="B45">
        <v>85.833333333333329</v>
      </c>
      <c r="C45">
        <f t="shared" si="2"/>
        <v>85.919168839511428</v>
      </c>
      <c r="D45">
        <f t="shared" si="3"/>
        <v>1.1690360785700287</v>
      </c>
      <c r="E45" s="2">
        <f t="shared" si="1"/>
        <v>0.97951070379035365</v>
      </c>
      <c r="F45">
        <f t="shared" si="4"/>
        <v>80.579819028615361</v>
      </c>
      <c r="G45">
        <f t="shared" si="5"/>
        <v>5.2535143047179673</v>
      </c>
      <c r="H45">
        <f t="shared" si="6"/>
        <v>27.599412549876309</v>
      </c>
    </row>
    <row r="46" spans="1:8" x14ac:dyDescent="0.25">
      <c r="A46" t="s">
        <v>139</v>
      </c>
      <c r="B46">
        <v>73.709677419354833</v>
      </c>
      <c r="C46">
        <f t="shared" si="2"/>
        <v>85.551369214521756</v>
      </c>
      <c r="D46">
        <f t="shared" si="3"/>
        <v>0.60101819527457179</v>
      </c>
      <c r="E46" s="2">
        <f t="shared" si="1"/>
        <v>0.87011982262832233</v>
      </c>
      <c r="F46">
        <f t="shared" si="4"/>
        <v>76.000663009305896</v>
      </c>
      <c r="G46">
        <f t="shared" si="5"/>
        <v>-2.2909855899510632</v>
      </c>
      <c r="H46">
        <f t="shared" si="6"/>
        <v>5.2486149733634209</v>
      </c>
    </row>
    <row r="47" spans="1:8" x14ac:dyDescent="0.25">
      <c r="A47" t="s">
        <v>140</v>
      </c>
      <c r="B47">
        <v>90.193548387096769</v>
      </c>
      <c r="C47">
        <f t="shared" si="2"/>
        <v>85.461753313605001</v>
      </c>
      <c r="D47">
        <f t="shared" si="3"/>
        <v>0.34575830214375797</v>
      </c>
      <c r="E47" s="2">
        <f t="shared" si="1"/>
        <v>1.0600379431621774</v>
      </c>
      <c r="F47">
        <f t="shared" si="4"/>
        <v>91.445769995232411</v>
      </c>
      <c r="G47">
        <f t="shared" si="5"/>
        <v>-1.2522216081356419</v>
      </c>
      <c r="H47">
        <f t="shared" si="6"/>
        <v>1.568058955881813</v>
      </c>
    </row>
    <row r="48" spans="1:8" x14ac:dyDescent="0.25">
      <c r="A48" t="s">
        <v>141</v>
      </c>
      <c r="B48">
        <v>89.741935483870961</v>
      </c>
      <c r="C48">
        <f t="shared" si="2"/>
        <v>85.498159644858816</v>
      </c>
      <c r="D48">
        <f t="shared" si="3"/>
        <v>0.23142112785038552</v>
      </c>
      <c r="E48" s="2">
        <f t="shared" si="1"/>
        <v>1.0517090865511922</v>
      </c>
      <c r="F48">
        <f t="shared" si="4"/>
        <v>90.298022420068307</v>
      </c>
      <c r="G48">
        <f t="shared" si="5"/>
        <v>-0.55608693619734595</v>
      </c>
      <c r="H48">
        <f t="shared" si="6"/>
        <v>0.30923268060935111</v>
      </c>
    </row>
    <row r="49" spans="1:8" x14ac:dyDescent="0.25">
      <c r="A49" t="s">
        <v>142</v>
      </c>
      <c r="B49">
        <v>81.033333333333331</v>
      </c>
      <c r="C49">
        <f t="shared" si="2"/>
        <v>83.972635506068997</v>
      </c>
      <c r="D49">
        <f t="shared" si="3"/>
        <v>-0.41794973795613849</v>
      </c>
      <c r="E49" s="2">
        <f t="shared" si="1"/>
        <v>0.9761558848873011</v>
      </c>
      <c r="F49">
        <f t="shared" si="4"/>
        <v>83.973041998328355</v>
      </c>
      <c r="G49">
        <f t="shared" si="5"/>
        <v>-2.9397086649950239</v>
      </c>
      <c r="H49">
        <f t="shared" si="6"/>
        <v>8.6418870350468264</v>
      </c>
    </row>
    <row r="50" spans="1:8" x14ac:dyDescent="0.25">
      <c r="A50" t="s">
        <v>143</v>
      </c>
      <c r="B50">
        <v>71.161290322580641</v>
      </c>
      <c r="C50">
        <f t="shared" si="2"/>
        <v>82.517705031422921</v>
      </c>
      <c r="D50">
        <f t="shared" si="3"/>
        <v>-0.80122011728715881</v>
      </c>
      <c r="E50" s="2">
        <f t="shared" si="1"/>
        <v>0.86832986785700472</v>
      </c>
      <c r="F50">
        <f t="shared" si="4"/>
        <v>72.702588360315573</v>
      </c>
      <c r="G50">
        <f t="shared" si="5"/>
        <v>-1.5412980377349328</v>
      </c>
      <c r="H50">
        <f t="shared" si="6"/>
        <v>2.3755996411255542</v>
      </c>
    </row>
    <row r="51" spans="1:8" x14ac:dyDescent="0.25">
      <c r="A51" t="s">
        <v>144</v>
      </c>
      <c r="B51">
        <v>86.41935483870968</v>
      </c>
      <c r="C51">
        <f t="shared" si="2"/>
        <v>81.604255257930532</v>
      </c>
      <c r="D51">
        <f t="shared" si="3"/>
        <v>-0.8427004470406998</v>
      </c>
      <c r="E51" s="2">
        <f t="shared" si="1"/>
        <v>1.0597992963242073</v>
      </c>
      <c r="F51">
        <f t="shared" si="4"/>
        <v>86.622574590823575</v>
      </c>
      <c r="G51">
        <f t="shared" si="5"/>
        <v>-0.20321975211389542</v>
      </c>
      <c r="H51">
        <f t="shared" si="6"/>
        <v>4.1298267649233104E-2</v>
      </c>
    </row>
    <row r="52" spans="1:8" x14ac:dyDescent="0.25">
      <c r="A52" t="s">
        <v>145</v>
      </c>
      <c r="B52">
        <v>96</v>
      </c>
      <c r="C52">
        <f t="shared" si="2"/>
        <v>86.919197174234284</v>
      </c>
      <c r="D52">
        <f t="shared" si="3"/>
        <v>1.4331778223253129</v>
      </c>
      <c r="E52" s="2">
        <f t="shared" si="1"/>
        <v>1.0639055474564167</v>
      </c>
      <c r="F52">
        <f t="shared" si="4"/>
        <v>84.937661038614991</v>
      </c>
      <c r="G52">
        <f t="shared" si="5"/>
        <v>11.062338961385009</v>
      </c>
      <c r="H52">
        <f t="shared" si="6"/>
        <v>122.37534329657677</v>
      </c>
    </row>
    <row r="53" spans="1:8" x14ac:dyDescent="0.25">
      <c r="A53" t="s">
        <v>146</v>
      </c>
      <c r="B53">
        <v>84.266666666666666</v>
      </c>
      <c r="C53">
        <f t="shared" si="2"/>
        <v>87.165527170275652</v>
      </c>
      <c r="D53">
        <f t="shared" si="3"/>
        <v>0.99451623441574233</v>
      </c>
      <c r="E53" s="2">
        <f t="shared" si="1"/>
        <v>0.97398013534296446</v>
      </c>
      <c r="F53">
        <f t="shared" si="4"/>
        <v>86.245690796661293</v>
      </c>
      <c r="G53">
        <f t="shared" si="5"/>
        <v>-1.9790241299946274</v>
      </c>
      <c r="H53">
        <f t="shared" si="6"/>
        <v>3.9165365071009921</v>
      </c>
    </row>
    <row r="54" spans="1:8" x14ac:dyDescent="0.25">
      <c r="A54" t="s">
        <v>147</v>
      </c>
      <c r="B54">
        <v>74.870967741935488</v>
      </c>
      <c r="C54">
        <f t="shared" si="2"/>
        <v>87.026719278797415</v>
      </c>
      <c r="D54">
        <f t="shared" si="3"/>
        <v>0.57563712483565677</v>
      </c>
      <c r="E54" s="2">
        <f t="shared" si="1"/>
        <v>0.86647878564024228</v>
      </c>
      <c r="F54">
        <f t="shared" si="4"/>
        <v>76.551998839863472</v>
      </c>
      <c r="G54">
        <f t="shared" si="5"/>
        <v>-1.6810310979279848</v>
      </c>
      <c r="H54">
        <f t="shared" si="6"/>
        <v>2.8258655522009661</v>
      </c>
    </row>
    <row r="55" spans="1:8" x14ac:dyDescent="0.25">
      <c r="A55" t="s">
        <v>148</v>
      </c>
      <c r="B55">
        <v>89.161290322580641</v>
      </c>
      <c r="C55">
        <f t="shared" si="2"/>
        <v>85.569797682132659</v>
      </c>
      <c r="D55">
        <f t="shared" si="3"/>
        <v>-0.17560108493927323</v>
      </c>
      <c r="E55" s="2">
        <f t="shared" si="1"/>
        <v>1.0556784571084024</v>
      </c>
      <c r="F55">
        <f t="shared" si="4"/>
        <v>92.840915672912743</v>
      </c>
      <c r="G55">
        <f t="shared" si="5"/>
        <v>-3.6796253503321026</v>
      </c>
      <c r="H55">
        <f t="shared" si="6"/>
        <v>13.539642718806649</v>
      </c>
    </row>
    <row r="56" spans="1:8" x14ac:dyDescent="0.25">
      <c r="A56" t="s">
        <v>149</v>
      </c>
      <c r="B56">
        <v>86.258064516129039</v>
      </c>
      <c r="C56">
        <f t="shared" si="2"/>
        <v>82.866736035159676</v>
      </c>
      <c r="D56">
        <f t="shared" si="3"/>
        <v>-1.1097561122032948</v>
      </c>
      <c r="E56" s="2">
        <f t="shared" si="1"/>
        <v>1.0585936867894408</v>
      </c>
      <c r="F56">
        <f t="shared" si="4"/>
        <v>90.851359480337905</v>
      </c>
      <c r="G56">
        <f t="shared" si="5"/>
        <v>-4.5932949642088658</v>
      </c>
      <c r="H56">
        <f t="shared" si="6"/>
        <v>21.098358628226528</v>
      </c>
    </row>
    <row r="57" spans="1:8" x14ac:dyDescent="0.25">
      <c r="A57" t="s">
        <v>150</v>
      </c>
      <c r="B57">
        <v>83.1</v>
      </c>
      <c r="C57">
        <f t="shared" si="2"/>
        <v>83.842830790030519</v>
      </c>
      <c r="D57">
        <f t="shared" si="3"/>
        <v>-0.33882100727233389</v>
      </c>
      <c r="E57" s="2">
        <f t="shared" si="1"/>
        <v>0.97794662994357417</v>
      </c>
      <c r="F57">
        <f t="shared" si="4"/>
        <v>79.629674370593079</v>
      </c>
      <c r="G57">
        <f t="shared" si="5"/>
        <v>3.4703256294069149</v>
      </c>
      <c r="H57">
        <f t="shared" si="6"/>
        <v>12.043159974118501</v>
      </c>
    </row>
    <row r="58" spans="1:8" x14ac:dyDescent="0.25">
      <c r="A58" t="s">
        <v>151</v>
      </c>
      <c r="B58">
        <v>71.548387096774192</v>
      </c>
      <c r="C58">
        <f t="shared" si="2"/>
        <v>82.959412163245617</v>
      </c>
      <c r="D58">
        <f t="shared" si="3"/>
        <v>-0.54010549485077908</v>
      </c>
      <c r="E58" s="2">
        <f t="shared" si="1"/>
        <v>0.86554766178454035</v>
      </c>
      <c r="F58">
        <f t="shared" si="4"/>
        <v>72.354452992655226</v>
      </c>
      <c r="G58">
        <f t="shared" si="5"/>
        <v>-0.80606589588103361</v>
      </c>
      <c r="H58">
        <f t="shared" si="6"/>
        <v>0.6497422285024933</v>
      </c>
    </row>
    <row r="59" spans="1:8" x14ac:dyDescent="0.25">
      <c r="A59" t="s">
        <v>152</v>
      </c>
      <c r="B59">
        <v>86.645161290322577</v>
      </c>
      <c r="C59">
        <f t="shared" si="2"/>
        <v>82.21793986915236</v>
      </c>
      <c r="D59">
        <f t="shared" si="3"/>
        <v>-0.61453111029344498</v>
      </c>
      <c r="E59" s="2">
        <f t="shared" si="1"/>
        <v>1.0552552115762039</v>
      </c>
      <c r="F59">
        <f t="shared" si="4"/>
        <v>87.008286499635318</v>
      </c>
      <c r="G59">
        <f t="shared" si="5"/>
        <v>-0.3631252093127415</v>
      </c>
      <c r="H59">
        <f t="shared" si="6"/>
        <v>0.13185991763842234</v>
      </c>
    </row>
    <row r="60" spans="1:8" x14ac:dyDescent="0.25">
      <c r="A60" t="s">
        <v>153</v>
      </c>
      <c r="B60">
        <v>87.58064516129032</v>
      </c>
      <c r="C60">
        <f t="shared" si="2"/>
        <v>82.264694879682196</v>
      </c>
      <c r="D60">
        <f t="shared" si="3"/>
        <v>-0.37011829392493717</v>
      </c>
      <c r="E60" s="2">
        <f t="shared" si="1"/>
        <v>1.0599866660899848</v>
      </c>
      <c r="F60">
        <f t="shared" si="4"/>
        <v>86.384853332626207</v>
      </c>
      <c r="G60">
        <f t="shared" si="5"/>
        <v>1.1957918286641132</v>
      </c>
      <c r="H60">
        <f t="shared" si="6"/>
        <v>1.4299180974998638</v>
      </c>
    </row>
    <row r="61" spans="1:8" x14ac:dyDescent="0.25">
      <c r="A61" t="s">
        <v>154</v>
      </c>
      <c r="B61">
        <v>80.433333333333337</v>
      </c>
      <c r="C61">
        <f t="shared" si="2"/>
        <v>82.100984095769661</v>
      </c>
      <c r="D61">
        <f t="shared" si="3"/>
        <v>-0.29382962060613954</v>
      </c>
      <c r="E61" s="2">
        <f t="shared" si="1"/>
        <v>0.97834909829353667</v>
      </c>
      <c r="F61">
        <f t="shared" si="4"/>
        <v>80.088525182697254</v>
      </c>
      <c r="G61">
        <f t="shared" si="5"/>
        <v>0.34480815063608361</v>
      </c>
      <c r="H61">
        <f t="shared" si="6"/>
        <v>0.11889266074507612</v>
      </c>
    </row>
    <row r="62" spans="1:8" x14ac:dyDescent="0.25">
      <c r="A62" t="s">
        <v>155</v>
      </c>
      <c r="B62">
        <v>69.290322580645167</v>
      </c>
      <c r="C62">
        <f t="shared" si="2"/>
        <v>80.780677732464298</v>
      </c>
      <c r="D62">
        <f t="shared" si="3"/>
        <v>-0.67321770047018759</v>
      </c>
      <c r="E62" s="2">
        <f t="shared" si="1"/>
        <v>0.86374724913488032</v>
      </c>
      <c r="F62">
        <f t="shared" si="4"/>
        <v>70.807991273224474</v>
      </c>
      <c r="G62">
        <f t="shared" si="5"/>
        <v>-1.5176686925793064</v>
      </c>
      <c r="H62">
        <f t="shared" si="6"/>
        <v>2.3033182604353812</v>
      </c>
    </row>
    <row r="63" spans="1:8" x14ac:dyDescent="0.25">
      <c r="A63" t="s">
        <v>156</v>
      </c>
      <c r="B63">
        <v>91.258064516129039</v>
      </c>
      <c r="C63">
        <f t="shared" si="2"/>
        <v>83.837808998556795</v>
      </c>
      <c r="D63">
        <f t="shared" si="3"/>
        <v>0.70552754798572148</v>
      </c>
      <c r="E63" s="2">
        <f t="shared" si="1"/>
        <v>1.0629413197695996</v>
      </c>
      <c r="F63">
        <f t="shared" si="4"/>
        <v>84.533814684894239</v>
      </c>
      <c r="G63">
        <f t="shared" si="5"/>
        <v>6.7242498312348005</v>
      </c>
      <c r="H63">
        <f t="shared" si="6"/>
        <v>45.215535792861246</v>
      </c>
    </row>
    <row r="64" spans="1:8" x14ac:dyDescent="0.25">
      <c r="A64" t="s">
        <v>157</v>
      </c>
      <c r="B64">
        <v>91.354838709677423</v>
      </c>
      <c r="C64">
        <f t="shared" si="2"/>
        <v>85.504327448545482</v>
      </c>
      <c r="D64">
        <f t="shared" si="3"/>
        <v>1.060711915942274</v>
      </c>
      <c r="E64" s="2">
        <f t="shared" si="1"/>
        <v>1.0619368296168019</v>
      </c>
      <c r="F64">
        <f t="shared" si="4"/>
        <v>89.614809446093176</v>
      </c>
      <c r="G64">
        <f t="shared" si="5"/>
        <v>1.7400292635842476</v>
      </c>
      <c r="H64">
        <f t="shared" si="6"/>
        <v>3.0277018381295391</v>
      </c>
    </row>
    <row r="65" spans="1:8" x14ac:dyDescent="0.25">
      <c r="A65" t="s">
        <v>158</v>
      </c>
      <c r="B65">
        <v>88.9</v>
      </c>
      <c r="C65">
        <f t="shared" si="2"/>
        <v>89.083678390572601</v>
      </c>
      <c r="D65">
        <f t="shared" si="3"/>
        <v>1.9916064839617043</v>
      </c>
      <c r="E65" s="2">
        <f t="shared" si="1"/>
        <v>0.98287704266785691</v>
      </c>
      <c r="F65">
        <f t="shared" si="4"/>
        <v>84.69082820599111</v>
      </c>
      <c r="G65">
        <f t="shared" si="5"/>
        <v>4.2091717940088955</v>
      </c>
      <c r="H65">
        <f t="shared" si="6"/>
        <v>17.717127191480063</v>
      </c>
    </row>
    <row r="66" spans="1:8" x14ac:dyDescent="0.25">
      <c r="A66" t="s">
        <v>159</v>
      </c>
      <c r="B66">
        <v>77.387096774193552</v>
      </c>
      <c r="C66">
        <f t="shared" si="2"/>
        <v>90.20847625025263</v>
      </c>
      <c r="D66">
        <f t="shared" si="3"/>
        <v>1.6712320946588746</v>
      </c>
      <c r="E66" s="2">
        <f t="shared" si="1"/>
        <v>0.86238861663027644</v>
      </c>
      <c r="F66">
        <f t="shared" si="4"/>
        <v>78.666026774554581</v>
      </c>
      <c r="G66">
        <f t="shared" si="5"/>
        <v>-1.2789300003610293</v>
      </c>
      <c r="H66">
        <f t="shared" si="6"/>
        <v>1.6356619458234625</v>
      </c>
    </row>
    <row r="67" spans="1:8" x14ac:dyDescent="0.25">
      <c r="A67" t="s">
        <v>160</v>
      </c>
      <c r="B67">
        <v>91.935483870967744</v>
      </c>
      <c r="C67">
        <f t="shared" si="2"/>
        <v>88.725427749433663</v>
      </c>
      <c r="D67">
        <f t="shared" si="3"/>
        <v>0.50540299333512606</v>
      </c>
      <c r="E67" s="2">
        <f t="shared" si="1"/>
        <v>1.0567554473452463</v>
      </c>
      <c r="F67">
        <f t="shared" si="4"/>
        <v>97.662738448186133</v>
      </c>
      <c r="G67">
        <f t="shared" si="5"/>
        <v>-5.7272545772183889</v>
      </c>
      <c r="H67">
        <f t="shared" si="6"/>
        <v>32.801444992268983</v>
      </c>
    </row>
    <row r="68" spans="1:8" x14ac:dyDescent="0.25">
      <c r="A68" t="s">
        <v>161</v>
      </c>
      <c r="B68">
        <v>93.483870967741936</v>
      </c>
      <c r="C68">
        <f t="shared" si="2"/>
        <v>88.528714096635994</v>
      </c>
      <c r="D68">
        <f t="shared" si="3"/>
        <v>0.24589912428842214</v>
      </c>
      <c r="E68" s="2">
        <f t="shared" si="1"/>
        <v>1.0605581503533972</v>
      </c>
      <c r="F68">
        <f t="shared" si="4"/>
        <v>94.757505503049344</v>
      </c>
      <c r="G68">
        <f t="shared" si="5"/>
        <v>-1.2736345353074086</v>
      </c>
      <c r="H68">
        <f t="shared" si="6"/>
        <v>1.6221449295277186</v>
      </c>
    </row>
    <row r="69" spans="1:8" x14ac:dyDescent="0.25">
      <c r="A69" t="s">
        <v>162</v>
      </c>
      <c r="B69">
        <v>82.766666666666666</v>
      </c>
      <c r="C69">
        <f t="shared" si="2"/>
        <v>86.101585327224839</v>
      </c>
      <c r="D69">
        <f t="shared" si="3"/>
        <v>-0.7420579114910798</v>
      </c>
      <c r="E69" s="2">
        <f t="shared" si="1"/>
        <v>0.9778820945581409</v>
      </c>
      <c r="F69">
        <f t="shared" si="4"/>
        <v>87.254529306565033</v>
      </c>
      <c r="G69">
        <f t="shared" si="5"/>
        <v>-4.487862639898367</v>
      </c>
      <c r="H69">
        <f t="shared" si="6"/>
        <v>20.14091107459554</v>
      </c>
    </row>
    <row r="70" spans="1:8" x14ac:dyDescent="0.25">
      <c r="A70" t="s">
        <v>163</v>
      </c>
      <c r="B70">
        <v>72.838709677419359</v>
      </c>
      <c r="C70">
        <f t="shared" si="2"/>
        <v>84.83385948474799</v>
      </c>
      <c r="D70">
        <f t="shared" si="3"/>
        <v>-0.93634594422173023</v>
      </c>
      <c r="E70" s="2">
        <f t="shared" si="1"/>
        <v>0.86151386508228867</v>
      </c>
      <c r="F70">
        <f t="shared" si="4"/>
        <v>73.613084764268791</v>
      </c>
      <c r="G70">
        <f t="shared" si="5"/>
        <v>-0.77437508684943168</v>
      </c>
      <c r="H70">
        <f t="shared" si="6"/>
        <v>0.59965677513306481</v>
      </c>
    </row>
    <row r="71" spans="1:8" x14ac:dyDescent="0.25">
      <c r="A71" t="s">
        <v>164</v>
      </c>
      <c r="B71">
        <v>94.096774193548384</v>
      </c>
      <c r="C71">
        <f t="shared" si="2"/>
        <v>86.909808287147513</v>
      </c>
      <c r="D71">
        <f t="shared" si="3"/>
        <v>0.17700487257321607</v>
      </c>
      <c r="E71" s="2">
        <f t="shared" si="1"/>
        <v>1.0627511848970621</v>
      </c>
      <c r="F71">
        <f t="shared" si="4"/>
        <v>88.659154452672695</v>
      </c>
      <c r="G71">
        <f t="shared" si="5"/>
        <v>5.4376197408756894</v>
      </c>
      <c r="H71">
        <f t="shared" si="6"/>
        <v>29.567708446360999</v>
      </c>
    </row>
    <row r="72" spans="1:8" x14ac:dyDescent="0.25">
      <c r="A72" t="s">
        <v>165</v>
      </c>
      <c r="B72">
        <v>87.645161290322577</v>
      </c>
      <c r="C72">
        <f t="shared" si="2"/>
        <v>84.483937273056597</v>
      </c>
      <c r="D72">
        <f t="shared" si="3"/>
        <v>-0.7850238258746477</v>
      </c>
      <c r="E72" s="2">
        <f t="shared" si="1"/>
        <v>1.0552093886806739</v>
      </c>
      <c r="F72">
        <f t="shared" si="4"/>
        <v>92.360629484845305</v>
      </c>
      <c r="G72">
        <f t="shared" si="5"/>
        <v>-4.7154681945227281</v>
      </c>
      <c r="H72">
        <f t="shared" si="6"/>
        <v>22.235640293555438</v>
      </c>
    </row>
    <row r="73" spans="1:8" x14ac:dyDescent="0.25">
      <c r="A73" t="s">
        <v>166</v>
      </c>
      <c r="B73">
        <v>83.7</v>
      </c>
      <c r="C73">
        <f t="shared" si="2"/>
        <v>84.807820830822934</v>
      </c>
      <c r="D73">
        <f t="shared" si="3"/>
        <v>-0.37516919836469648</v>
      </c>
      <c r="E73" s="2">
        <f t="shared" si="1"/>
        <v>0.97997517207219842</v>
      </c>
      <c r="F73">
        <f t="shared" si="4"/>
        <v>81.847668793970826</v>
      </c>
      <c r="G73">
        <f t="shared" si="5"/>
        <v>1.8523312060291772</v>
      </c>
      <c r="H73">
        <f t="shared" si="6"/>
        <v>3.4311308968295062</v>
      </c>
    </row>
    <row r="74" spans="1:8" x14ac:dyDescent="0.25">
      <c r="A74" t="s">
        <v>167</v>
      </c>
      <c r="B74">
        <v>73.129032258064512</v>
      </c>
      <c r="C74">
        <f t="shared" si="2"/>
        <v>84.697073906830923</v>
      </c>
      <c r="D74">
        <f t="shared" si="3"/>
        <v>-0.27743813951601787</v>
      </c>
      <c r="E74" s="2">
        <f t="shared" si="1"/>
        <v>0.86195414750523214</v>
      </c>
      <c r="F74">
        <f t="shared" si="4"/>
        <v>72.7399000470255</v>
      </c>
      <c r="G74">
        <f t="shared" si="5"/>
        <v>0.38913221103901208</v>
      </c>
      <c r="H74">
        <f t="shared" si="6"/>
        <v>0.15142387766811025</v>
      </c>
    </row>
    <row r="75" spans="1:8" x14ac:dyDescent="0.25">
      <c r="A75" t="s">
        <v>168</v>
      </c>
      <c r="B75">
        <v>84.709677419354833</v>
      </c>
      <c r="C75">
        <f t="shared" si="2"/>
        <v>81.661326293772959</v>
      </c>
      <c r="D75">
        <f t="shared" si="3"/>
        <v>-1.2969154362797957</v>
      </c>
      <c r="E75" s="2">
        <f t="shared" si="1"/>
        <v>1.0568749708575362</v>
      </c>
      <c r="F75">
        <f t="shared" si="4"/>
        <v>89.71706794029231</v>
      </c>
      <c r="G75">
        <f t="shared" si="5"/>
        <v>-5.0073905209374772</v>
      </c>
      <c r="H75">
        <f t="shared" si="6"/>
        <v>25.073959829174498</v>
      </c>
    </row>
    <row r="76" spans="1:8" x14ac:dyDescent="0.25">
      <c r="A76" t="s">
        <v>169</v>
      </c>
      <c r="B76">
        <v>84.967741935483872</v>
      </c>
      <c r="C76">
        <f t="shared" si="2"/>
        <v>80.456760920232853</v>
      </c>
      <c r="D76">
        <f t="shared" si="3"/>
        <v>-1.2627826483454065</v>
      </c>
      <c r="E76" s="2">
        <f t="shared" ref="E76:E86" si="7">($B$3*B76/C76)+(1-$B$3)*E72</f>
        <v>1.0554076567345723</v>
      </c>
      <c r="F76">
        <f t="shared" si="4"/>
        <v>84.801280852617879</v>
      </c>
      <c r="G76">
        <f t="shared" si="5"/>
        <v>0.16646108286599315</v>
      </c>
      <c r="H76">
        <f t="shared" si="6"/>
        <v>2.7709292108919037E-2</v>
      </c>
    </row>
    <row r="77" spans="1:8" x14ac:dyDescent="0.25">
      <c r="A77" t="s">
        <v>170</v>
      </c>
      <c r="B77">
        <v>83.266666666666666</v>
      </c>
      <c r="C77">
        <f t="shared" ref="C77:C86" si="8">$B$1*B77/E73+(1-$B$1)*(C76+D76)</f>
        <v>82.574252987378827</v>
      </c>
      <c r="D77">
        <f t="shared" ref="D77:D86" si="9">$B$2*(C77-C76)+(1-$B$2)*D76</f>
        <v>-1.3425619221714369E-2</v>
      </c>
      <c r="E77" s="2">
        <f t="shared" si="7"/>
        <v>0.98654209414987026</v>
      </c>
      <c r="F77">
        <f t="shared" ref="F77:F86" si="10">(C76+D76)*E73</f>
        <v>77.608132484074844</v>
      </c>
      <c r="G77">
        <f t="shared" ref="G77:G86" si="11">B77-F77</f>
        <v>5.6585341825918221</v>
      </c>
      <c r="H77">
        <f t="shared" ref="H77:H86" si="12">G77*G77</f>
        <v>32.019009095560101</v>
      </c>
    </row>
    <row r="78" spans="1:8" x14ac:dyDescent="0.25">
      <c r="A78" t="s">
        <v>171</v>
      </c>
      <c r="B78">
        <v>73.774193548387103</v>
      </c>
      <c r="C78">
        <f t="shared" si="8"/>
        <v>84.33383379030866</v>
      </c>
      <c r="D78">
        <f t="shared" si="9"/>
        <v>0.64188148527037658</v>
      </c>
      <c r="E78" s="2">
        <f t="shared" si="7"/>
        <v>0.86492056364589143</v>
      </c>
      <c r="F78">
        <f t="shared" si="10"/>
        <v>71.163647571446504</v>
      </c>
      <c r="G78">
        <f t="shared" si="11"/>
        <v>2.6105459769405996</v>
      </c>
      <c r="H78">
        <f t="shared" si="12"/>
        <v>6.8149502977207499</v>
      </c>
    </row>
    <row r="79" spans="1:8" x14ac:dyDescent="0.25">
      <c r="A79" t="s">
        <v>172</v>
      </c>
      <c r="B79">
        <v>86.612903225806448</v>
      </c>
      <c r="C79">
        <f t="shared" si="8"/>
        <v>83.205526572993904</v>
      </c>
      <c r="D79">
        <f t="shared" si="9"/>
        <v>-1.2384183822909067E-2</v>
      </c>
      <c r="E79" s="2">
        <f t="shared" si="7"/>
        <v>1.0531942706042265</v>
      </c>
      <c r="F79">
        <f t="shared" si="10"/>
        <v>89.808706605475891</v>
      </c>
      <c r="G79">
        <f t="shared" si="11"/>
        <v>-3.1958033796694423</v>
      </c>
      <c r="H79">
        <f t="shared" si="12"/>
        <v>10.213159241506629</v>
      </c>
    </row>
    <row r="80" spans="1:8" x14ac:dyDescent="0.25">
      <c r="A80" t="s">
        <v>173</v>
      </c>
      <c r="B80">
        <v>88.258064516129039</v>
      </c>
      <c r="C80">
        <f t="shared" si="8"/>
        <v>83.445735589324727</v>
      </c>
      <c r="D80">
        <f t="shared" si="9"/>
        <v>8.0974822968655227E-2</v>
      </c>
      <c r="E80" s="2">
        <f t="shared" si="7"/>
        <v>1.0559306272386657</v>
      </c>
      <c r="F80">
        <f t="shared" si="10"/>
        <v>87.802679465340574</v>
      </c>
      <c r="G80">
        <f t="shared" si="11"/>
        <v>0.4553850507884647</v>
      </c>
      <c r="H80">
        <f t="shared" si="12"/>
        <v>0.20737554448161258</v>
      </c>
    </row>
    <row r="81" spans="1:8" x14ac:dyDescent="0.25">
      <c r="A81" t="s">
        <v>174</v>
      </c>
      <c r="B81">
        <v>83.666666666666671</v>
      </c>
      <c r="C81">
        <f t="shared" si="8"/>
        <v>84.276798128857436</v>
      </c>
      <c r="D81">
        <f t="shared" si="9"/>
        <v>0.35820890600158212</v>
      </c>
      <c r="E81" s="2">
        <f t="shared" si="7"/>
        <v>0.98797943276551703</v>
      </c>
      <c r="F81">
        <f t="shared" si="10"/>
        <v>82.402615807593691</v>
      </c>
      <c r="G81">
        <f t="shared" si="11"/>
        <v>1.2640508590729809</v>
      </c>
      <c r="H81">
        <f t="shared" si="12"/>
        <v>1.597824574323141</v>
      </c>
    </row>
    <row r="82" spans="1:8" x14ac:dyDescent="0.25">
      <c r="A82" t="s">
        <v>175</v>
      </c>
      <c r="B82">
        <v>77.225806451612897</v>
      </c>
      <c r="C82">
        <f t="shared" si="8"/>
        <v>87.358108083268405</v>
      </c>
      <c r="D82">
        <f t="shared" si="9"/>
        <v>1.3646730907771103</v>
      </c>
      <c r="E82" s="2">
        <f t="shared" si="7"/>
        <v>0.86933399328109173</v>
      </c>
      <c r="F82">
        <f t="shared" si="10"/>
        <v>73.202557988764241</v>
      </c>
      <c r="G82">
        <f t="shared" si="11"/>
        <v>4.023248462848656</v>
      </c>
      <c r="H82">
        <f t="shared" si="12"/>
        <v>16.186528193814073</v>
      </c>
    </row>
    <row r="83" spans="1:8" x14ac:dyDescent="0.25">
      <c r="A83" t="s">
        <v>176</v>
      </c>
      <c r="B83">
        <v>90.064516129032256</v>
      </c>
      <c r="C83">
        <f t="shared" si="8"/>
        <v>86.845239069736976</v>
      </c>
      <c r="D83">
        <f t="shared" si="9"/>
        <v>0.6707293663977234</v>
      </c>
      <c r="E83" s="2">
        <f t="shared" si="7"/>
        <v>1.0494669941609245</v>
      </c>
      <c r="F83">
        <f t="shared" si="10"/>
        <v>93.442324804577282</v>
      </c>
      <c r="G83">
        <f t="shared" si="11"/>
        <v>-3.3778086755450261</v>
      </c>
      <c r="H83">
        <f t="shared" si="12"/>
        <v>11.409591448587243</v>
      </c>
    </row>
    <row r="84" spans="1:8" x14ac:dyDescent="0.25">
      <c r="A84" t="s">
        <v>177</v>
      </c>
      <c r="B84">
        <v>88.774193548387103</v>
      </c>
      <c r="C84">
        <f t="shared" si="8"/>
        <v>85.499817590307288</v>
      </c>
      <c r="D84">
        <f t="shared" si="9"/>
        <v>-7.4444456151190497E-2</v>
      </c>
      <c r="E84" s="2">
        <f t="shared" si="7"/>
        <v>1.0518546413882712</v>
      </c>
      <c r="F84">
        <f t="shared" si="10"/>
        <v>92.410791444166989</v>
      </c>
      <c r="G84">
        <f t="shared" si="11"/>
        <v>-3.6365978957798859</v>
      </c>
      <c r="H84">
        <f t="shared" si="12"/>
        <v>13.224844255590694</v>
      </c>
    </row>
    <row r="85" spans="1:8" x14ac:dyDescent="0.25">
      <c r="A85" t="s">
        <v>178</v>
      </c>
      <c r="B85">
        <v>81.400000000000006</v>
      </c>
      <c r="C85">
        <f t="shared" si="8"/>
        <v>83.648645042542412</v>
      </c>
      <c r="D85">
        <f t="shared" si="9"/>
        <v>-0.73112709792765895</v>
      </c>
      <c r="E85" s="2">
        <f t="shared" si="7"/>
        <v>0.98454425347452967</v>
      </c>
      <c r="F85">
        <f t="shared" si="10"/>
        <v>84.39851169286618</v>
      </c>
      <c r="G85">
        <f t="shared" si="11"/>
        <v>-2.9985116928661739</v>
      </c>
      <c r="H85">
        <f t="shared" si="12"/>
        <v>8.991072372255168</v>
      </c>
    </row>
    <row r="86" spans="1:8" x14ac:dyDescent="0.25">
      <c r="A86" t="s">
        <v>179</v>
      </c>
      <c r="B86">
        <v>72.903225806451616</v>
      </c>
      <c r="C86">
        <f t="shared" si="8"/>
        <v>83.469850826067386</v>
      </c>
      <c r="D86">
        <f t="shared" si="9"/>
        <v>-0.52698364038661194</v>
      </c>
      <c r="E86" s="2">
        <f t="shared" si="7"/>
        <v>0.87027566032160064</v>
      </c>
      <c r="F86">
        <f t="shared" si="10"/>
        <v>72.083016987748536</v>
      </c>
      <c r="G86">
        <f t="shared" si="11"/>
        <v>0.8202088187030796</v>
      </c>
      <c r="H86">
        <f t="shared" si="12"/>
        <v>0.67274250627830134</v>
      </c>
    </row>
    <row r="87" spans="1:8" x14ac:dyDescent="0.25">
      <c r="A87" t="s">
        <v>180</v>
      </c>
      <c r="F87">
        <f>($C$86+$D$86*H87)*E83</f>
        <v>87.04580151244518</v>
      </c>
      <c r="H87">
        <v>1</v>
      </c>
    </row>
    <row r="88" spans="1:8" x14ac:dyDescent="0.25">
      <c r="A88" t="s">
        <v>181</v>
      </c>
      <c r="F88">
        <f t="shared" ref="F88:F90" si="13">($C$86+$D$86*H88)*E84</f>
        <v>86.689529631232915</v>
      </c>
      <c r="H88">
        <v>2</v>
      </c>
    </row>
    <row r="89" spans="1:8" x14ac:dyDescent="0.25">
      <c r="A89" t="s">
        <v>182</v>
      </c>
      <c r="F89">
        <f t="shared" si="13"/>
        <v>80.62324582472769</v>
      </c>
      <c r="H89">
        <v>3</v>
      </c>
    </row>
    <row r="90" spans="1:8" x14ac:dyDescent="0.25">
      <c r="A90" t="s">
        <v>183</v>
      </c>
      <c r="F90">
        <f t="shared" si="13"/>
        <v>70.807295402136745</v>
      </c>
      <c r="H90">
        <v>4</v>
      </c>
    </row>
    <row r="91" spans="1:8" x14ac:dyDescent="0.25">
      <c r="A91" t="s">
        <v>184</v>
      </c>
      <c r="F91">
        <f>($C$86+$D$86*H91)*E83</f>
        <v>84.833593764251106</v>
      </c>
      <c r="H91">
        <v>5</v>
      </c>
    </row>
    <row r="92" spans="1:8" x14ac:dyDescent="0.25">
      <c r="A92" t="s">
        <v>185</v>
      </c>
      <c r="F92">
        <f t="shared" ref="F92:F94" si="14">($C$86+$D$86*H92)*E84</f>
        <v>84.472288878927543</v>
      </c>
      <c r="H92">
        <v>6</v>
      </c>
    </row>
    <row r="93" spans="1:8" x14ac:dyDescent="0.25">
      <c r="A93" t="s">
        <v>186</v>
      </c>
      <c r="F93">
        <f t="shared" si="14"/>
        <v>78.547890965456787</v>
      </c>
      <c r="H93">
        <v>7</v>
      </c>
    </row>
    <row r="94" spans="1:8" x14ac:dyDescent="0.25">
      <c r="A94" t="s">
        <v>187</v>
      </c>
      <c r="F94">
        <f t="shared" si="14"/>
        <v>68.97281125967217</v>
      </c>
      <c r="H94">
        <v>8</v>
      </c>
    </row>
    <row r="95" spans="1:8" x14ac:dyDescent="0.25">
      <c r="A95" t="s">
        <v>188</v>
      </c>
      <c r="F95">
        <f>($C$86+$D$86*H95)*E83</f>
        <v>82.621386016057031</v>
      </c>
      <c r="H95">
        <v>9</v>
      </c>
    </row>
    <row r="96" spans="1:8" x14ac:dyDescent="0.25">
      <c r="A96" t="s">
        <v>189</v>
      </c>
      <c r="F96">
        <f t="shared" ref="F96:F98" si="15">($C$86+$D$86*H96)*E84</f>
        <v>82.255048126622142</v>
      </c>
      <c r="H96">
        <v>10</v>
      </c>
    </row>
    <row r="97" spans="1:8" x14ac:dyDescent="0.25">
      <c r="A97" t="s">
        <v>190</v>
      </c>
      <c r="F97">
        <f t="shared" si="15"/>
        <v>76.472536106185885</v>
      </c>
      <c r="H97">
        <v>11</v>
      </c>
    </row>
    <row r="98" spans="1:8" x14ac:dyDescent="0.25">
      <c r="A98" t="s">
        <v>191</v>
      </c>
      <c r="F98">
        <f t="shared" si="15"/>
        <v>67.138327117207623</v>
      </c>
      <c r="H98">
        <v>12</v>
      </c>
    </row>
    <row r="99" spans="1:8" x14ac:dyDescent="0.25">
      <c r="A99" t="s">
        <v>192</v>
      </c>
      <c r="F99">
        <f>($C$86+$D$86*H99)*E83</f>
        <v>80.409178267862956</v>
      </c>
      <c r="H99">
        <v>13</v>
      </c>
    </row>
    <row r="100" spans="1:8" x14ac:dyDescent="0.25">
      <c r="A100" t="s">
        <v>193</v>
      </c>
      <c r="F100">
        <f t="shared" ref="F100:F102" si="16">($C$86+$D$86*H100)*E84</f>
        <v>80.03780737431677</v>
      </c>
      <c r="H100">
        <v>14</v>
      </c>
    </row>
    <row r="101" spans="1:8" x14ac:dyDescent="0.25">
      <c r="A101" t="s">
        <v>194</v>
      </c>
      <c r="F101">
        <f t="shared" si="16"/>
        <v>74.397181246914968</v>
      </c>
      <c r="H101">
        <v>15</v>
      </c>
    </row>
    <row r="102" spans="1:8" x14ac:dyDescent="0.25">
      <c r="A102" t="s">
        <v>195</v>
      </c>
      <c r="F102">
        <f t="shared" si="16"/>
        <v>65.303842974743063</v>
      </c>
      <c r="H102">
        <v>16</v>
      </c>
    </row>
    <row r="103" spans="1:8" x14ac:dyDescent="0.25">
      <c r="A103" t="s">
        <v>196</v>
      </c>
      <c r="F103">
        <f>($C$86+$D$86*H103)*E83</f>
        <v>78.196970519668866</v>
      </c>
      <c r="H103">
        <v>17</v>
      </c>
    </row>
    <row r="104" spans="1:8" x14ac:dyDescent="0.25">
      <c r="A104" t="s">
        <v>197</v>
      </c>
      <c r="F104">
        <f t="shared" ref="F104:F106" si="17">($C$86+$D$86*H104)*E84</f>
        <v>77.820566622011398</v>
      </c>
      <c r="H104">
        <v>18</v>
      </c>
    </row>
    <row r="105" spans="1:8" x14ac:dyDescent="0.25">
      <c r="A105" t="s">
        <v>198</v>
      </c>
      <c r="F105">
        <f t="shared" si="17"/>
        <v>72.321826387644052</v>
      </c>
      <c r="H105">
        <v>19</v>
      </c>
    </row>
    <row r="106" spans="1:8" x14ac:dyDescent="0.25">
      <c r="A106" t="s">
        <v>199</v>
      </c>
      <c r="F106">
        <f t="shared" si="17"/>
        <v>63.469358832278502</v>
      </c>
      <c r="H106">
        <v>20</v>
      </c>
    </row>
    <row r="107" spans="1:8" x14ac:dyDescent="0.25">
      <c r="A107" t="s">
        <v>200</v>
      </c>
      <c r="F107">
        <f>($C$86+$D$86*H107)*E83</f>
        <v>75.984762771474792</v>
      </c>
      <c r="H107">
        <v>21</v>
      </c>
    </row>
    <row r="108" spans="1:8" x14ac:dyDescent="0.25">
      <c r="A108" t="s">
        <v>201</v>
      </c>
      <c r="F108">
        <f t="shared" ref="F108:F110" si="18">($C$86+$D$86*H108)*E84</f>
        <v>75.603325869705998</v>
      </c>
      <c r="H108">
        <v>22</v>
      </c>
    </row>
    <row r="109" spans="1:8" x14ac:dyDescent="0.25">
      <c r="A109" t="s">
        <v>202</v>
      </c>
      <c r="F109">
        <f t="shared" si="18"/>
        <v>70.246471528373149</v>
      </c>
      <c r="H109">
        <v>23</v>
      </c>
    </row>
    <row r="110" spans="1:8" x14ac:dyDescent="0.25">
      <c r="A110" t="s">
        <v>203</v>
      </c>
      <c r="F110">
        <f t="shared" si="18"/>
        <v>61.634874689813941</v>
      </c>
      <c r="H110">
        <v>24</v>
      </c>
    </row>
    <row r="111" spans="1:8" x14ac:dyDescent="0.25">
      <c r="A111" s="1"/>
    </row>
    <row r="112" spans="1:8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Temperature Data</vt:lpstr>
      <vt:lpstr>Single</vt:lpstr>
      <vt:lpstr>Double</vt:lpstr>
      <vt:lpstr>Triple</vt:lpstr>
      <vt:lpstr>Holt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Tewari</dc:creator>
  <cp:lastModifiedBy>Chetan Tewari</cp:lastModifiedBy>
  <dcterms:created xsi:type="dcterms:W3CDTF">2021-02-11T22:53:28Z</dcterms:created>
  <dcterms:modified xsi:type="dcterms:W3CDTF">2021-03-12T19:31:08Z</dcterms:modified>
</cp:coreProperties>
</file>