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PRO\Downloads\"/>
    </mc:Choice>
  </mc:AlternateContent>
  <xr:revisionPtr revIDLastSave="0" documentId="8_{AB329025-2B23-4E35-8222-0A51E3F5E9C9}" xr6:coauthVersionLast="47" xr6:coauthVersionMax="47" xr10:uidLastSave="{00000000-0000-0000-0000-000000000000}"/>
  <bookViews>
    <workbookView xWindow="-110" yWindow="-110" windowWidth="19420" windowHeight="10300" xr2:uid="{B9D21F0A-BFE9-42E5-A963-7FAEC01D89AE}"/>
  </bookViews>
  <sheets>
    <sheet name="Battery Swap Station Model" sheetId="5" r:id="rId1"/>
  </sheets>
  <definedNames>
    <definedName name="solver_adj" localSheetId="0" hidden="1">'Battery Swap Station Model'!$C$68:$M$68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'Battery Swap Station Model'!$C$68:$M$68</definedName>
    <definedName name="solver_lhs2" localSheetId="0" hidden="1">'Battery Swap Station Model'!$C$71:$C$87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'Battery Swap Station Model'!$M$70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'Battery Swap Station Model'!$E$71:$E$87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5" l="1"/>
  <c r="C71" i="5" s="1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D48" i="5"/>
  <c r="C72" i="5" s="1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C74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D51" i="5"/>
  <c r="C75" i="5" s="1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D53" i="5"/>
  <c r="C77" i="5" s="1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D55" i="5"/>
  <c r="C79" i="5" s="1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56" i="5"/>
  <c r="C80" i="5" s="1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D59" i="5"/>
  <c r="C83" i="5" s="1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D60" i="5"/>
  <c r="C84" i="5" s="1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D61" i="5"/>
  <c r="C85" i="5" s="1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D62" i="5"/>
  <c r="C86" i="5" s="1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D63" i="5"/>
  <c r="C87" i="5" s="1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47" i="5"/>
  <c r="M70" i="5"/>
  <c r="C82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71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6" i="5"/>
  <c r="M30" i="5"/>
  <c r="C78" i="5" l="1"/>
  <c r="C76" i="5"/>
  <c r="C81" i="5"/>
  <c r="C73" i="5"/>
</calcChain>
</file>

<file path=xl/sharedStrings.xml><?xml version="1.0" encoding="utf-8"?>
<sst xmlns="http://schemas.openxmlformats.org/spreadsheetml/2006/main" count="154" uniqueCount="35">
  <si>
    <t>Distances between Locations</t>
  </si>
  <si>
    <t>Potential Charging stations</t>
  </si>
  <si>
    <t>JB Nagar</t>
  </si>
  <si>
    <t>Garware</t>
  </si>
  <si>
    <t>International Airport</t>
  </si>
  <si>
    <t>Amboli</t>
  </si>
  <si>
    <t>Saki Naka</t>
  </si>
  <si>
    <t>Four Bunglows</t>
  </si>
  <si>
    <t>Malad</t>
  </si>
  <si>
    <t>Hub Mall - Goregaon</t>
  </si>
  <si>
    <t>Powai</t>
  </si>
  <si>
    <t>Juhu</t>
  </si>
  <si>
    <t>Parle Station</t>
  </si>
  <si>
    <t>Ghatkopar E</t>
  </si>
  <si>
    <t>Andheri west</t>
  </si>
  <si>
    <t>Kandivli W</t>
  </si>
  <si>
    <t>Kandivli E</t>
  </si>
  <si>
    <t>Bandra W</t>
  </si>
  <si>
    <t>Andheri Station (W)</t>
  </si>
  <si>
    <t>11,9</t>
  </si>
  <si>
    <t>Locations of charging station</t>
  </si>
  <si>
    <t>Include service center</t>
  </si>
  <si>
    <t>&gt;=</t>
  </si>
  <si>
    <t xml:space="preserve">Tureno </t>
  </si>
  <si>
    <t>Locations within a 7 kms radius</t>
  </si>
  <si>
    <t>Rider Density(Average number of riders per day)</t>
  </si>
  <si>
    <t>Client Locations (Have battery swapping)</t>
  </si>
  <si>
    <t>Each fully charged battery gives an average mileage in KMS of</t>
  </si>
  <si>
    <t>Approximate number of battery swaps required per vehicle per day</t>
  </si>
  <si>
    <t>Calculated demand</t>
  </si>
  <si>
    <t>Number of swaps each station can handle per day</t>
  </si>
  <si>
    <t>The minimum distance of which each battery swap station should be</t>
  </si>
  <si>
    <t>Number of battery swap stations to setup</t>
  </si>
  <si>
    <t>The battery swap stations need to be able to hande the required number of battery swaps per day</t>
  </si>
  <si>
    <t>Average distance travelled by a rider in KMS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</si>
</sst>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0" xfId="1" applyFont="1"/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3" fillId="0" borderId="0" xfId="0" applyFont="1"/>
    <xf numFmtId="1" fontId="5" fillId="5" borderId="0" xfId="0" applyNumberFormat="1" applyFont="1" applyFill="1"/>
    <xf numFmtId="1" fontId="0" fillId="2" borderId="0" xfId="0" applyNumberFormat="1" applyFill="1"/>
    <xf numFmtId="0" fontId="4" fillId="0" borderId="0" xfId="0" applyFont="1"/>
    <xf numFmtId="0" fontId="0" fillId="6" borderId="0" xfId="0" applyFill="1"/>
    <xf numFmtId="0" fontId="1" fillId="4" borderId="0" xfId="1" applyFill="1" applyAlignment="1">
      <alignment horizontal="center"/>
    </xf>
    <xf numFmtId="0" fontId="0" fillId="3" borderId="0" xfId="0" applyFill="1"/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</cellXfs>
  <cellStyles count="3">
    <cellStyle name="Comma 2" xfId="2" xr:uid="{58C3FBF6-B0D2-428A-BE3C-531154163046}"/>
    <cellStyle name="Normal" xfId="0" builtinId="0"/>
    <cellStyle name="Normal 2" xfId="1" xr:uid="{98CCCCF3-D837-4007-AC08-593C7232F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2359-73B3-4C6F-ACB4-E29B2EC11BA7}">
  <dimension ref="A1:S87"/>
  <sheetViews>
    <sheetView tabSelected="1" zoomScale="80" zoomScaleNormal="80" workbookViewId="0">
      <selection activeCell="L79" sqref="L79"/>
    </sheetView>
  </sheetViews>
  <sheetFormatPr defaultRowHeight="14.5" x14ac:dyDescent="0.35"/>
  <cols>
    <col min="2" max="2" width="26.36328125" bestFit="1" customWidth="1"/>
    <col min="4" max="4" width="13.1796875" bestFit="1" customWidth="1"/>
    <col min="5" max="5" width="18.1796875" bestFit="1" customWidth="1"/>
    <col min="6" max="6" width="11.81640625" bestFit="1" customWidth="1"/>
    <col min="8" max="8" width="6.08984375" bestFit="1" customWidth="1"/>
    <col min="9" max="9" width="18.26953125" bestFit="1" customWidth="1"/>
    <col min="10" max="10" width="5.81640625" bestFit="1" customWidth="1"/>
    <col min="11" max="11" width="4.81640625" bestFit="1" customWidth="1"/>
    <col min="12" max="12" width="17.453125" bestFit="1" customWidth="1"/>
    <col min="13" max="13" width="9.08984375" bestFit="1" customWidth="1"/>
    <col min="14" max="14" width="7.90625" bestFit="1" customWidth="1"/>
    <col min="15" max="15" width="11.08984375" bestFit="1" customWidth="1"/>
    <col min="16" max="16" width="8" bestFit="1" customWidth="1"/>
    <col min="17" max="17" width="11.26953125" bestFit="1" customWidth="1"/>
    <col min="18" max="18" width="6.7265625" bestFit="1" customWidth="1"/>
    <col min="19" max="19" width="9.54296875" bestFit="1" customWidth="1"/>
  </cols>
  <sheetData>
    <row r="1" spans="1:19" x14ac:dyDescent="0.35">
      <c r="A1" s="9" t="s">
        <v>23</v>
      </c>
    </row>
    <row r="3" spans="1:19" x14ac:dyDescent="0.35">
      <c r="B3" s="2" t="s">
        <v>0</v>
      </c>
      <c r="C3" s="13" t="s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4" t="s">
        <v>26</v>
      </c>
      <c r="O3" s="14"/>
      <c r="P3" s="14"/>
      <c r="Q3" s="14"/>
      <c r="R3" s="14"/>
      <c r="S3" s="14"/>
    </row>
    <row r="4" spans="1:19" x14ac:dyDescent="0.35">
      <c r="B4" s="3"/>
      <c r="C4" s="4" t="s">
        <v>6</v>
      </c>
      <c r="D4" s="4" t="s">
        <v>7</v>
      </c>
      <c r="E4" s="4" t="s">
        <v>4</v>
      </c>
      <c r="F4" s="4" t="s">
        <v>14</v>
      </c>
      <c r="G4" s="4" t="s">
        <v>16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18</v>
      </c>
      <c r="M4" s="4" t="s">
        <v>17</v>
      </c>
      <c r="N4" s="5" t="s">
        <v>2</v>
      </c>
      <c r="O4" s="5" t="s">
        <v>13</v>
      </c>
      <c r="P4" s="5" t="s">
        <v>3</v>
      </c>
      <c r="Q4" s="5" t="s">
        <v>12</v>
      </c>
      <c r="R4" s="5" t="s">
        <v>5</v>
      </c>
      <c r="S4" s="5" t="s">
        <v>15</v>
      </c>
    </row>
    <row r="5" spans="1:19" x14ac:dyDescent="0.35">
      <c r="B5" s="4" t="s">
        <v>6</v>
      </c>
      <c r="C5" s="4">
        <v>0</v>
      </c>
      <c r="D5" s="4">
        <v>9</v>
      </c>
      <c r="E5" s="4">
        <v>6.5</v>
      </c>
      <c r="F5" s="4">
        <v>6.6</v>
      </c>
      <c r="G5" s="4">
        <v>16.100000000000001</v>
      </c>
      <c r="H5" s="4">
        <v>14.1</v>
      </c>
      <c r="I5" s="4">
        <v>8.1</v>
      </c>
      <c r="J5" s="4">
        <v>3.4</v>
      </c>
      <c r="K5" s="4">
        <v>9.1</v>
      </c>
      <c r="L5" s="4">
        <v>6.6</v>
      </c>
      <c r="M5" s="4">
        <v>13.8</v>
      </c>
      <c r="N5" s="5">
        <v>2.7</v>
      </c>
      <c r="O5" s="5">
        <v>4.4000000000000004</v>
      </c>
      <c r="P5" s="5">
        <v>4.5999999999999996</v>
      </c>
      <c r="Q5" s="5">
        <v>6.1</v>
      </c>
      <c r="R5" s="5">
        <v>6.2</v>
      </c>
      <c r="S5" s="5">
        <v>16.100000000000001</v>
      </c>
    </row>
    <row r="6" spans="1:19" x14ac:dyDescent="0.35">
      <c r="B6" s="4" t="s">
        <v>7</v>
      </c>
      <c r="C6" s="4">
        <v>9</v>
      </c>
      <c r="D6" s="4">
        <v>0</v>
      </c>
      <c r="E6" s="4">
        <v>2.9</v>
      </c>
      <c r="F6" s="4">
        <v>3.3</v>
      </c>
      <c r="G6" s="4">
        <v>11.5</v>
      </c>
      <c r="H6" s="4">
        <v>9.5</v>
      </c>
      <c r="I6" s="4">
        <v>6.5</v>
      </c>
      <c r="J6" s="4">
        <v>12.5</v>
      </c>
      <c r="K6" s="4">
        <v>3.1</v>
      </c>
      <c r="L6" s="4">
        <v>3.3</v>
      </c>
      <c r="M6" s="4">
        <v>9.1</v>
      </c>
      <c r="N6" s="5">
        <v>6.8</v>
      </c>
      <c r="O6" s="5">
        <v>14.3</v>
      </c>
      <c r="P6" s="5">
        <v>5.0999999999999996</v>
      </c>
      <c r="Q6" s="5">
        <v>6.2</v>
      </c>
      <c r="R6" s="5">
        <v>2.9</v>
      </c>
      <c r="S6" s="5">
        <v>11.3</v>
      </c>
    </row>
    <row r="7" spans="1:19" x14ac:dyDescent="0.35">
      <c r="B7" s="4" t="s">
        <v>4</v>
      </c>
      <c r="C7" s="4">
        <v>6.5</v>
      </c>
      <c r="D7" s="4">
        <v>2.9</v>
      </c>
      <c r="E7" s="4">
        <v>0</v>
      </c>
      <c r="F7" s="4">
        <v>8.8000000000000007</v>
      </c>
      <c r="G7" s="4">
        <v>15</v>
      </c>
      <c r="H7" s="4">
        <v>12.8</v>
      </c>
      <c r="I7" s="4">
        <v>7.2</v>
      </c>
      <c r="J7" s="4">
        <v>9.5</v>
      </c>
      <c r="K7" s="4">
        <v>5.7</v>
      </c>
      <c r="L7" s="4">
        <v>4.5999999999999996</v>
      </c>
      <c r="M7" s="4">
        <v>6.3</v>
      </c>
      <c r="N7" s="5">
        <v>3.8</v>
      </c>
      <c r="O7" s="5">
        <v>11.9</v>
      </c>
      <c r="P7" s="5">
        <v>2.1</v>
      </c>
      <c r="Q7" s="5">
        <v>1</v>
      </c>
      <c r="R7" s="5">
        <v>5.2</v>
      </c>
      <c r="S7" s="5">
        <v>14.3</v>
      </c>
    </row>
    <row r="8" spans="1:19" x14ac:dyDescent="0.35">
      <c r="B8" s="4" t="s">
        <v>14</v>
      </c>
      <c r="C8" s="4">
        <v>6.6</v>
      </c>
      <c r="D8" s="4">
        <v>3.3</v>
      </c>
      <c r="E8" s="4">
        <v>8.8000000000000007</v>
      </c>
      <c r="F8" s="4">
        <v>0</v>
      </c>
      <c r="G8" s="4">
        <v>11.6</v>
      </c>
      <c r="H8" s="4">
        <v>10.4</v>
      </c>
      <c r="I8" s="4">
        <v>4.7</v>
      </c>
      <c r="J8" s="4">
        <v>9.9</v>
      </c>
      <c r="K8" s="4">
        <v>4.0999999999999996</v>
      </c>
      <c r="L8" s="4">
        <v>1.5</v>
      </c>
      <c r="M8" s="4">
        <v>10.5</v>
      </c>
      <c r="N8" s="5">
        <v>4.5</v>
      </c>
      <c r="O8" s="5">
        <v>11.6</v>
      </c>
      <c r="P8" s="5">
        <v>4.5999999999999996</v>
      </c>
      <c r="Q8" s="5">
        <v>5.7</v>
      </c>
      <c r="R8" s="5">
        <v>6</v>
      </c>
      <c r="S8" s="5">
        <v>12.9</v>
      </c>
    </row>
    <row r="9" spans="1:19" x14ac:dyDescent="0.35">
      <c r="B9" s="4" t="s">
        <v>16</v>
      </c>
      <c r="C9" s="4">
        <v>16.100000000000001</v>
      </c>
      <c r="D9" s="4">
        <v>11.5</v>
      </c>
      <c r="E9" s="4">
        <v>15</v>
      </c>
      <c r="F9" s="4">
        <v>11.6</v>
      </c>
      <c r="G9" s="4">
        <v>0</v>
      </c>
      <c r="H9" s="4">
        <v>5.2</v>
      </c>
      <c r="I9" s="4">
        <v>8.6</v>
      </c>
      <c r="J9" s="4">
        <v>14.9</v>
      </c>
      <c r="K9" s="4">
        <v>14.6</v>
      </c>
      <c r="L9" s="4">
        <v>11.6</v>
      </c>
      <c r="M9" s="4">
        <v>18.2</v>
      </c>
      <c r="N9" s="5">
        <v>13.9</v>
      </c>
      <c r="O9" s="5">
        <v>19.5</v>
      </c>
      <c r="P9" s="5">
        <v>12.2</v>
      </c>
      <c r="Q9" s="5">
        <v>13.7</v>
      </c>
      <c r="R9" s="5">
        <v>11.2</v>
      </c>
      <c r="S9" s="5">
        <v>4</v>
      </c>
    </row>
    <row r="10" spans="1:19" x14ac:dyDescent="0.35">
      <c r="B10" s="4" t="s">
        <v>8</v>
      </c>
      <c r="C10" s="4">
        <v>14.1</v>
      </c>
      <c r="D10" s="4">
        <v>9.5</v>
      </c>
      <c r="E10" s="4">
        <v>12.8</v>
      </c>
      <c r="F10" s="4">
        <v>10.4</v>
      </c>
      <c r="G10" s="4">
        <v>5.2</v>
      </c>
      <c r="H10" s="4">
        <v>0</v>
      </c>
      <c r="I10" s="4">
        <v>5.5</v>
      </c>
      <c r="J10" s="4">
        <v>15.2</v>
      </c>
      <c r="K10" s="4">
        <v>10.9</v>
      </c>
      <c r="L10" s="4">
        <v>8</v>
      </c>
      <c r="M10" s="4">
        <v>21.8</v>
      </c>
      <c r="N10" s="5">
        <v>11.2</v>
      </c>
      <c r="O10" s="5">
        <v>19.100000000000001</v>
      </c>
      <c r="P10" s="5">
        <v>12.2</v>
      </c>
      <c r="Q10" s="5">
        <v>13.5</v>
      </c>
      <c r="R10" s="5">
        <v>7.6</v>
      </c>
      <c r="S10" s="5">
        <v>2.2000000000000002</v>
      </c>
    </row>
    <row r="11" spans="1:19" x14ac:dyDescent="0.35">
      <c r="B11" s="4" t="s">
        <v>9</v>
      </c>
      <c r="C11" s="4">
        <v>8.1</v>
      </c>
      <c r="D11" s="4">
        <v>6.5</v>
      </c>
      <c r="E11" s="4">
        <v>7.2</v>
      </c>
      <c r="F11" s="4">
        <v>4.7</v>
      </c>
      <c r="G11" s="4">
        <v>8.6</v>
      </c>
      <c r="H11" s="4">
        <v>5.5</v>
      </c>
      <c r="I11" s="4">
        <v>0</v>
      </c>
      <c r="J11" s="4">
        <v>8.5</v>
      </c>
      <c r="K11" s="4">
        <v>8.6</v>
      </c>
      <c r="L11" s="4">
        <v>5.2</v>
      </c>
      <c r="M11" s="4">
        <v>14.4</v>
      </c>
      <c r="N11" s="5">
        <v>5.9</v>
      </c>
      <c r="O11" s="5">
        <v>13</v>
      </c>
      <c r="P11" s="5">
        <v>7.3</v>
      </c>
      <c r="Q11" s="5">
        <v>7.4</v>
      </c>
      <c r="R11" s="5">
        <v>4.8</v>
      </c>
      <c r="S11" s="5">
        <v>6.9</v>
      </c>
    </row>
    <row r="12" spans="1:19" x14ac:dyDescent="0.35">
      <c r="B12" s="4" t="s">
        <v>10</v>
      </c>
      <c r="C12" s="4">
        <v>3.4</v>
      </c>
      <c r="D12" s="4">
        <v>12.5</v>
      </c>
      <c r="E12" s="4">
        <v>9.5</v>
      </c>
      <c r="F12" s="4">
        <v>9.9</v>
      </c>
      <c r="G12" s="4">
        <v>14.9</v>
      </c>
      <c r="H12" s="4">
        <v>15.2</v>
      </c>
      <c r="I12" s="4">
        <v>8.5</v>
      </c>
      <c r="J12" s="4">
        <v>0</v>
      </c>
      <c r="K12" s="4">
        <v>12.8</v>
      </c>
      <c r="L12" s="4">
        <v>10.3</v>
      </c>
      <c r="M12" s="4">
        <v>18.2</v>
      </c>
      <c r="N12" s="5">
        <v>6.3</v>
      </c>
      <c r="O12" s="5">
        <v>11.6</v>
      </c>
      <c r="P12" s="5">
        <v>8.1</v>
      </c>
      <c r="Q12" s="5">
        <v>9.3000000000000007</v>
      </c>
      <c r="R12" s="5">
        <v>9.9</v>
      </c>
      <c r="S12" s="5">
        <v>16.3</v>
      </c>
    </row>
    <row r="13" spans="1:19" x14ac:dyDescent="0.35">
      <c r="B13" s="4" t="s">
        <v>11</v>
      </c>
      <c r="C13" s="4">
        <v>9.1</v>
      </c>
      <c r="D13" s="4">
        <v>3.1</v>
      </c>
      <c r="E13" s="4">
        <v>5.7</v>
      </c>
      <c r="F13" s="4">
        <v>4.0999999999999996</v>
      </c>
      <c r="G13" s="4">
        <v>14.6</v>
      </c>
      <c r="H13" s="4">
        <v>10.9</v>
      </c>
      <c r="I13" s="4">
        <v>8.6</v>
      </c>
      <c r="J13" s="4">
        <v>12.8</v>
      </c>
      <c r="K13" s="4">
        <v>0</v>
      </c>
      <c r="L13" s="4">
        <v>3.4</v>
      </c>
      <c r="M13" s="4">
        <v>7.8</v>
      </c>
      <c r="N13" s="5">
        <v>4.8</v>
      </c>
      <c r="O13" s="5">
        <v>12.1</v>
      </c>
      <c r="P13" s="5">
        <v>3.8</v>
      </c>
      <c r="Q13" s="5">
        <v>5.2</v>
      </c>
      <c r="R13" s="5">
        <v>1</v>
      </c>
      <c r="S13" s="5">
        <v>16.8</v>
      </c>
    </row>
    <row r="14" spans="1:19" x14ac:dyDescent="0.35">
      <c r="B14" s="4" t="s">
        <v>18</v>
      </c>
      <c r="C14" s="4">
        <v>6.6</v>
      </c>
      <c r="D14" s="4">
        <v>3.3</v>
      </c>
      <c r="E14" s="4">
        <v>4.5999999999999996</v>
      </c>
      <c r="F14" s="4">
        <v>1.5</v>
      </c>
      <c r="G14" s="4">
        <v>11.6</v>
      </c>
      <c r="H14" s="4">
        <v>8</v>
      </c>
      <c r="I14" s="4">
        <v>5.2</v>
      </c>
      <c r="J14" s="4">
        <v>10.3</v>
      </c>
      <c r="K14" s="4">
        <v>3.4</v>
      </c>
      <c r="L14" s="4">
        <v>0</v>
      </c>
      <c r="M14" s="4">
        <v>7.8</v>
      </c>
      <c r="N14" s="5">
        <v>4.4000000000000004</v>
      </c>
      <c r="O14" s="5">
        <v>11.6</v>
      </c>
      <c r="P14" s="5">
        <v>3.5</v>
      </c>
      <c r="Q14" s="5">
        <v>4.5999999999999996</v>
      </c>
      <c r="R14" s="5">
        <v>8.6</v>
      </c>
      <c r="S14" s="5">
        <v>12.9</v>
      </c>
    </row>
    <row r="15" spans="1:19" x14ac:dyDescent="0.35">
      <c r="B15" s="4" t="s">
        <v>17</v>
      </c>
      <c r="C15" s="4">
        <v>13.8</v>
      </c>
      <c r="D15" s="4">
        <v>9.1</v>
      </c>
      <c r="E15" s="4">
        <v>6.3</v>
      </c>
      <c r="F15" s="4">
        <v>10.5</v>
      </c>
      <c r="G15" s="4">
        <v>18.2</v>
      </c>
      <c r="H15" s="4">
        <v>21.8</v>
      </c>
      <c r="I15" s="4">
        <v>14.4</v>
      </c>
      <c r="J15" s="4">
        <v>18.2</v>
      </c>
      <c r="K15" s="4">
        <v>7.8</v>
      </c>
      <c r="L15" s="4">
        <v>7.8</v>
      </c>
      <c r="M15" s="4">
        <v>0</v>
      </c>
      <c r="N15" s="5">
        <v>11.4</v>
      </c>
      <c r="O15" s="5">
        <v>12.2</v>
      </c>
      <c r="P15" s="5">
        <v>9.6999999999999993</v>
      </c>
      <c r="Q15" s="5">
        <v>8.6</v>
      </c>
      <c r="R15" s="5">
        <v>8.6</v>
      </c>
      <c r="S15" s="5">
        <v>23.3</v>
      </c>
    </row>
    <row r="16" spans="1:19" x14ac:dyDescent="0.35">
      <c r="B16" s="5" t="s">
        <v>2</v>
      </c>
      <c r="C16" s="5">
        <v>2.7</v>
      </c>
      <c r="D16" s="5">
        <v>6.8</v>
      </c>
      <c r="E16" s="5">
        <v>3.8</v>
      </c>
      <c r="F16" s="5">
        <v>4.5</v>
      </c>
      <c r="G16" s="5">
        <v>13.9</v>
      </c>
      <c r="H16" s="5">
        <v>11.2</v>
      </c>
      <c r="I16" s="5">
        <v>5.9</v>
      </c>
      <c r="J16" s="5">
        <v>6.3</v>
      </c>
      <c r="K16" s="5">
        <v>4.8</v>
      </c>
      <c r="L16" s="5">
        <v>4.4000000000000004</v>
      </c>
      <c r="M16" s="5">
        <v>11.4</v>
      </c>
      <c r="N16" s="5">
        <v>0</v>
      </c>
      <c r="O16" s="5">
        <v>7.8</v>
      </c>
      <c r="P16" s="5">
        <v>1.9</v>
      </c>
      <c r="Q16" s="5">
        <v>2.9</v>
      </c>
      <c r="R16" s="5">
        <v>3.6</v>
      </c>
      <c r="S16" s="5">
        <v>14.5</v>
      </c>
    </row>
    <row r="17" spans="2:19" x14ac:dyDescent="0.35">
      <c r="B17" s="5" t="s">
        <v>13</v>
      </c>
      <c r="C17" s="5">
        <v>4.4000000000000004</v>
      </c>
      <c r="D17" s="5">
        <v>14.3</v>
      </c>
      <c r="E17" s="5">
        <v>11.9</v>
      </c>
      <c r="F17" s="5">
        <v>11.6</v>
      </c>
      <c r="G17" s="5">
        <v>19.5</v>
      </c>
      <c r="H17" s="5">
        <v>19.100000000000001</v>
      </c>
      <c r="I17" s="5">
        <v>13</v>
      </c>
      <c r="J17" s="5">
        <v>11.6</v>
      </c>
      <c r="K17" s="5">
        <v>12.1</v>
      </c>
      <c r="L17" s="5">
        <v>11.6</v>
      </c>
      <c r="M17" s="5">
        <v>12.2</v>
      </c>
      <c r="N17" s="5">
        <v>7.8</v>
      </c>
      <c r="O17" s="5">
        <v>0</v>
      </c>
      <c r="P17" s="5">
        <v>12.8</v>
      </c>
      <c r="Q17" s="5" t="s">
        <v>19</v>
      </c>
      <c r="R17" s="5">
        <v>15.4</v>
      </c>
      <c r="S17" s="5">
        <v>25.9</v>
      </c>
    </row>
    <row r="18" spans="2:19" x14ac:dyDescent="0.35">
      <c r="B18" s="5" t="s">
        <v>3</v>
      </c>
      <c r="C18" s="5">
        <v>4.5999999999999996</v>
      </c>
      <c r="D18" s="5">
        <v>5.0999999999999996</v>
      </c>
      <c r="E18" s="5">
        <v>2.1</v>
      </c>
      <c r="F18" s="5">
        <v>4.5999999999999996</v>
      </c>
      <c r="G18" s="5">
        <v>12.2</v>
      </c>
      <c r="H18" s="5">
        <v>12.2</v>
      </c>
      <c r="I18" s="5">
        <v>7.3</v>
      </c>
      <c r="J18" s="5">
        <v>8.1</v>
      </c>
      <c r="K18" s="5">
        <v>3.8</v>
      </c>
      <c r="L18" s="5">
        <v>3.5</v>
      </c>
      <c r="M18" s="5">
        <v>9.6999999999999993</v>
      </c>
      <c r="N18" s="5">
        <v>1.9</v>
      </c>
      <c r="O18" s="5">
        <v>12.8</v>
      </c>
      <c r="P18" s="5">
        <v>0</v>
      </c>
      <c r="Q18" s="5">
        <v>2.4</v>
      </c>
      <c r="R18" s="5">
        <v>2.6</v>
      </c>
      <c r="S18" s="5">
        <v>13.2</v>
      </c>
    </row>
    <row r="19" spans="2:19" x14ac:dyDescent="0.35">
      <c r="B19" s="5" t="s">
        <v>12</v>
      </c>
      <c r="C19" s="5">
        <v>6.1</v>
      </c>
      <c r="D19" s="5">
        <v>6.2</v>
      </c>
      <c r="E19" s="5">
        <v>1</v>
      </c>
      <c r="F19" s="5">
        <v>5.7</v>
      </c>
      <c r="G19" s="5">
        <v>13.7</v>
      </c>
      <c r="H19" s="5">
        <v>13.5</v>
      </c>
      <c r="I19" s="5">
        <v>7.4</v>
      </c>
      <c r="J19" s="5">
        <v>9.3000000000000007</v>
      </c>
      <c r="K19" s="5">
        <v>5.2</v>
      </c>
      <c r="L19" s="5">
        <v>4.5999999999999996</v>
      </c>
      <c r="M19" s="5">
        <v>8.6</v>
      </c>
      <c r="N19" s="5">
        <v>2.9</v>
      </c>
      <c r="O19" s="5" t="s">
        <v>19</v>
      </c>
      <c r="P19" s="5">
        <v>2.4</v>
      </c>
      <c r="Q19" s="5">
        <v>0</v>
      </c>
      <c r="R19" s="5">
        <v>4.5999999999999996</v>
      </c>
      <c r="S19" s="5">
        <v>14.8</v>
      </c>
    </row>
    <row r="20" spans="2:19" x14ac:dyDescent="0.35">
      <c r="B20" s="5" t="s">
        <v>5</v>
      </c>
      <c r="C20" s="5">
        <v>6.2</v>
      </c>
      <c r="D20" s="5">
        <v>2.9</v>
      </c>
      <c r="E20" s="5">
        <v>5.2</v>
      </c>
      <c r="F20" s="5">
        <v>6</v>
      </c>
      <c r="G20" s="5">
        <v>11.2</v>
      </c>
      <c r="H20" s="5">
        <v>7.6</v>
      </c>
      <c r="I20" s="5">
        <v>4.8</v>
      </c>
      <c r="J20" s="5">
        <v>9.9</v>
      </c>
      <c r="K20" s="5">
        <v>1</v>
      </c>
      <c r="L20" s="5">
        <v>8.6</v>
      </c>
      <c r="M20" s="5">
        <v>8.6</v>
      </c>
      <c r="N20" s="5">
        <v>3.6</v>
      </c>
      <c r="O20" s="5">
        <v>15.4</v>
      </c>
      <c r="P20" s="5">
        <v>2.6</v>
      </c>
      <c r="Q20" s="5">
        <v>4.5999999999999996</v>
      </c>
      <c r="R20" s="5">
        <v>0</v>
      </c>
      <c r="S20" s="5">
        <v>12.5</v>
      </c>
    </row>
    <row r="21" spans="2:19" x14ac:dyDescent="0.35">
      <c r="B21" s="5" t="s">
        <v>15</v>
      </c>
      <c r="C21" s="5">
        <v>16.100000000000001</v>
      </c>
      <c r="D21" s="5">
        <v>11.3</v>
      </c>
      <c r="E21" s="5">
        <v>14.3</v>
      </c>
      <c r="F21" s="5">
        <v>12.9</v>
      </c>
      <c r="G21" s="5">
        <v>4</v>
      </c>
      <c r="H21" s="5">
        <v>2.2000000000000002</v>
      </c>
      <c r="I21" s="5">
        <v>6.9</v>
      </c>
      <c r="J21" s="5">
        <v>16.3</v>
      </c>
      <c r="K21" s="5">
        <v>16.8</v>
      </c>
      <c r="L21" s="5">
        <v>12.9</v>
      </c>
      <c r="M21" s="5">
        <v>23.3</v>
      </c>
      <c r="N21" s="5">
        <v>14.5</v>
      </c>
      <c r="O21" s="5">
        <v>25.9</v>
      </c>
      <c r="P21" s="5">
        <v>13.2</v>
      </c>
      <c r="Q21" s="5">
        <v>14.8</v>
      </c>
      <c r="R21" s="5">
        <v>12.5</v>
      </c>
      <c r="S21" s="5">
        <v>0</v>
      </c>
    </row>
    <row r="24" spans="2:19" x14ac:dyDescent="0.35">
      <c r="B24" s="9" t="s">
        <v>25</v>
      </c>
      <c r="F24" s="9" t="s">
        <v>33</v>
      </c>
    </row>
    <row r="25" spans="2:19" x14ac:dyDescent="0.35">
      <c r="D25" t="s">
        <v>29</v>
      </c>
    </row>
    <row r="26" spans="2:19" x14ac:dyDescent="0.35">
      <c r="B26" s="4" t="s">
        <v>6</v>
      </c>
      <c r="C26" s="1">
        <v>52</v>
      </c>
      <c r="D26">
        <f>C26*$M$30</f>
        <v>173.33333333333334</v>
      </c>
      <c r="F26" s="9" t="s">
        <v>34</v>
      </c>
      <c r="M26">
        <v>150</v>
      </c>
    </row>
    <row r="27" spans="2:19" x14ac:dyDescent="0.35">
      <c r="B27" s="4" t="s">
        <v>7</v>
      </c>
      <c r="C27" s="1">
        <v>30</v>
      </c>
      <c r="D27">
        <f t="shared" ref="D27:D42" si="0">C27*$M$30</f>
        <v>100</v>
      </c>
    </row>
    <row r="28" spans="2:19" x14ac:dyDescent="0.35">
      <c r="B28" s="4" t="s">
        <v>4</v>
      </c>
      <c r="C28" s="1">
        <v>42</v>
      </c>
      <c r="D28">
        <f t="shared" si="0"/>
        <v>140</v>
      </c>
      <c r="F28" s="9" t="s">
        <v>27</v>
      </c>
      <c r="M28">
        <v>45</v>
      </c>
    </row>
    <row r="29" spans="2:19" x14ac:dyDescent="0.35">
      <c r="B29" s="4" t="s">
        <v>14</v>
      </c>
      <c r="C29" s="1">
        <v>25</v>
      </c>
      <c r="D29">
        <f t="shared" si="0"/>
        <v>83.333333333333343</v>
      </c>
    </row>
    <row r="30" spans="2:19" x14ac:dyDescent="0.35">
      <c r="B30" s="4" t="s">
        <v>16</v>
      </c>
      <c r="C30" s="1">
        <v>49</v>
      </c>
      <c r="D30">
        <f t="shared" si="0"/>
        <v>163.33333333333334</v>
      </c>
      <c r="F30" s="9" t="s">
        <v>28</v>
      </c>
      <c r="M30">
        <f>M26/M28</f>
        <v>3.3333333333333335</v>
      </c>
    </row>
    <row r="31" spans="2:19" x14ac:dyDescent="0.35">
      <c r="B31" s="4" t="s">
        <v>8</v>
      </c>
      <c r="C31" s="1">
        <v>23</v>
      </c>
      <c r="D31">
        <f t="shared" si="0"/>
        <v>76.666666666666671</v>
      </c>
    </row>
    <row r="32" spans="2:19" x14ac:dyDescent="0.35">
      <c r="B32" s="4" t="s">
        <v>9</v>
      </c>
      <c r="C32" s="1">
        <v>60</v>
      </c>
      <c r="D32">
        <f t="shared" si="0"/>
        <v>200</v>
      </c>
      <c r="F32" s="9" t="s">
        <v>30</v>
      </c>
      <c r="M32">
        <v>80</v>
      </c>
    </row>
    <row r="33" spans="2:19" x14ac:dyDescent="0.35">
      <c r="B33" s="4" t="s">
        <v>10</v>
      </c>
      <c r="C33" s="1">
        <v>34</v>
      </c>
      <c r="D33">
        <f t="shared" si="0"/>
        <v>113.33333333333334</v>
      </c>
    </row>
    <row r="34" spans="2:19" x14ac:dyDescent="0.35">
      <c r="B34" s="4" t="s">
        <v>11</v>
      </c>
      <c r="C34" s="1">
        <v>32</v>
      </c>
      <c r="D34">
        <f t="shared" si="0"/>
        <v>106.66666666666667</v>
      </c>
      <c r="F34" s="9" t="s">
        <v>31</v>
      </c>
      <c r="M34">
        <v>7</v>
      </c>
    </row>
    <row r="35" spans="2:19" x14ac:dyDescent="0.35">
      <c r="B35" s="4" t="s">
        <v>18</v>
      </c>
      <c r="C35" s="1">
        <v>66</v>
      </c>
      <c r="D35">
        <f t="shared" si="0"/>
        <v>220</v>
      </c>
    </row>
    <row r="36" spans="2:19" x14ac:dyDescent="0.35">
      <c r="B36" s="4" t="s">
        <v>17</v>
      </c>
      <c r="C36" s="1">
        <v>53</v>
      </c>
      <c r="D36">
        <f t="shared" si="0"/>
        <v>176.66666666666669</v>
      </c>
    </row>
    <row r="37" spans="2:19" x14ac:dyDescent="0.35">
      <c r="B37" s="5" t="s">
        <v>2</v>
      </c>
      <c r="C37" s="1">
        <v>44</v>
      </c>
      <c r="D37">
        <f t="shared" si="0"/>
        <v>146.66666666666669</v>
      </c>
    </row>
    <row r="38" spans="2:19" x14ac:dyDescent="0.35">
      <c r="B38" s="5" t="s">
        <v>13</v>
      </c>
      <c r="C38" s="1">
        <v>21</v>
      </c>
      <c r="D38">
        <f t="shared" si="0"/>
        <v>70</v>
      </c>
    </row>
    <row r="39" spans="2:19" x14ac:dyDescent="0.35">
      <c r="B39" s="5" t="s">
        <v>3</v>
      </c>
      <c r="C39" s="1">
        <v>38</v>
      </c>
      <c r="D39">
        <f t="shared" si="0"/>
        <v>126.66666666666667</v>
      </c>
    </row>
    <row r="40" spans="2:19" x14ac:dyDescent="0.35">
      <c r="B40" s="5" t="s">
        <v>12</v>
      </c>
      <c r="C40" s="1">
        <v>19</v>
      </c>
      <c r="D40">
        <f t="shared" si="0"/>
        <v>63.333333333333336</v>
      </c>
    </row>
    <row r="41" spans="2:19" x14ac:dyDescent="0.35">
      <c r="B41" s="5" t="s">
        <v>5</v>
      </c>
      <c r="C41" s="1">
        <v>44</v>
      </c>
      <c r="D41">
        <f t="shared" si="0"/>
        <v>146.66666666666669</v>
      </c>
    </row>
    <row r="42" spans="2:19" x14ac:dyDescent="0.35">
      <c r="B42" s="5" t="s">
        <v>15</v>
      </c>
      <c r="C42" s="1">
        <v>54</v>
      </c>
      <c r="D42">
        <f t="shared" si="0"/>
        <v>180</v>
      </c>
    </row>
    <row r="45" spans="2:19" x14ac:dyDescent="0.35">
      <c r="B45" t="s">
        <v>24</v>
      </c>
    </row>
    <row r="46" spans="2:19" x14ac:dyDescent="0.35">
      <c r="C46" s="11" t="s">
        <v>6</v>
      </c>
      <c r="D46" s="11" t="s">
        <v>7</v>
      </c>
      <c r="E46" s="11" t="s">
        <v>4</v>
      </c>
      <c r="F46" s="11" t="s">
        <v>14</v>
      </c>
      <c r="G46" s="11" t="s">
        <v>16</v>
      </c>
      <c r="H46" s="11" t="s">
        <v>8</v>
      </c>
      <c r="I46" s="11" t="s">
        <v>9</v>
      </c>
      <c r="J46" s="11" t="s">
        <v>10</v>
      </c>
      <c r="K46" s="11" t="s">
        <v>11</v>
      </c>
      <c r="L46" s="11" t="s">
        <v>18</v>
      </c>
      <c r="M46" s="11" t="s">
        <v>17</v>
      </c>
      <c r="N46" s="11" t="s">
        <v>2</v>
      </c>
      <c r="O46" s="11" t="s">
        <v>13</v>
      </c>
      <c r="P46" s="11" t="s">
        <v>3</v>
      </c>
      <c r="Q46" s="11" t="s">
        <v>12</v>
      </c>
      <c r="R46" s="11" t="s">
        <v>5</v>
      </c>
      <c r="S46" s="11" t="s">
        <v>15</v>
      </c>
    </row>
    <row r="47" spans="2:19" x14ac:dyDescent="0.35">
      <c r="B47" s="11" t="s">
        <v>6</v>
      </c>
      <c r="C47">
        <f>IF(C5&gt;$M$34,0,1)</f>
        <v>1</v>
      </c>
      <c r="D47">
        <f t="shared" ref="D47:S62" si="1">IF(D5&gt;$M$34,0,1)</f>
        <v>0</v>
      </c>
      <c r="E47">
        <f t="shared" si="1"/>
        <v>1</v>
      </c>
      <c r="F47">
        <f t="shared" si="1"/>
        <v>1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1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1</v>
      </c>
      <c r="O47">
        <f t="shared" si="1"/>
        <v>1</v>
      </c>
      <c r="P47">
        <f t="shared" si="1"/>
        <v>1</v>
      </c>
      <c r="Q47">
        <f t="shared" si="1"/>
        <v>1</v>
      </c>
      <c r="R47">
        <f t="shared" si="1"/>
        <v>1</v>
      </c>
      <c r="S47">
        <f t="shared" si="1"/>
        <v>0</v>
      </c>
    </row>
    <row r="48" spans="2:19" x14ac:dyDescent="0.35">
      <c r="B48" s="11" t="s">
        <v>7</v>
      </c>
      <c r="C48">
        <f t="shared" ref="C48:R63" si="2">IF(C6&gt;$M$34,0,1)</f>
        <v>0</v>
      </c>
      <c r="D48">
        <f t="shared" si="2"/>
        <v>1</v>
      </c>
      <c r="E48">
        <f t="shared" si="2"/>
        <v>1</v>
      </c>
      <c r="F48">
        <f t="shared" si="2"/>
        <v>1</v>
      </c>
      <c r="G48">
        <f t="shared" si="2"/>
        <v>0</v>
      </c>
      <c r="H48">
        <f t="shared" si="2"/>
        <v>0</v>
      </c>
      <c r="I48">
        <f t="shared" si="2"/>
        <v>1</v>
      </c>
      <c r="J48">
        <f t="shared" si="2"/>
        <v>0</v>
      </c>
      <c r="K48">
        <f t="shared" si="2"/>
        <v>1</v>
      </c>
      <c r="L48">
        <f t="shared" si="2"/>
        <v>1</v>
      </c>
      <c r="M48">
        <f t="shared" si="2"/>
        <v>0</v>
      </c>
      <c r="N48">
        <f t="shared" si="2"/>
        <v>1</v>
      </c>
      <c r="O48">
        <f t="shared" si="2"/>
        <v>0</v>
      </c>
      <c r="P48">
        <f t="shared" si="2"/>
        <v>1</v>
      </c>
      <c r="Q48">
        <f t="shared" si="2"/>
        <v>1</v>
      </c>
      <c r="R48">
        <f t="shared" si="2"/>
        <v>1</v>
      </c>
      <c r="S48">
        <f t="shared" si="1"/>
        <v>0</v>
      </c>
    </row>
    <row r="49" spans="2:19" x14ac:dyDescent="0.35">
      <c r="B49" s="11" t="s">
        <v>4</v>
      </c>
      <c r="C49">
        <f t="shared" si="2"/>
        <v>1</v>
      </c>
      <c r="D49">
        <f t="shared" si="1"/>
        <v>1</v>
      </c>
      <c r="E49">
        <f t="shared" si="1"/>
        <v>1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1</v>
      </c>
      <c r="L49">
        <f t="shared" si="1"/>
        <v>1</v>
      </c>
      <c r="M49">
        <f t="shared" si="1"/>
        <v>1</v>
      </c>
      <c r="N49">
        <f t="shared" si="1"/>
        <v>1</v>
      </c>
      <c r="O49">
        <f t="shared" si="1"/>
        <v>0</v>
      </c>
      <c r="P49">
        <f t="shared" si="1"/>
        <v>1</v>
      </c>
      <c r="Q49">
        <f t="shared" si="1"/>
        <v>1</v>
      </c>
      <c r="R49">
        <f t="shared" si="1"/>
        <v>1</v>
      </c>
      <c r="S49">
        <f t="shared" si="1"/>
        <v>0</v>
      </c>
    </row>
    <row r="50" spans="2:19" x14ac:dyDescent="0.35">
      <c r="B50" s="11" t="s">
        <v>14</v>
      </c>
      <c r="C50">
        <f t="shared" si="2"/>
        <v>1</v>
      </c>
      <c r="D50">
        <f t="shared" si="1"/>
        <v>1</v>
      </c>
      <c r="E50">
        <f t="shared" si="1"/>
        <v>0</v>
      </c>
      <c r="F50">
        <f t="shared" si="1"/>
        <v>1</v>
      </c>
      <c r="G50">
        <f t="shared" si="1"/>
        <v>0</v>
      </c>
      <c r="H50">
        <f t="shared" si="1"/>
        <v>0</v>
      </c>
      <c r="I50">
        <f t="shared" si="1"/>
        <v>1</v>
      </c>
      <c r="J50">
        <f t="shared" si="1"/>
        <v>0</v>
      </c>
      <c r="K50">
        <f t="shared" si="1"/>
        <v>1</v>
      </c>
      <c r="L50">
        <f t="shared" si="1"/>
        <v>1</v>
      </c>
      <c r="M50">
        <f t="shared" si="1"/>
        <v>0</v>
      </c>
      <c r="N50">
        <f t="shared" si="1"/>
        <v>1</v>
      </c>
      <c r="O50">
        <f t="shared" si="1"/>
        <v>0</v>
      </c>
      <c r="P50">
        <f t="shared" si="1"/>
        <v>1</v>
      </c>
      <c r="Q50">
        <f t="shared" si="1"/>
        <v>1</v>
      </c>
      <c r="R50">
        <f t="shared" si="1"/>
        <v>1</v>
      </c>
      <c r="S50">
        <f t="shared" si="1"/>
        <v>0</v>
      </c>
    </row>
    <row r="51" spans="2:19" x14ac:dyDescent="0.35">
      <c r="B51" s="11" t="s">
        <v>16</v>
      </c>
      <c r="C51">
        <f t="shared" si="2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1</v>
      </c>
      <c r="H51">
        <f t="shared" si="1"/>
        <v>1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1</v>
      </c>
    </row>
    <row r="52" spans="2:19" x14ac:dyDescent="0.35">
      <c r="B52" s="11" t="s">
        <v>8</v>
      </c>
      <c r="C52">
        <f t="shared" si="2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1</v>
      </c>
      <c r="H52">
        <f t="shared" si="1"/>
        <v>1</v>
      </c>
      <c r="I52">
        <f t="shared" si="1"/>
        <v>1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1</v>
      </c>
    </row>
    <row r="53" spans="2:19" x14ac:dyDescent="0.35">
      <c r="B53" s="11" t="s">
        <v>9</v>
      </c>
      <c r="C53">
        <f t="shared" si="2"/>
        <v>0</v>
      </c>
      <c r="D53">
        <f t="shared" si="1"/>
        <v>1</v>
      </c>
      <c r="E53">
        <f t="shared" si="1"/>
        <v>0</v>
      </c>
      <c r="F53">
        <f t="shared" si="1"/>
        <v>1</v>
      </c>
      <c r="G53">
        <f t="shared" si="1"/>
        <v>0</v>
      </c>
      <c r="H53">
        <f t="shared" si="1"/>
        <v>1</v>
      </c>
      <c r="I53">
        <f t="shared" si="1"/>
        <v>1</v>
      </c>
      <c r="J53">
        <f t="shared" si="1"/>
        <v>0</v>
      </c>
      <c r="K53">
        <f t="shared" si="1"/>
        <v>0</v>
      </c>
      <c r="L53">
        <f t="shared" si="1"/>
        <v>1</v>
      </c>
      <c r="M53">
        <f t="shared" si="1"/>
        <v>0</v>
      </c>
      <c r="N53">
        <f t="shared" si="1"/>
        <v>1</v>
      </c>
      <c r="O53">
        <f t="shared" si="1"/>
        <v>0</v>
      </c>
      <c r="P53">
        <f t="shared" si="1"/>
        <v>0</v>
      </c>
      <c r="Q53">
        <f t="shared" si="1"/>
        <v>0</v>
      </c>
      <c r="R53">
        <f t="shared" si="1"/>
        <v>1</v>
      </c>
      <c r="S53">
        <f t="shared" si="1"/>
        <v>1</v>
      </c>
    </row>
    <row r="54" spans="2:19" x14ac:dyDescent="0.35">
      <c r="B54" s="11" t="s">
        <v>10</v>
      </c>
      <c r="C54">
        <f t="shared" si="2"/>
        <v>1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1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1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</row>
    <row r="55" spans="2:19" x14ac:dyDescent="0.35">
      <c r="B55" s="11" t="s">
        <v>11</v>
      </c>
      <c r="C55">
        <f t="shared" si="2"/>
        <v>0</v>
      </c>
      <c r="D55">
        <f t="shared" si="1"/>
        <v>1</v>
      </c>
      <c r="E55">
        <f t="shared" si="1"/>
        <v>1</v>
      </c>
      <c r="F55">
        <f t="shared" si="1"/>
        <v>1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f t="shared" si="1"/>
        <v>1</v>
      </c>
      <c r="L55">
        <f t="shared" si="1"/>
        <v>1</v>
      </c>
      <c r="M55">
        <f t="shared" si="1"/>
        <v>0</v>
      </c>
      <c r="N55">
        <f t="shared" si="1"/>
        <v>1</v>
      </c>
      <c r="O55">
        <f t="shared" si="1"/>
        <v>0</v>
      </c>
      <c r="P55">
        <f t="shared" si="1"/>
        <v>1</v>
      </c>
      <c r="Q55">
        <f t="shared" si="1"/>
        <v>1</v>
      </c>
      <c r="R55">
        <f t="shared" si="1"/>
        <v>1</v>
      </c>
      <c r="S55">
        <f t="shared" si="1"/>
        <v>0</v>
      </c>
    </row>
    <row r="56" spans="2:19" x14ac:dyDescent="0.35">
      <c r="B56" s="11" t="s">
        <v>18</v>
      </c>
      <c r="C56">
        <f t="shared" si="2"/>
        <v>1</v>
      </c>
      <c r="D56">
        <f t="shared" si="1"/>
        <v>1</v>
      </c>
      <c r="E56">
        <f t="shared" si="1"/>
        <v>1</v>
      </c>
      <c r="F56">
        <f t="shared" si="1"/>
        <v>1</v>
      </c>
      <c r="G56">
        <f t="shared" si="1"/>
        <v>0</v>
      </c>
      <c r="H56">
        <f t="shared" si="1"/>
        <v>0</v>
      </c>
      <c r="I56">
        <f t="shared" si="1"/>
        <v>1</v>
      </c>
      <c r="J56">
        <f t="shared" si="1"/>
        <v>0</v>
      </c>
      <c r="K56">
        <f t="shared" si="1"/>
        <v>1</v>
      </c>
      <c r="L56">
        <f t="shared" si="1"/>
        <v>1</v>
      </c>
      <c r="M56">
        <f t="shared" si="1"/>
        <v>0</v>
      </c>
      <c r="N56">
        <f t="shared" si="1"/>
        <v>1</v>
      </c>
      <c r="O56">
        <f t="shared" si="1"/>
        <v>0</v>
      </c>
      <c r="P56">
        <f t="shared" si="1"/>
        <v>1</v>
      </c>
      <c r="Q56">
        <f t="shared" si="1"/>
        <v>1</v>
      </c>
      <c r="R56">
        <f t="shared" si="1"/>
        <v>0</v>
      </c>
      <c r="S56">
        <f t="shared" si="1"/>
        <v>0</v>
      </c>
    </row>
    <row r="57" spans="2:19" x14ac:dyDescent="0.35">
      <c r="B57" s="11" t="s">
        <v>17</v>
      </c>
      <c r="C57">
        <f t="shared" si="2"/>
        <v>0</v>
      </c>
      <c r="D57">
        <f t="shared" si="1"/>
        <v>0</v>
      </c>
      <c r="E57">
        <f t="shared" si="1"/>
        <v>1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  <c r="M57">
        <f t="shared" si="1"/>
        <v>1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0</v>
      </c>
    </row>
    <row r="58" spans="2:19" x14ac:dyDescent="0.35">
      <c r="B58" s="11" t="s">
        <v>2</v>
      </c>
      <c r="C58">
        <f t="shared" si="2"/>
        <v>1</v>
      </c>
      <c r="D58">
        <f t="shared" si="1"/>
        <v>1</v>
      </c>
      <c r="E58">
        <f t="shared" si="1"/>
        <v>1</v>
      </c>
      <c r="F58">
        <f t="shared" si="1"/>
        <v>1</v>
      </c>
      <c r="G58">
        <f t="shared" si="1"/>
        <v>0</v>
      </c>
      <c r="H58">
        <f t="shared" si="1"/>
        <v>0</v>
      </c>
      <c r="I58">
        <f t="shared" si="1"/>
        <v>1</v>
      </c>
      <c r="J58">
        <f t="shared" si="1"/>
        <v>1</v>
      </c>
      <c r="K58">
        <f t="shared" si="1"/>
        <v>1</v>
      </c>
      <c r="L58">
        <f t="shared" si="1"/>
        <v>1</v>
      </c>
      <c r="M58">
        <f t="shared" si="1"/>
        <v>0</v>
      </c>
      <c r="N58">
        <f t="shared" si="1"/>
        <v>1</v>
      </c>
      <c r="O58">
        <f t="shared" si="1"/>
        <v>0</v>
      </c>
      <c r="P58">
        <f t="shared" si="1"/>
        <v>1</v>
      </c>
      <c r="Q58">
        <f t="shared" si="1"/>
        <v>1</v>
      </c>
      <c r="R58">
        <f t="shared" si="1"/>
        <v>1</v>
      </c>
      <c r="S58">
        <f t="shared" si="1"/>
        <v>0</v>
      </c>
    </row>
    <row r="59" spans="2:19" x14ac:dyDescent="0.35">
      <c r="B59" s="11" t="s">
        <v>13</v>
      </c>
      <c r="C59">
        <f t="shared" si="2"/>
        <v>1</v>
      </c>
      <c r="D59">
        <f t="shared" si="1"/>
        <v>0</v>
      </c>
      <c r="E59">
        <f t="shared" si="1"/>
        <v>0</v>
      </c>
      <c r="F59">
        <f t="shared" si="1"/>
        <v>0</v>
      </c>
      <c r="G59">
        <f t="shared" si="1"/>
        <v>0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1"/>
        <v>1</v>
      </c>
      <c r="P59">
        <f t="shared" si="1"/>
        <v>0</v>
      </c>
      <c r="Q59">
        <f t="shared" si="1"/>
        <v>0</v>
      </c>
      <c r="R59">
        <f t="shared" si="1"/>
        <v>0</v>
      </c>
      <c r="S59">
        <f t="shared" si="1"/>
        <v>0</v>
      </c>
    </row>
    <row r="60" spans="2:19" x14ac:dyDescent="0.35">
      <c r="B60" s="11" t="s">
        <v>3</v>
      </c>
      <c r="C60">
        <f t="shared" si="2"/>
        <v>1</v>
      </c>
      <c r="D60">
        <f t="shared" si="1"/>
        <v>1</v>
      </c>
      <c r="E60">
        <f t="shared" si="1"/>
        <v>1</v>
      </c>
      <c r="F60">
        <f t="shared" si="1"/>
        <v>1</v>
      </c>
      <c r="G60">
        <f t="shared" si="1"/>
        <v>0</v>
      </c>
      <c r="H60">
        <f t="shared" si="1"/>
        <v>0</v>
      </c>
      <c r="I60">
        <f t="shared" si="1"/>
        <v>0</v>
      </c>
      <c r="J60">
        <f t="shared" si="1"/>
        <v>0</v>
      </c>
      <c r="K60">
        <f t="shared" si="1"/>
        <v>1</v>
      </c>
      <c r="L60">
        <f t="shared" si="1"/>
        <v>1</v>
      </c>
      <c r="M60">
        <f t="shared" si="1"/>
        <v>0</v>
      </c>
      <c r="N60">
        <f t="shared" si="1"/>
        <v>1</v>
      </c>
      <c r="O60">
        <f t="shared" si="1"/>
        <v>0</v>
      </c>
      <c r="P60">
        <f t="shared" si="1"/>
        <v>1</v>
      </c>
      <c r="Q60">
        <f t="shared" si="1"/>
        <v>1</v>
      </c>
      <c r="R60">
        <f t="shared" si="1"/>
        <v>1</v>
      </c>
      <c r="S60">
        <f t="shared" si="1"/>
        <v>0</v>
      </c>
    </row>
    <row r="61" spans="2:19" x14ac:dyDescent="0.35">
      <c r="B61" s="11" t="s">
        <v>12</v>
      </c>
      <c r="C61">
        <f t="shared" si="2"/>
        <v>1</v>
      </c>
      <c r="D61">
        <f t="shared" si="1"/>
        <v>1</v>
      </c>
      <c r="E61">
        <f t="shared" si="1"/>
        <v>1</v>
      </c>
      <c r="F61">
        <f t="shared" si="1"/>
        <v>1</v>
      </c>
      <c r="G61">
        <f t="shared" si="1"/>
        <v>0</v>
      </c>
      <c r="H61">
        <f t="shared" si="1"/>
        <v>0</v>
      </c>
      <c r="I61">
        <f t="shared" si="1"/>
        <v>0</v>
      </c>
      <c r="J61">
        <f t="shared" si="1"/>
        <v>0</v>
      </c>
      <c r="K61">
        <f t="shared" si="1"/>
        <v>1</v>
      </c>
      <c r="L61">
        <f t="shared" si="1"/>
        <v>1</v>
      </c>
      <c r="M61">
        <f t="shared" si="1"/>
        <v>0</v>
      </c>
      <c r="N61">
        <f t="shared" si="1"/>
        <v>1</v>
      </c>
      <c r="O61">
        <f t="shared" si="1"/>
        <v>0</v>
      </c>
      <c r="P61">
        <f t="shared" si="1"/>
        <v>1</v>
      </c>
      <c r="Q61">
        <f t="shared" si="1"/>
        <v>1</v>
      </c>
      <c r="R61">
        <f t="shared" si="1"/>
        <v>1</v>
      </c>
      <c r="S61">
        <f t="shared" si="1"/>
        <v>0</v>
      </c>
    </row>
    <row r="62" spans="2:19" x14ac:dyDescent="0.35">
      <c r="B62" s="11" t="s">
        <v>5</v>
      </c>
      <c r="C62">
        <f t="shared" si="2"/>
        <v>1</v>
      </c>
      <c r="D62">
        <f t="shared" si="1"/>
        <v>1</v>
      </c>
      <c r="E62">
        <f t="shared" si="1"/>
        <v>1</v>
      </c>
      <c r="F62">
        <f t="shared" si="1"/>
        <v>1</v>
      </c>
      <c r="G62">
        <f t="shared" si="1"/>
        <v>0</v>
      </c>
      <c r="H62">
        <f t="shared" si="1"/>
        <v>0</v>
      </c>
      <c r="I62">
        <f t="shared" si="1"/>
        <v>1</v>
      </c>
      <c r="J62">
        <f t="shared" si="1"/>
        <v>0</v>
      </c>
      <c r="K62">
        <f t="shared" si="1"/>
        <v>1</v>
      </c>
      <c r="L62">
        <f t="shared" si="1"/>
        <v>0</v>
      </c>
      <c r="M62">
        <f t="shared" si="1"/>
        <v>0</v>
      </c>
      <c r="N62">
        <f t="shared" si="1"/>
        <v>1</v>
      </c>
      <c r="O62">
        <f t="shared" si="1"/>
        <v>0</v>
      </c>
      <c r="P62">
        <f t="shared" si="1"/>
        <v>1</v>
      </c>
      <c r="Q62">
        <f t="shared" si="1"/>
        <v>1</v>
      </c>
      <c r="R62">
        <f t="shared" si="1"/>
        <v>1</v>
      </c>
      <c r="S62">
        <f t="shared" si="1"/>
        <v>0</v>
      </c>
    </row>
    <row r="63" spans="2:19" x14ac:dyDescent="0.35">
      <c r="B63" s="11" t="s">
        <v>15</v>
      </c>
      <c r="C63">
        <f t="shared" si="2"/>
        <v>0</v>
      </c>
      <c r="D63">
        <f t="shared" ref="D63:S63" si="3">IF(D21&gt;$M$34,0,1)</f>
        <v>0</v>
      </c>
      <c r="E63">
        <f t="shared" si="3"/>
        <v>0</v>
      </c>
      <c r="F63">
        <f t="shared" si="3"/>
        <v>0</v>
      </c>
      <c r="G63">
        <f t="shared" si="3"/>
        <v>1</v>
      </c>
      <c r="H63">
        <f t="shared" si="3"/>
        <v>1</v>
      </c>
      <c r="I63">
        <f t="shared" si="3"/>
        <v>1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1</v>
      </c>
    </row>
    <row r="66" spans="2:19" x14ac:dyDescent="0.35">
      <c r="B66" s="6" t="s">
        <v>20</v>
      </c>
    </row>
    <row r="67" spans="2:19" x14ac:dyDescent="0.35">
      <c r="C67" s="4" t="s">
        <v>6</v>
      </c>
      <c r="D67" s="4" t="s">
        <v>7</v>
      </c>
      <c r="E67" s="4" t="s">
        <v>4</v>
      </c>
      <c r="F67" s="4" t="s">
        <v>14</v>
      </c>
      <c r="G67" s="4" t="s">
        <v>16</v>
      </c>
      <c r="H67" s="4" t="s">
        <v>8</v>
      </c>
      <c r="I67" s="4" t="s">
        <v>9</v>
      </c>
      <c r="J67" s="4" t="s">
        <v>10</v>
      </c>
      <c r="K67" s="4" t="s">
        <v>11</v>
      </c>
      <c r="L67" s="4" t="s">
        <v>18</v>
      </c>
      <c r="M67" s="4" t="s">
        <v>17</v>
      </c>
      <c r="N67" s="11" t="s">
        <v>2</v>
      </c>
      <c r="O67" s="11" t="s">
        <v>13</v>
      </c>
      <c r="P67" s="11" t="s">
        <v>3</v>
      </c>
      <c r="Q67" s="11" t="s">
        <v>12</v>
      </c>
      <c r="R67" s="11" t="s">
        <v>5</v>
      </c>
      <c r="S67" s="11" t="s">
        <v>15</v>
      </c>
    </row>
    <row r="68" spans="2:19" x14ac:dyDescent="0.35">
      <c r="B68" t="s">
        <v>21</v>
      </c>
      <c r="C68" s="7">
        <v>1</v>
      </c>
      <c r="D68" s="7">
        <v>0</v>
      </c>
      <c r="E68" s="7">
        <v>3</v>
      </c>
      <c r="F68" s="7">
        <v>0</v>
      </c>
      <c r="G68" s="7">
        <v>0</v>
      </c>
      <c r="H68" s="7">
        <v>2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</row>
    <row r="70" spans="2:19" x14ac:dyDescent="0.35">
      <c r="L70" t="s">
        <v>32</v>
      </c>
      <c r="M70" s="8">
        <f>SUM(C68:M68)</f>
        <v>6</v>
      </c>
    </row>
    <row r="71" spans="2:19" x14ac:dyDescent="0.35">
      <c r="B71" s="10" t="s">
        <v>6</v>
      </c>
      <c r="C71">
        <f>SUMPRODUCT($C$68:$S$68,C47:S47)*$M$32</f>
        <v>720</v>
      </c>
      <c r="D71" s="3" t="s">
        <v>22</v>
      </c>
      <c r="E71" s="12">
        <f t="shared" ref="E71:E87" si="4">C26*$M$30</f>
        <v>173.33333333333334</v>
      </c>
    </row>
    <row r="72" spans="2:19" x14ac:dyDescent="0.35">
      <c r="B72" s="10" t="s">
        <v>7</v>
      </c>
      <c r="C72">
        <f t="shared" ref="C72:C87" si="5">SUMPRODUCT($C$68:$S$68,C48:S48)*$M$32</f>
        <v>560</v>
      </c>
      <c r="D72" s="3" t="s">
        <v>22</v>
      </c>
      <c r="E72" s="12">
        <f t="shared" si="4"/>
        <v>100</v>
      </c>
    </row>
    <row r="73" spans="2:19" x14ac:dyDescent="0.35">
      <c r="B73" s="10" t="s">
        <v>4</v>
      </c>
      <c r="C73">
        <f t="shared" si="5"/>
        <v>640</v>
      </c>
      <c r="D73" s="3" t="s">
        <v>22</v>
      </c>
      <c r="E73" s="12">
        <f t="shared" si="4"/>
        <v>140</v>
      </c>
    </row>
    <row r="74" spans="2:19" x14ac:dyDescent="0.35">
      <c r="B74" s="10" t="s">
        <v>14</v>
      </c>
      <c r="C74">
        <f t="shared" si="5"/>
        <v>400</v>
      </c>
      <c r="D74" s="3" t="s">
        <v>22</v>
      </c>
      <c r="E74" s="12">
        <f t="shared" si="4"/>
        <v>83.333333333333343</v>
      </c>
    </row>
    <row r="75" spans="2:19" x14ac:dyDescent="0.35">
      <c r="B75" s="10" t="s">
        <v>16</v>
      </c>
      <c r="C75">
        <f t="shared" si="5"/>
        <v>240</v>
      </c>
      <c r="D75" s="3" t="s">
        <v>22</v>
      </c>
      <c r="E75" s="12">
        <f t="shared" si="4"/>
        <v>163.33333333333334</v>
      </c>
    </row>
    <row r="76" spans="2:19" x14ac:dyDescent="0.35">
      <c r="B76" s="10" t="s">
        <v>8</v>
      </c>
      <c r="C76">
        <f t="shared" si="5"/>
        <v>240</v>
      </c>
      <c r="D76" s="3" t="s">
        <v>22</v>
      </c>
      <c r="E76" s="12">
        <f t="shared" si="4"/>
        <v>76.666666666666671</v>
      </c>
    </row>
    <row r="77" spans="2:19" x14ac:dyDescent="0.35">
      <c r="B77" s="10" t="s">
        <v>9</v>
      </c>
      <c r="C77">
        <f t="shared" si="5"/>
        <v>400</v>
      </c>
      <c r="D77" s="3" t="s">
        <v>22</v>
      </c>
      <c r="E77" s="12">
        <f t="shared" si="4"/>
        <v>200</v>
      </c>
    </row>
    <row r="78" spans="2:19" x14ac:dyDescent="0.35">
      <c r="B78" s="10" t="s">
        <v>10</v>
      </c>
      <c r="C78">
        <f t="shared" si="5"/>
        <v>160</v>
      </c>
      <c r="D78" s="3" t="s">
        <v>22</v>
      </c>
      <c r="E78" s="12">
        <f t="shared" si="4"/>
        <v>113.33333333333334</v>
      </c>
    </row>
    <row r="79" spans="2:19" x14ac:dyDescent="0.35">
      <c r="B79" s="10" t="s">
        <v>11</v>
      </c>
      <c r="C79">
        <f t="shared" si="5"/>
        <v>560</v>
      </c>
      <c r="D79" s="3" t="s">
        <v>22</v>
      </c>
      <c r="E79" s="12">
        <f t="shared" si="4"/>
        <v>106.66666666666667</v>
      </c>
    </row>
    <row r="80" spans="2:19" x14ac:dyDescent="0.35">
      <c r="B80" s="10" t="s">
        <v>18</v>
      </c>
      <c r="C80">
        <f t="shared" si="5"/>
        <v>560</v>
      </c>
      <c r="D80" s="3" t="s">
        <v>22</v>
      </c>
      <c r="E80" s="12">
        <f t="shared" si="4"/>
        <v>220</v>
      </c>
    </row>
    <row r="81" spans="2:5" x14ac:dyDescent="0.35">
      <c r="B81" s="10" t="s">
        <v>17</v>
      </c>
      <c r="C81">
        <f t="shared" si="5"/>
        <v>240</v>
      </c>
      <c r="D81" s="3" t="s">
        <v>22</v>
      </c>
      <c r="E81" s="12">
        <f t="shared" si="4"/>
        <v>176.66666666666669</v>
      </c>
    </row>
    <row r="82" spans="2:5" x14ac:dyDescent="0.35">
      <c r="B82" s="10" t="s">
        <v>2</v>
      </c>
      <c r="C82">
        <f t="shared" si="5"/>
        <v>640</v>
      </c>
      <c r="D82" s="3" t="s">
        <v>22</v>
      </c>
      <c r="E82" s="12">
        <f t="shared" si="4"/>
        <v>146.66666666666669</v>
      </c>
    </row>
    <row r="83" spans="2:5" x14ac:dyDescent="0.35">
      <c r="B83" s="10" t="s">
        <v>13</v>
      </c>
      <c r="C83">
        <f t="shared" si="5"/>
        <v>160</v>
      </c>
      <c r="D83" s="3" t="s">
        <v>22</v>
      </c>
      <c r="E83" s="12">
        <f t="shared" si="4"/>
        <v>70</v>
      </c>
    </row>
    <row r="84" spans="2:5" x14ac:dyDescent="0.35">
      <c r="B84" s="10" t="s">
        <v>3</v>
      </c>
      <c r="C84">
        <f t="shared" si="5"/>
        <v>640</v>
      </c>
      <c r="D84" s="3" t="s">
        <v>22</v>
      </c>
      <c r="E84" s="12">
        <f t="shared" si="4"/>
        <v>126.66666666666667</v>
      </c>
    </row>
    <row r="85" spans="2:5" x14ac:dyDescent="0.35">
      <c r="B85" s="10" t="s">
        <v>12</v>
      </c>
      <c r="C85">
        <f t="shared" si="5"/>
        <v>640</v>
      </c>
      <c r="D85" s="3" t="s">
        <v>22</v>
      </c>
      <c r="E85" s="12">
        <f t="shared" si="4"/>
        <v>63.333333333333336</v>
      </c>
    </row>
    <row r="86" spans="2:5" x14ac:dyDescent="0.35">
      <c r="B86" s="10" t="s">
        <v>5</v>
      </c>
      <c r="C86">
        <f t="shared" si="5"/>
        <v>640</v>
      </c>
      <c r="D86" s="3" t="s">
        <v>22</v>
      </c>
      <c r="E86" s="12">
        <f t="shared" si="4"/>
        <v>146.66666666666669</v>
      </c>
    </row>
    <row r="87" spans="2:5" x14ac:dyDescent="0.35">
      <c r="B87" s="10" t="s">
        <v>15</v>
      </c>
      <c r="C87">
        <f t="shared" si="5"/>
        <v>240</v>
      </c>
      <c r="D87" s="3" t="s">
        <v>22</v>
      </c>
      <c r="E87" s="12">
        <f t="shared" si="4"/>
        <v>180</v>
      </c>
    </row>
  </sheetData>
  <mergeCells count="2">
    <mergeCell ref="C3:M3"/>
    <mergeCell ref="N3:S3"/>
  </mergeCells>
  <pageMargins left="0.7" right="0.7" top="0.75" bottom="0.75" header="0.3" footer="0.3"/>
  <pageSetup orientation="portrait" r:id="rId1"/>
  <ignoredErrors>
    <ignoredError sqref="M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Swap Station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CHETAS ANAND</cp:lastModifiedBy>
  <dcterms:created xsi:type="dcterms:W3CDTF">2022-11-27T17:19:00Z</dcterms:created>
  <dcterms:modified xsi:type="dcterms:W3CDTF">2022-12-25T19:19:08Z</dcterms:modified>
</cp:coreProperties>
</file>