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davari\Lark\"/>
    </mc:Choice>
  </mc:AlternateContent>
  <xr:revisionPtr revIDLastSave="0" documentId="13_ncr:1_{6CBA17DC-2D58-466A-8796-1690746B4A6D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Option_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2" l="1"/>
  <c r="G25" i="2"/>
  <c r="G24" i="2"/>
  <c r="H11" i="2"/>
  <c r="G20" i="2"/>
  <c r="H10" i="2"/>
  <c r="G21" i="2"/>
  <c r="G19" i="2"/>
  <c r="G11" i="2"/>
  <c r="G10" i="2"/>
  <c r="G9" i="2"/>
  <c r="F21" i="2"/>
  <c r="F9" i="2"/>
  <c r="F10" i="2"/>
  <c r="F11" i="2"/>
  <c r="F14" i="2"/>
  <c r="F19" i="2"/>
  <c r="F20" i="2"/>
  <c r="F24" i="2"/>
  <c r="F25" i="2"/>
  <c r="F26" i="2"/>
  <c r="F27" i="2"/>
  <c r="F28" i="2"/>
</calcChain>
</file>

<file path=xl/sharedStrings.xml><?xml version="1.0" encoding="utf-8"?>
<sst xmlns="http://schemas.openxmlformats.org/spreadsheetml/2006/main" count="51" uniqueCount="44">
  <si>
    <t>Sl No</t>
  </si>
  <si>
    <t>Particulars</t>
  </si>
  <si>
    <t>Amount</t>
  </si>
  <si>
    <t>Total</t>
  </si>
  <si>
    <t>Sub Total</t>
  </si>
  <si>
    <t>Venue</t>
  </si>
  <si>
    <t>Organisation</t>
  </si>
  <si>
    <t>Event Name</t>
  </si>
  <si>
    <t>Date</t>
  </si>
  <si>
    <t>Qty</t>
  </si>
  <si>
    <t xml:space="preserve">Fabrication </t>
  </si>
  <si>
    <t>Location</t>
  </si>
  <si>
    <t>Days</t>
  </si>
  <si>
    <t>Plug Points</t>
  </si>
  <si>
    <t>Client</t>
  </si>
  <si>
    <t>Grand Total</t>
  </si>
  <si>
    <t>GST @ 18%</t>
  </si>
  <si>
    <t>Sizes</t>
  </si>
  <si>
    <t>APS</t>
  </si>
  <si>
    <t>Metal Lights</t>
  </si>
  <si>
    <t>Platform with Grey Carpet</t>
  </si>
  <si>
    <t>10' x 10'</t>
  </si>
  <si>
    <t>Backwall (Flex Mounted Wooden Panel)</t>
  </si>
  <si>
    <t>Side Wall</t>
  </si>
  <si>
    <t>10' x 8'</t>
  </si>
  <si>
    <t>Magazine stand</t>
  </si>
  <si>
    <t>Lark</t>
  </si>
  <si>
    <t>Plasma On Stand</t>
  </si>
  <si>
    <t>Transportation</t>
  </si>
  <si>
    <t>Retail Leadership Summit 2020</t>
  </si>
  <si>
    <t>26th and 27th February 2020</t>
  </si>
  <si>
    <t>Renaissance Hotel</t>
  </si>
  <si>
    <t>Powai</t>
  </si>
  <si>
    <t>Yogesh P</t>
  </si>
  <si>
    <t>Octonorm Table branding</t>
  </si>
  <si>
    <t>3' x 3'</t>
  </si>
  <si>
    <t>Facia with VOS Logo cutout</t>
  </si>
  <si>
    <t>Agency Fee @ 10%</t>
  </si>
  <si>
    <t>T.Shirt</t>
  </si>
  <si>
    <t>A5 card (Including puzzle development charges)</t>
  </si>
  <si>
    <t xml:space="preserve">Brochure A4 2 sided </t>
  </si>
  <si>
    <t>42"</t>
  </si>
  <si>
    <t>Print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</si>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</sst>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C"/>
      </patternFill>
    </fill>
    <fill>
      <patternFill patternType="solid">
        <fgColor rgb="FFC5D9F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" fontId="3" fillId="0" borderId="0" xfId="0" applyNumberFormat="1" applyFon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171449</xdr:rowOff>
    </xdr:from>
    <xdr:to>
      <xdr:col>5</xdr:col>
      <xdr:colOff>523875</xdr:colOff>
      <xdr:row>4</xdr:row>
      <xdr:rowOff>97969</xdr:rowOff>
    </xdr:to>
    <xdr:pic>
      <xdr:nvPicPr>
        <xdr:cNvPr id="2" name="Picture 1" descr="Timoth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598"/>
        <a:stretch/>
      </xdr:blipFill>
      <xdr:spPr bwMode="auto">
        <a:xfrm>
          <a:off x="4991100" y="171449"/>
          <a:ext cx="1981200" cy="688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4" zoomScale="85" zoomScaleNormal="85" workbookViewId="0">
      <selection activeCell="I17" sqref="I17"/>
    </sheetView>
  </sheetViews>
  <sheetFormatPr defaultColWidth="9.140625" defaultRowHeight="15" x14ac:dyDescent="0.3"/>
  <cols>
    <col min="1" max="1" width="15" style="10" customWidth="1"/>
    <col min="2" max="2" width="57.42578125" style="3" bestFit="1" customWidth="1"/>
    <col min="3" max="3" width="7.140625" style="10" customWidth="1"/>
    <col min="4" max="4" width="6.42578125" style="10" customWidth="1"/>
    <col min="5" max="5" width="12.42578125" style="10" bestFit="1" customWidth="1"/>
    <col min="6" max="6" width="11.85546875" style="10" customWidth="1"/>
    <col min="7" max="7" width="9" style="3" customWidth="1"/>
    <col min="8" max="16384" width="9.140625" style="3"/>
  </cols>
  <sheetData>
    <row r="1" spans="1:11" x14ac:dyDescent="0.3">
      <c r="A1" s="1" t="s">
        <v>6</v>
      </c>
      <c r="B1" s="2" t="s">
        <v>26</v>
      </c>
      <c r="C1" s="27"/>
      <c r="D1" s="27"/>
      <c r="E1" s="27"/>
      <c r="F1" s="27"/>
    </row>
    <row r="2" spans="1:11" x14ac:dyDescent="0.3">
      <c r="A2" s="1" t="s">
        <v>7</v>
      </c>
      <c r="B2" s="2" t="s">
        <v>29</v>
      </c>
      <c r="C2" s="27"/>
      <c r="D2" s="27"/>
      <c r="E2" s="27"/>
      <c r="F2" s="27"/>
    </row>
    <row r="3" spans="1:11" x14ac:dyDescent="0.3">
      <c r="A3" s="1" t="s">
        <v>8</v>
      </c>
      <c r="B3" s="2" t="s">
        <v>30</v>
      </c>
      <c r="C3" s="27"/>
      <c r="D3" s="27"/>
      <c r="E3" s="27"/>
      <c r="F3" s="27"/>
    </row>
    <row r="4" spans="1:11" x14ac:dyDescent="0.3">
      <c r="A4" s="1" t="s">
        <v>5</v>
      </c>
      <c r="B4" s="2" t="s">
        <v>31</v>
      </c>
      <c r="C4" s="27"/>
      <c r="D4" s="27"/>
      <c r="E4" s="27"/>
      <c r="F4" s="27"/>
    </row>
    <row r="5" spans="1:11" x14ac:dyDescent="0.3">
      <c r="A5" s="1" t="s">
        <v>11</v>
      </c>
      <c r="B5" s="2" t="s">
        <v>32</v>
      </c>
      <c r="C5" s="27"/>
      <c r="D5" s="27"/>
      <c r="E5" s="27"/>
      <c r="F5" s="27"/>
    </row>
    <row r="6" spans="1:11" x14ac:dyDescent="0.3">
      <c r="A6" s="1" t="s">
        <v>14</v>
      </c>
      <c r="B6" s="2" t="s">
        <v>33</v>
      </c>
      <c r="C6" s="27"/>
      <c r="D6" s="27"/>
      <c r="E6" s="27"/>
      <c r="F6" s="27"/>
    </row>
    <row r="7" spans="1:11" x14ac:dyDescent="0.3">
      <c r="A7" s="4" t="s">
        <v>0</v>
      </c>
      <c r="B7" s="5" t="s">
        <v>1</v>
      </c>
      <c r="C7" s="4" t="s">
        <v>12</v>
      </c>
      <c r="D7" s="4" t="s">
        <v>9</v>
      </c>
      <c r="E7" s="4" t="s">
        <v>17</v>
      </c>
      <c r="F7" s="4" t="s">
        <v>2</v>
      </c>
      <c r="G7" s="3" t="s">
        <v>43</v>
      </c>
      <c r="H7" s="3" t="s">
        <v>42</v>
      </c>
    </row>
    <row r="8" spans="1:11" x14ac:dyDescent="0.3">
      <c r="A8" s="14"/>
      <c r="B8" s="13" t="s">
        <v>10</v>
      </c>
      <c r="C8" s="6"/>
      <c r="D8" s="6"/>
      <c r="E8" s="6"/>
      <c r="F8" s="20"/>
    </row>
    <row r="9" spans="1:11" x14ac:dyDescent="0.3">
      <c r="A9" s="15"/>
      <c r="B9" s="8" t="s">
        <v>20</v>
      </c>
      <c r="C9" s="6">
        <v>1</v>
      </c>
      <c r="D9" s="6">
        <v>1</v>
      </c>
      <c r="E9" s="6" t="s">
        <v>21</v>
      </c>
      <c r="F9" s="21">
        <f>10*10*50</f>
        <v>5000</v>
      </c>
      <c r="G9" s="3">
        <f>10*10*40</f>
        <v>4000</v>
      </c>
    </row>
    <row r="10" spans="1:11" x14ac:dyDescent="0.3">
      <c r="A10" s="6"/>
      <c r="B10" s="2" t="s">
        <v>22</v>
      </c>
      <c r="C10" s="19">
        <v>1</v>
      </c>
      <c r="D10" s="7">
        <v>1</v>
      </c>
      <c r="E10" s="6" t="s">
        <v>24</v>
      </c>
      <c r="F10" s="22">
        <f>10*8*55</f>
        <v>4400</v>
      </c>
      <c r="G10" s="3">
        <f>10*8*35</f>
        <v>2800</v>
      </c>
      <c r="H10" s="3">
        <f>11*9*12</f>
        <v>1188</v>
      </c>
    </row>
    <row r="11" spans="1:11" x14ac:dyDescent="0.3">
      <c r="A11" s="6"/>
      <c r="B11" s="2" t="s">
        <v>23</v>
      </c>
      <c r="C11" s="19">
        <v>1</v>
      </c>
      <c r="D11" s="7">
        <v>2</v>
      </c>
      <c r="E11" s="6" t="s">
        <v>24</v>
      </c>
      <c r="F11" s="22">
        <f>10*8*55*2</f>
        <v>8800</v>
      </c>
      <c r="G11" s="3">
        <f>10*8*35*2</f>
        <v>5600</v>
      </c>
      <c r="H11" s="3">
        <f>11*9*12*2</f>
        <v>2376</v>
      </c>
    </row>
    <row r="12" spans="1:11" x14ac:dyDescent="0.3">
      <c r="A12" s="15"/>
      <c r="B12" s="2" t="s">
        <v>34</v>
      </c>
      <c r="C12" s="19">
        <v>1</v>
      </c>
      <c r="D12" s="7">
        <v>1</v>
      </c>
      <c r="E12" s="7" t="s">
        <v>35</v>
      </c>
      <c r="F12" s="22">
        <v>1080</v>
      </c>
    </row>
    <row r="13" spans="1:11" x14ac:dyDescent="0.3">
      <c r="A13" s="6"/>
      <c r="B13" s="17" t="s">
        <v>25</v>
      </c>
      <c r="C13" s="19">
        <v>1</v>
      </c>
      <c r="D13" s="7">
        <v>1</v>
      </c>
      <c r="E13" s="7" t="s">
        <v>18</v>
      </c>
      <c r="F13" s="22">
        <v>1200</v>
      </c>
      <c r="G13" s="3">
        <v>800</v>
      </c>
    </row>
    <row r="14" spans="1:11" x14ac:dyDescent="0.3">
      <c r="A14" s="6"/>
      <c r="B14" s="2" t="s">
        <v>27</v>
      </c>
      <c r="C14" s="19">
        <v>2</v>
      </c>
      <c r="D14" s="7">
        <v>1</v>
      </c>
      <c r="E14" s="7" t="s">
        <v>41</v>
      </c>
      <c r="F14" s="22">
        <f>4500*2</f>
        <v>9000</v>
      </c>
      <c r="G14" s="3">
        <v>6000</v>
      </c>
    </row>
    <row r="15" spans="1:11" x14ac:dyDescent="0.3">
      <c r="A15" s="15"/>
      <c r="B15" s="2" t="s">
        <v>13</v>
      </c>
      <c r="C15" s="19">
        <v>1</v>
      </c>
      <c r="D15" s="7">
        <v>3</v>
      </c>
      <c r="E15" s="7" t="s">
        <v>18</v>
      </c>
      <c r="F15" s="22">
        <v>750</v>
      </c>
      <c r="G15" s="3">
        <v>300</v>
      </c>
      <c r="K15" s="16"/>
    </row>
    <row r="16" spans="1:11" x14ac:dyDescent="0.3">
      <c r="A16" s="6"/>
      <c r="B16" s="2" t="s">
        <v>36</v>
      </c>
      <c r="C16" s="19">
        <v>1</v>
      </c>
      <c r="D16" s="7">
        <v>1</v>
      </c>
      <c r="E16" s="18" t="s">
        <v>18</v>
      </c>
      <c r="F16" s="22">
        <v>7500</v>
      </c>
      <c r="G16" s="3">
        <v>5500</v>
      </c>
      <c r="H16" s="3">
        <v>1500</v>
      </c>
      <c r="K16" s="16"/>
    </row>
    <row r="17" spans="1:11" x14ac:dyDescent="0.3">
      <c r="A17" s="6"/>
      <c r="B17" s="2" t="s">
        <v>19</v>
      </c>
      <c r="C17" s="19">
        <v>2</v>
      </c>
      <c r="D17" s="7">
        <v>2</v>
      </c>
      <c r="E17" s="18" t="s">
        <v>18</v>
      </c>
      <c r="F17" s="22">
        <v>2000</v>
      </c>
      <c r="G17" s="3">
        <v>1000</v>
      </c>
      <c r="K17" s="16"/>
    </row>
    <row r="18" spans="1:11" x14ac:dyDescent="0.3">
      <c r="A18" s="15"/>
      <c r="B18" s="2" t="s">
        <v>28</v>
      </c>
      <c r="C18" s="19">
        <v>1</v>
      </c>
      <c r="D18" s="7">
        <v>1</v>
      </c>
      <c r="E18" s="18" t="s">
        <v>18</v>
      </c>
      <c r="F18" s="22">
        <v>7500</v>
      </c>
      <c r="G18" s="3">
        <v>4000</v>
      </c>
      <c r="I18" s="16"/>
    </row>
    <row r="19" spans="1:11" x14ac:dyDescent="0.3">
      <c r="A19" s="6"/>
      <c r="B19" s="17" t="s">
        <v>39</v>
      </c>
      <c r="C19" s="7">
        <v>1</v>
      </c>
      <c r="D19" s="7">
        <v>800</v>
      </c>
      <c r="E19" s="7" t="s">
        <v>18</v>
      </c>
      <c r="F19" s="22">
        <f>9*800</f>
        <v>7200</v>
      </c>
      <c r="G19" s="3">
        <f>4*800</f>
        <v>3200</v>
      </c>
    </row>
    <row r="20" spans="1:11" x14ac:dyDescent="0.3">
      <c r="A20" s="6"/>
      <c r="B20" s="17" t="s">
        <v>38</v>
      </c>
      <c r="C20" s="25">
        <v>1</v>
      </c>
      <c r="D20" s="25">
        <v>22</v>
      </c>
      <c r="E20" s="25" t="s">
        <v>18</v>
      </c>
      <c r="F20" s="22">
        <f>499*22</f>
        <v>10978</v>
      </c>
      <c r="G20" s="3">
        <f>375*22</f>
        <v>8250</v>
      </c>
    </row>
    <row r="21" spans="1:11" x14ac:dyDescent="0.3">
      <c r="A21" s="15"/>
      <c r="B21" s="2" t="s">
        <v>40</v>
      </c>
      <c r="C21" s="9">
        <v>1</v>
      </c>
      <c r="D21" s="7">
        <v>300</v>
      </c>
      <c r="E21" s="7">
        <v>28</v>
      </c>
      <c r="F21" s="22">
        <f>E21*D21</f>
        <v>8400</v>
      </c>
      <c r="G21" s="3">
        <f>24*300</f>
        <v>7200</v>
      </c>
    </row>
    <row r="22" spans="1:11" x14ac:dyDescent="0.3">
      <c r="A22" s="15"/>
      <c r="B22" s="2"/>
      <c r="C22" s="9"/>
      <c r="D22" s="7"/>
      <c r="E22" s="7"/>
      <c r="F22" s="22"/>
    </row>
    <row r="23" spans="1:11" x14ac:dyDescent="0.3">
      <c r="A23" s="6"/>
      <c r="B23" s="12"/>
      <c r="C23" s="9"/>
      <c r="D23" s="7"/>
      <c r="E23" s="7"/>
      <c r="F23" s="22"/>
    </row>
    <row r="24" spans="1:11" x14ac:dyDescent="0.3">
      <c r="A24" s="28" t="s">
        <v>4</v>
      </c>
      <c r="B24" s="28"/>
      <c r="C24" s="28"/>
      <c r="D24" s="28"/>
      <c r="E24" s="28"/>
      <c r="F24" s="23">
        <f>SUM(F9:F23)</f>
        <v>73808</v>
      </c>
      <c r="G24" s="3">
        <f>SUM(G9:H21)</f>
        <v>53714</v>
      </c>
    </row>
    <row r="25" spans="1:11" x14ac:dyDescent="0.3">
      <c r="A25" s="26" t="s">
        <v>37</v>
      </c>
      <c r="B25" s="26"/>
      <c r="C25" s="26"/>
      <c r="D25" s="26"/>
      <c r="E25" s="26"/>
      <c r="F25" s="24">
        <f>F24*10%</f>
        <v>7380.8</v>
      </c>
      <c r="G25" s="16">
        <f>F26-G24</f>
        <v>27474.800000000003</v>
      </c>
    </row>
    <row r="26" spans="1:11" ht="15.75" customHeight="1" x14ac:dyDescent="0.3">
      <c r="A26" s="28" t="s">
        <v>3</v>
      </c>
      <c r="B26" s="28"/>
      <c r="C26" s="28"/>
      <c r="D26" s="28"/>
      <c r="E26" s="28"/>
      <c r="F26" s="23">
        <f>F24+F25</f>
        <v>81188.800000000003</v>
      </c>
      <c r="G26" s="16">
        <f>G25/F26*100</f>
        <v>33.840628263997004</v>
      </c>
    </row>
    <row r="27" spans="1:11" x14ac:dyDescent="0.3">
      <c r="A27" s="26" t="s">
        <v>16</v>
      </c>
      <c r="B27" s="26"/>
      <c r="C27" s="26"/>
      <c r="D27" s="26"/>
      <c r="E27" s="26"/>
      <c r="F27" s="24">
        <f>F26*18%</f>
        <v>14613.984</v>
      </c>
    </row>
    <row r="28" spans="1:11" x14ac:dyDescent="0.3">
      <c r="A28" s="26" t="s">
        <v>15</v>
      </c>
      <c r="B28" s="26"/>
      <c r="C28" s="26"/>
      <c r="D28" s="26"/>
      <c r="E28" s="26"/>
      <c r="F28" s="24">
        <f>F26+F27</f>
        <v>95802.784</v>
      </c>
    </row>
    <row r="29" spans="1:11" x14ac:dyDescent="0.3">
      <c r="B29" s="11"/>
    </row>
  </sheetData>
  <mergeCells count="6">
    <mergeCell ref="A28:E28"/>
    <mergeCell ref="C1:F6"/>
    <mergeCell ref="A24:E24"/>
    <mergeCell ref="A26:E26"/>
    <mergeCell ref="A25:E25"/>
    <mergeCell ref="A27:E27"/>
  </mergeCells>
  <pageMargins left="0.7" right="0.7" top="0.75" bottom="0.75" header="0.3" footer="0.3"/>
  <pageSetup orientation="portrait"/>
  <ignoredErrors>
    <ignoredError sqref="F27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wingseve1</dc:creator>
  <cp:lastModifiedBy>Asharf Shaikh</cp:lastModifiedBy>
  <dcterms:created xsi:type="dcterms:W3CDTF">2017-01-25T11:26:16Z</dcterms:created>
  <dcterms:modified xsi:type="dcterms:W3CDTF">2020-02-25T05:37:44Z</dcterms:modified>
</cp:coreProperties>
</file>