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-20800" yWindow="10920" windowWidth="21420" windowHeight="13000" tabRatio="934"/>
  </bookViews>
  <sheets>
    <sheet name="Results" sheetId="3" r:id="rId1"/>
    <sheet name="LDFEST" sheetId="4" r:id="rId2"/>
    <sheet name="LDFESQ" sheetId="5" r:id="rId3"/>
    <sheet name="QDFESQ" sheetId="6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6" i="3" l="1"/>
  <c r="D102" i="3"/>
  <c r="D101" i="3"/>
  <c r="D100" i="3"/>
  <c r="D99" i="3"/>
  <c r="D98" i="3"/>
  <c r="D97" i="3"/>
  <c r="B97" i="3"/>
  <c r="B98" i="3"/>
  <c r="B99" i="3"/>
  <c r="B100" i="3"/>
  <c r="B101" i="3"/>
  <c r="B102" i="3"/>
  <c r="B96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B86" i="3"/>
  <c r="D77" i="3"/>
  <c r="D78" i="3"/>
  <c r="D79" i="3"/>
  <c r="D80" i="3"/>
  <c r="D81" i="3"/>
  <c r="D82" i="3"/>
  <c r="D76" i="3"/>
  <c r="B77" i="3"/>
  <c r="B78" i="3"/>
  <c r="B79" i="3"/>
  <c r="B80" i="3"/>
  <c r="B81" i="3"/>
  <c r="B82" i="3"/>
  <c r="B76" i="3"/>
  <c r="E32" i="3"/>
  <c r="E33" i="3"/>
  <c r="E34" i="3"/>
  <c r="E35" i="3"/>
  <c r="E36" i="3"/>
  <c r="E37" i="3"/>
  <c r="E38" i="3"/>
  <c r="E31" i="3"/>
  <c r="B22" i="3"/>
  <c r="E23" i="3"/>
  <c r="E24" i="3"/>
  <c r="E25" i="3"/>
  <c r="E26" i="3"/>
  <c r="E27" i="3"/>
  <c r="E22" i="3"/>
  <c r="E13" i="3"/>
  <c r="E14" i="3"/>
  <c r="E15" i="3"/>
  <c r="E16" i="3"/>
  <c r="E17" i="3"/>
  <c r="E18" i="3"/>
  <c r="E12" i="3"/>
  <c r="E4" i="3"/>
  <c r="E5" i="3"/>
  <c r="E6" i="3"/>
  <c r="E7" i="3"/>
  <c r="E8" i="3"/>
  <c r="E3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59" i="3"/>
  <c r="B72" i="3"/>
  <c r="C7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42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59" i="3"/>
  <c r="C59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42" i="3"/>
  <c r="C42" i="3"/>
  <c r="B38" i="3"/>
  <c r="C38" i="3"/>
  <c r="B37" i="3"/>
  <c r="C37" i="3"/>
  <c r="B36" i="3"/>
  <c r="C36" i="3"/>
  <c r="B35" i="3"/>
  <c r="C35" i="3"/>
  <c r="B26" i="3"/>
  <c r="C26" i="3"/>
  <c r="B27" i="3"/>
  <c r="C27" i="3"/>
  <c r="B13" i="3"/>
  <c r="B14" i="3"/>
  <c r="B15" i="3"/>
  <c r="B16" i="3"/>
  <c r="B17" i="3"/>
  <c r="B18" i="3"/>
  <c r="B12" i="3"/>
  <c r="C18" i="3"/>
  <c r="C13" i="3"/>
  <c r="C14" i="3"/>
  <c r="C15" i="3"/>
  <c r="C16" i="3"/>
  <c r="C17" i="3"/>
  <c r="B4" i="3"/>
  <c r="C4" i="3"/>
  <c r="B5" i="3"/>
  <c r="C5" i="3"/>
  <c r="B6" i="3"/>
  <c r="C6" i="3"/>
  <c r="B7" i="3"/>
  <c r="C7" i="3"/>
  <c r="B8" i="3"/>
  <c r="C8" i="3"/>
  <c r="B25" i="3"/>
  <c r="B24" i="3"/>
  <c r="B23" i="3"/>
  <c r="C25" i="3"/>
  <c r="C24" i="3"/>
  <c r="C23" i="3"/>
  <c r="C22" i="3"/>
  <c r="B34" i="3"/>
  <c r="C34" i="3"/>
  <c r="B33" i="3"/>
  <c r="C33" i="3"/>
  <c r="B32" i="3"/>
  <c r="C32" i="3"/>
  <c r="B31" i="3"/>
  <c r="C31" i="3"/>
  <c r="C12" i="3"/>
  <c r="B3" i="3"/>
  <c r="C3" i="3"/>
</calcChain>
</file>

<file path=xl/sharedStrings.xml><?xml version="1.0" encoding="utf-8"?>
<sst xmlns="http://schemas.openxmlformats.org/spreadsheetml/2006/main" count="52" uniqueCount="15">
  <si>
    <t>Ref Level</t>
  </si>
  <si>
    <t>Mesh Size</t>
  </si>
  <si>
    <t># Dirs Calc</t>
  </si>
  <si>
    <t>Level Symmetric</t>
  </si>
  <si>
    <t>Gauss Chebyshev</t>
  </si>
  <si>
    <t>LDFE-ST</t>
  </si>
  <si>
    <t>LDFE-SQ</t>
  </si>
  <si>
    <t>QDFE-SQ</t>
  </si>
  <si>
    <t>Quadruple Range</t>
  </si>
  <si>
    <t>Rel Error</t>
  </si>
  <si>
    <t>Reference</t>
  </si>
  <si>
    <t>Scalar Flux</t>
  </si>
  <si>
    <t>LDFE-SQ - Local Refinement  0%</t>
  </si>
  <si>
    <t>LDFE-SQ - Local Refinement  40%</t>
  </si>
  <si>
    <t>LDFE-SQ - Local Refinement  80%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</si>
</sst>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000000000E+00"/>
    <numFmt numFmtId="165" formatCode="0.000000"/>
    <numFmt numFmtId="166" formatCode="0.0000000E+00"/>
    <numFmt numFmtId="167" formatCode="0.00000E+00"/>
    <numFmt numFmtId="168" formatCode="0.000000000000E+00"/>
    <numFmt numFmtId="169" formatCode="0.0000000000E+00"/>
    <numFmt numFmtId="170" formatCode="0.00000000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Calibri"/>
      <scheme val="minor"/>
    </font>
    <font>
      <sz val="12"/>
      <color rgb="FF000000"/>
      <name val="Calibri"/>
      <family val="2"/>
      <charset val="204"/>
      <scheme val="mino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165" fontId="0" fillId="0" borderId="0" xfId="0" applyNumberForma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3" fillId="0" borderId="0" xfId="0" applyFont="1" applyAlignment="1">
      <alignment horizontal="center"/>
    </xf>
    <xf numFmtId="167" fontId="4" fillId="0" borderId="0" xfId="0" applyNumberFormat="1" applyFont="1" applyFill="1" applyAlignment="1">
      <alignment horizontal="center" vertical="center"/>
    </xf>
    <xf numFmtId="168" fontId="4" fillId="0" borderId="0" xfId="0" applyNumberFormat="1" applyFont="1" applyFill="1" applyAlignment="1">
      <alignment horizontal="center" vertical="center"/>
    </xf>
    <xf numFmtId="168" fontId="0" fillId="0" borderId="0" xfId="0" applyNumberFormat="1"/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 vertical="center"/>
    </xf>
    <xf numFmtId="0" fontId="3" fillId="0" borderId="0" xfId="0" applyFont="1" applyAlignment="1">
      <alignment vertical="center"/>
    </xf>
    <xf numFmtId="166" fontId="6" fillId="0" borderId="0" xfId="0" applyNumberFormat="1" applyFont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69" fontId="4" fillId="0" borderId="0" xfId="0" applyNumberFormat="1" applyFont="1" applyFill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169" fontId="0" fillId="0" borderId="0" xfId="0" applyNumberFormat="1"/>
    <xf numFmtId="169" fontId="0" fillId="0" borderId="0" xfId="0" applyNumberFormat="1" applyFont="1" applyFill="1" applyAlignment="1">
      <alignment horizontal="center"/>
    </xf>
    <xf numFmtId="16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70" fontId="0" fillId="0" borderId="0" xfId="0" applyNumberFormat="1"/>
  </cellXfs>
  <cellStyles count="33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LDFE-ST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Balance Error</c:v>
          </c:tx>
          <c:spPr>
            <a:ln w="47625">
              <a:noFill/>
            </a:ln>
          </c:spP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1"/>
            <c:trendlineLbl>
              <c:layout>
                <c:manualLayout>
                  <c:x val="0.152375068848316"/>
                  <c:y val="0.13386874232253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Results!$C$31:$C$38</c:f>
              <c:numCache>
                <c:formatCode>0.00000E+00</c:formatCode>
                <c:ptCount val="8"/>
                <c:pt idx="0">
                  <c:v>0.176776695296637</c:v>
                </c:pt>
                <c:pt idx="1">
                  <c:v>0.0883883476483184</c:v>
                </c:pt>
                <c:pt idx="2">
                  <c:v>0.0441941738241592</c:v>
                </c:pt>
                <c:pt idx="3">
                  <c:v>0.0220970869120796</c:v>
                </c:pt>
                <c:pt idx="4">
                  <c:v>0.0110485434560398</c:v>
                </c:pt>
                <c:pt idx="5">
                  <c:v>0.0055242717280199</c:v>
                </c:pt>
                <c:pt idx="6">
                  <c:v>0.00276213586400995</c:v>
                </c:pt>
                <c:pt idx="7">
                  <c:v>0.00138106793200498</c:v>
                </c:pt>
              </c:numCache>
            </c:numRef>
          </c:xVal>
          <c:yVal>
            <c:numRef>
              <c:f>Results!$E$31:$E$38</c:f>
              <c:numCache>
                <c:formatCode>0.000000000000E+00</c:formatCode>
                <c:ptCount val="8"/>
                <c:pt idx="0">
                  <c:v>1.0</c:v>
                </c:pt>
                <c:pt idx="1">
                  <c:v>0.824338461746202</c:v>
                </c:pt>
                <c:pt idx="2">
                  <c:v>0.542227657940364</c:v>
                </c:pt>
                <c:pt idx="3">
                  <c:v>0.462367322310821</c:v>
                </c:pt>
                <c:pt idx="4">
                  <c:v>0.0612764035994611</c:v>
                </c:pt>
                <c:pt idx="5">
                  <c:v>0.0377269864190395</c:v>
                </c:pt>
                <c:pt idx="6">
                  <c:v>0.00624773485744137</c:v>
                </c:pt>
                <c:pt idx="7">
                  <c:v>0.00108558070159881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77672"/>
        <c:axId val="-2140274904"/>
      </c:scatterChart>
      <c:valAx>
        <c:axId val="-2140277672"/>
        <c:scaling>
          <c:logBase val="10.0"/>
          <c:orientation val="minMax"/>
        </c:scaling>
        <c:delete val="0"/>
        <c:axPos val="b"/>
        <c:numFmt formatCode="0.00000E+00" sourceLinked="1"/>
        <c:majorTickMark val="out"/>
        <c:minorTickMark val="none"/>
        <c:tickLblPos val="nextTo"/>
        <c:crossAx val="-2140274904"/>
        <c:crosses val="autoZero"/>
        <c:crossBetween val="midCat"/>
      </c:valAx>
      <c:valAx>
        <c:axId val="-2140274904"/>
        <c:scaling>
          <c:logBase val="10.0"/>
          <c:orientation val="minMax"/>
        </c:scaling>
        <c:delete val="0"/>
        <c:axPos val="l"/>
        <c:majorGridlines/>
        <c:numFmt formatCode="0.000000000000E+00" sourceLinked="1"/>
        <c:majorTickMark val="out"/>
        <c:minorTickMark val="none"/>
        <c:tickLblPos val="nextTo"/>
        <c:crossAx val="-21402776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LDFE-SQ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0100970769044676"/>
                  <c:y val="0.272450443597099"/>
                </c:manualLayout>
              </c:layout>
              <c:numFmt formatCode="General" sourceLinked="0"/>
            </c:trendlineLbl>
          </c:trendline>
          <c:xVal>
            <c:numRef>
              <c:f>Results!$C$42:$C$55</c:f>
              <c:numCache>
                <c:formatCode>0.00000E+00</c:formatCode>
                <c:ptCount val="14"/>
                <c:pt idx="0">
                  <c:v>0.102062072615966</c:v>
                </c:pt>
                <c:pt idx="1">
                  <c:v>0.0510310363079829</c:v>
                </c:pt>
                <c:pt idx="2">
                  <c:v>0.0340206908719886</c:v>
                </c:pt>
                <c:pt idx="3">
                  <c:v>0.0255155181539914</c:v>
                </c:pt>
                <c:pt idx="4">
                  <c:v>0.0204124145231931</c:v>
                </c:pt>
                <c:pt idx="5">
                  <c:v>0.0170103454359943</c:v>
                </c:pt>
                <c:pt idx="6">
                  <c:v>0.0145802960879951</c:v>
                </c:pt>
                <c:pt idx="7">
                  <c:v>0.0127577590769957</c:v>
                </c:pt>
                <c:pt idx="8">
                  <c:v>0.0113402302906629</c:v>
                </c:pt>
                <c:pt idx="9">
                  <c:v>0.0102062072615966</c:v>
                </c:pt>
                <c:pt idx="10">
                  <c:v>0.00927837023781507</c:v>
                </c:pt>
                <c:pt idx="11">
                  <c:v>0.00486009869599837</c:v>
                </c:pt>
                <c:pt idx="12">
                  <c:v>0.00329232492309567</c:v>
                </c:pt>
                <c:pt idx="13">
                  <c:v>0.00248931884429185</c:v>
                </c:pt>
              </c:numCache>
            </c:numRef>
          </c:xVal>
          <c:yVal>
            <c:numRef>
              <c:f>Results!$E$42:$E$55</c:f>
              <c:numCache>
                <c:formatCode>0.000000000000E+00</c:formatCode>
                <c:ptCount val="14"/>
                <c:pt idx="0">
                  <c:v>1.0</c:v>
                </c:pt>
                <c:pt idx="1">
                  <c:v>2.715924907632343</c:v>
                </c:pt>
                <c:pt idx="2">
                  <c:v>0.84572541431787</c:v>
                </c:pt>
                <c:pt idx="3">
                  <c:v>0.503781627745229</c:v>
                </c:pt>
                <c:pt idx="4">
                  <c:v>0.0402024857718301</c:v>
                </c:pt>
                <c:pt idx="5">
                  <c:v>0.506649718109014</c:v>
                </c:pt>
                <c:pt idx="6">
                  <c:v>0.255795226004411</c:v>
                </c:pt>
                <c:pt idx="7">
                  <c:v>0.0731156713206439</c:v>
                </c:pt>
                <c:pt idx="8">
                  <c:v>0.0461284627625017</c:v>
                </c:pt>
                <c:pt idx="9">
                  <c:v>0.103580842235042</c:v>
                </c:pt>
                <c:pt idx="10">
                  <c:v>0.060120154248001</c:v>
                </c:pt>
                <c:pt idx="11">
                  <c:v>0.00184632846104862</c:v>
                </c:pt>
                <c:pt idx="12">
                  <c:v>0.00176717985968772</c:v>
                </c:pt>
                <c:pt idx="13">
                  <c:v>0.00543006056245524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981144"/>
        <c:axId val="-2140978280"/>
      </c:scatterChart>
      <c:valAx>
        <c:axId val="-2140981144"/>
        <c:scaling>
          <c:logBase val="10.0"/>
          <c:orientation val="minMax"/>
        </c:scaling>
        <c:delete val="0"/>
        <c:axPos val="b"/>
        <c:numFmt formatCode="0.00000E+00" sourceLinked="1"/>
        <c:majorTickMark val="out"/>
        <c:minorTickMark val="none"/>
        <c:tickLblPos val="nextTo"/>
        <c:crossAx val="-2140978280"/>
        <c:crosses val="autoZero"/>
        <c:crossBetween val="midCat"/>
      </c:valAx>
      <c:valAx>
        <c:axId val="-2140978280"/>
        <c:scaling>
          <c:logBase val="10.0"/>
          <c:orientation val="minMax"/>
        </c:scaling>
        <c:delete val="0"/>
        <c:axPos val="l"/>
        <c:majorGridlines/>
        <c:numFmt formatCode="0.000000000000E+00" sourceLinked="1"/>
        <c:majorTickMark val="out"/>
        <c:minorTickMark val="none"/>
        <c:tickLblPos val="nextTo"/>
        <c:crossAx val="-2140981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QDFE-SQ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 Balance Error</c:v>
          </c:tx>
          <c:spPr>
            <a:ln w="47625">
              <a:noFill/>
            </a:ln>
          </c:spPr>
          <c:trendline>
            <c:spPr>
              <a:ln>
                <a:solidFill>
                  <a:schemeClr val="accent1"/>
                </a:solidFill>
                <a:prstDash val="dash"/>
              </a:ln>
            </c:spPr>
            <c:trendlineType val="power"/>
            <c:dispRSqr val="0"/>
            <c:dispEq val="1"/>
            <c:trendlineLbl>
              <c:layout>
                <c:manualLayout>
                  <c:x val="0.155090791240724"/>
                  <c:y val="0.12314657886977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Results!$C$59:$C$72</c:f>
              <c:numCache>
                <c:formatCode>0.00000E+00</c:formatCode>
                <c:ptCount val="14"/>
                <c:pt idx="0">
                  <c:v>0.0680413817439772</c:v>
                </c:pt>
                <c:pt idx="1">
                  <c:v>0.0340206908719886</c:v>
                </c:pt>
                <c:pt idx="2">
                  <c:v>0.0226804605813257</c:v>
                </c:pt>
                <c:pt idx="3">
                  <c:v>0.0170103454359943</c:v>
                </c:pt>
                <c:pt idx="4">
                  <c:v>0.0136082763487954</c:v>
                </c:pt>
                <c:pt idx="5">
                  <c:v>0.0113402302906629</c:v>
                </c:pt>
                <c:pt idx="6">
                  <c:v>0.00972019739199674</c:v>
                </c:pt>
                <c:pt idx="7">
                  <c:v>0.00850517271799714</c:v>
                </c:pt>
                <c:pt idx="8">
                  <c:v>0.00756015352710857</c:v>
                </c:pt>
                <c:pt idx="9">
                  <c:v>0.00680413817439771</c:v>
                </c:pt>
                <c:pt idx="10">
                  <c:v>0.00618558015854338</c:v>
                </c:pt>
                <c:pt idx="11">
                  <c:v>0.00425258635899857</c:v>
                </c:pt>
                <c:pt idx="12">
                  <c:v>0.00324006579733225</c:v>
                </c:pt>
                <c:pt idx="13">
                  <c:v>0.0026169762209222</c:v>
                </c:pt>
              </c:numCache>
            </c:numRef>
          </c:xVal>
          <c:yVal>
            <c:numRef>
              <c:f>Results!$E$59:$E$72</c:f>
              <c:numCache>
                <c:formatCode>0.000000000000E+00</c:formatCode>
                <c:ptCount val="14"/>
                <c:pt idx="0">
                  <c:v>3.527122731196423</c:v>
                </c:pt>
                <c:pt idx="1">
                  <c:v>1.488433679036753</c:v>
                </c:pt>
                <c:pt idx="2">
                  <c:v>0.206609931711522</c:v>
                </c:pt>
                <c:pt idx="3">
                  <c:v>0.173491292438189</c:v>
                </c:pt>
                <c:pt idx="4">
                  <c:v>0.12999545481462</c:v>
                </c:pt>
                <c:pt idx="5">
                  <c:v>0.025484462963929</c:v>
                </c:pt>
                <c:pt idx="6">
                  <c:v>0.0634143269690116</c:v>
                </c:pt>
                <c:pt idx="7">
                  <c:v>0.0608207259194057</c:v>
                </c:pt>
                <c:pt idx="8">
                  <c:v>0.055374558767381</c:v>
                </c:pt>
                <c:pt idx="9">
                  <c:v>0.0325283385666236</c:v>
                </c:pt>
                <c:pt idx="10">
                  <c:v>0.0439675950906938</c:v>
                </c:pt>
                <c:pt idx="11">
                  <c:v>0.0330452795368921</c:v>
                </c:pt>
                <c:pt idx="12">
                  <c:v>0.00140475098771139</c:v>
                </c:pt>
                <c:pt idx="13">
                  <c:v>0.029110020588424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45400"/>
        <c:axId val="-2140493496"/>
      </c:scatterChart>
      <c:valAx>
        <c:axId val="-2140545400"/>
        <c:scaling>
          <c:logBase val="10.0"/>
          <c:orientation val="minMax"/>
        </c:scaling>
        <c:delete val="0"/>
        <c:axPos val="b"/>
        <c:numFmt formatCode="0.00000E+00" sourceLinked="1"/>
        <c:majorTickMark val="out"/>
        <c:minorTickMark val="none"/>
        <c:tickLblPos val="nextTo"/>
        <c:crossAx val="-2140493496"/>
        <c:crosses val="autoZero"/>
        <c:crossBetween val="midCat"/>
      </c:valAx>
      <c:valAx>
        <c:axId val="-2140493496"/>
        <c:scaling>
          <c:logBase val="10.0"/>
          <c:orientation val="minMax"/>
        </c:scaling>
        <c:delete val="0"/>
        <c:axPos val="l"/>
        <c:majorGridlines/>
        <c:numFmt formatCode="0.000000000000E+00" sourceLinked="1"/>
        <c:majorTickMark val="out"/>
        <c:minorTickMark val="none"/>
        <c:tickLblPos val="nextTo"/>
        <c:crossAx val="-2140545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756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756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4756" cy="582341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selection activeCell="G2" sqref="G2"/>
    </sheetView>
  </sheetViews>
  <sheetFormatPr baseColWidth="10" defaultRowHeight="15" x14ac:dyDescent="0"/>
  <cols>
    <col min="1" max="1" width="8.83203125" bestFit="1" customWidth="1"/>
    <col min="2" max="2" width="11.5" bestFit="1" customWidth="1"/>
    <col min="3" max="3" width="16.83203125" style="1" bestFit="1" customWidth="1"/>
    <col min="4" max="4" width="21" style="34" bestFit="1" customWidth="1"/>
    <col min="5" max="5" width="19" style="7" bestFit="1" customWidth="1"/>
    <col min="6" max="7" width="18.5" style="7" bestFit="1" customWidth="1"/>
    <col min="8" max="8" width="19.1640625" bestFit="1" customWidth="1"/>
    <col min="9" max="9" width="19" bestFit="1" customWidth="1"/>
    <col min="10" max="11" width="18.5" bestFit="1" customWidth="1"/>
    <col min="12" max="12" width="5.5" customWidth="1"/>
  </cols>
  <sheetData>
    <row r="1" spans="1:12">
      <c r="A1" s="37" t="s">
        <v>3</v>
      </c>
      <c r="B1" s="37"/>
      <c r="C1" s="37"/>
      <c r="D1" s="37"/>
      <c r="E1" s="37"/>
      <c r="G1" s="5" t="s">
        <v>10</v>
      </c>
    </row>
    <row r="2" spans="1:12" s="10" customFormat="1">
      <c r="A2" s="2" t="s">
        <v>0</v>
      </c>
      <c r="B2" s="2" t="s">
        <v>2</v>
      </c>
      <c r="C2" s="2" t="s">
        <v>1</v>
      </c>
      <c r="D2" s="29" t="s">
        <v>11</v>
      </c>
      <c r="E2" s="5" t="s">
        <v>9</v>
      </c>
      <c r="G2" s="7">
        <v>3.38228781982976E-5</v>
      </c>
      <c r="L2" s="18"/>
    </row>
    <row r="3" spans="1:12" s="9" customFormat="1">
      <c r="A3" s="13">
        <v>4</v>
      </c>
      <c r="B3" s="13">
        <f>A3*(A3+2)</f>
        <v>24</v>
      </c>
      <c r="C3" s="25">
        <f t="shared" ref="C3:C8" si="0">1/SQRT(B3)</f>
        <v>0.20412414523193154</v>
      </c>
      <c r="D3" s="30">
        <v>8.8151441308110799E-5</v>
      </c>
      <c r="E3" s="20">
        <f>ABS(D3-$G$2)/$G$2</f>
        <v>1.606266704781727</v>
      </c>
    </row>
    <row r="4" spans="1:12" s="9" customFormat="1">
      <c r="A4" s="13">
        <v>8</v>
      </c>
      <c r="B4" s="13">
        <f t="shared" ref="B4:B8" si="1">A4*(A4+2)</f>
        <v>80</v>
      </c>
      <c r="C4" s="25">
        <f t="shared" si="0"/>
        <v>0.11180339887498948</v>
      </c>
      <c r="D4" s="30">
        <v>0</v>
      </c>
      <c r="E4" s="20">
        <f t="shared" ref="E4:E8" si="2">ABS(D4-$G$2)/$G$2</f>
        <v>1</v>
      </c>
    </row>
    <row r="5" spans="1:12" s="9" customFormat="1">
      <c r="A5" s="13">
        <v>12</v>
      </c>
      <c r="B5" s="13">
        <f t="shared" si="1"/>
        <v>168</v>
      </c>
      <c r="C5" s="25">
        <f t="shared" si="0"/>
        <v>7.7151674981045956E-2</v>
      </c>
      <c r="D5" s="30">
        <v>0</v>
      </c>
      <c r="E5" s="20">
        <f t="shared" si="2"/>
        <v>1</v>
      </c>
    </row>
    <row r="6" spans="1:12" s="9" customFormat="1">
      <c r="A6" s="13">
        <v>16</v>
      </c>
      <c r="B6" s="13">
        <f t="shared" si="1"/>
        <v>288</v>
      </c>
      <c r="C6" s="25">
        <f t="shared" si="0"/>
        <v>5.8925565098878967E-2</v>
      </c>
      <c r="D6" s="31">
        <v>2.0581266834508599E-4</v>
      </c>
      <c r="E6" s="20">
        <f t="shared" si="2"/>
        <v>5.0850134378997085</v>
      </c>
    </row>
    <row r="7" spans="1:12">
      <c r="A7" s="4">
        <v>20</v>
      </c>
      <c r="B7" s="4">
        <f t="shared" si="1"/>
        <v>440</v>
      </c>
      <c r="C7" s="25">
        <f t="shared" si="0"/>
        <v>4.7673129462279619E-2</v>
      </c>
      <c r="D7" s="31">
        <v>1.1287227730465299E-4</v>
      </c>
      <c r="E7" s="20">
        <f t="shared" si="2"/>
        <v>2.3371576671536536</v>
      </c>
    </row>
    <row r="8" spans="1:12">
      <c r="A8" s="4">
        <v>24</v>
      </c>
      <c r="B8" s="4">
        <f t="shared" si="1"/>
        <v>624</v>
      </c>
      <c r="C8" s="25">
        <f t="shared" si="0"/>
        <v>4.0032038451271783E-2</v>
      </c>
      <c r="D8" s="31">
        <v>5.6653601167502702E-5</v>
      </c>
      <c r="E8" s="20">
        <f t="shared" si="2"/>
        <v>0.67500828390039957</v>
      </c>
      <c r="F8" s="6"/>
      <c r="G8" s="6"/>
      <c r="H8" s="14"/>
      <c r="I8" s="21"/>
      <c r="J8" s="19"/>
    </row>
    <row r="9" spans="1:12">
      <c r="A9" s="4"/>
      <c r="B9" s="4"/>
      <c r="C9" s="4"/>
      <c r="D9" s="31"/>
      <c r="E9" s="6"/>
      <c r="F9" s="6"/>
      <c r="G9" s="6"/>
      <c r="H9" s="14"/>
      <c r="I9" s="21"/>
      <c r="J9" s="19"/>
    </row>
    <row r="10" spans="1:12">
      <c r="A10" s="36" t="s">
        <v>4</v>
      </c>
      <c r="B10" s="36"/>
      <c r="C10" s="36"/>
      <c r="D10" s="36"/>
      <c r="E10" s="36"/>
      <c r="F10"/>
      <c r="G10" s="6"/>
      <c r="H10" s="14"/>
      <c r="I10" s="21"/>
      <c r="J10" s="19"/>
    </row>
    <row r="11" spans="1:12">
      <c r="A11" s="2" t="s">
        <v>0</v>
      </c>
      <c r="B11" s="2" t="s">
        <v>2</v>
      </c>
      <c r="C11" s="2" t="s">
        <v>1</v>
      </c>
      <c r="D11" s="29" t="s">
        <v>11</v>
      </c>
      <c r="E11" s="3" t="s">
        <v>9</v>
      </c>
      <c r="F11" s="10"/>
      <c r="G11" s="6"/>
      <c r="H11" s="14"/>
      <c r="I11" s="21"/>
      <c r="J11" s="19"/>
    </row>
    <row r="12" spans="1:12">
      <c r="A12" s="22">
        <v>4</v>
      </c>
      <c r="B12" s="22">
        <f>8*A12*(A12+1)/2</f>
        <v>80</v>
      </c>
      <c r="C12" s="25">
        <f>1/SQRT(B12)</f>
        <v>0.11180339887498948</v>
      </c>
      <c r="D12" s="30">
        <v>0</v>
      </c>
      <c r="E12" s="20">
        <f>ABS(D12-$G$2)/$G$2</f>
        <v>1</v>
      </c>
      <c r="F12" s="20"/>
      <c r="G12" s="6"/>
      <c r="H12" s="14"/>
      <c r="I12" s="21"/>
      <c r="J12" s="19"/>
    </row>
    <row r="13" spans="1:12">
      <c r="A13" s="22">
        <v>16</v>
      </c>
      <c r="B13" s="22">
        <f t="shared" ref="B13:B18" si="3">8*A13*(A13+1)/2</f>
        <v>1088</v>
      </c>
      <c r="C13" s="25">
        <f t="shared" ref="C13:C17" si="4">1/SQRT(B13)</f>
        <v>3.0316953129541621E-2</v>
      </c>
      <c r="D13" s="30">
        <v>3.53568392047602E-5</v>
      </c>
      <c r="E13" s="20">
        <f t="shared" ref="E13:E18" si="5">ABS(D13-$G$2)/$G$2</f>
        <v>4.5352763814754483E-2</v>
      </c>
      <c r="F13" s="20"/>
      <c r="G13" s="6"/>
      <c r="H13" s="14"/>
      <c r="I13" s="21"/>
      <c r="J13" s="19"/>
    </row>
    <row r="14" spans="1:12">
      <c r="A14" s="22">
        <v>32</v>
      </c>
      <c r="B14" s="22">
        <f t="shared" si="3"/>
        <v>4224</v>
      </c>
      <c r="C14" s="25">
        <f t="shared" si="4"/>
        <v>1.538643637241659E-2</v>
      </c>
      <c r="D14" s="30">
        <v>3.2568070259397398E-5</v>
      </c>
      <c r="E14" s="20">
        <f t="shared" si="5"/>
        <v>3.7099383782287339E-2</v>
      </c>
      <c r="F14" s="20"/>
      <c r="G14" s="6"/>
      <c r="H14" s="14"/>
      <c r="I14" s="21"/>
      <c r="J14" s="19"/>
    </row>
    <row r="15" spans="1:12">
      <c r="A15" s="22">
        <v>38</v>
      </c>
      <c r="B15" s="22">
        <f t="shared" si="3"/>
        <v>5928</v>
      </c>
      <c r="C15" s="25">
        <f t="shared" si="4"/>
        <v>1.2988108336653278E-2</v>
      </c>
      <c r="D15" s="30">
        <v>3.3695009664147299E-5</v>
      </c>
      <c r="E15" s="20">
        <f t="shared" si="5"/>
        <v>3.7805337972904207E-3</v>
      </c>
      <c r="F15" s="20"/>
      <c r="G15" s="6"/>
      <c r="H15" s="14"/>
      <c r="I15" s="21"/>
      <c r="J15" s="19"/>
    </row>
    <row r="16" spans="1:12">
      <c r="A16" s="23">
        <v>64</v>
      </c>
      <c r="B16" s="22">
        <f t="shared" si="3"/>
        <v>16640</v>
      </c>
      <c r="C16" s="25">
        <f t="shared" si="4"/>
        <v>7.7521709118255292E-3</v>
      </c>
      <c r="D16" s="32">
        <v>3.3803432064478299E-5</v>
      </c>
      <c r="E16" s="20">
        <f t="shared" si="5"/>
        <v>5.7494024326645214E-4</v>
      </c>
      <c r="F16"/>
      <c r="G16" s="6"/>
      <c r="H16" s="14"/>
      <c r="I16" s="21"/>
      <c r="J16" s="19"/>
    </row>
    <row r="17" spans="1:10">
      <c r="A17" s="24">
        <v>96</v>
      </c>
      <c r="B17" s="22">
        <f t="shared" si="3"/>
        <v>37248</v>
      </c>
      <c r="C17" s="25">
        <f t="shared" si="4"/>
        <v>5.1814167018104894E-3</v>
      </c>
      <c r="D17" s="31">
        <v>3.3883981204117198E-5</v>
      </c>
      <c r="E17" s="20">
        <f t="shared" si="5"/>
        <v>1.8065584324716919E-3</v>
      </c>
      <c r="F17" s="6"/>
      <c r="G17" s="6"/>
      <c r="H17" s="14"/>
      <c r="I17" s="21"/>
      <c r="J17" s="19"/>
    </row>
    <row r="18" spans="1:10">
      <c r="A18" s="24">
        <v>128</v>
      </c>
      <c r="B18" s="22">
        <f t="shared" si="3"/>
        <v>66048</v>
      </c>
      <c r="C18" s="25">
        <f>1/SQRT(B18)</f>
        <v>3.8910800397793147E-3</v>
      </c>
      <c r="D18" s="31">
        <v>3.3839185490457303E-5</v>
      </c>
      <c r="E18" s="20">
        <f t="shared" si="5"/>
        <v>4.8213792049559245E-4</v>
      </c>
      <c r="F18" s="6"/>
      <c r="G18" s="6"/>
      <c r="H18" s="14"/>
      <c r="I18" s="21"/>
      <c r="J18" s="19"/>
    </row>
    <row r="19" spans="1:10">
      <c r="A19" s="4"/>
      <c r="B19" s="4"/>
      <c r="C19" s="4"/>
      <c r="D19" s="31"/>
      <c r="E19" s="6"/>
      <c r="F19" s="6"/>
      <c r="G19" s="6"/>
      <c r="H19" s="14"/>
      <c r="I19" s="21"/>
      <c r="J19" s="19"/>
    </row>
    <row r="20" spans="1:10">
      <c r="A20" s="36" t="s">
        <v>8</v>
      </c>
      <c r="B20" s="36"/>
      <c r="C20" s="36"/>
      <c r="D20" s="36"/>
      <c r="E20" s="36"/>
      <c r="F20" s="6"/>
      <c r="G20" s="6"/>
      <c r="H20" s="14"/>
      <c r="I20" s="21"/>
      <c r="J20" s="19"/>
    </row>
    <row r="21" spans="1:10">
      <c r="A21" s="16" t="s">
        <v>0</v>
      </c>
      <c r="B21" s="16" t="s">
        <v>2</v>
      </c>
      <c r="C21" s="16" t="s">
        <v>1</v>
      </c>
      <c r="D21" s="29" t="s">
        <v>11</v>
      </c>
      <c r="E21" s="28" t="s">
        <v>9</v>
      </c>
      <c r="F21" s="6"/>
      <c r="G21" s="6"/>
      <c r="H21" s="14"/>
      <c r="I21" s="21"/>
      <c r="J21" s="19"/>
    </row>
    <row r="22" spans="1:10">
      <c r="A22" s="13">
        <v>2</v>
      </c>
      <c r="B22" s="13">
        <f>8*A22*(A22+1)/2</f>
        <v>24</v>
      </c>
      <c r="C22" s="25">
        <f>1/SQRT(B22)</f>
        <v>0.20412414523193154</v>
      </c>
      <c r="D22" s="30">
        <v>1.6126298031625299E-4</v>
      </c>
      <c r="E22" s="20">
        <f t="shared" ref="E22:E27" si="6">ABS(D22-$G$2)/$G$2</f>
        <v>3.7678668672369171</v>
      </c>
      <c r="F22" s="6"/>
      <c r="G22" s="6"/>
      <c r="H22" s="14"/>
      <c r="I22" s="21"/>
      <c r="J22" s="19"/>
    </row>
    <row r="23" spans="1:10">
      <c r="A23" s="13">
        <v>4</v>
      </c>
      <c r="B23" s="13">
        <f t="shared" ref="B23:B27" si="7">8*A23*(A23+1)/2</f>
        <v>80</v>
      </c>
      <c r="C23" s="25">
        <f>1/SQRT(B23)</f>
        <v>0.11180339887498948</v>
      </c>
      <c r="D23" s="30">
        <v>0</v>
      </c>
      <c r="E23" s="20">
        <f t="shared" si="6"/>
        <v>1</v>
      </c>
      <c r="F23" s="6"/>
      <c r="G23" s="6"/>
      <c r="H23" s="14"/>
      <c r="I23" s="21"/>
      <c r="J23" s="19"/>
    </row>
    <row r="24" spans="1:10">
      <c r="A24" s="13">
        <v>6</v>
      </c>
      <c r="B24" s="13">
        <f t="shared" si="7"/>
        <v>168</v>
      </c>
      <c r="C24" s="25">
        <f>1/SQRT(B24)</f>
        <v>7.7151674981045956E-2</v>
      </c>
      <c r="D24" s="30">
        <v>9.7859397268162807E-6</v>
      </c>
      <c r="E24" s="20">
        <f t="shared" si="6"/>
        <v>0.71067099406966394</v>
      </c>
      <c r="F24" s="6"/>
      <c r="G24" s="6"/>
      <c r="H24" s="14"/>
      <c r="I24" s="21"/>
      <c r="J24" s="19"/>
    </row>
    <row r="25" spans="1:10">
      <c r="A25" s="13">
        <v>8</v>
      </c>
      <c r="B25" s="13">
        <f t="shared" si="7"/>
        <v>288</v>
      </c>
      <c r="C25" s="25">
        <f>1/SQRT(B25)</f>
        <v>5.8925565098878967E-2</v>
      </c>
      <c r="D25" s="30">
        <v>1.04813145229747E-5</v>
      </c>
      <c r="E25" s="20">
        <f t="shared" si="6"/>
        <v>0.69011169121904437</v>
      </c>
      <c r="F25" s="6"/>
      <c r="G25" s="6"/>
      <c r="H25" s="14"/>
      <c r="I25" s="21"/>
      <c r="J25" s="19"/>
    </row>
    <row r="26" spans="1:10">
      <c r="A26" s="4">
        <v>10</v>
      </c>
      <c r="B26" s="4">
        <f t="shared" si="7"/>
        <v>440</v>
      </c>
      <c r="C26" s="25">
        <f t="shared" ref="C26:C27" si="8">1/SQRT(B26)</f>
        <v>4.7673129462279619E-2</v>
      </c>
      <c r="D26" s="32">
        <v>1.1005904967243299E-4</v>
      </c>
      <c r="E26" s="20">
        <f t="shared" si="6"/>
        <v>2.2539823792397589</v>
      </c>
      <c r="F26" s="6"/>
      <c r="G26" s="6"/>
      <c r="H26" s="14"/>
      <c r="I26" s="21"/>
      <c r="J26" s="19"/>
    </row>
    <row r="27" spans="1:10">
      <c r="A27" s="4">
        <v>12</v>
      </c>
      <c r="B27" s="4">
        <f t="shared" si="7"/>
        <v>624</v>
      </c>
      <c r="C27" s="25">
        <f t="shared" si="8"/>
        <v>4.0032038451271783E-2</v>
      </c>
      <c r="D27" s="31">
        <v>2.66571656392119E-5</v>
      </c>
      <c r="E27" s="20">
        <f t="shared" si="6"/>
        <v>0.21185992856889307</v>
      </c>
      <c r="F27" s="6"/>
      <c r="G27" s="6"/>
      <c r="H27" s="14"/>
      <c r="I27" s="21"/>
      <c r="J27" s="19"/>
    </row>
    <row r="28" spans="1:10">
      <c r="A28" s="4"/>
      <c r="B28" s="4"/>
      <c r="C28" s="26"/>
      <c r="D28" s="31"/>
      <c r="E28" s="6"/>
      <c r="F28" s="6"/>
      <c r="G28" s="6"/>
      <c r="H28" s="14"/>
      <c r="I28" s="21"/>
      <c r="J28" s="19"/>
    </row>
    <row r="29" spans="1:10">
      <c r="A29" s="36" t="s">
        <v>5</v>
      </c>
      <c r="B29" s="36"/>
      <c r="C29" s="36"/>
      <c r="D29" s="36"/>
      <c r="E29" s="36"/>
      <c r="F29" s="27"/>
      <c r="G29" s="27"/>
    </row>
    <row r="30" spans="1:10">
      <c r="A30" s="2" t="s">
        <v>0</v>
      </c>
      <c r="B30" s="2" t="s">
        <v>2</v>
      </c>
      <c r="C30" s="2" t="s">
        <v>1</v>
      </c>
      <c r="D30" s="29" t="s">
        <v>11</v>
      </c>
      <c r="E30" s="15" t="s">
        <v>9</v>
      </c>
      <c r="F30" s="5"/>
      <c r="G30" s="5"/>
      <c r="H30" s="5"/>
      <c r="I30" s="5"/>
      <c r="J30" s="5"/>
    </row>
    <row r="31" spans="1:10">
      <c r="A31" s="8">
        <v>0</v>
      </c>
      <c r="B31" s="8">
        <f t="shared" ref="B31:B38" si="9">4^(A31+1)*8</f>
        <v>32</v>
      </c>
      <c r="C31" s="19">
        <f t="shared" ref="C31:C38" si="10">1/SQRT(B31)</f>
        <v>0.17677669529663687</v>
      </c>
      <c r="D31" s="30">
        <v>0</v>
      </c>
      <c r="E31" s="20">
        <f t="shared" ref="E31:E38" si="11">ABS(D31-$G$2)/$G$2</f>
        <v>1</v>
      </c>
      <c r="F31" s="20"/>
      <c r="G31" s="20"/>
      <c r="H31" s="20"/>
      <c r="I31" s="20"/>
      <c r="J31" s="19"/>
    </row>
    <row r="32" spans="1:10">
      <c r="A32" s="8">
        <v>1</v>
      </c>
      <c r="B32" s="8">
        <f t="shared" si="9"/>
        <v>128</v>
      </c>
      <c r="C32" s="19">
        <f t="shared" si="10"/>
        <v>8.8388347648318433E-2</v>
      </c>
      <c r="D32" s="30">
        <v>5.9413788124838203E-6</v>
      </c>
      <c r="E32" s="20">
        <f t="shared" si="11"/>
        <v>0.82433846174620162</v>
      </c>
      <c r="F32" s="20"/>
      <c r="G32" s="20"/>
      <c r="H32" s="20"/>
      <c r="I32" s="20"/>
      <c r="J32" s="19"/>
    </row>
    <row r="33" spans="1:10">
      <c r="A33" s="8">
        <v>2</v>
      </c>
      <c r="B33" s="8">
        <f t="shared" si="9"/>
        <v>512</v>
      </c>
      <c r="C33" s="19">
        <f t="shared" si="10"/>
        <v>4.4194173824159216E-2</v>
      </c>
      <c r="D33" s="33">
        <v>5.21625782285627E-5</v>
      </c>
      <c r="E33" s="20">
        <f t="shared" si="11"/>
        <v>0.54222765794036387</v>
      </c>
      <c r="F33" s="20"/>
      <c r="G33" s="20"/>
      <c r="H33" s="20"/>
      <c r="I33" s="20"/>
      <c r="J33" s="19"/>
    </row>
    <row r="34" spans="1:10">
      <c r="A34" s="8">
        <v>3</v>
      </c>
      <c r="B34" s="8">
        <f t="shared" si="9"/>
        <v>2048</v>
      </c>
      <c r="C34" s="19">
        <f t="shared" si="10"/>
        <v>2.2097086912079608E-2</v>
      </c>
      <c r="D34" s="30">
        <v>1.81842845729057E-5</v>
      </c>
      <c r="E34" s="20">
        <f t="shared" si="11"/>
        <v>0.46236732231082078</v>
      </c>
      <c r="F34" s="20"/>
      <c r="G34" s="20"/>
      <c r="H34" s="20"/>
      <c r="I34" s="20"/>
      <c r="J34" s="19"/>
    </row>
    <row r="35" spans="1:10">
      <c r="A35" s="8">
        <v>4</v>
      </c>
      <c r="B35" s="8">
        <f t="shared" si="9"/>
        <v>8192</v>
      </c>
      <c r="C35" s="19">
        <f t="shared" si="10"/>
        <v>1.1048543456039804E-2</v>
      </c>
      <c r="D35" s="30">
        <v>3.5895422533671898E-5</v>
      </c>
      <c r="E35" s="20">
        <f t="shared" si="11"/>
        <v>6.1276403599461106E-2</v>
      </c>
      <c r="F35" s="20"/>
      <c r="G35" s="20"/>
      <c r="H35" s="20"/>
      <c r="I35" s="20"/>
      <c r="J35" s="19"/>
    </row>
    <row r="36" spans="1:10">
      <c r="A36" s="8">
        <v>5</v>
      </c>
      <c r="B36" s="8">
        <f t="shared" si="9"/>
        <v>32768</v>
      </c>
      <c r="C36" s="19">
        <f t="shared" si="10"/>
        <v>5.524271728019902E-3</v>
      </c>
      <c r="D36" s="30">
        <v>3.5098913464737602E-5</v>
      </c>
      <c r="E36" s="20">
        <f t="shared" si="11"/>
        <v>3.7726986419039543E-2</v>
      </c>
      <c r="F36" s="20"/>
      <c r="G36" s="20"/>
      <c r="H36" s="20"/>
      <c r="I36" s="20"/>
      <c r="J36" s="19"/>
    </row>
    <row r="37" spans="1:10">
      <c r="A37" s="8">
        <v>6</v>
      </c>
      <c r="B37" s="8">
        <f t="shared" si="9"/>
        <v>131072</v>
      </c>
      <c r="C37" s="19">
        <f t="shared" si="10"/>
        <v>2.762135864009951E-3</v>
      </c>
      <c r="D37" s="30">
        <v>3.4034194573396098E-5</v>
      </c>
      <c r="E37" s="20">
        <f t="shared" si="11"/>
        <v>6.2477348574413753E-3</v>
      </c>
      <c r="F37" s="20"/>
      <c r="G37" s="20"/>
      <c r="H37" s="20"/>
      <c r="I37" s="20"/>
      <c r="J37" s="19"/>
    </row>
    <row r="38" spans="1:10">
      <c r="A38" s="8">
        <v>7</v>
      </c>
      <c r="B38" s="8">
        <f t="shared" si="9"/>
        <v>524288</v>
      </c>
      <c r="C38" s="19">
        <f t="shared" si="10"/>
        <v>1.3810679320049755E-3</v>
      </c>
      <c r="D38" s="30">
        <v>3.3786160734453001E-5</v>
      </c>
      <c r="E38" s="20">
        <f t="shared" si="11"/>
        <v>1.0855807015988077E-3</v>
      </c>
      <c r="F38" s="20"/>
      <c r="G38" s="20"/>
      <c r="H38" s="20"/>
      <c r="I38" s="20"/>
      <c r="J38" s="19"/>
    </row>
    <row r="40" spans="1:10">
      <c r="A40" s="36" t="s">
        <v>6</v>
      </c>
      <c r="B40" s="36"/>
      <c r="C40" s="36"/>
      <c r="D40" s="36"/>
      <c r="E40" s="36"/>
      <c r="F40" s="27"/>
      <c r="G40" s="27"/>
    </row>
    <row r="41" spans="1:10">
      <c r="A41" s="2" t="s">
        <v>0</v>
      </c>
      <c r="B41" s="2" t="s">
        <v>2</v>
      </c>
      <c r="C41" s="2" t="s">
        <v>1</v>
      </c>
      <c r="D41" s="29" t="s">
        <v>11</v>
      </c>
      <c r="E41" s="15" t="s">
        <v>9</v>
      </c>
      <c r="F41" s="5"/>
      <c r="G41" s="5"/>
      <c r="H41" s="5"/>
    </row>
    <row r="42" spans="1:10">
      <c r="A42" s="11">
        <v>0</v>
      </c>
      <c r="B42" s="11">
        <f>(A42+1)^2*12*8</f>
        <v>96</v>
      </c>
      <c r="C42" s="19">
        <f t="shared" ref="C42:C55" si="12">1/SQRT(B42)</f>
        <v>0.10206207261596577</v>
      </c>
      <c r="D42" s="30">
        <v>0</v>
      </c>
      <c r="E42" s="20">
        <f>ABS(D42-$G$2)/$G$2</f>
        <v>1</v>
      </c>
      <c r="F42" s="20"/>
      <c r="G42" s="20"/>
      <c r="H42" s="20"/>
      <c r="I42" s="20"/>
      <c r="J42" s="19"/>
    </row>
    <row r="43" spans="1:10">
      <c r="A43" s="11">
        <v>1</v>
      </c>
      <c r="B43" s="11">
        <f t="shared" ref="B43:B55" si="13">(A43+1)^2*12*8</f>
        <v>384</v>
      </c>
      <c r="C43" s="19">
        <f t="shared" si="12"/>
        <v>5.1031036307982884E-2</v>
      </c>
      <c r="D43" s="30">
        <v>1.2568327554486901E-4</v>
      </c>
      <c r="E43" s="20">
        <f t="shared" ref="E43:E55" si="14">ABS(D43-$G$2)/$G$2</f>
        <v>2.7159249076323433</v>
      </c>
      <c r="F43" s="20"/>
      <c r="G43" s="20"/>
      <c r="H43" s="20"/>
      <c r="I43" s="20"/>
      <c r="J43" s="19"/>
    </row>
    <row r="44" spans="1:10" s="17" customFormat="1">
      <c r="A44" s="11">
        <v>2</v>
      </c>
      <c r="B44" s="11">
        <f t="shared" si="13"/>
        <v>864</v>
      </c>
      <c r="C44" s="19">
        <f t="shared" si="12"/>
        <v>3.4020690871988585E-2</v>
      </c>
      <c r="D44" s="30">
        <v>6.2427745875975706E-5</v>
      </c>
      <c r="E44" s="20">
        <f t="shared" si="14"/>
        <v>0.84572541431787041</v>
      </c>
      <c r="F44" s="20"/>
      <c r="G44" s="20"/>
      <c r="H44" s="20"/>
      <c r="I44" s="20"/>
      <c r="J44" s="19"/>
    </row>
    <row r="45" spans="1:10">
      <c r="A45" s="11">
        <v>3</v>
      </c>
      <c r="B45" s="11">
        <f t="shared" si="13"/>
        <v>1536</v>
      </c>
      <c r="C45" s="19">
        <f t="shared" si="12"/>
        <v>2.5515518153991442E-2</v>
      </c>
      <c r="D45" s="30">
        <v>5.0862222832064597E-5</v>
      </c>
      <c r="E45" s="20">
        <f t="shared" si="14"/>
        <v>0.50378162774522939</v>
      </c>
      <c r="F45" s="20"/>
      <c r="G45" s="20"/>
      <c r="H45" s="20"/>
      <c r="I45" s="20"/>
      <c r="J45" s="19"/>
    </row>
    <row r="46" spans="1:10">
      <c r="A46" s="11">
        <v>4</v>
      </c>
      <c r="B46" s="11">
        <f t="shared" si="13"/>
        <v>2400</v>
      </c>
      <c r="C46" s="19">
        <f t="shared" si="12"/>
        <v>2.0412414523193152E-2</v>
      </c>
      <c r="D46" s="34">
        <v>3.5182641977827001E-5</v>
      </c>
      <c r="E46" s="20">
        <f t="shared" si="14"/>
        <v>4.0202485771830068E-2</v>
      </c>
    </row>
    <row r="47" spans="1:10">
      <c r="A47" s="11">
        <v>5</v>
      </c>
      <c r="B47" s="11">
        <f t="shared" si="13"/>
        <v>3456</v>
      </c>
      <c r="C47" s="19">
        <f t="shared" si="12"/>
        <v>1.7010345435994292E-2</v>
      </c>
      <c r="D47" s="34">
        <v>1.66865264934946E-5</v>
      </c>
      <c r="E47" s="20">
        <f t="shared" si="14"/>
        <v>0.50664971810901416</v>
      </c>
    </row>
    <row r="48" spans="1:10">
      <c r="A48" s="11">
        <v>6</v>
      </c>
      <c r="B48" s="11">
        <f t="shared" si="13"/>
        <v>4704</v>
      </c>
      <c r="C48" s="19">
        <f t="shared" si="12"/>
        <v>1.4580296087995107E-2</v>
      </c>
      <c r="D48" s="34">
        <v>4.2474608971150803E-5</v>
      </c>
      <c r="E48" s="20">
        <f t="shared" si="14"/>
        <v>0.25579522600441107</v>
      </c>
    </row>
    <row r="49" spans="1:10">
      <c r="A49" s="11">
        <v>7</v>
      </c>
      <c r="B49" s="11">
        <f t="shared" si="13"/>
        <v>6144</v>
      </c>
      <c r="C49" s="19">
        <f t="shared" si="12"/>
        <v>1.2757759076995721E-2</v>
      </c>
      <c r="D49" s="29">
        <v>3.6295860643762499E-5</v>
      </c>
      <c r="E49" s="20">
        <f t="shared" si="14"/>
        <v>7.3115671320643866E-2</v>
      </c>
    </row>
    <row r="50" spans="1:10">
      <c r="A50" s="11">
        <v>8</v>
      </c>
      <c r="B50" s="11">
        <f t="shared" si="13"/>
        <v>7776</v>
      </c>
      <c r="C50" s="19">
        <f t="shared" si="12"/>
        <v>1.1340230290662862E-2</v>
      </c>
      <c r="D50" s="29">
        <v>3.2262680820806799E-5</v>
      </c>
      <c r="E50" s="20">
        <f t="shared" si="14"/>
        <v>4.6128462762501696E-2</v>
      </c>
    </row>
    <row r="51" spans="1:10">
      <c r="A51" s="11">
        <v>9</v>
      </c>
      <c r="B51" s="11">
        <f t="shared" si="13"/>
        <v>9600</v>
      </c>
      <c r="C51" s="19">
        <f t="shared" si="12"/>
        <v>1.0206207261596576E-2</v>
      </c>
      <c r="D51" s="29">
        <v>3.7326280408890499E-5</v>
      </c>
      <c r="E51" s="20">
        <f t="shared" si="14"/>
        <v>0.10358084223504181</v>
      </c>
    </row>
    <row r="52" spans="1:10">
      <c r="A52" s="11">
        <v>10</v>
      </c>
      <c r="B52" s="11">
        <f t="shared" si="13"/>
        <v>11616</v>
      </c>
      <c r="C52" s="19">
        <f t="shared" si="12"/>
        <v>9.278370237815069E-3</v>
      </c>
      <c r="D52" s="29">
        <v>3.1789441543904599E-5</v>
      </c>
      <c r="E52" s="20">
        <f t="shared" si="14"/>
        <v>6.0120154248000983E-2</v>
      </c>
    </row>
    <row r="53" spans="1:10">
      <c r="A53" s="11">
        <v>20</v>
      </c>
      <c r="B53" s="11">
        <f t="shared" si="13"/>
        <v>42336</v>
      </c>
      <c r="C53" s="19">
        <f t="shared" si="12"/>
        <v>4.8600986959983694E-3</v>
      </c>
      <c r="D53" s="29">
        <v>3.3760430055645502E-5</v>
      </c>
      <c r="E53" s="20">
        <f t="shared" si="14"/>
        <v>1.8463284610486161E-3</v>
      </c>
    </row>
    <row r="54" spans="1:10">
      <c r="A54" s="11">
        <v>30</v>
      </c>
      <c r="B54" s="11">
        <f t="shared" si="13"/>
        <v>92256</v>
      </c>
      <c r="C54" s="19">
        <f t="shared" si="12"/>
        <v>3.2923249230956695E-3</v>
      </c>
      <c r="D54" s="29">
        <v>3.3882649307446303E-5</v>
      </c>
      <c r="E54" s="20">
        <f t="shared" si="14"/>
        <v>1.7671798596877236E-3</v>
      </c>
    </row>
    <row r="55" spans="1:10">
      <c r="A55" s="11">
        <v>40</v>
      </c>
      <c r="B55" s="11">
        <f t="shared" si="13"/>
        <v>161376</v>
      </c>
      <c r="C55" s="19">
        <f t="shared" si="12"/>
        <v>2.4893188442918477E-3</v>
      </c>
      <c r="D55" s="29">
        <v>3.3639217921284297E-5</v>
      </c>
      <c r="E55" s="20">
        <f t="shared" si="14"/>
        <v>5.4300605624552391E-3</v>
      </c>
    </row>
    <row r="57" spans="1:10">
      <c r="A57" s="36" t="s">
        <v>7</v>
      </c>
      <c r="B57" s="36"/>
      <c r="C57" s="36"/>
      <c r="D57" s="36"/>
      <c r="E57" s="36"/>
      <c r="F57" s="27"/>
      <c r="G57" s="27"/>
    </row>
    <row r="58" spans="1:10">
      <c r="A58" s="2" t="s">
        <v>0</v>
      </c>
      <c r="B58" s="2" t="s">
        <v>2</v>
      </c>
      <c r="C58" s="2" t="s">
        <v>1</v>
      </c>
      <c r="D58" s="29" t="s">
        <v>11</v>
      </c>
      <c r="E58" s="15" t="s">
        <v>9</v>
      </c>
      <c r="F58" s="5"/>
      <c r="G58" s="5"/>
      <c r="H58" s="5"/>
    </row>
    <row r="59" spans="1:10">
      <c r="A59" s="12">
        <v>0</v>
      </c>
      <c r="B59" s="11">
        <f>(A59+1)^2*27*8</f>
        <v>216</v>
      </c>
      <c r="C59" s="19">
        <f t="shared" ref="C59:C72" si="15">1/SQRT(B59)</f>
        <v>6.804138174397717E-2</v>
      </c>
      <c r="D59" s="30">
        <v>1.5312032072600101E-4</v>
      </c>
      <c r="E59" s="20">
        <f t="shared" ref="E59:E72" si="16">ABS(D59-$G$2)/$G$2</f>
        <v>3.5271227311964237</v>
      </c>
      <c r="F59" s="20"/>
      <c r="G59" s="20"/>
      <c r="H59" s="20"/>
      <c r="I59" s="20"/>
      <c r="J59" s="19"/>
    </row>
    <row r="60" spans="1:10">
      <c r="A60" s="12">
        <v>1</v>
      </c>
      <c r="B60" s="11">
        <f t="shared" ref="B60:B72" si="17">(A60+1)^2*27*8</f>
        <v>864</v>
      </c>
      <c r="C60" s="19">
        <f t="shared" si="15"/>
        <v>3.4020690871988585E-2</v>
      </c>
      <c r="D60" s="30">
        <v>8.4165989230601694E-5</v>
      </c>
      <c r="E60" s="20">
        <f>ABS(D60-$G$2)/$G$2</f>
        <v>1.4884336790367534</v>
      </c>
      <c r="F60" s="20"/>
      <c r="G60" s="20"/>
      <c r="H60" s="20"/>
      <c r="I60" s="20"/>
      <c r="J60" s="19"/>
    </row>
    <row r="61" spans="1:10">
      <c r="A61" s="12">
        <v>2</v>
      </c>
      <c r="B61" s="11">
        <f t="shared" si="17"/>
        <v>1944</v>
      </c>
      <c r="C61" s="19">
        <f t="shared" si="15"/>
        <v>2.2680460581325723E-2</v>
      </c>
      <c r="D61" s="30">
        <v>4.0811020753135002E-5</v>
      </c>
      <c r="E61" s="20">
        <f t="shared" si="16"/>
        <v>0.20660993171152225</v>
      </c>
      <c r="F61" s="20"/>
      <c r="G61" s="20"/>
      <c r="H61" s="20"/>
      <c r="I61" s="20"/>
      <c r="J61" s="19"/>
    </row>
    <row r="62" spans="1:10">
      <c r="A62" s="11">
        <v>3</v>
      </c>
      <c r="B62" s="11">
        <f t="shared" si="17"/>
        <v>3456</v>
      </c>
      <c r="C62" s="19">
        <f t="shared" si="15"/>
        <v>1.7010345435994292E-2</v>
      </c>
      <c r="D62" s="30">
        <v>3.9690853050899702E-5</v>
      </c>
      <c r="E62" s="20">
        <f t="shared" si="16"/>
        <v>0.17349129243818917</v>
      </c>
      <c r="F62" s="20"/>
      <c r="G62" s="20"/>
      <c r="H62" s="20"/>
      <c r="I62" s="20"/>
      <c r="J62" s="19"/>
    </row>
    <row r="63" spans="1:10">
      <c r="A63" s="12">
        <v>4</v>
      </c>
      <c r="B63" s="11">
        <f t="shared" si="17"/>
        <v>5400</v>
      </c>
      <c r="C63" s="19">
        <f t="shared" si="15"/>
        <v>1.3608276348795433E-2</v>
      </c>
      <c r="D63" s="34">
        <v>3.8219698632824797E-5</v>
      </c>
      <c r="E63" s="20">
        <f t="shared" si="16"/>
        <v>0.12999545481462016</v>
      </c>
    </row>
    <row r="64" spans="1:10">
      <c r="A64" s="12">
        <v>5</v>
      </c>
      <c r="B64" s="11">
        <f t="shared" si="17"/>
        <v>7776</v>
      </c>
      <c r="C64" s="19">
        <f t="shared" si="15"/>
        <v>1.1340230290662862E-2</v>
      </c>
      <c r="D64" s="34">
        <v>3.4684836085075598E-5</v>
      </c>
      <c r="E64" s="20">
        <f t="shared" si="16"/>
        <v>2.5484462963929047E-2</v>
      </c>
    </row>
    <row r="65" spans="1:7">
      <c r="A65" s="12">
        <v>6</v>
      </c>
      <c r="B65" s="11">
        <f t="shared" si="17"/>
        <v>10584</v>
      </c>
      <c r="C65" s="19">
        <f t="shared" si="15"/>
        <v>9.7201973919967388E-3</v>
      </c>
      <c r="D65" s="34">
        <v>3.5967733255397498E-5</v>
      </c>
      <c r="E65" s="20">
        <f t="shared" si="16"/>
        <v>6.3414326969011586E-2</v>
      </c>
    </row>
    <row r="66" spans="1:7">
      <c r="A66" s="12">
        <v>7</v>
      </c>
      <c r="B66" s="11">
        <f t="shared" si="17"/>
        <v>13824</v>
      </c>
      <c r="C66" s="19">
        <f t="shared" si="15"/>
        <v>8.5051727179971462E-3</v>
      </c>
      <c r="D66" s="34">
        <v>3.1765746193593499E-5</v>
      </c>
      <c r="E66" s="20">
        <f t="shared" si="16"/>
        <v>6.0820725919405703E-2</v>
      </c>
    </row>
    <row r="67" spans="1:7">
      <c r="A67" s="12">
        <v>8</v>
      </c>
      <c r="B67" s="11">
        <f t="shared" si="17"/>
        <v>17496</v>
      </c>
      <c r="C67" s="19">
        <f t="shared" si="15"/>
        <v>7.5601535271085747E-3</v>
      </c>
      <c r="D67" s="34">
        <v>3.56958051547712E-5</v>
      </c>
      <c r="E67" s="20">
        <f t="shared" si="16"/>
        <v>5.5374558767381003E-2</v>
      </c>
    </row>
    <row r="68" spans="1:7">
      <c r="A68" s="12">
        <v>9</v>
      </c>
      <c r="B68" s="11">
        <f t="shared" si="17"/>
        <v>21600</v>
      </c>
      <c r="C68" s="19">
        <f t="shared" si="15"/>
        <v>6.8041381743977163E-3</v>
      </c>
      <c r="D68" s="34">
        <v>3.4923080231629497E-5</v>
      </c>
      <c r="E68" s="20">
        <f t="shared" si="16"/>
        <v>3.2528338566623627E-2</v>
      </c>
    </row>
    <row r="69" spans="1:7">
      <c r="A69" s="12">
        <v>10</v>
      </c>
      <c r="B69" s="11">
        <f t="shared" si="17"/>
        <v>26136</v>
      </c>
      <c r="C69" s="19">
        <f t="shared" si="15"/>
        <v>6.1855801585433794E-3</v>
      </c>
      <c r="D69" s="34">
        <v>3.2335767584872997E-5</v>
      </c>
      <c r="E69" s="20">
        <f t="shared" si="16"/>
        <v>4.3967595090693777E-2</v>
      </c>
    </row>
    <row r="70" spans="1:7">
      <c r="A70" s="12">
        <v>15</v>
      </c>
      <c r="B70" s="11">
        <f t="shared" si="17"/>
        <v>55296</v>
      </c>
      <c r="C70" s="19">
        <f t="shared" si="15"/>
        <v>4.2525863589985731E-3</v>
      </c>
      <c r="D70" s="34">
        <v>3.2705191733492601E-5</v>
      </c>
      <c r="E70" s="20">
        <f t="shared" si="16"/>
        <v>3.3045279536892153E-2</v>
      </c>
    </row>
    <row r="71" spans="1:7">
      <c r="A71" s="12">
        <v>20</v>
      </c>
      <c r="B71" s="11">
        <f t="shared" si="17"/>
        <v>95256</v>
      </c>
      <c r="C71" s="19">
        <f t="shared" si="15"/>
        <v>3.2400657973322461E-3</v>
      </c>
      <c r="D71" s="34">
        <v>3.3870390919853901E-5</v>
      </c>
      <c r="E71" s="20">
        <f t="shared" si="16"/>
        <v>1.4047509877113899E-3</v>
      </c>
    </row>
    <row r="72" spans="1:7">
      <c r="A72" s="12">
        <v>25</v>
      </c>
      <c r="B72" s="11">
        <f t="shared" si="17"/>
        <v>146016</v>
      </c>
      <c r="C72" s="19">
        <f t="shared" si="15"/>
        <v>2.6169762209221985E-3</v>
      </c>
      <c r="D72" s="34">
        <v>3.2838293517585399E-5</v>
      </c>
      <c r="E72" s="20">
        <f t="shared" si="16"/>
        <v>2.9110020588424011E-2</v>
      </c>
    </row>
    <row r="74" spans="1:7">
      <c r="A74" s="36" t="s">
        <v>12</v>
      </c>
      <c r="B74" s="36"/>
      <c r="C74" s="36"/>
      <c r="D74" s="36"/>
      <c r="E74" s="27"/>
    </row>
    <row r="75" spans="1:7">
      <c r="A75" s="35" t="s">
        <v>2</v>
      </c>
      <c r="B75" s="35" t="s">
        <v>1</v>
      </c>
      <c r="C75" s="29" t="s">
        <v>11</v>
      </c>
      <c r="D75" s="15" t="s">
        <v>9</v>
      </c>
      <c r="G75"/>
    </row>
    <row r="76" spans="1:7">
      <c r="A76">
        <v>48</v>
      </c>
      <c r="B76" s="19">
        <f>1/SQRT(A76)</f>
        <v>0.14433756729740646</v>
      </c>
      <c r="C76" s="32">
        <v>0</v>
      </c>
      <c r="D76" s="20">
        <f t="shared" ref="D76:D82" si="18">ABS(C76-$G$2)/$G$2</f>
        <v>1</v>
      </c>
    </row>
    <row r="77" spans="1:7">
      <c r="A77">
        <v>96</v>
      </c>
      <c r="B77" s="19">
        <f t="shared" ref="B77:B82" si="19">1/SQRT(A77)</f>
        <v>0.10206207261596577</v>
      </c>
      <c r="C77" s="32">
        <v>5.0862222832061297E-5</v>
      </c>
      <c r="D77" s="20">
        <f t="shared" si="18"/>
        <v>0.5037816277451318</v>
      </c>
    </row>
    <row r="78" spans="1:7">
      <c r="A78">
        <v>144</v>
      </c>
      <c r="B78" s="19">
        <f t="shared" si="19"/>
        <v>8.3333333333333329E-2</v>
      </c>
      <c r="C78" s="32">
        <v>3.6295860643883801E-5</v>
      </c>
      <c r="D78" s="20">
        <f t="shared" si="18"/>
        <v>7.3115671324230261E-2</v>
      </c>
    </row>
    <row r="79" spans="1:7">
      <c r="A79">
        <v>252</v>
      </c>
      <c r="B79" s="19">
        <f t="shared" si="19"/>
        <v>6.2994078834871195E-2</v>
      </c>
      <c r="C79" s="32">
        <v>3.1650507257234301E-5</v>
      </c>
      <c r="D79" s="20">
        <f t="shared" si="18"/>
        <v>6.4227855723190355E-2</v>
      </c>
    </row>
    <row r="80" spans="1:7">
      <c r="A80">
        <v>444</v>
      </c>
      <c r="B80" s="19">
        <f t="shared" si="19"/>
        <v>4.7457899787624949E-2</v>
      </c>
      <c r="C80" s="32">
        <v>3.2782840593633002E-5</v>
      </c>
      <c r="D80" s="20">
        <f t="shared" si="18"/>
        <v>3.0749529905971927E-2</v>
      </c>
    </row>
    <row r="81" spans="1:4">
      <c r="A81">
        <v>1056</v>
      </c>
      <c r="B81" s="19">
        <f t="shared" si="19"/>
        <v>3.0772872744833181E-2</v>
      </c>
      <c r="C81" s="32">
        <v>3.31554155699469E-5</v>
      </c>
      <c r="D81" s="20">
        <f t="shared" si="18"/>
        <v>1.9734057652855078E-2</v>
      </c>
    </row>
    <row r="82" spans="1:4">
      <c r="A82">
        <v>3120</v>
      </c>
      <c r="B82" s="19">
        <f t="shared" si="19"/>
        <v>1.7902871850985824E-2</v>
      </c>
      <c r="C82" s="32">
        <v>3.3180767876513498E-5</v>
      </c>
      <c r="D82" s="20">
        <f t="shared" si="18"/>
        <v>1.8984496766346209E-2</v>
      </c>
    </row>
    <row r="84" spans="1:4">
      <c r="A84" s="36" t="s">
        <v>13</v>
      </c>
      <c r="B84" s="36"/>
      <c r="C84" s="36"/>
      <c r="D84" s="36"/>
    </row>
    <row r="85" spans="1:4">
      <c r="A85" s="35" t="s">
        <v>2</v>
      </c>
      <c r="B85" s="35" t="s">
        <v>1</v>
      </c>
      <c r="C85" s="29" t="s">
        <v>11</v>
      </c>
      <c r="D85" s="15" t="s">
        <v>9</v>
      </c>
    </row>
    <row r="86" spans="1:4">
      <c r="A86">
        <v>48</v>
      </c>
      <c r="B86" s="19">
        <f>1/SQRT(A86)</f>
        <v>0.14433756729740646</v>
      </c>
      <c r="C86" s="32">
        <v>0</v>
      </c>
      <c r="D86" s="20">
        <f t="shared" ref="D86:D92" si="20">ABS(C86-$G$2)/$G$2</f>
        <v>1</v>
      </c>
    </row>
    <row r="87" spans="1:4">
      <c r="A87">
        <v>96</v>
      </c>
      <c r="B87" s="19">
        <f t="shared" ref="B87:B92" si="21">1/SQRT(A87)</f>
        <v>0.10206207261596577</v>
      </c>
      <c r="C87" s="32">
        <v>5.0862222832061297E-5</v>
      </c>
      <c r="D87" s="20">
        <f t="shared" si="20"/>
        <v>0.5037816277451318</v>
      </c>
    </row>
    <row r="88" spans="1:4">
      <c r="A88">
        <v>156</v>
      </c>
      <c r="B88" s="19">
        <f t="shared" si="21"/>
        <v>8.0064076902543566E-2</v>
      </c>
      <c r="C88" s="32">
        <v>3.6295860643883597E-5</v>
      </c>
      <c r="D88" s="20">
        <f t="shared" si="20"/>
        <v>7.3115671324224252E-2</v>
      </c>
    </row>
    <row r="89" spans="1:4">
      <c r="A89">
        <v>288</v>
      </c>
      <c r="B89" s="19">
        <f t="shared" si="21"/>
        <v>5.8925565098878967E-2</v>
      </c>
      <c r="C89" s="32">
        <v>3.1650507257234403E-5</v>
      </c>
      <c r="D89" s="20">
        <f t="shared" si="20"/>
        <v>6.4227855723187358E-2</v>
      </c>
    </row>
    <row r="90" spans="1:4">
      <c r="A90">
        <v>744</v>
      </c>
      <c r="B90" s="19">
        <f t="shared" si="21"/>
        <v>3.6661778755338326E-2</v>
      </c>
      <c r="C90" s="32">
        <v>3.2698701810412001E-5</v>
      </c>
      <c r="D90" s="20">
        <f>ABS(C90-$G$2)/$G$2</f>
        <v>3.3237159217933777E-2</v>
      </c>
    </row>
    <row r="91" spans="1:4">
      <c r="A91">
        <v>2304</v>
      </c>
      <c r="B91" s="19">
        <f t="shared" si="21"/>
        <v>2.0833333333333332E-2</v>
      </c>
      <c r="C91" s="32">
        <v>3.33236532711774E-5</v>
      </c>
      <c r="D91" s="20">
        <f>ABS(C91-$G$2)/$G$2</f>
        <v>1.4759977675268541E-2</v>
      </c>
    </row>
    <row r="92" spans="1:4">
      <c r="A92">
        <v>8340</v>
      </c>
      <c r="B92" s="19">
        <f t="shared" si="21"/>
        <v>1.0950071996960071E-2</v>
      </c>
      <c r="C92" s="32">
        <v>3.3445451910124098E-5</v>
      </c>
      <c r="D92" s="20">
        <f t="shared" si="20"/>
        <v>1.1158905104430154E-2</v>
      </c>
    </row>
    <row r="94" spans="1:4">
      <c r="A94" s="36" t="s">
        <v>14</v>
      </c>
      <c r="B94" s="36"/>
      <c r="C94" s="36"/>
      <c r="D94" s="36"/>
    </row>
    <row r="95" spans="1:4">
      <c r="A95" s="35" t="s">
        <v>2</v>
      </c>
      <c r="B95" s="35" t="s">
        <v>1</v>
      </c>
      <c r="C95" s="29" t="s">
        <v>11</v>
      </c>
      <c r="D95" s="15" t="s">
        <v>9</v>
      </c>
    </row>
    <row r="96" spans="1:4">
      <c r="A96">
        <v>48</v>
      </c>
      <c r="B96" s="19">
        <f>1/SQRT(A96)</f>
        <v>0.14433756729740646</v>
      </c>
      <c r="C96" s="38">
        <v>0</v>
      </c>
      <c r="D96" s="20">
        <f>ABS(C96-$G$2)/$G$2</f>
        <v>1</v>
      </c>
    </row>
    <row r="97" spans="1:4">
      <c r="A97">
        <v>96</v>
      </c>
      <c r="B97" s="19">
        <f t="shared" ref="B97:B102" si="22">1/SQRT(A97)</f>
        <v>0.10206207261596577</v>
      </c>
      <c r="C97" s="38">
        <v>5.0862222832061297E-5</v>
      </c>
      <c r="D97" s="20">
        <f t="shared" ref="D96:D102" si="23">ABS(C97-$G$2)/$G$2</f>
        <v>0.5037816277451318</v>
      </c>
    </row>
    <row r="98" spans="1:4">
      <c r="A98">
        <v>204</v>
      </c>
      <c r="B98" s="19">
        <f t="shared" si="22"/>
        <v>7.0014004201400484E-2</v>
      </c>
      <c r="C98" s="38">
        <v>3.6295860643842499E-5</v>
      </c>
      <c r="D98" s="20">
        <f t="shared" si="23"/>
        <v>7.3115671323009154E-2</v>
      </c>
    </row>
    <row r="99" spans="1:4">
      <c r="A99">
        <v>504</v>
      </c>
      <c r="B99" s="19">
        <f t="shared" si="22"/>
        <v>4.4543540318737397E-2</v>
      </c>
      <c r="C99" s="38">
        <v>3.1650507257194497E-5</v>
      </c>
      <c r="D99" s="20">
        <f t="shared" si="23"/>
        <v>6.4227855724367192E-2</v>
      </c>
    </row>
    <row r="100" spans="1:4">
      <c r="A100">
        <v>1392</v>
      </c>
      <c r="B100" s="19">
        <f t="shared" si="22"/>
        <v>2.680281337094487E-2</v>
      </c>
      <c r="C100" s="38">
        <v>3.3106736493163999E-5</v>
      </c>
      <c r="D100" s="20">
        <f>ABS(C100-$G$2)/$G$2</f>
        <v>2.1173292850330105E-2</v>
      </c>
    </row>
    <row r="101" spans="1:4">
      <c r="A101">
        <v>4644</v>
      </c>
      <c r="B101" s="19">
        <f t="shared" si="22"/>
        <v>1.4674181772093731E-2</v>
      </c>
      <c r="C101" s="38">
        <v>3.3687948199372702E-5</v>
      </c>
      <c r="D101" s="20">
        <f>ABS(C101-$G$2)/$G$2</f>
        <v>3.9893115581065329E-3</v>
      </c>
    </row>
    <row r="102" spans="1:4">
      <c r="A102">
        <v>16752</v>
      </c>
      <c r="B102" s="19">
        <f t="shared" si="22"/>
        <v>7.7262128401926625E-3</v>
      </c>
      <c r="C102" s="38">
        <v>3.3751057843978497E-5</v>
      </c>
      <c r="D102" s="20">
        <f t="shared" si="23"/>
        <v>2.1234252714400119E-3</v>
      </c>
    </row>
  </sheetData>
  <mergeCells count="9">
    <mergeCell ref="A74:D74"/>
    <mergeCell ref="A84:D84"/>
    <mergeCell ref="A94:D94"/>
    <mergeCell ref="A57:E57"/>
    <mergeCell ref="A29:E29"/>
    <mergeCell ref="A20:E20"/>
    <mergeCell ref="A10:E10"/>
    <mergeCell ref="A1:E1"/>
    <mergeCell ref="A40:E4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Results</vt:lpstr>
      <vt:lpstr>LDFEST</vt:lpstr>
      <vt:lpstr>LDFESQ</vt:lpstr>
      <vt:lpstr>QDFESQ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Cheuk Lau</dc:creator>
  <cp:lastModifiedBy>Cheuk Lau</cp:lastModifiedBy>
  <dcterms:created xsi:type="dcterms:W3CDTF">2014-10-04T01:11:41Z</dcterms:created>
  <dcterms:modified xsi:type="dcterms:W3CDTF">2016-06-03T06:38:10Z</dcterms:modified>
</cp:coreProperties>
</file>