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70" windowHeight="9045"/>
  </bookViews>
  <sheets>
    <sheet name="evaluations" sheetId="1" r:id="rId1"/>
    <sheet name="Theta和bu" sheetId="2" r:id="rId2"/>
  </sheets>
  <calcPr calcId="144525"/>
</workbook>
</file>

<file path=xl/sharedStrings.xml><?xml version="1.0" encoding="utf-8"?>
<sst xmlns="http://schemas.openxmlformats.org/spreadsheetml/2006/main" count="72">
  <si>
    <t>Table 3: Comparative rating prediction performance</t>
  </si>
  <si>
    <t>Table 4: Comparative ranking prediction performance</t>
  </si>
  <si>
    <t>论文无使用</t>
  </si>
  <si>
    <t>Table 6: Comparative ranking prediction performance for
sessional graded feedback</t>
  </si>
  <si>
    <t>（此MAP其实是可以用的，与其他指标不冲突）</t>
  </si>
  <si>
    <t>Dataset</t>
  </si>
  <si>
    <t>Method</t>
  </si>
  <si>
    <t>AUC</t>
  </si>
  <si>
    <t>Improve</t>
  </si>
  <si>
    <t>NDCG</t>
  </si>
  <si>
    <t>MRR</t>
  </si>
  <si>
    <t>RMSE</t>
  </si>
  <si>
    <t xml:space="preserve">MAE </t>
  </si>
  <si>
    <t>Prec</t>
  </si>
  <si>
    <t>MAP</t>
  </si>
  <si>
    <t>MovieLens</t>
  </si>
  <si>
    <t>MF</t>
  </si>
  <si>
    <t>BT</t>
  </si>
  <si>
    <t>Tmall-single
(buyV.S.click)</t>
  </si>
  <si>
    <t>MF-NCR</t>
  </si>
  <si>
    <t>BT-NCR</t>
  </si>
  <si>
    <t>AMF</t>
  </si>
  <si>
    <t>BPR</t>
  </si>
  <si>
    <t>AMF-NCR</t>
  </si>
  <si>
    <t>BPR-NCR</t>
  </si>
  <si>
    <t>LLORMA</t>
  </si>
  <si>
    <t>FSBPR</t>
  </si>
  <si>
    <t>LLORMA-NCR</t>
  </si>
  <si>
    <t>FSBPR-NCR</t>
  </si>
  <si>
    <t>FilmTrust</t>
  </si>
  <si>
    <t>LCR</t>
  </si>
  <si>
    <t>LCR-NCR</t>
  </si>
  <si>
    <t>Tmall-hybrid
(buyV.S.nobuy)</t>
  </si>
  <si>
    <t>CiaoDVD</t>
  </si>
  <si>
    <t>Yoochoose</t>
  </si>
  <si>
    <t>Table 8: Comparative rating prediction performance</t>
  </si>
  <si>
    <t>MF-biased</t>
  </si>
  <si>
    <t>MF-NCR-b</t>
  </si>
  <si>
    <t>Filmtrust</t>
  </si>
  <si>
    <t>Table 7: Scale of strength parameter θ</t>
  </si>
  <si>
    <t>Table 9: Scale of user-defined 
aspect-specific threshold b_{u,k}</t>
  </si>
  <si>
    <t>Movielens</t>
  </si>
  <si>
    <t>0.608±0.105</t>
  </si>
  <si>
    <t>0.667±0.016</t>
  </si>
  <si>
    <t>0.773±0.051</t>
  </si>
  <si>
    <t>b_{u,k}</t>
  </si>
  <si>
    <t>0.01±0.0024</t>
  </si>
  <si>
    <t>0.0098±0.0024</t>
  </si>
  <si>
    <t>1.621±0.042</t>
  </si>
  <si>
    <t>1.582±0.131</t>
  </si>
  <si>
    <t>1.684±0.092</t>
  </si>
  <si>
    <t>BTL-NCR</t>
  </si>
  <si>
    <t>1.574±0.224</t>
  </si>
  <si>
    <t>1.601±0.342</t>
  </si>
  <si>
    <t>1.374±0.324</t>
  </si>
  <si>
    <t>0.047±0.0001</t>
  </si>
  <si>
    <t>0.046±0.001</t>
  </si>
  <si>
    <t>0.152±0.002</t>
  </si>
  <si>
    <t>1.875±0.138</t>
  </si>
  <si>
    <t>1.887±0.111</t>
  </si>
  <si>
    <t>2.915±0.536</t>
  </si>
  <si>
    <t>Tmall-single</t>
  </si>
  <si>
    <t>Tmall-hybrid</t>
  </si>
  <si>
    <t>5.136±1.121</t>
  </si>
  <si>
    <t>5.101±0.692</t>
  </si>
  <si>
    <t>4.618±0.533</t>
  </si>
  <si>
    <t>0.131±0.007</t>
  </si>
  <si>
    <t>0.863±0.072</t>
  </si>
  <si>
    <t>0.058±0.001</t>
  </si>
  <si>
    <t>5.009±1.074</t>
  </si>
  <si>
    <t>4.916±0.973</t>
  </si>
  <si>
    <t>4.354±0.936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</si>
</sst>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00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9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20" applyNumberFormat="0" applyFill="0" applyAlignment="0" applyProtection="0">
      <alignment vertical="center"/>
    </xf>
    <xf numFmtId="0" fontId="20" fillId="0" borderId="20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9" fillId="18" borderId="21" applyNumberFormat="0" applyAlignment="0" applyProtection="0">
      <alignment vertical="center"/>
    </xf>
    <xf numFmtId="0" fontId="17" fillId="18" borderId="17" applyNumberFormat="0" applyAlignment="0" applyProtection="0">
      <alignment vertical="center"/>
    </xf>
    <xf numFmtId="0" fontId="13" fillId="14" borderId="18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1" fillId="0" borderId="22" applyNumberFormat="0" applyFill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76" fontId="0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0" fontId="5" fillId="0" borderId="2" xfId="0" applyNumberFormat="1" applyFont="1" applyFill="1" applyBorder="1" applyAlignment="1">
      <alignment horizontal="center" vertical="center"/>
    </xf>
    <xf numFmtId="10" fontId="5" fillId="0" borderId="3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10" fontId="0" fillId="0" borderId="6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0" fontId="0" fillId="0" borderId="7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 wrapText="1"/>
    </xf>
    <xf numFmtId="176" fontId="0" fillId="0" borderId="4" xfId="0" applyNumberFormat="1" applyFont="1" applyFill="1" applyBorder="1" applyAlignment="1">
      <alignment horizontal="right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wrapText="1"/>
    </xf>
    <xf numFmtId="10" fontId="0" fillId="0" borderId="4" xfId="0" applyNumberFormat="1" applyFont="1" applyFill="1" applyBorder="1" applyAlignment="1">
      <alignment horizontal="center" vertical="center"/>
    </xf>
    <xf numFmtId="176" fontId="4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top" wrapText="1"/>
    </xf>
    <xf numFmtId="0" fontId="3" fillId="3" borderId="2" xfId="0" applyFont="1" applyFill="1" applyBorder="1" applyAlignment="1">
      <alignment horizontal="center" vertical="top" wrapText="1"/>
    </xf>
    <xf numFmtId="0" fontId="3" fillId="3" borderId="0" xfId="0" applyFont="1" applyFill="1" applyAlignment="1">
      <alignment vertical="center"/>
    </xf>
    <xf numFmtId="0" fontId="3" fillId="3" borderId="5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/>
    </xf>
    <xf numFmtId="176" fontId="0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176" fontId="4" fillId="0" borderId="13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top" wrapText="1"/>
    </xf>
    <xf numFmtId="0" fontId="3" fillId="3" borderId="7" xfId="0" applyFont="1" applyFill="1" applyBorder="1" applyAlignment="1">
      <alignment horizontal="center" vertical="top" wrapText="1"/>
    </xf>
    <xf numFmtId="0" fontId="1" fillId="0" borderId="15" xfId="0" applyFont="1" applyFill="1" applyBorder="1" applyAlignment="1">
      <alignment horizontal="center"/>
    </xf>
    <xf numFmtId="176" fontId="4" fillId="0" borderId="3" xfId="0" applyNumberFormat="1" applyFont="1" applyFill="1" applyBorder="1" applyAlignment="1">
      <alignment horizontal="center" vertical="center"/>
    </xf>
    <xf numFmtId="176" fontId="0" fillId="0" borderId="10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4" fillId="0" borderId="7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0" fillId="0" borderId="10" xfId="0" applyNumberFormat="1" applyFont="1" applyFill="1" applyBorder="1" applyAlignment="1">
      <alignment horizontal="center"/>
    </xf>
    <xf numFmtId="10" fontId="4" fillId="0" borderId="10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 vertical="center"/>
    </xf>
    <xf numFmtId="176" fontId="0" fillId="0" borderId="6" xfId="0" applyNumberFormat="1" applyFont="1" applyFill="1" applyBorder="1" applyAlignment="1">
      <alignment horizontal="center" vertical="center"/>
    </xf>
    <xf numFmtId="176" fontId="4" fillId="0" borderId="10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top"/>
    </xf>
    <xf numFmtId="0" fontId="3" fillId="3" borderId="5" xfId="0" applyFont="1" applyFill="1" applyBorder="1" applyAlignment="1">
      <alignment horizontal="center" vertical="top"/>
    </xf>
    <xf numFmtId="0" fontId="3" fillId="3" borderId="6" xfId="0" applyFont="1" applyFill="1" applyBorder="1" applyAlignment="1">
      <alignment horizontal="center" vertical="top"/>
    </xf>
    <xf numFmtId="176" fontId="0" fillId="0" borderId="2" xfId="0" applyNumberFormat="1" applyFont="1" applyFill="1" applyBorder="1" applyAlignment="1">
      <alignment horizontal="center"/>
    </xf>
    <xf numFmtId="176" fontId="0" fillId="0" borderId="3" xfId="0" applyNumberFormat="1" applyFont="1" applyFill="1" applyBorder="1" applyAlignment="1">
      <alignment horizontal="center"/>
    </xf>
    <xf numFmtId="176" fontId="0" fillId="0" borderId="3" xfId="0" applyNumberFormat="1" applyFont="1" applyFill="1" applyBorder="1" applyAlignment="1">
      <alignment horizontal="center" vertical="center"/>
    </xf>
    <xf numFmtId="176" fontId="0" fillId="0" borderId="7" xfId="0" applyNumberFormat="1" applyFont="1" applyFill="1" applyBorder="1" applyAlignment="1">
      <alignment horizontal="center"/>
    </xf>
    <xf numFmtId="10" fontId="0" fillId="0" borderId="2" xfId="0" applyNumberFormat="1" applyFont="1" applyFill="1" applyBorder="1" applyAlignment="1">
      <alignment horizontal="center"/>
    </xf>
    <xf numFmtId="176" fontId="0" fillId="0" borderId="6" xfId="0" applyNumberFormat="1" applyFont="1" applyFill="1" applyBorder="1" applyAlignment="1">
      <alignment horizontal="right" vertical="center"/>
    </xf>
    <xf numFmtId="176" fontId="0" fillId="0" borderId="7" xfId="0" applyNumberFormat="1" applyFont="1" applyFill="1" applyBorder="1" applyAlignment="1">
      <alignment horizontal="right" vertical="center"/>
    </xf>
    <xf numFmtId="10" fontId="0" fillId="0" borderId="0" xfId="0" applyNumberFormat="1" applyFont="1" applyFill="1" applyBorder="1" applyAlignment="1">
      <alignment horizontal="center"/>
    </xf>
    <xf numFmtId="0" fontId="0" fillId="0" borderId="6" xfId="0" applyFill="1" applyBorder="1" applyAlignment="1">
      <alignment horizontal="center" vertical="center"/>
    </xf>
    <xf numFmtId="10" fontId="0" fillId="0" borderId="6" xfId="0" applyNumberForma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3" fillId="3" borderId="7" xfId="0" applyFont="1" applyFill="1" applyBorder="1" applyAlignment="1">
      <alignment horizontal="center" vertical="top"/>
    </xf>
    <xf numFmtId="10" fontId="0" fillId="0" borderId="8" xfId="0" applyNumberFormat="1" applyBorder="1">
      <alignment vertical="center"/>
    </xf>
    <xf numFmtId="10" fontId="0" fillId="0" borderId="11" xfId="0" applyNumberFormat="1" applyBorder="1">
      <alignment vertical="center"/>
    </xf>
    <xf numFmtId="10" fontId="4" fillId="0" borderId="8" xfId="0" applyNumberFormat="1" applyFont="1" applyFill="1" applyBorder="1" applyAlignment="1">
      <alignment horizontal="center" vertical="center"/>
    </xf>
    <xf numFmtId="10" fontId="0" fillId="0" borderId="11" xfId="0" applyNumberFormat="1" applyFont="1" applyFill="1" applyBorder="1" applyAlignment="1">
      <alignment horizontal="center" vertical="center"/>
    </xf>
    <xf numFmtId="10" fontId="0" fillId="0" borderId="8" xfId="0" applyNumberFormat="1" applyFont="1" applyFill="1" applyBorder="1" applyAlignment="1">
      <alignment horizontal="center" vertical="center"/>
    </xf>
    <xf numFmtId="10" fontId="4" fillId="0" borderId="9" xfId="0" applyNumberFormat="1" applyFont="1" applyFill="1" applyBorder="1" applyAlignment="1">
      <alignment horizontal="center" vertical="center"/>
    </xf>
    <xf numFmtId="10" fontId="0" fillId="0" borderId="8" xfId="0" applyNumberFormat="1" applyFont="1" applyFill="1" applyBorder="1" applyAlignment="1">
      <alignment horizontal="center"/>
    </xf>
    <xf numFmtId="10" fontId="0" fillId="0" borderId="9" xfId="0" applyNumberFormat="1" applyFont="1" applyFill="1" applyBorder="1" applyAlignment="1">
      <alignment horizontal="center"/>
    </xf>
    <xf numFmtId="10" fontId="0" fillId="0" borderId="7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3"/>
  <sheetViews>
    <sheetView tabSelected="1" topLeftCell="A13" workbookViewId="0">
      <selection activeCell="G23" sqref="G23"/>
    </sheetView>
  </sheetViews>
  <sheetFormatPr defaultColWidth="9" defaultRowHeight="13.5"/>
  <cols>
    <col min="1" max="1" width="10.1666666666667" customWidth="1"/>
    <col min="2" max="2" width="10.5" customWidth="1"/>
    <col min="14" max="14" width="10.3333333333333" customWidth="1"/>
    <col min="15" max="15" width="9.75" customWidth="1"/>
    <col min="25" max="25" width="6.16666666666667" customWidth="1"/>
    <col min="26" max="26" width="14.8333333333333" customWidth="1"/>
    <col min="27" max="27" width="10.6666666666667" customWidth="1"/>
  </cols>
  <sheetData>
    <row r="1" ht="14.25" spans="1:41">
      <c r="A1" s="24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74"/>
      <c r="N1" s="75" t="s">
        <v>1</v>
      </c>
      <c r="O1" s="76"/>
      <c r="P1" s="76"/>
      <c r="Q1" s="76"/>
      <c r="R1" s="76"/>
      <c r="S1" s="76"/>
      <c r="T1" s="76"/>
      <c r="U1" s="76"/>
      <c r="V1" s="76"/>
      <c r="W1" s="100"/>
      <c r="X1" s="100" t="s">
        <v>2</v>
      </c>
      <c r="Z1" s="75" t="s">
        <v>3</v>
      </c>
      <c r="AA1" s="115"/>
      <c r="AB1" s="115"/>
      <c r="AC1" s="115"/>
      <c r="AD1" s="115"/>
      <c r="AE1" s="115"/>
      <c r="AF1" s="115"/>
      <c r="AG1" s="115"/>
      <c r="AH1" s="128"/>
      <c r="AI1" s="128"/>
      <c r="AJ1" s="100" t="s">
        <v>2</v>
      </c>
      <c r="AK1" s="129" t="s">
        <v>4</v>
      </c>
      <c r="AL1" s="129"/>
      <c r="AM1" s="129"/>
      <c r="AN1" s="129"/>
      <c r="AO1" s="129"/>
    </row>
    <row r="2" ht="14.25" spans="1:36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77"/>
      <c r="N2" s="78"/>
      <c r="O2" s="79"/>
      <c r="P2" s="79"/>
      <c r="Q2" s="79"/>
      <c r="R2" s="79"/>
      <c r="S2" s="79"/>
      <c r="T2" s="79"/>
      <c r="U2" s="79"/>
      <c r="V2" s="79"/>
      <c r="W2" s="101"/>
      <c r="X2" s="101"/>
      <c r="Z2" s="116"/>
      <c r="AA2" s="117"/>
      <c r="AB2" s="117"/>
      <c r="AC2" s="117"/>
      <c r="AD2" s="117"/>
      <c r="AE2" s="117"/>
      <c r="AF2" s="117"/>
      <c r="AG2" s="117"/>
      <c r="AH2" s="130"/>
      <c r="AI2" s="130"/>
      <c r="AJ2" s="101"/>
    </row>
    <row r="3" ht="14.25" spans="1:37">
      <c r="A3" s="28" t="s">
        <v>5</v>
      </c>
      <c r="B3" s="29" t="s">
        <v>6</v>
      </c>
      <c r="C3" s="30" t="s">
        <v>7</v>
      </c>
      <c r="D3" s="31" t="s">
        <v>8</v>
      </c>
      <c r="E3" s="30" t="s">
        <v>9</v>
      </c>
      <c r="F3" s="31" t="s">
        <v>8</v>
      </c>
      <c r="G3" s="30" t="s">
        <v>10</v>
      </c>
      <c r="H3" s="32" t="s">
        <v>8</v>
      </c>
      <c r="I3" s="30" t="s">
        <v>11</v>
      </c>
      <c r="J3" s="31" t="s">
        <v>8</v>
      </c>
      <c r="K3" s="30" t="s">
        <v>12</v>
      </c>
      <c r="L3" s="31" t="s">
        <v>8</v>
      </c>
      <c r="M3" s="31"/>
      <c r="N3" s="80" t="s">
        <v>5</v>
      </c>
      <c r="O3" s="81" t="s">
        <v>6</v>
      </c>
      <c r="P3" s="82" t="s">
        <v>7</v>
      </c>
      <c r="Q3" s="82" t="s">
        <v>8</v>
      </c>
      <c r="R3" s="82" t="s">
        <v>9</v>
      </c>
      <c r="S3" s="82" t="s">
        <v>8</v>
      </c>
      <c r="T3" s="82" t="s">
        <v>10</v>
      </c>
      <c r="U3" s="102" t="s">
        <v>8</v>
      </c>
      <c r="V3" s="82" t="s">
        <v>13</v>
      </c>
      <c r="W3" s="82" t="s">
        <v>8</v>
      </c>
      <c r="X3" s="102" t="s">
        <v>14</v>
      </c>
      <c r="Z3" s="80" t="s">
        <v>5</v>
      </c>
      <c r="AA3" s="81" t="s">
        <v>6</v>
      </c>
      <c r="AB3" s="82" t="s">
        <v>7</v>
      </c>
      <c r="AC3" s="102" t="s">
        <v>8</v>
      </c>
      <c r="AD3" s="82" t="s">
        <v>9</v>
      </c>
      <c r="AE3" s="102" t="s">
        <v>8</v>
      </c>
      <c r="AF3" s="102" t="s">
        <v>10</v>
      </c>
      <c r="AG3" s="102" t="s">
        <v>8</v>
      </c>
      <c r="AH3" s="102" t="s">
        <v>14</v>
      </c>
      <c r="AI3" s="99" t="s">
        <v>8</v>
      </c>
      <c r="AJ3" s="82" t="s">
        <v>13</v>
      </c>
      <c r="AK3" s="102" t="s">
        <v>8</v>
      </c>
    </row>
    <row r="4" ht="14.25" spans="1:37">
      <c r="A4" s="33" t="s">
        <v>15</v>
      </c>
      <c r="B4" s="34" t="s">
        <v>16</v>
      </c>
      <c r="C4" s="35">
        <v>0.666114</v>
      </c>
      <c r="D4" s="36"/>
      <c r="E4" s="35">
        <v>0.685584</v>
      </c>
      <c r="F4" s="35"/>
      <c r="G4" s="35">
        <v>0.839065</v>
      </c>
      <c r="H4" s="37"/>
      <c r="I4" s="35">
        <v>1.135069</v>
      </c>
      <c r="J4" s="35"/>
      <c r="K4" s="35">
        <v>0.856392</v>
      </c>
      <c r="L4" s="35"/>
      <c r="M4" s="35"/>
      <c r="N4" s="33" t="s">
        <v>15</v>
      </c>
      <c r="O4" s="43" t="s">
        <v>17</v>
      </c>
      <c r="P4" s="44">
        <v>0.6021</v>
      </c>
      <c r="Q4" s="44"/>
      <c r="R4" s="44">
        <v>0.506954</v>
      </c>
      <c r="S4" s="44"/>
      <c r="T4" s="44">
        <v>0.765363</v>
      </c>
      <c r="U4" s="103"/>
      <c r="V4" s="44">
        <v>0.530726</v>
      </c>
      <c r="W4" s="44"/>
      <c r="X4" s="103">
        <v>0.764366</v>
      </c>
      <c r="Z4" s="33" t="s">
        <v>18</v>
      </c>
      <c r="AA4" s="43" t="s">
        <v>17</v>
      </c>
      <c r="AB4" s="118">
        <v>0.725324</v>
      </c>
      <c r="AC4" s="118"/>
      <c r="AD4" s="118">
        <v>0.281433</v>
      </c>
      <c r="AE4" s="118"/>
      <c r="AF4" s="119">
        <v>0.488971</v>
      </c>
      <c r="AG4" s="119"/>
      <c r="AH4" s="119">
        <v>0.434836</v>
      </c>
      <c r="AI4" s="131"/>
      <c r="AJ4" s="118">
        <v>0.278732</v>
      </c>
      <c r="AK4" s="118"/>
    </row>
    <row r="5" ht="14.25" spans="1:37">
      <c r="A5" s="38"/>
      <c r="B5" s="39" t="s">
        <v>19</v>
      </c>
      <c r="C5" s="40">
        <v>0.699017</v>
      </c>
      <c r="D5" s="41">
        <f t="shared" ref="D5:F5" si="0">(C5-C4)/(C4)</f>
        <v>0.0493954488270777</v>
      </c>
      <c r="E5" s="40">
        <v>0.71074</v>
      </c>
      <c r="F5" s="41">
        <f t="shared" si="0"/>
        <v>0.036692804966277</v>
      </c>
      <c r="G5" s="40">
        <v>0.874548</v>
      </c>
      <c r="H5" s="42">
        <f t="shared" ref="H5:H9" si="1">(G5-G4)/(G4)</f>
        <v>0.0422887380596259</v>
      </c>
      <c r="I5" s="40">
        <v>1.050222</v>
      </c>
      <c r="J5" s="41">
        <f>-(I5-I4)/(I4)</f>
        <v>0.0747505217744473</v>
      </c>
      <c r="K5" s="40">
        <v>0.832766</v>
      </c>
      <c r="L5" s="41">
        <f>-(K5-K4)/(K4)</f>
        <v>0.0275878336089081</v>
      </c>
      <c r="M5" s="41"/>
      <c r="N5" s="38"/>
      <c r="O5" s="55" t="s">
        <v>20</v>
      </c>
      <c r="P5" s="83">
        <v>0.6434</v>
      </c>
      <c r="Q5" s="41">
        <f t="shared" ref="Q5:Q9" si="2">(P5-P4)/(P4)</f>
        <v>0.0685932569340641</v>
      </c>
      <c r="R5" s="40">
        <v>0.542527</v>
      </c>
      <c r="S5" s="41">
        <f t="shared" ref="S5:S9" si="3">(R5-R4)/(R4)</f>
        <v>0.0701700746024293</v>
      </c>
      <c r="T5" s="40">
        <v>0.843964</v>
      </c>
      <c r="U5" s="42">
        <f t="shared" ref="U5:U9" si="4">(T5-T4)/(T4)</f>
        <v>0.102697674175522</v>
      </c>
      <c r="V5" s="83">
        <v>0.687928</v>
      </c>
      <c r="W5" s="41">
        <f t="shared" ref="W5:W9" si="5">(V5-V4)/(V4)</f>
        <v>0.296201806581927</v>
      </c>
      <c r="X5" s="104">
        <v>0.8333964</v>
      </c>
      <c r="Z5" s="38"/>
      <c r="AA5" s="55" t="s">
        <v>20</v>
      </c>
      <c r="AB5" s="90">
        <v>0.730834</v>
      </c>
      <c r="AC5" s="60">
        <f>(AB5-AB4)/(AB4)</f>
        <v>0.00759660510337451</v>
      </c>
      <c r="AD5" s="90">
        <v>0.285253</v>
      </c>
      <c r="AE5" s="60">
        <f>(AD5-AD4)/(AD4)</f>
        <v>0.01357339046949</v>
      </c>
      <c r="AF5" s="107">
        <v>0.497303</v>
      </c>
      <c r="AG5" s="62">
        <f t="shared" ref="AG5:AG9" si="6">(AF5-AF4)/(AF4)</f>
        <v>0.0170398653498878</v>
      </c>
      <c r="AH5" s="114">
        <v>0.440827</v>
      </c>
      <c r="AI5" s="132">
        <f>(AH5-AH4)/AH4</f>
        <v>0.0137776081097242</v>
      </c>
      <c r="AJ5" s="90">
        <v>0.280979</v>
      </c>
      <c r="AK5" s="60">
        <f>(AJ5-AJ4)/(AJ4)</f>
        <v>0.00806150711077307</v>
      </c>
    </row>
    <row r="6" ht="14.25" spans="1:37">
      <c r="A6" s="38"/>
      <c r="B6" s="43" t="s">
        <v>21</v>
      </c>
      <c r="C6" s="44">
        <v>0.604262</v>
      </c>
      <c r="D6" s="45"/>
      <c r="E6" s="44">
        <v>0.500285</v>
      </c>
      <c r="F6" s="45"/>
      <c r="G6" s="44">
        <v>0.750631</v>
      </c>
      <c r="H6" s="46"/>
      <c r="I6" s="44">
        <v>1.168155</v>
      </c>
      <c r="J6" s="45"/>
      <c r="K6" s="44">
        <v>0.99236</v>
      </c>
      <c r="L6" s="45"/>
      <c r="M6" s="84"/>
      <c r="N6" s="38"/>
      <c r="O6" s="85" t="s">
        <v>22</v>
      </c>
      <c r="P6" s="51">
        <v>0.7002</v>
      </c>
      <c r="Q6" s="52"/>
      <c r="R6" s="51">
        <v>0.5443</v>
      </c>
      <c r="S6" s="52"/>
      <c r="T6" s="51">
        <v>0.8478</v>
      </c>
      <c r="U6" s="53"/>
      <c r="V6" s="51">
        <v>0.6956</v>
      </c>
      <c r="W6" s="52"/>
      <c r="X6" s="105">
        <v>0.8478</v>
      </c>
      <c r="Z6" s="38"/>
      <c r="AA6" s="85" t="s">
        <v>22</v>
      </c>
      <c r="AB6" s="35">
        <v>0.725179</v>
      </c>
      <c r="AC6" s="36"/>
      <c r="AD6" s="35">
        <v>0.282648</v>
      </c>
      <c r="AE6" s="36"/>
      <c r="AF6" s="120">
        <v>0.493227</v>
      </c>
      <c r="AG6" s="37"/>
      <c r="AH6" s="120">
        <v>0.435925</v>
      </c>
      <c r="AI6" s="131"/>
      <c r="AJ6" s="35">
        <v>0.278886</v>
      </c>
      <c r="AK6" s="36"/>
    </row>
    <row r="7" ht="14.25" spans="1:37">
      <c r="A7" s="38"/>
      <c r="B7" s="47" t="s">
        <v>23</v>
      </c>
      <c r="C7" s="48">
        <v>0.61292</v>
      </c>
      <c r="D7" s="41">
        <f t="shared" ref="D7:F7" si="7">(C7-C6)/(C6)</f>
        <v>0.014328221864026</v>
      </c>
      <c r="E7" s="48">
        <v>0.502688</v>
      </c>
      <c r="F7" s="41">
        <f t="shared" si="7"/>
        <v>0.00480326214057996</v>
      </c>
      <c r="G7" s="48">
        <v>0.755939</v>
      </c>
      <c r="H7" s="42">
        <f t="shared" si="1"/>
        <v>0.00707138394230984</v>
      </c>
      <c r="I7" s="48">
        <v>1.439208</v>
      </c>
      <c r="J7" s="41">
        <f>-(I7-I6)/(I6)</f>
        <v>-0.232035132324049</v>
      </c>
      <c r="K7" s="48">
        <v>1.255981</v>
      </c>
      <c r="L7" s="41">
        <f>-(K7-K6)/(K6)</f>
        <v>-0.265650570357532</v>
      </c>
      <c r="M7" s="41"/>
      <c r="N7" s="38"/>
      <c r="O7" s="86" t="s">
        <v>24</v>
      </c>
      <c r="P7" s="57">
        <v>0.7246</v>
      </c>
      <c r="Q7" s="41">
        <f t="shared" si="2"/>
        <v>0.0348471865181376</v>
      </c>
      <c r="R7" s="57">
        <v>0.550826</v>
      </c>
      <c r="S7" s="41">
        <f t="shared" si="3"/>
        <v>0.0119897115561272</v>
      </c>
      <c r="T7" s="57">
        <v>0.862302</v>
      </c>
      <c r="U7" s="42">
        <f t="shared" si="4"/>
        <v>0.017105449398443</v>
      </c>
      <c r="V7" s="57">
        <v>0.724603</v>
      </c>
      <c r="W7" s="41">
        <f t="shared" si="5"/>
        <v>0.0416949396204715</v>
      </c>
      <c r="X7" s="106">
        <v>0.862302</v>
      </c>
      <c r="Z7" s="38"/>
      <c r="AA7" s="94" t="s">
        <v>24</v>
      </c>
      <c r="AB7" s="113">
        <v>0.730499</v>
      </c>
      <c r="AC7" s="60">
        <f t="shared" ref="AC7" si="8">(AB7-AB6)/(AB6)</f>
        <v>0.00733611977180805</v>
      </c>
      <c r="AD7" s="113">
        <v>0.285445</v>
      </c>
      <c r="AE7" s="60">
        <f>(AD7-AD6)/(AD6)</f>
        <v>0.00989570065947749</v>
      </c>
      <c r="AF7" s="112">
        <v>0.497729</v>
      </c>
      <c r="AG7" s="62">
        <f t="shared" si="6"/>
        <v>0.00912764305279304</v>
      </c>
      <c r="AH7" s="112">
        <v>0.441005</v>
      </c>
      <c r="AI7" s="132">
        <f>(AH7-AH6)/AH6</f>
        <v>0.0116533807421001</v>
      </c>
      <c r="AJ7" s="113">
        <v>0.281027</v>
      </c>
      <c r="AK7" s="60">
        <f>(AJ7-AJ6)/(AJ6)</f>
        <v>0.00767697195269753</v>
      </c>
    </row>
    <row r="8" ht="14.25" spans="1:37">
      <c r="A8" s="38"/>
      <c r="B8" s="49" t="s">
        <v>25</v>
      </c>
      <c r="C8" s="50">
        <v>0.6453</v>
      </c>
      <c r="D8" s="36"/>
      <c r="E8" s="51">
        <v>0.899</v>
      </c>
      <c r="F8" s="52"/>
      <c r="G8" s="51">
        <v>0.5761</v>
      </c>
      <c r="H8" s="53"/>
      <c r="I8" s="51">
        <v>0.9291</v>
      </c>
      <c r="J8" s="52"/>
      <c r="K8" s="51">
        <v>0.7322</v>
      </c>
      <c r="L8" s="52"/>
      <c r="M8" s="87"/>
      <c r="N8" s="38"/>
      <c r="O8" s="88" t="s">
        <v>26</v>
      </c>
      <c r="P8" s="44">
        <v>0.5923</v>
      </c>
      <c r="Q8" s="45"/>
      <c r="R8" s="44">
        <v>0.499282</v>
      </c>
      <c r="S8" s="45"/>
      <c r="T8" s="44">
        <v>0.748414</v>
      </c>
      <c r="U8" s="46"/>
      <c r="V8" s="44">
        <v>0.496828</v>
      </c>
      <c r="W8" s="45"/>
      <c r="X8" s="103">
        <v>0.747414</v>
      </c>
      <c r="Z8" s="38"/>
      <c r="AA8" s="88" t="s">
        <v>26</v>
      </c>
      <c r="AB8" s="44">
        <v>0.70922</v>
      </c>
      <c r="AC8" s="45"/>
      <c r="AD8" s="44">
        <v>0.27317</v>
      </c>
      <c r="AE8" s="45"/>
      <c r="AF8" s="103">
        <v>0.471734</v>
      </c>
      <c r="AG8" s="46"/>
      <c r="AH8" s="114">
        <v>0.416281</v>
      </c>
      <c r="AI8" s="131"/>
      <c r="AJ8" s="44">
        <v>0.273364</v>
      </c>
      <c r="AK8" s="45"/>
    </row>
    <row r="9" ht="14.25" spans="1:37">
      <c r="A9" s="54"/>
      <c r="B9" s="55" t="s">
        <v>27</v>
      </c>
      <c r="C9" s="56">
        <v>0.6516</v>
      </c>
      <c r="D9" s="41">
        <f>(C9-C8)/(C8)</f>
        <v>0.00976290097629006</v>
      </c>
      <c r="E9" s="57">
        <v>0.8994</v>
      </c>
      <c r="F9" s="41">
        <f t="shared" ref="F9" si="9">(E9-E8)/(E8)</f>
        <v>0.000444938820912076</v>
      </c>
      <c r="G9" s="57">
        <v>0.5761</v>
      </c>
      <c r="H9" s="42">
        <f t="shared" si="1"/>
        <v>0</v>
      </c>
      <c r="I9" s="57">
        <v>0.9217</v>
      </c>
      <c r="J9" s="41">
        <f>-(I9-I8)/(I8)</f>
        <v>0.00796469701862025</v>
      </c>
      <c r="K9" s="57">
        <v>0.7288</v>
      </c>
      <c r="L9" s="41">
        <f>-(K9-K8)/(K8)</f>
        <v>0.00464354001638891</v>
      </c>
      <c r="M9" s="41"/>
      <c r="N9" s="38"/>
      <c r="O9" s="89" t="s">
        <v>28</v>
      </c>
      <c r="P9" s="90">
        <v>0.6512</v>
      </c>
      <c r="Q9" s="60">
        <f t="shared" si="2"/>
        <v>0.0994428499071416</v>
      </c>
      <c r="R9" s="90">
        <v>0.520548</v>
      </c>
      <c r="S9" s="60">
        <f t="shared" si="3"/>
        <v>0.0425931637831927</v>
      </c>
      <c r="T9" s="90">
        <v>0.795397</v>
      </c>
      <c r="U9" s="62">
        <f t="shared" si="4"/>
        <v>0.0627767519046944</v>
      </c>
      <c r="V9" s="90">
        <v>0.590795</v>
      </c>
      <c r="W9" s="60">
        <f t="shared" si="5"/>
        <v>0.189133865241089</v>
      </c>
      <c r="X9" s="107">
        <v>0.796401</v>
      </c>
      <c r="Z9" s="38"/>
      <c r="AA9" s="89" t="s">
        <v>28</v>
      </c>
      <c r="AB9" s="93">
        <v>0.713005</v>
      </c>
      <c r="AC9" s="60">
        <f>(AB9-AB8)/(AB8)</f>
        <v>0.00533684893263027</v>
      </c>
      <c r="AD9" s="93">
        <v>0.274739</v>
      </c>
      <c r="AE9" s="60">
        <f>(AD9-AD8)/(AD8)</f>
        <v>0.00574367609913236</v>
      </c>
      <c r="AF9" s="121">
        <v>0.473999</v>
      </c>
      <c r="AG9" s="62">
        <f t="shared" si="6"/>
        <v>0.00480143470684754</v>
      </c>
      <c r="AH9" s="121">
        <v>0.419287</v>
      </c>
      <c r="AI9" s="132">
        <f>(AH9-AH8)/AH8</f>
        <v>0.00722108383519788</v>
      </c>
      <c r="AJ9" s="93">
        <v>0.274668</v>
      </c>
      <c r="AK9" s="60">
        <f>(AJ9-AJ8)/(AJ8)</f>
        <v>0.00477019651453749</v>
      </c>
    </row>
    <row r="10" ht="14.25" spans="1:37">
      <c r="A10" s="33" t="s">
        <v>29</v>
      </c>
      <c r="B10" s="34" t="s">
        <v>16</v>
      </c>
      <c r="C10" s="35">
        <v>0.605628</v>
      </c>
      <c r="D10" s="36"/>
      <c r="E10" s="35">
        <v>0.52395</v>
      </c>
      <c r="F10" s="36"/>
      <c r="G10" s="35">
        <v>0.752247</v>
      </c>
      <c r="H10" s="37"/>
      <c r="I10" s="35">
        <v>1.142627</v>
      </c>
      <c r="J10" s="36"/>
      <c r="K10" s="35">
        <v>0.828217</v>
      </c>
      <c r="L10" s="36"/>
      <c r="M10" s="41"/>
      <c r="N10" s="38"/>
      <c r="O10" s="88" t="s">
        <v>30</v>
      </c>
      <c r="P10" s="91">
        <v>0.6187</v>
      </c>
      <c r="Q10" s="45"/>
      <c r="R10" s="91">
        <v>0.8317</v>
      </c>
      <c r="S10" s="45"/>
      <c r="T10" s="91">
        <v>0.6793</v>
      </c>
      <c r="U10" s="46"/>
      <c r="V10" s="91">
        <v>0.4077</v>
      </c>
      <c r="W10" s="45"/>
      <c r="X10" s="108">
        <v>0.5629</v>
      </c>
      <c r="Z10" s="38"/>
      <c r="AA10" s="95" t="s">
        <v>30</v>
      </c>
      <c r="AB10" s="48"/>
      <c r="AC10" s="84"/>
      <c r="AD10" s="48"/>
      <c r="AE10" s="84"/>
      <c r="AF10" s="114"/>
      <c r="AG10" s="111"/>
      <c r="AH10" s="114"/>
      <c r="AI10" s="131"/>
      <c r="AJ10" s="48"/>
      <c r="AK10" s="84"/>
    </row>
    <row r="11" ht="14.25" spans="1:37">
      <c r="A11" s="38"/>
      <c r="B11" s="39" t="s">
        <v>19</v>
      </c>
      <c r="C11" s="40">
        <v>0.616607</v>
      </c>
      <c r="D11" s="41">
        <f t="shared" ref="D11:F11" si="10">(C11-C10)/(C10)</f>
        <v>0.0181282899733829</v>
      </c>
      <c r="E11" s="40">
        <v>0.525192</v>
      </c>
      <c r="F11" s="41">
        <f t="shared" si="10"/>
        <v>0.00237045519610643</v>
      </c>
      <c r="G11" s="40">
        <v>0.762423</v>
      </c>
      <c r="H11" s="42">
        <f t="shared" ref="H11:H15" si="11">(G11-G10)/(G10)</f>
        <v>0.0135274716948023</v>
      </c>
      <c r="I11" s="40">
        <v>1.04875</v>
      </c>
      <c r="J11" s="41">
        <f>-(I11-I10)/(I10)</f>
        <v>0.0821589197524651</v>
      </c>
      <c r="K11" s="40">
        <v>0.784442</v>
      </c>
      <c r="L11" s="41">
        <f>-(K11-K10)/(K10)</f>
        <v>0.0528545055221035</v>
      </c>
      <c r="M11" s="41"/>
      <c r="N11" s="38"/>
      <c r="O11" s="89" t="s">
        <v>31</v>
      </c>
      <c r="P11" s="92">
        <v>0.6197</v>
      </c>
      <c r="Q11" s="60">
        <f t="shared" ref="Q11:U11" si="12">(P11-P10)/(P10)</f>
        <v>0.0016162922256344</v>
      </c>
      <c r="R11" s="92">
        <v>0.8359</v>
      </c>
      <c r="S11" s="60">
        <f t="shared" si="12"/>
        <v>0.00504989779968737</v>
      </c>
      <c r="T11" s="92">
        <v>0.6862</v>
      </c>
      <c r="U11" s="60">
        <f t="shared" si="12"/>
        <v>0.0101575150890623</v>
      </c>
      <c r="V11" s="92">
        <v>0.4098</v>
      </c>
      <c r="W11" s="60">
        <f>(V11-V10)/(V10)</f>
        <v>0.00515084621044884</v>
      </c>
      <c r="X11" s="109">
        <v>0.5679</v>
      </c>
      <c r="Z11" s="38"/>
      <c r="AA11" s="95" t="s">
        <v>31</v>
      </c>
      <c r="AB11" s="48"/>
      <c r="AC11" s="84"/>
      <c r="AD11" s="48"/>
      <c r="AE11" s="84"/>
      <c r="AF11" s="114"/>
      <c r="AG11" s="111"/>
      <c r="AH11" s="114"/>
      <c r="AI11" s="132"/>
      <c r="AJ11" s="48"/>
      <c r="AK11" s="84"/>
    </row>
    <row r="12" ht="14.25" spans="1:37">
      <c r="A12" s="38"/>
      <c r="B12" s="43" t="s">
        <v>21</v>
      </c>
      <c r="C12" s="44">
        <v>0.624374</v>
      </c>
      <c r="D12" s="45"/>
      <c r="E12" s="44">
        <v>0.50554</v>
      </c>
      <c r="F12" s="45"/>
      <c r="G12" s="44">
        <v>0.762237</v>
      </c>
      <c r="H12" s="46"/>
      <c r="I12" s="44">
        <v>0.860122</v>
      </c>
      <c r="J12" s="45"/>
      <c r="K12" s="44">
        <v>0.744754</v>
      </c>
      <c r="L12" s="45"/>
      <c r="M12" s="45"/>
      <c r="N12" s="33" t="s">
        <v>29</v>
      </c>
      <c r="O12" s="43" t="s">
        <v>17</v>
      </c>
      <c r="P12" s="44">
        <v>0.631726</v>
      </c>
      <c r="Q12" s="45"/>
      <c r="R12" s="44">
        <v>0.506954</v>
      </c>
      <c r="S12" s="45"/>
      <c r="T12" s="44">
        <v>0.765363</v>
      </c>
      <c r="U12" s="46"/>
      <c r="V12" s="44">
        <v>0.530726</v>
      </c>
      <c r="W12" s="45"/>
      <c r="X12" s="103">
        <v>0.767366</v>
      </c>
      <c r="Z12" s="33" t="s">
        <v>32</v>
      </c>
      <c r="AA12" s="43" t="s">
        <v>17</v>
      </c>
      <c r="AB12" s="44">
        <v>0.793078</v>
      </c>
      <c r="AC12" s="45"/>
      <c r="AD12" s="44">
        <v>0.30559</v>
      </c>
      <c r="AE12" s="45"/>
      <c r="AF12" s="103">
        <v>0.545787</v>
      </c>
      <c r="AG12" s="133"/>
      <c r="AH12" s="103">
        <v>0.501513</v>
      </c>
      <c r="AI12" s="131"/>
      <c r="AJ12" s="44">
        <v>0.293409</v>
      </c>
      <c r="AK12" s="45"/>
    </row>
    <row r="13" ht="14.25" spans="1:37">
      <c r="A13" s="38"/>
      <c r="B13" s="47" t="s">
        <v>23</v>
      </c>
      <c r="C13" s="48">
        <v>0.643564</v>
      </c>
      <c r="D13" s="41">
        <f t="shared" ref="D13:F13" si="13">(C13-C12)/(C12)</f>
        <v>0.030734783959614</v>
      </c>
      <c r="E13" s="48">
        <v>0.509821</v>
      </c>
      <c r="F13" s="41">
        <f t="shared" si="13"/>
        <v>0.00846817264707042</v>
      </c>
      <c r="G13" s="48">
        <v>0.771696</v>
      </c>
      <c r="H13" s="42">
        <f t="shared" si="11"/>
        <v>0.0124095261709941</v>
      </c>
      <c r="I13" s="48">
        <v>1.15345</v>
      </c>
      <c r="J13" s="41">
        <f>-(I13-I12)/(I12)</f>
        <v>-0.341030690994998</v>
      </c>
      <c r="K13" s="48">
        <v>0.932981</v>
      </c>
      <c r="L13" s="41">
        <f>-(K13-K12)/(K12)</f>
        <v>-0.25273714541983</v>
      </c>
      <c r="M13" s="41"/>
      <c r="N13" s="38"/>
      <c r="O13" s="55" t="s">
        <v>20</v>
      </c>
      <c r="P13" s="93">
        <v>0.726927</v>
      </c>
      <c r="Q13" s="60">
        <f>(P13-P12)/(P12)</f>
        <v>0.150699828723212</v>
      </c>
      <c r="R13" s="93">
        <v>0.531213</v>
      </c>
      <c r="S13" s="60">
        <f>(R13-R12)/(R12)</f>
        <v>0.0478524678767699</v>
      </c>
      <c r="T13" s="93">
        <v>0.818964</v>
      </c>
      <c r="U13" s="62">
        <f t="shared" ref="U13:U17" si="14">(T13-T12)/(T12)</f>
        <v>0.0700334351151023</v>
      </c>
      <c r="V13" s="93">
        <v>0.637927</v>
      </c>
      <c r="W13" s="60">
        <f>(V13-V12)/(V12)</f>
        <v>0.201989350436949</v>
      </c>
      <c r="X13" s="110">
        <v>0.818167</v>
      </c>
      <c r="Z13" s="38"/>
      <c r="AA13" s="55" t="s">
        <v>20</v>
      </c>
      <c r="AB13" s="40">
        <v>0.8249</v>
      </c>
      <c r="AC13" s="60">
        <f>(AB13-AB12)/(AB12)</f>
        <v>0.0401246787831714</v>
      </c>
      <c r="AD13" s="40">
        <v>0.3305</v>
      </c>
      <c r="AE13" s="60">
        <f>(AD13-AD12)/(AD12)</f>
        <v>0.0815144474622862</v>
      </c>
      <c r="AF13" s="104">
        <v>0.6063</v>
      </c>
      <c r="AG13" s="134">
        <f t="shared" ref="AG13:AG17" si="15">(AF13-AF12)/(AF12)</f>
        <v>0.11087292295346</v>
      </c>
      <c r="AH13" s="104">
        <v>0.5592</v>
      </c>
      <c r="AI13" s="132">
        <f>(AH13-AH12)/AH12</f>
        <v>0.115025931531187</v>
      </c>
      <c r="AJ13" s="40">
        <v>0.3044</v>
      </c>
      <c r="AK13" s="60">
        <f>(AJ13-AJ12)/(AJ12)</f>
        <v>0.0374596552934642</v>
      </c>
    </row>
    <row r="14" ht="14.25" spans="1:37">
      <c r="A14" s="38"/>
      <c r="B14" s="49" t="s">
        <v>25</v>
      </c>
      <c r="C14" s="50">
        <v>0.5336</v>
      </c>
      <c r="D14" s="36"/>
      <c r="E14" s="51">
        <v>0.8672</v>
      </c>
      <c r="F14" s="52"/>
      <c r="G14" s="51">
        <v>0.6481</v>
      </c>
      <c r="H14" s="53"/>
      <c r="I14" s="51">
        <v>0.8341</v>
      </c>
      <c r="J14" s="52"/>
      <c r="K14" s="51">
        <v>0.6437</v>
      </c>
      <c r="L14" s="52"/>
      <c r="M14" s="87"/>
      <c r="N14" s="38"/>
      <c r="O14" s="85" t="s">
        <v>22</v>
      </c>
      <c r="P14" s="51">
        <v>0.7825</v>
      </c>
      <c r="Q14" s="52"/>
      <c r="R14" s="51">
        <v>0.514699</v>
      </c>
      <c r="S14" s="52"/>
      <c r="T14" s="51">
        <v>0.782474</v>
      </c>
      <c r="U14" s="53"/>
      <c r="V14" s="51">
        <v>0.564948</v>
      </c>
      <c r="W14" s="52"/>
      <c r="X14" s="105">
        <v>0.782477</v>
      </c>
      <c r="Z14" s="38"/>
      <c r="AA14" s="85" t="s">
        <v>22</v>
      </c>
      <c r="AB14" s="35">
        <v>0.8132</v>
      </c>
      <c r="AC14" s="36"/>
      <c r="AD14" s="35">
        <v>0.3248</v>
      </c>
      <c r="AE14" s="36"/>
      <c r="AF14" s="120">
        <v>0.595</v>
      </c>
      <c r="AG14" s="135"/>
      <c r="AH14" s="120">
        <v>0.5463</v>
      </c>
      <c r="AI14" s="131"/>
      <c r="AJ14" s="35">
        <v>0.3006</v>
      </c>
      <c r="AK14" s="36"/>
    </row>
    <row r="15" ht="14.25" spans="1:37">
      <c r="A15" s="38"/>
      <c r="B15" s="55" t="s">
        <v>27</v>
      </c>
      <c r="C15" s="56">
        <v>0.5517</v>
      </c>
      <c r="D15" s="41">
        <f>(C15-C14)/(C14)</f>
        <v>0.0339205397301349</v>
      </c>
      <c r="E15" s="57">
        <v>0.8684</v>
      </c>
      <c r="F15" s="41">
        <f>(E15-E14)/(E14)</f>
        <v>0.00138376383763835</v>
      </c>
      <c r="G15" s="57">
        <v>0.6533</v>
      </c>
      <c r="H15" s="42">
        <f t="shared" si="11"/>
        <v>0.00802345317080695</v>
      </c>
      <c r="I15" s="57">
        <v>0.831</v>
      </c>
      <c r="J15" s="41">
        <f>-(I15-I14)/(I14)</f>
        <v>0.00371658074571393</v>
      </c>
      <c r="K15" s="57">
        <v>0.6417</v>
      </c>
      <c r="L15" s="41">
        <f>-(K15-K14)/(K14)</f>
        <v>0.00310703743980115</v>
      </c>
      <c r="M15" s="41"/>
      <c r="N15" s="38"/>
      <c r="O15" s="94" t="s">
        <v>24</v>
      </c>
      <c r="P15" s="61">
        <v>0.6728</v>
      </c>
      <c r="Q15" s="60">
        <f t="shared" ref="Q15:Q19" si="16">(P15-P14)/(P14)</f>
        <v>-0.140191693290735</v>
      </c>
      <c r="R15" s="61">
        <v>0.53915</v>
      </c>
      <c r="S15" s="60">
        <f t="shared" ref="S15:S19" si="17">(R15-R14)/(R14)</f>
        <v>0.0475054352155337</v>
      </c>
      <c r="T15" s="61">
        <v>0.836513</v>
      </c>
      <c r="U15" s="62">
        <f t="shared" si="14"/>
        <v>0.0690617196226328</v>
      </c>
      <c r="V15" s="61">
        <v>0.673025</v>
      </c>
      <c r="W15" s="60">
        <f t="shared" ref="W15:W19" si="18">(V15-V14)/(V14)</f>
        <v>0.191304332434135</v>
      </c>
      <c r="X15" s="106">
        <v>0.836516</v>
      </c>
      <c r="Z15" s="38"/>
      <c r="AA15" s="94" t="s">
        <v>24</v>
      </c>
      <c r="AB15" s="113">
        <v>0.826684</v>
      </c>
      <c r="AC15" s="60">
        <f>(AB15-AB14)/(AB14)</f>
        <v>0.016581406787998</v>
      </c>
      <c r="AD15" s="113">
        <v>0.332352</v>
      </c>
      <c r="AE15" s="60">
        <f>(AD15-AD14)/(AD14)</f>
        <v>0.0232512315270936</v>
      </c>
      <c r="AF15" s="112">
        <v>0.611209</v>
      </c>
      <c r="AG15" s="134">
        <f t="shared" si="15"/>
        <v>0.0272420168067227</v>
      </c>
      <c r="AH15" s="112">
        <v>0.563511</v>
      </c>
      <c r="AI15" s="132">
        <f>(AH15-AH14)/AH14</f>
        <v>0.0315046677649643</v>
      </c>
      <c r="AJ15" s="113">
        <v>0.304967</v>
      </c>
      <c r="AK15" s="60">
        <f>(AJ15-AJ14)/(AJ14)</f>
        <v>0.0145276114437791</v>
      </c>
    </row>
    <row r="16" ht="14.25" spans="1:37">
      <c r="A16" s="33" t="s">
        <v>33</v>
      </c>
      <c r="B16" s="34" t="s">
        <v>16</v>
      </c>
      <c r="C16" s="35">
        <v>0.591532</v>
      </c>
      <c r="D16" s="36"/>
      <c r="E16" s="35">
        <v>0.649709</v>
      </c>
      <c r="F16" s="36"/>
      <c r="G16" s="35">
        <v>0.842727</v>
      </c>
      <c r="H16" s="37"/>
      <c r="I16" s="35">
        <v>2.471663</v>
      </c>
      <c r="J16" s="36"/>
      <c r="K16" s="35">
        <v>1.951902</v>
      </c>
      <c r="L16" s="36"/>
      <c r="M16" s="41"/>
      <c r="N16" s="38"/>
      <c r="O16" s="95" t="s">
        <v>26</v>
      </c>
      <c r="P16" s="48">
        <v>0.597024</v>
      </c>
      <c r="Q16" s="84"/>
      <c r="R16" s="48">
        <v>0.499554</v>
      </c>
      <c r="S16" s="84"/>
      <c r="T16" s="48">
        <v>0.749012</v>
      </c>
      <c r="U16" s="111"/>
      <c r="V16" s="48">
        <v>0.498024</v>
      </c>
      <c r="W16" s="84"/>
      <c r="X16" s="104">
        <v>0.7484015</v>
      </c>
      <c r="Z16" s="38"/>
      <c r="AA16" s="95" t="s">
        <v>26</v>
      </c>
      <c r="AB16" s="48">
        <v>0.743075</v>
      </c>
      <c r="AC16" s="84"/>
      <c r="AD16" s="48">
        <v>0.27701</v>
      </c>
      <c r="AE16" s="84"/>
      <c r="AF16" s="114">
        <v>0.48168</v>
      </c>
      <c r="AG16" s="136"/>
      <c r="AH16" s="114">
        <v>0.439779</v>
      </c>
      <c r="AI16" s="131"/>
      <c r="AJ16" s="48">
        <v>0.276839</v>
      </c>
      <c r="AK16" s="84"/>
    </row>
    <row r="17" ht="14.25" spans="1:37">
      <c r="A17" s="38"/>
      <c r="B17" s="39" t="s">
        <v>19</v>
      </c>
      <c r="C17" s="40">
        <v>0.694759</v>
      </c>
      <c r="D17" s="41">
        <f t="shared" ref="D17:F17" si="19">(C17-C16)/(C16)</f>
        <v>0.174507887992535</v>
      </c>
      <c r="E17" s="40">
        <v>0.687227</v>
      </c>
      <c r="F17" s="41">
        <f t="shared" si="19"/>
        <v>0.057745852373909</v>
      </c>
      <c r="G17" s="40">
        <v>0.89688</v>
      </c>
      <c r="H17" s="42">
        <f t="shared" ref="H17:H21" si="20">(G17-G16)/(G16)</f>
        <v>0.0642592440968428</v>
      </c>
      <c r="I17" s="40">
        <v>1.964442</v>
      </c>
      <c r="J17" s="41">
        <f>-(I17-I16)/(I16)</f>
        <v>0.205214464916941</v>
      </c>
      <c r="K17" s="40">
        <v>1.359525</v>
      </c>
      <c r="L17" s="41">
        <f>-(K17-K16)/(K16)</f>
        <v>0.303487060313479</v>
      </c>
      <c r="M17" s="41"/>
      <c r="N17" s="38"/>
      <c r="O17" s="89" t="s">
        <v>28</v>
      </c>
      <c r="P17" s="90">
        <v>0.716486</v>
      </c>
      <c r="Q17" s="60">
        <f t="shared" si="16"/>
        <v>0.20009580854371</v>
      </c>
      <c r="R17" s="90">
        <v>0.520548</v>
      </c>
      <c r="S17" s="60">
        <f t="shared" si="17"/>
        <v>0.0420254867341669</v>
      </c>
      <c r="T17" s="90">
        <v>0.795397</v>
      </c>
      <c r="U17" s="62">
        <f t="shared" si="14"/>
        <v>0.061928246810465</v>
      </c>
      <c r="V17" s="90">
        <v>0.590795</v>
      </c>
      <c r="W17" s="60">
        <f t="shared" si="18"/>
        <v>0.186278171333108</v>
      </c>
      <c r="X17" s="112">
        <v>0.795601</v>
      </c>
      <c r="Z17" s="38"/>
      <c r="AA17" s="89" t="s">
        <v>28</v>
      </c>
      <c r="AB17" s="90">
        <v>0.762375</v>
      </c>
      <c r="AC17" s="60">
        <f>(AB17-AB16)/(AB16)</f>
        <v>0.0259731521044309</v>
      </c>
      <c r="AD17" s="90">
        <v>0.28654</v>
      </c>
      <c r="AE17" s="60">
        <f>(AD17-AD16)/(AD16)</f>
        <v>0.0344030901411503</v>
      </c>
      <c r="AF17" s="107">
        <v>0.500696</v>
      </c>
      <c r="AG17" s="134">
        <f t="shared" si="15"/>
        <v>0.0394784919448597</v>
      </c>
      <c r="AH17" s="107">
        <v>0.459685</v>
      </c>
      <c r="AI17" s="132">
        <f>(AH17-AH16)/AH16</f>
        <v>0.0452636437847192</v>
      </c>
      <c r="AJ17" s="90">
        <v>0.28305</v>
      </c>
      <c r="AK17" s="60">
        <f>(AJ17-AJ16)/(AJ16)</f>
        <v>0.022435422754742</v>
      </c>
    </row>
    <row r="18" ht="14.25" spans="1:37">
      <c r="A18" s="38"/>
      <c r="B18" s="43" t="s">
        <v>21</v>
      </c>
      <c r="C18" s="44">
        <v>0.621118</v>
      </c>
      <c r="D18" s="45"/>
      <c r="E18" s="44">
        <v>0.504835</v>
      </c>
      <c r="F18" s="45"/>
      <c r="G18" s="44">
        <v>0.760654</v>
      </c>
      <c r="H18" s="46"/>
      <c r="I18" s="44">
        <v>1.202456</v>
      </c>
      <c r="J18" s="45"/>
      <c r="K18" s="44">
        <v>1.026108</v>
      </c>
      <c r="L18" s="45"/>
      <c r="M18" s="84"/>
      <c r="N18" s="38"/>
      <c r="O18" s="88" t="s">
        <v>30</v>
      </c>
      <c r="P18" s="91">
        <v>0.5211</v>
      </c>
      <c r="Q18" s="45"/>
      <c r="R18" s="91">
        <v>0.9044</v>
      </c>
      <c r="S18" s="45"/>
      <c r="T18" s="91">
        <v>0.7515</v>
      </c>
      <c r="U18" s="46"/>
      <c r="V18" s="91">
        <v>0.6344</v>
      </c>
      <c r="W18" s="45"/>
      <c r="X18" s="108">
        <v>0.6946</v>
      </c>
      <c r="Z18" s="38"/>
      <c r="AA18" s="95" t="s">
        <v>30</v>
      </c>
      <c r="AB18" s="48"/>
      <c r="AC18" s="84"/>
      <c r="AD18" s="48"/>
      <c r="AE18" s="84"/>
      <c r="AF18" s="114"/>
      <c r="AG18" s="111"/>
      <c r="AH18" s="104"/>
      <c r="AI18" s="131"/>
      <c r="AJ18" s="48"/>
      <c r="AK18" s="84"/>
    </row>
    <row r="19" ht="14.25" spans="1:37">
      <c r="A19" s="38"/>
      <c r="B19" s="47" t="s">
        <v>23</v>
      </c>
      <c r="C19" s="48">
        <v>0.79932</v>
      </c>
      <c r="D19" s="41">
        <f t="shared" ref="D19:F19" si="21">(C19-C18)/(C18)</f>
        <v>0.286905225738105</v>
      </c>
      <c r="E19" s="48">
        <v>0.565653</v>
      </c>
      <c r="F19" s="41">
        <f t="shared" si="21"/>
        <v>0.120471044994899</v>
      </c>
      <c r="G19" s="48">
        <v>0.895033</v>
      </c>
      <c r="H19" s="42">
        <f t="shared" si="20"/>
        <v>0.176662450996116</v>
      </c>
      <c r="I19" s="48">
        <v>1.147458</v>
      </c>
      <c r="J19" s="41">
        <f>-(I19-I18)/(I18)</f>
        <v>0.0457380561118244</v>
      </c>
      <c r="K19" s="48">
        <v>0.972303</v>
      </c>
      <c r="L19" s="41">
        <f>-(K19-K18)/(K18)</f>
        <v>0.0524360008887953</v>
      </c>
      <c r="M19" s="41"/>
      <c r="N19" s="38"/>
      <c r="O19" s="89" t="s">
        <v>31</v>
      </c>
      <c r="P19" s="92">
        <v>0.5252</v>
      </c>
      <c r="Q19" s="60">
        <f t="shared" si="16"/>
        <v>0.00786797159854153</v>
      </c>
      <c r="R19" s="92">
        <v>0.905</v>
      </c>
      <c r="S19" s="60">
        <f t="shared" si="17"/>
        <v>0.000663423264042509</v>
      </c>
      <c r="T19" s="92">
        <v>0.7527</v>
      </c>
      <c r="U19" s="60">
        <f>(T19-T18)/(T18)</f>
        <v>0.00159680638722567</v>
      </c>
      <c r="V19" s="92">
        <v>0.638</v>
      </c>
      <c r="W19" s="60">
        <f t="shared" si="18"/>
        <v>0.0056746532156369</v>
      </c>
      <c r="X19" s="109">
        <v>0.6969</v>
      </c>
      <c r="Z19" s="38"/>
      <c r="AA19" s="95" t="s">
        <v>31</v>
      </c>
      <c r="AB19" s="48"/>
      <c r="AC19" s="84"/>
      <c r="AD19" s="48"/>
      <c r="AE19" s="84"/>
      <c r="AF19" s="114"/>
      <c r="AG19" s="111"/>
      <c r="AH19" s="104"/>
      <c r="AI19" s="132"/>
      <c r="AJ19" s="48"/>
      <c r="AK19" s="84"/>
    </row>
    <row r="20" ht="14.25" spans="1:37">
      <c r="A20" s="38"/>
      <c r="B20" s="49" t="s">
        <v>25</v>
      </c>
      <c r="C20" s="50">
        <v>0.6986</v>
      </c>
      <c r="D20" s="36"/>
      <c r="E20" s="51">
        <v>0.7827</v>
      </c>
      <c r="F20" s="52"/>
      <c r="G20" s="51">
        <v>0.4883</v>
      </c>
      <c r="H20" s="53"/>
      <c r="I20" s="51">
        <v>1.0436</v>
      </c>
      <c r="J20" s="52"/>
      <c r="K20" s="51">
        <v>0.8188</v>
      </c>
      <c r="L20" s="53"/>
      <c r="M20" s="52"/>
      <c r="N20" s="65" t="s">
        <v>33</v>
      </c>
      <c r="O20" s="43" t="s">
        <v>17</v>
      </c>
      <c r="P20" s="44">
        <v>0.6136</v>
      </c>
      <c r="Q20" s="45"/>
      <c r="R20" s="44">
        <v>0.523015</v>
      </c>
      <c r="S20" s="45"/>
      <c r="T20" s="44">
        <v>0.800823</v>
      </c>
      <c r="U20" s="46"/>
      <c r="V20" s="44">
        <v>0.601647</v>
      </c>
      <c r="W20" s="45"/>
      <c r="X20" s="103">
        <v>0.800857</v>
      </c>
      <c r="Z20" s="65" t="s">
        <v>34</v>
      </c>
      <c r="AA20" s="43" t="s">
        <v>17</v>
      </c>
      <c r="AB20" s="118">
        <v>0.873245</v>
      </c>
      <c r="AC20" s="122"/>
      <c r="AD20" s="118">
        <v>0.47419</v>
      </c>
      <c r="AE20" s="122"/>
      <c r="AF20" s="119">
        <v>0.715584</v>
      </c>
      <c r="AG20" s="137"/>
      <c r="AH20" s="119">
        <v>0.636757</v>
      </c>
      <c r="AI20" s="131"/>
      <c r="AJ20" s="118">
        <v>0.456881</v>
      </c>
      <c r="AK20" s="122"/>
    </row>
    <row r="21" ht="14.25" spans="1:37">
      <c r="A21" s="54"/>
      <c r="B21" s="58" t="s">
        <v>27</v>
      </c>
      <c r="C21" s="59">
        <v>0.6998</v>
      </c>
      <c r="D21" s="60">
        <f>(C21-C20)/(C20)</f>
        <v>0.00171772115659888</v>
      </c>
      <c r="E21" s="61">
        <v>0.7838</v>
      </c>
      <c r="F21" s="60">
        <f>(E21-E20)/(E20)</f>
        <v>0.00140539159320314</v>
      </c>
      <c r="G21" s="61">
        <v>0.4904</v>
      </c>
      <c r="H21" s="62">
        <f t="shared" si="20"/>
        <v>0.00430063485562153</v>
      </c>
      <c r="I21" s="61">
        <v>1.0608</v>
      </c>
      <c r="J21" s="60">
        <f>-(I21-I20)/(I20)</f>
        <v>-0.016481410502108</v>
      </c>
      <c r="K21" s="61">
        <v>0.8271</v>
      </c>
      <c r="L21" s="62">
        <f>-(K21-K20)/(K20)</f>
        <v>-0.0101367855398143</v>
      </c>
      <c r="M21" s="41"/>
      <c r="N21" s="96"/>
      <c r="O21" s="55" t="s">
        <v>20</v>
      </c>
      <c r="P21" s="93">
        <v>0.7892</v>
      </c>
      <c r="Q21" s="60">
        <f>(P21-P20)/(P20)</f>
        <v>0.286179921773142</v>
      </c>
      <c r="R21" s="113">
        <v>0.585705</v>
      </c>
      <c r="S21" s="60">
        <f>(R21-R20)/(R20)</f>
        <v>0.119862719042475</v>
      </c>
      <c r="T21" s="113">
        <v>0.939337</v>
      </c>
      <c r="U21" s="62">
        <f t="shared" ref="U21:U25" si="22">(T21-T20)/(T20)</f>
        <v>0.172964562706116</v>
      </c>
      <c r="V21" s="93">
        <v>0.878675</v>
      </c>
      <c r="W21" s="60">
        <f>(V21-V20)/(V20)</f>
        <v>0.460449399731071</v>
      </c>
      <c r="X21" s="104">
        <v>0.939371</v>
      </c>
      <c r="Z21" s="96"/>
      <c r="AA21" s="55" t="s">
        <v>20</v>
      </c>
      <c r="AB21" s="83">
        <v>0.896561</v>
      </c>
      <c r="AC21" s="60">
        <f>(AB21-AB20)/(AB20)</f>
        <v>0.0267004105377071</v>
      </c>
      <c r="AD21" s="83">
        <v>0.516562</v>
      </c>
      <c r="AE21" s="60">
        <f>(AD21-AD20)/(AD20)</f>
        <v>0.0893565870220797</v>
      </c>
      <c r="AF21" s="110">
        <v>0.788169</v>
      </c>
      <c r="AG21" s="134">
        <f t="shared" ref="AG21:AG25" si="23">(AF21-AF20)/(AF20)</f>
        <v>0.101434632412128</v>
      </c>
      <c r="AH21" s="110">
        <v>0.711197</v>
      </c>
      <c r="AI21" s="132">
        <f>(AH21-AH20)/AH20</f>
        <v>0.11690487894126</v>
      </c>
      <c r="AJ21" s="83">
        <v>0.478644</v>
      </c>
      <c r="AK21" s="60">
        <f>(AJ21-AJ20)/(AJ20)</f>
        <v>0.0476338477634221</v>
      </c>
    </row>
    <row r="22" ht="14.25" spans="14:37">
      <c r="N22" s="38"/>
      <c r="O22" s="85" t="s">
        <v>22</v>
      </c>
      <c r="P22" s="51">
        <v>0.638</v>
      </c>
      <c r="Q22" s="52"/>
      <c r="R22" s="51">
        <v>0.488268</v>
      </c>
      <c r="S22" s="52"/>
      <c r="T22" s="51">
        <v>0.724049</v>
      </c>
      <c r="U22" s="53"/>
      <c r="V22" s="51">
        <v>0.448098</v>
      </c>
      <c r="W22" s="52"/>
      <c r="X22" s="105">
        <v>0.724082</v>
      </c>
      <c r="Z22" s="38"/>
      <c r="AA22" s="85" t="s">
        <v>22</v>
      </c>
      <c r="AB22" s="35">
        <v>0.893374</v>
      </c>
      <c r="AC22" s="36"/>
      <c r="AD22" s="35">
        <v>0.501873</v>
      </c>
      <c r="AE22" s="36"/>
      <c r="AF22" s="120">
        <v>0.763886</v>
      </c>
      <c r="AG22" s="135"/>
      <c r="AH22" s="120">
        <v>0.682075</v>
      </c>
      <c r="AI22" s="131"/>
      <c r="AJ22" s="35">
        <v>0.471149</v>
      </c>
      <c r="AK22" s="36"/>
    </row>
    <row r="23" ht="14.25" spans="14:37">
      <c r="N23" s="38"/>
      <c r="O23" s="94" t="s">
        <v>24</v>
      </c>
      <c r="P23" s="61">
        <v>0.8982</v>
      </c>
      <c r="Q23" s="60">
        <f t="shared" ref="Q23:Q27" si="24">(P23-P22)/(P22)</f>
        <v>0.407836990595611</v>
      </c>
      <c r="R23" s="61">
        <v>0.592194</v>
      </c>
      <c r="S23" s="60">
        <f t="shared" ref="S23:S27" si="25">(R23-R22)/(R22)</f>
        <v>0.212846223795129</v>
      </c>
      <c r="T23" s="61">
        <v>0.953675</v>
      </c>
      <c r="U23" s="62">
        <f t="shared" si="22"/>
        <v>0.317141519427553</v>
      </c>
      <c r="V23" s="61">
        <v>0.90735</v>
      </c>
      <c r="W23" s="60">
        <f t="shared" ref="W23:W27" si="26">(V23-V22)/(V22)</f>
        <v>1.02489187633062</v>
      </c>
      <c r="X23" s="106">
        <v>0.953708</v>
      </c>
      <c r="Z23" s="38"/>
      <c r="AA23" s="94" t="s">
        <v>24</v>
      </c>
      <c r="AB23" s="123">
        <v>0.903365</v>
      </c>
      <c r="AC23" s="60">
        <f>(AB23-AB22)/(AB22)</f>
        <v>0.0111834461267061</v>
      </c>
      <c r="AD23" s="123">
        <v>0.514853</v>
      </c>
      <c r="AE23" s="60">
        <f>(AD23-AD22)/(AD22)</f>
        <v>0.0258631167645998</v>
      </c>
      <c r="AF23" s="124">
        <v>0.785395</v>
      </c>
      <c r="AG23" s="134">
        <f t="shared" si="23"/>
        <v>0.0281573428495875</v>
      </c>
      <c r="AH23" s="124">
        <v>0.705696</v>
      </c>
      <c r="AI23" s="132">
        <f>(AH23-AH22)/AH22</f>
        <v>0.0346310889564931</v>
      </c>
      <c r="AJ23" s="123">
        <v>0.477712</v>
      </c>
      <c r="AK23" s="60">
        <f>(AJ23-AJ22)/(AJ22)</f>
        <v>0.0139297759307566</v>
      </c>
    </row>
    <row r="24" ht="14.25" spans="14:37">
      <c r="N24" s="96"/>
      <c r="O24" s="88" t="s">
        <v>26</v>
      </c>
      <c r="P24" s="44">
        <v>0.6003</v>
      </c>
      <c r="Q24" s="45"/>
      <c r="R24" s="44">
        <v>0.50011</v>
      </c>
      <c r="S24" s="45"/>
      <c r="T24" s="44">
        <v>0.750215</v>
      </c>
      <c r="U24" s="46"/>
      <c r="V24" s="44">
        <v>0.50043</v>
      </c>
      <c r="W24" s="45"/>
      <c r="X24" s="114">
        <v>0.750148</v>
      </c>
      <c r="Z24" s="96"/>
      <c r="AA24" s="95" t="s">
        <v>26</v>
      </c>
      <c r="AB24" s="83">
        <v>0.840543</v>
      </c>
      <c r="AC24" s="125"/>
      <c r="AD24" s="83">
        <v>0.437904</v>
      </c>
      <c r="AE24" s="125"/>
      <c r="AF24" s="110">
        <v>0.654052</v>
      </c>
      <c r="AG24" s="138"/>
      <c r="AH24" s="110">
        <v>0.568498</v>
      </c>
      <c r="AI24" s="131"/>
      <c r="AJ24" s="83">
        <v>0.437379</v>
      </c>
      <c r="AK24" s="125"/>
    </row>
    <row r="25" ht="14.25" spans="1:37">
      <c r="A25" s="24" t="s">
        <v>35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97"/>
      <c r="N25" s="96"/>
      <c r="O25" s="89" t="s">
        <v>28</v>
      </c>
      <c r="P25" s="90">
        <v>0.6589</v>
      </c>
      <c r="Q25" s="60">
        <f t="shared" si="24"/>
        <v>0.0976178577377979</v>
      </c>
      <c r="R25" s="90">
        <v>0.563716</v>
      </c>
      <c r="S25" s="60">
        <f t="shared" si="25"/>
        <v>0.127184019515706</v>
      </c>
      <c r="T25" s="90">
        <v>0.890752</v>
      </c>
      <c r="U25" s="62">
        <f t="shared" si="22"/>
        <v>0.1873289656965</v>
      </c>
      <c r="V25" s="90">
        <v>0.781505</v>
      </c>
      <c r="W25" s="60">
        <f t="shared" si="26"/>
        <v>0.561666966408888</v>
      </c>
      <c r="X25" s="107">
        <v>0.890585</v>
      </c>
      <c r="Z25" s="96"/>
      <c r="AA25" s="89" t="s">
        <v>28</v>
      </c>
      <c r="AB25" s="93">
        <v>0.883868</v>
      </c>
      <c r="AC25" s="60">
        <f>(AB25-AB24)/(AB24)</f>
        <v>0.0515440613984055</v>
      </c>
      <c r="AD25" s="93">
        <v>0.544476</v>
      </c>
      <c r="AE25" s="60">
        <f>(AD25-AD24)/(AD24)</f>
        <v>0.243368409514414</v>
      </c>
      <c r="AF25" s="121">
        <v>0.798679</v>
      </c>
      <c r="AG25" s="134">
        <f t="shared" si="23"/>
        <v>0.22112462006079</v>
      </c>
      <c r="AH25" s="121">
        <v>0.68252</v>
      </c>
      <c r="AI25" s="132">
        <f>(AH25-AH24)/AH24</f>
        <v>0.200567108415509</v>
      </c>
      <c r="AJ25" s="93">
        <v>0.536182</v>
      </c>
      <c r="AK25" s="60">
        <f>(AJ25-AJ24)/(AJ24)</f>
        <v>0.225897905477858</v>
      </c>
    </row>
    <row r="26" ht="14.25" spans="1:37">
      <c r="A26" s="63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98"/>
      <c r="N26" s="96"/>
      <c r="O26" s="88" t="s">
        <v>30</v>
      </c>
      <c r="P26" s="91">
        <v>0.6931</v>
      </c>
      <c r="Q26" s="45"/>
      <c r="R26" s="91">
        <v>0.948</v>
      </c>
      <c r="S26" s="45"/>
      <c r="T26" s="91">
        <v>0.8122</v>
      </c>
      <c r="U26" s="46"/>
      <c r="V26" s="91">
        <v>0.7306</v>
      </c>
      <c r="W26" s="45"/>
      <c r="X26" s="108">
        <v>0.7813</v>
      </c>
      <c r="Z26" s="96"/>
      <c r="AA26" s="88" t="s">
        <v>30</v>
      </c>
      <c r="AB26" s="44"/>
      <c r="AC26" s="45"/>
      <c r="AD26" s="44"/>
      <c r="AE26" s="45"/>
      <c r="AF26" s="103"/>
      <c r="AG26" s="46"/>
      <c r="AH26" s="103"/>
      <c r="AI26" s="131"/>
      <c r="AJ26" s="44"/>
      <c r="AK26" s="45"/>
    </row>
    <row r="27" ht="14.25" spans="1:37">
      <c r="A27" s="28" t="s">
        <v>5</v>
      </c>
      <c r="B27" s="29" t="s">
        <v>6</v>
      </c>
      <c r="C27" s="30" t="s">
        <v>7</v>
      </c>
      <c r="D27" s="31" t="s">
        <v>8</v>
      </c>
      <c r="E27" s="30" t="s">
        <v>9</v>
      </c>
      <c r="F27" s="31" t="s">
        <v>8</v>
      </c>
      <c r="G27" s="30" t="s">
        <v>10</v>
      </c>
      <c r="H27" s="32" t="s">
        <v>8</v>
      </c>
      <c r="I27" s="30" t="s">
        <v>11</v>
      </c>
      <c r="J27" s="31" t="s">
        <v>8</v>
      </c>
      <c r="K27" s="30" t="s">
        <v>12</v>
      </c>
      <c r="L27" s="99" t="s">
        <v>8</v>
      </c>
      <c r="N27" s="68"/>
      <c r="O27" s="89" t="s">
        <v>31</v>
      </c>
      <c r="P27" s="92">
        <v>0.7001</v>
      </c>
      <c r="Q27" s="60">
        <f t="shared" si="24"/>
        <v>0.0100995527340931</v>
      </c>
      <c r="R27" s="92">
        <v>0.9503</v>
      </c>
      <c r="S27" s="60">
        <f t="shared" si="25"/>
        <v>0.00242616033755283</v>
      </c>
      <c r="T27" s="92">
        <v>0.8232</v>
      </c>
      <c r="U27" s="60">
        <f>(T27-T26)/(T26)</f>
        <v>0.0135434622014282</v>
      </c>
      <c r="V27" s="92">
        <v>0.7439</v>
      </c>
      <c r="W27" s="60">
        <f t="shared" si="26"/>
        <v>0.0182042157131125</v>
      </c>
      <c r="X27" s="109">
        <v>0.7913</v>
      </c>
      <c r="Z27" s="68"/>
      <c r="AA27" s="89" t="s">
        <v>31</v>
      </c>
      <c r="AB27" s="126"/>
      <c r="AC27" s="127"/>
      <c r="AD27" s="126"/>
      <c r="AE27" s="127"/>
      <c r="AF27" s="16"/>
      <c r="AG27" s="139"/>
      <c r="AH27" s="16"/>
      <c r="AI27" s="132"/>
      <c r="AJ27" s="126"/>
      <c r="AK27" s="127"/>
    </row>
    <row r="28" spans="1:12">
      <c r="A28" s="65" t="s">
        <v>15</v>
      </c>
      <c r="B28" s="12" t="s">
        <v>36</v>
      </c>
      <c r="C28" s="66">
        <v>0.660529</v>
      </c>
      <c r="D28" s="67"/>
      <c r="E28" s="66">
        <v>0.682872</v>
      </c>
      <c r="F28" s="67"/>
      <c r="G28" s="66">
        <v>0.838661</v>
      </c>
      <c r="H28" s="67"/>
      <c r="I28" s="66">
        <v>1.129024</v>
      </c>
      <c r="J28" s="67"/>
      <c r="K28" s="66">
        <v>0.853178</v>
      </c>
      <c r="L28" s="67"/>
    </row>
    <row r="29" spans="1:12">
      <c r="A29" s="68"/>
      <c r="B29" s="12" t="s">
        <v>37</v>
      </c>
      <c r="C29" s="66">
        <v>0.704182</v>
      </c>
      <c r="D29" s="69">
        <f t="shared" ref="D29:D33" si="27">(C29-C28)/(C28)</f>
        <v>0.0660879386067833</v>
      </c>
      <c r="E29" s="66">
        <v>0.711762</v>
      </c>
      <c r="F29" s="69">
        <f t="shared" ref="F29:F33" si="28">(E29-E28)/(E28)</f>
        <v>0.0423066109021895</v>
      </c>
      <c r="G29" s="66">
        <v>0.872809</v>
      </c>
      <c r="H29" s="69">
        <f t="shared" ref="H29:H33" si="29">(G29-G28)/(G28)</f>
        <v>0.0407172862455747</v>
      </c>
      <c r="I29" s="66">
        <v>0.946458</v>
      </c>
      <c r="J29" s="69">
        <f t="shared" ref="J29:J33" si="30">-(I29-I28)/(I28)</f>
        <v>0.161702497023978</v>
      </c>
      <c r="K29" s="66">
        <v>0.745962</v>
      </c>
      <c r="L29" s="69">
        <f t="shared" ref="L29:L33" si="31">-(K29-K28)/(K28)</f>
        <v>0.125666625252878</v>
      </c>
    </row>
    <row r="30" ht="14.25" spans="1:12">
      <c r="A30" s="65" t="s">
        <v>38</v>
      </c>
      <c r="B30" s="12" t="s">
        <v>36</v>
      </c>
      <c r="C30" s="66">
        <v>0.590394</v>
      </c>
      <c r="D30" s="70"/>
      <c r="E30" s="66">
        <v>0.517531</v>
      </c>
      <c r="F30" s="70"/>
      <c r="G30" s="66">
        <v>0.737091</v>
      </c>
      <c r="H30" s="70"/>
      <c r="I30" s="66">
        <v>0.988921</v>
      </c>
      <c r="J30" s="70"/>
      <c r="K30" s="66">
        <v>0.73894</v>
      </c>
      <c r="L30" s="70"/>
    </row>
    <row r="31" spans="1:12">
      <c r="A31" s="68"/>
      <c r="B31" s="12" t="s">
        <v>37</v>
      </c>
      <c r="C31" s="66">
        <v>0.615058</v>
      </c>
      <c r="D31" s="69">
        <f t="shared" si="27"/>
        <v>0.0417754922983635</v>
      </c>
      <c r="E31" s="66">
        <v>0.526487</v>
      </c>
      <c r="F31" s="69">
        <f t="shared" si="28"/>
        <v>0.017305243550628</v>
      </c>
      <c r="G31" s="66">
        <v>0.760674</v>
      </c>
      <c r="H31" s="69">
        <f t="shared" si="29"/>
        <v>0.0319946926498898</v>
      </c>
      <c r="I31" s="66">
        <v>0.892258</v>
      </c>
      <c r="J31" s="69">
        <f t="shared" si="30"/>
        <v>0.097745927126636</v>
      </c>
      <c r="K31" s="66">
        <v>0.667773</v>
      </c>
      <c r="L31" s="69">
        <f t="shared" si="31"/>
        <v>0.0963095785855416</v>
      </c>
    </row>
    <row r="32" ht="14.25" spans="1:12">
      <c r="A32" s="71" t="s">
        <v>33</v>
      </c>
      <c r="B32" s="12" t="s">
        <v>36</v>
      </c>
      <c r="C32" s="66">
        <v>0.544446</v>
      </c>
      <c r="D32" s="72"/>
      <c r="E32" s="66">
        <v>0.631507</v>
      </c>
      <c r="F32" s="73"/>
      <c r="G32" s="66">
        <v>0.817946</v>
      </c>
      <c r="H32" s="73"/>
      <c r="I32" s="66">
        <v>1.260039</v>
      </c>
      <c r="J32" s="73"/>
      <c r="K32" s="66">
        <v>0.97819</v>
      </c>
      <c r="L32" s="73"/>
    </row>
    <row r="33" spans="1:12">
      <c r="A33" s="71"/>
      <c r="B33" s="12" t="s">
        <v>37</v>
      </c>
      <c r="C33" s="66">
        <v>0.710872</v>
      </c>
      <c r="D33" s="69">
        <f t="shared" si="27"/>
        <v>0.305679534793166</v>
      </c>
      <c r="E33" s="66">
        <v>0.69192</v>
      </c>
      <c r="F33" s="69">
        <f t="shared" si="28"/>
        <v>0.0956648144834498</v>
      </c>
      <c r="G33" s="66">
        <v>0.90084</v>
      </c>
      <c r="H33" s="69">
        <f t="shared" si="29"/>
        <v>0.101344098510171</v>
      </c>
      <c r="I33" s="66">
        <v>1.106054</v>
      </c>
      <c r="J33" s="69">
        <f t="shared" si="30"/>
        <v>0.122206534877095</v>
      </c>
      <c r="K33" s="66">
        <v>0.853324</v>
      </c>
      <c r="L33" s="69">
        <f t="shared" si="31"/>
        <v>0.127650047536777</v>
      </c>
    </row>
  </sheetData>
  <mergeCells count="19">
    <mergeCell ref="AK1:AO1"/>
    <mergeCell ref="A4:A9"/>
    <mergeCell ref="A10:A15"/>
    <mergeCell ref="A16:A21"/>
    <mergeCell ref="A28:A29"/>
    <mergeCell ref="A30:A31"/>
    <mergeCell ref="A32:A33"/>
    <mergeCell ref="N4:N11"/>
    <mergeCell ref="N12:N19"/>
    <mergeCell ref="N20:N27"/>
    <mergeCell ref="X1:X2"/>
    <mergeCell ref="Z4:Z11"/>
    <mergeCell ref="Z12:Z19"/>
    <mergeCell ref="Z20:Z27"/>
    <mergeCell ref="AJ1:AJ2"/>
    <mergeCell ref="A25:L26"/>
    <mergeCell ref="N1:W2"/>
    <mergeCell ref="A1:L2"/>
    <mergeCell ref="Z1:AH2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D25" sqref="D25"/>
    </sheetView>
  </sheetViews>
  <sheetFormatPr defaultColWidth="9" defaultRowHeight="13.5"/>
  <cols>
    <col min="1" max="1" width="12.25" customWidth="1"/>
    <col min="2" max="2" width="14.25" customWidth="1"/>
    <col min="3" max="3" width="16" customWidth="1"/>
    <col min="4" max="4" width="12.625" customWidth="1"/>
    <col min="6" max="6" width="13.125" customWidth="1"/>
    <col min="7" max="7" width="15.625" customWidth="1"/>
    <col min="8" max="8" width="13.5" customWidth="1"/>
    <col min="9" max="9" width="20.25" customWidth="1"/>
  </cols>
  <sheetData>
    <row r="1" spans="1:9">
      <c r="A1" s="1" t="s">
        <v>39</v>
      </c>
      <c r="B1" s="2"/>
      <c r="C1" s="2"/>
      <c r="D1" s="3"/>
      <c r="F1" s="4" t="s">
        <v>40</v>
      </c>
      <c r="G1" s="5"/>
      <c r="H1" s="5"/>
      <c r="I1" s="5"/>
    </row>
    <row r="2" spans="1:9">
      <c r="A2" s="6"/>
      <c r="B2" s="7"/>
      <c r="C2" s="7"/>
      <c r="D2" s="8"/>
      <c r="F2" s="5"/>
      <c r="G2" s="5"/>
      <c r="H2" s="5"/>
      <c r="I2" s="5"/>
    </row>
    <row r="3" spans="1:9">
      <c r="A3" s="9" t="s">
        <v>6</v>
      </c>
      <c r="B3" s="9" t="s">
        <v>41</v>
      </c>
      <c r="C3" s="9" t="s">
        <v>29</v>
      </c>
      <c r="D3" s="9" t="s">
        <v>33</v>
      </c>
      <c r="F3" s="9" t="s">
        <v>6</v>
      </c>
      <c r="G3" s="9" t="s">
        <v>41</v>
      </c>
      <c r="H3" s="9" t="s">
        <v>29</v>
      </c>
      <c r="I3" s="9" t="s">
        <v>33</v>
      </c>
    </row>
    <row r="4" spans="1:9">
      <c r="A4" s="9" t="s">
        <v>19</v>
      </c>
      <c r="B4" s="10" t="s">
        <v>42</v>
      </c>
      <c r="C4" s="11" t="s">
        <v>43</v>
      </c>
      <c r="D4" s="11" t="s">
        <v>44</v>
      </c>
      <c r="F4" s="9" t="s">
        <v>45</v>
      </c>
      <c r="G4" s="12" t="s">
        <v>46</v>
      </c>
      <c r="H4" s="12" t="s">
        <v>46</v>
      </c>
      <c r="I4" s="12" t="s">
        <v>47</v>
      </c>
    </row>
    <row r="5" customFormat="1" spans="1:4">
      <c r="A5" s="9" t="s">
        <v>23</v>
      </c>
      <c r="B5" s="13" t="s">
        <v>48</v>
      </c>
      <c r="C5" s="14" t="s">
        <v>49</v>
      </c>
      <c r="D5" s="14" t="s">
        <v>50</v>
      </c>
    </row>
    <row r="6" customFormat="1" spans="1:4">
      <c r="A6" s="9" t="s">
        <v>27</v>
      </c>
      <c r="B6" s="15"/>
      <c r="C6" s="16"/>
      <c r="D6" s="16"/>
    </row>
    <row r="7" customFormat="1" spans="1:4">
      <c r="A7" s="9" t="s">
        <v>51</v>
      </c>
      <c r="B7" s="11" t="s">
        <v>52</v>
      </c>
      <c r="C7" s="11" t="s">
        <v>53</v>
      </c>
      <c r="D7" s="11" t="s">
        <v>54</v>
      </c>
    </row>
    <row r="8" customFormat="1" spans="1:4">
      <c r="A8" s="9" t="s">
        <v>24</v>
      </c>
      <c r="B8" s="17" t="s">
        <v>55</v>
      </c>
      <c r="C8" s="14" t="s">
        <v>56</v>
      </c>
      <c r="D8" s="14" t="s">
        <v>57</v>
      </c>
    </row>
    <row r="9" customFormat="1" spans="1:4">
      <c r="A9" s="9" t="s">
        <v>28</v>
      </c>
      <c r="B9" s="14" t="s">
        <v>58</v>
      </c>
      <c r="C9" s="14" t="s">
        <v>59</v>
      </c>
      <c r="D9" s="14" t="s">
        <v>60</v>
      </c>
    </row>
    <row r="10" customFormat="1" spans="1:4">
      <c r="A10" s="9" t="s">
        <v>31</v>
      </c>
      <c r="B10" s="16"/>
      <c r="C10" s="16"/>
      <c r="D10" s="16"/>
    </row>
    <row r="11" customFormat="1" spans="1:4">
      <c r="A11" s="9" t="s">
        <v>6</v>
      </c>
      <c r="B11" s="18" t="s">
        <v>61</v>
      </c>
      <c r="C11" s="18" t="s">
        <v>62</v>
      </c>
      <c r="D11" s="18" t="s">
        <v>34</v>
      </c>
    </row>
    <row r="12" customFormat="1" spans="1:4">
      <c r="A12" s="19" t="s">
        <v>51</v>
      </c>
      <c r="B12" s="20" t="s">
        <v>63</v>
      </c>
      <c r="C12" s="20" t="s">
        <v>64</v>
      </c>
      <c r="D12" s="10" t="s">
        <v>65</v>
      </c>
    </row>
    <row r="13" customFormat="1" spans="1:5">
      <c r="A13" s="19" t="s">
        <v>24</v>
      </c>
      <c r="B13" s="21" t="s">
        <v>66</v>
      </c>
      <c r="C13" s="21" t="s">
        <v>67</v>
      </c>
      <c r="D13" s="13" t="s">
        <v>68</v>
      </c>
      <c r="E13" s="22"/>
    </row>
    <row r="14" customFormat="1" spans="1:4">
      <c r="A14" s="19" t="s">
        <v>28</v>
      </c>
      <c r="B14" s="21" t="s">
        <v>69</v>
      </c>
      <c r="C14" s="21" t="s">
        <v>70</v>
      </c>
      <c r="D14" s="13" t="s">
        <v>71</v>
      </c>
    </row>
    <row r="15" customFormat="1" spans="1:4">
      <c r="A15" s="19" t="s">
        <v>31</v>
      </c>
      <c r="B15" s="23"/>
      <c r="C15" s="23"/>
      <c r="D15" s="15"/>
    </row>
  </sheetData>
  <mergeCells count="2">
    <mergeCell ref="A1:D2"/>
    <mergeCell ref="F1:I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evaluations</vt:lpstr>
      <vt:lpstr>Theta和bu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2018-09-05T08:40:05Z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