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48E67478-FEFD-4EE6-A1BA-48AC3FCE9409}" xr6:coauthVersionLast="47" xr6:coauthVersionMax="47" xr10:uidLastSave="{00000000-0000-0000-0000-000000000000}"/>
  <bookViews>
    <workbookView xWindow="-120" yWindow="-120" windowWidth="51840" windowHeight="21840" firstSheet="9" activeTab="10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Revenue Analysis" sheetId="9" r:id="rId5"/>
    <sheet name="Revenue Charts" sheetId="10" r:id="rId6"/>
    <sheet name="Expense Analysis" sheetId="17" r:id="rId7"/>
    <sheet name="Expense Charts" sheetId="16" r:id="rId8"/>
    <sheet name="Tech Stack" sheetId="19" r:id="rId9"/>
    <sheet name="Client Overview" sheetId="31" r:id="rId10"/>
    <sheet name="Client Retention" sheetId="33" r:id="rId11"/>
    <sheet name="Client Departures" sheetId="29" r:id="rId12"/>
    <sheet name="Customer Data --&gt;" sheetId="20" r:id="rId13"/>
    <sheet name="Full Customer List" sheetId="30" r:id="rId14"/>
    <sheet name="Revenue by Customer" sheetId="23" r:id="rId15"/>
    <sheet name="Customer List" sheetId="27" r:id="rId16"/>
    <sheet name="Customer List Mapping" sheetId="32" r:id="rId17"/>
    <sheet name="README" sheetId="21" r:id="rId18"/>
    <sheet name="Summary" sheetId="22" r:id="rId19"/>
    <sheet name="Monthly Trend" sheetId="24" r:id="rId20"/>
    <sheet name="New &amp; Lost Revenue" sheetId="25" r:id="rId21"/>
    <sheet name="Recurring vs Total" sheetId="26" r:id="rId22"/>
    <sheet name="Definitions" sheetId="28" r:id="rId23"/>
    <sheet name="Raw Data --&gt;" sheetId="6" r:id="rId24"/>
    <sheet name="Software" sheetId="12" r:id="rId25"/>
    <sheet name="Combined P&amp;L" sheetId="2" r:id="rId26"/>
    <sheet name="Raw - 2024 PL" sheetId="3" r:id="rId27"/>
    <sheet name="Raw - 2025 PL" sheetId="4" r:id="rId28"/>
    <sheet name="Raw - 2026 PL" sheetId="5" r:id="rId29"/>
  </sheets>
  <definedNames>
    <definedName name="_xlnm._FilterDatabase" localSheetId="24">Software!A5:H67</definedName>
    <definedName name="_xlnm.Print_Area" localSheetId="0">Cover!$B$2:$Q$39</definedName>
    <definedName name="_xlnm.Print_Area" localSheetId="6">'Expense Analysis'!$B$2:$S$40,'Expense Analysis'!$B$42:$S$83</definedName>
    <definedName name="_xlnm.Print_Area" localSheetId="7">'Expense Charts'!$B$2:$L$84</definedName>
    <definedName name="_xlnm.Print_Area" localSheetId="1">'P&amp;L Overview'!$B$2:$N$69</definedName>
    <definedName name="_xlnm.Print_Area" localSheetId="2">'P&amp;L Overview (Target Version)'!$B$2:$N$48</definedName>
    <definedName name="_xlnm.Print_Area" localSheetId="4">'Revenue Analysis'!$B$2:$R$46</definedName>
    <definedName name="_xlnm.Print_Area" localSheetId="5">'Revenue Charts'!$B$2:$L$44</definedName>
    <definedName name="_xlnm.Print_Area" localSheetId="8">'Tech Stack'!$B$2:$H$40</definedName>
    <definedName name="_xlnm.Print_Titles" localSheetId="25">'Combined P&amp;L'!$5:$5</definedName>
    <definedName name="_xlnm.Print_Titles" localSheetId="6">'Expense Analysis'!$2:$6</definedName>
    <definedName name="_xlnm.Print_Titles" localSheetId="7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3" l="1"/>
  <c r="D25" i="33" s="1"/>
  <c r="S1" i="33"/>
  <c r="S9" i="33" s="1"/>
  <c r="J1" i="33"/>
  <c r="J9" i="33" s="1"/>
  <c r="N8" i="33"/>
  <c r="T8" i="33"/>
  <c r="J8" i="33"/>
  <c r="E9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K5" i="33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U1" i="33" s="1"/>
  <c r="U9" i="33" s="1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E289" i="30"/>
  <c r="E260" i="30"/>
  <c r="E193" i="30"/>
  <c r="E191" i="30"/>
  <c r="E145" i="30"/>
  <c r="E138" i="30"/>
  <c r="E129" i="30"/>
  <c r="E127" i="30"/>
  <c r="E113" i="30"/>
  <c r="E84" i="30"/>
  <c r="E81" i="30"/>
  <c r="E49" i="30"/>
  <c r="E42" i="30"/>
  <c r="E41" i="30"/>
  <c r="E39" i="30"/>
  <c r="E10" i="30"/>
  <c r="E9" i="30"/>
  <c r="B2" i="32"/>
  <c r="B2" i="31"/>
  <c r="D8" i="30"/>
  <c r="E8" i="30" s="1"/>
  <c r="D9" i="30"/>
  <c r="D10" i="30"/>
  <c r="D11" i="30"/>
  <c r="E11" i="30" s="1"/>
  <c r="D12" i="30"/>
  <c r="E12" i="30" s="1"/>
  <c r="D13" i="30"/>
  <c r="E13" i="30" s="1"/>
  <c r="D14" i="30"/>
  <c r="E14" i="30" s="1"/>
  <c r="D15" i="30"/>
  <c r="E15" i="30" s="1"/>
  <c r="D16" i="30"/>
  <c r="E16" i="30" s="1"/>
  <c r="D17" i="30"/>
  <c r="E17" i="30" s="1"/>
  <c r="D18" i="30"/>
  <c r="E18" i="30" s="1"/>
  <c r="D19" i="30"/>
  <c r="E19" i="30" s="1"/>
  <c r="D20" i="30"/>
  <c r="E20" i="30" s="1"/>
  <c r="D21" i="30"/>
  <c r="E21" i="30" s="1"/>
  <c r="D22" i="30"/>
  <c r="E22" i="30" s="1"/>
  <c r="D23" i="30"/>
  <c r="E23" i="30" s="1"/>
  <c r="D24" i="30"/>
  <c r="E24" i="30" s="1"/>
  <c r="D25" i="30"/>
  <c r="E25" i="30" s="1"/>
  <c r="D26" i="30"/>
  <c r="E26" i="30" s="1"/>
  <c r="D27" i="30"/>
  <c r="E27" i="30" s="1"/>
  <c r="D28" i="30"/>
  <c r="E28" i="30" s="1"/>
  <c r="D29" i="30"/>
  <c r="E29" i="30" s="1"/>
  <c r="D30" i="30"/>
  <c r="E30" i="30" s="1"/>
  <c r="D31" i="30"/>
  <c r="E31" i="30" s="1"/>
  <c r="D32" i="30"/>
  <c r="E32" i="30" s="1"/>
  <c r="D33" i="30"/>
  <c r="E33" i="30" s="1"/>
  <c r="D34" i="30"/>
  <c r="E34" i="30" s="1"/>
  <c r="D35" i="30"/>
  <c r="E35" i="30" s="1"/>
  <c r="D36" i="30"/>
  <c r="E36" i="30" s="1"/>
  <c r="D37" i="30"/>
  <c r="E37" i="30" s="1"/>
  <c r="D38" i="30"/>
  <c r="E38" i="30" s="1"/>
  <c r="D39" i="30"/>
  <c r="D40" i="30"/>
  <c r="E40" i="30" s="1"/>
  <c r="D41" i="30"/>
  <c r="D42" i="30"/>
  <c r="D43" i="30"/>
  <c r="E43" i="30" s="1"/>
  <c r="D44" i="30"/>
  <c r="E44" i="30" s="1"/>
  <c r="D45" i="30"/>
  <c r="E45" i="30" s="1"/>
  <c r="D46" i="30"/>
  <c r="E46" i="30" s="1"/>
  <c r="D47" i="30"/>
  <c r="E47" i="30" s="1"/>
  <c r="D48" i="30"/>
  <c r="E48" i="30" s="1"/>
  <c r="D49" i="30"/>
  <c r="D50" i="30"/>
  <c r="E50" i="30" s="1"/>
  <c r="D51" i="30"/>
  <c r="E51" i="30" s="1"/>
  <c r="D52" i="30"/>
  <c r="E52" i="30" s="1"/>
  <c r="D53" i="30"/>
  <c r="E53" i="30" s="1"/>
  <c r="D54" i="30"/>
  <c r="E54" i="30" s="1"/>
  <c r="D55" i="30"/>
  <c r="E55" i="30" s="1"/>
  <c r="D56" i="30"/>
  <c r="E56" i="30" s="1"/>
  <c r="D57" i="30"/>
  <c r="E57" i="30" s="1"/>
  <c r="D58" i="30"/>
  <c r="E58" i="30" s="1"/>
  <c r="D59" i="30"/>
  <c r="E59" i="30" s="1"/>
  <c r="D60" i="30"/>
  <c r="E60" i="30" s="1"/>
  <c r="D61" i="30"/>
  <c r="E61" i="30" s="1"/>
  <c r="D62" i="30"/>
  <c r="E62" i="30" s="1"/>
  <c r="D63" i="30"/>
  <c r="E63" i="30" s="1"/>
  <c r="D64" i="30"/>
  <c r="E64" i="30" s="1"/>
  <c r="D65" i="30"/>
  <c r="E65" i="30" s="1"/>
  <c r="D66" i="30"/>
  <c r="E66" i="30" s="1"/>
  <c r="D67" i="30"/>
  <c r="E67" i="30" s="1"/>
  <c r="D68" i="30"/>
  <c r="E68" i="30" s="1"/>
  <c r="D69" i="30"/>
  <c r="E69" i="30" s="1"/>
  <c r="D70" i="30"/>
  <c r="E70" i="30" s="1"/>
  <c r="D71" i="30"/>
  <c r="E71" i="30" s="1"/>
  <c r="D72" i="30"/>
  <c r="E72" i="30" s="1"/>
  <c r="D73" i="30"/>
  <c r="E73" i="30" s="1"/>
  <c r="D74" i="30"/>
  <c r="E74" i="30" s="1"/>
  <c r="D75" i="30"/>
  <c r="E75" i="30" s="1"/>
  <c r="D76" i="30"/>
  <c r="E76" i="30" s="1"/>
  <c r="D77" i="30"/>
  <c r="E77" i="30" s="1"/>
  <c r="D78" i="30"/>
  <c r="E78" i="30" s="1"/>
  <c r="D79" i="30"/>
  <c r="E79" i="30" s="1"/>
  <c r="D80" i="30"/>
  <c r="E80" i="30" s="1"/>
  <c r="D81" i="30"/>
  <c r="D82" i="30"/>
  <c r="E82" i="30" s="1"/>
  <c r="D83" i="30"/>
  <c r="E83" i="30" s="1"/>
  <c r="D84" i="30"/>
  <c r="D85" i="30"/>
  <c r="E85" i="30" s="1"/>
  <c r="D86" i="30"/>
  <c r="E86" i="30" s="1"/>
  <c r="D87" i="30"/>
  <c r="E87" i="30" s="1"/>
  <c r="D88" i="30"/>
  <c r="E88" i="30" s="1"/>
  <c r="D89" i="30"/>
  <c r="E89" i="30" s="1"/>
  <c r="D90" i="30"/>
  <c r="E90" i="30" s="1"/>
  <c r="D91" i="30"/>
  <c r="E91" i="30" s="1"/>
  <c r="D92" i="30"/>
  <c r="E92" i="30" s="1"/>
  <c r="D93" i="30"/>
  <c r="E93" i="30" s="1"/>
  <c r="D94" i="30"/>
  <c r="E94" i="30" s="1"/>
  <c r="D95" i="30"/>
  <c r="E95" i="30" s="1"/>
  <c r="D96" i="30"/>
  <c r="E96" i="30" s="1"/>
  <c r="D97" i="30"/>
  <c r="E97" i="30" s="1"/>
  <c r="D98" i="30"/>
  <c r="E98" i="30" s="1"/>
  <c r="D99" i="30"/>
  <c r="E99" i="30" s="1"/>
  <c r="D100" i="30"/>
  <c r="E100" i="30" s="1"/>
  <c r="D101" i="30"/>
  <c r="E101" i="30" s="1"/>
  <c r="D102" i="30"/>
  <c r="E102" i="30" s="1"/>
  <c r="D103" i="30"/>
  <c r="E103" i="30" s="1"/>
  <c r="D104" i="30"/>
  <c r="E104" i="30" s="1"/>
  <c r="D105" i="30"/>
  <c r="E105" i="30" s="1"/>
  <c r="D106" i="30"/>
  <c r="E106" i="30" s="1"/>
  <c r="D107" i="30"/>
  <c r="E107" i="30" s="1"/>
  <c r="D108" i="30"/>
  <c r="E108" i="30" s="1"/>
  <c r="D109" i="30"/>
  <c r="E109" i="30" s="1"/>
  <c r="D110" i="30"/>
  <c r="E110" i="30" s="1"/>
  <c r="D111" i="30"/>
  <c r="E111" i="30" s="1"/>
  <c r="D112" i="30"/>
  <c r="E112" i="30" s="1"/>
  <c r="D113" i="30"/>
  <c r="D114" i="30"/>
  <c r="E114" i="30" s="1"/>
  <c r="D115" i="30"/>
  <c r="E115" i="30" s="1"/>
  <c r="D116" i="30"/>
  <c r="E116" i="30" s="1"/>
  <c r="D117" i="30"/>
  <c r="E117" i="30" s="1"/>
  <c r="D118" i="30"/>
  <c r="E118" i="30" s="1"/>
  <c r="D119" i="30"/>
  <c r="E119" i="30" s="1"/>
  <c r="D120" i="30"/>
  <c r="E120" i="30" s="1"/>
  <c r="D121" i="30"/>
  <c r="E121" i="30" s="1"/>
  <c r="D122" i="30"/>
  <c r="E122" i="30" s="1"/>
  <c r="D123" i="30"/>
  <c r="E123" i="30" s="1"/>
  <c r="D124" i="30"/>
  <c r="E124" i="30" s="1"/>
  <c r="D125" i="30"/>
  <c r="E125" i="30" s="1"/>
  <c r="D126" i="30"/>
  <c r="E126" i="30" s="1"/>
  <c r="D127" i="30"/>
  <c r="D128" i="30"/>
  <c r="E128" i="30" s="1"/>
  <c r="D129" i="30"/>
  <c r="D130" i="30"/>
  <c r="E130" i="30" s="1"/>
  <c r="D131" i="30"/>
  <c r="E131" i="30" s="1"/>
  <c r="D132" i="30"/>
  <c r="E132" i="30" s="1"/>
  <c r="D133" i="30"/>
  <c r="E133" i="30" s="1"/>
  <c r="D134" i="30"/>
  <c r="E134" i="30" s="1"/>
  <c r="D135" i="30"/>
  <c r="E135" i="30" s="1"/>
  <c r="D136" i="30"/>
  <c r="E136" i="30" s="1"/>
  <c r="D137" i="30"/>
  <c r="E137" i="30" s="1"/>
  <c r="D138" i="30"/>
  <c r="D139" i="30"/>
  <c r="E139" i="30" s="1"/>
  <c r="D140" i="30"/>
  <c r="E140" i="30" s="1"/>
  <c r="D141" i="30"/>
  <c r="E141" i="30" s="1"/>
  <c r="D142" i="30"/>
  <c r="E142" i="30" s="1"/>
  <c r="D143" i="30"/>
  <c r="E143" i="30" s="1"/>
  <c r="D144" i="30"/>
  <c r="E144" i="30" s="1"/>
  <c r="D145" i="30"/>
  <c r="D146" i="30"/>
  <c r="E146" i="30" s="1"/>
  <c r="D147" i="30"/>
  <c r="E147" i="30" s="1"/>
  <c r="D148" i="30"/>
  <c r="E148" i="30" s="1"/>
  <c r="D149" i="30"/>
  <c r="E149" i="30" s="1"/>
  <c r="D150" i="30"/>
  <c r="E150" i="30" s="1"/>
  <c r="D151" i="30"/>
  <c r="E151" i="30" s="1"/>
  <c r="D152" i="30"/>
  <c r="E152" i="30" s="1"/>
  <c r="D153" i="30"/>
  <c r="E153" i="30" s="1"/>
  <c r="D154" i="30"/>
  <c r="E154" i="30" s="1"/>
  <c r="D155" i="30"/>
  <c r="E155" i="30" s="1"/>
  <c r="D156" i="30"/>
  <c r="E156" i="30" s="1"/>
  <c r="D157" i="30"/>
  <c r="E157" i="30" s="1"/>
  <c r="D158" i="30"/>
  <c r="E158" i="30" s="1"/>
  <c r="D159" i="30"/>
  <c r="E159" i="30" s="1"/>
  <c r="D160" i="30"/>
  <c r="E160" i="30" s="1"/>
  <c r="D161" i="30"/>
  <c r="E161" i="30" s="1"/>
  <c r="D162" i="30"/>
  <c r="E162" i="30" s="1"/>
  <c r="D163" i="30"/>
  <c r="E163" i="30" s="1"/>
  <c r="D164" i="30"/>
  <c r="E164" i="30" s="1"/>
  <c r="D165" i="30"/>
  <c r="E165" i="30" s="1"/>
  <c r="D166" i="30"/>
  <c r="E166" i="30" s="1"/>
  <c r="D167" i="30"/>
  <c r="E167" i="30" s="1"/>
  <c r="D168" i="30"/>
  <c r="E168" i="30" s="1"/>
  <c r="D169" i="30"/>
  <c r="E169" i="30" s="1"/>
  <c r="D170" i="30"/>
  <c r="E170" i="30" s="1"/>
  <c r="D171" i="30"/>
  <c r="E171" i="30" s="1"/>
  <c r="D172" i="30"/>
  <c r="E172" i="30" s="1"/>
  <c r="D173" i="30"/>
  <c r="E173" i="30" s="1"/>
  <c r="D174" i="30"/>
  <c r="E174" i="30" s="1"/>
  <c r="D175" i="30"/>
  <c r="E175" i="30" s="1"/>
  <c r="D176" i="30"/>
  <c r="E176" i="30" s="1"/>
  <c r="D177" i="30"/>
  <c r="E177" i="30" s="1"/>
  <c r="D178" i="30"/>
  <c r="E178" i="30" s="1"/>
  <c r="D179" i="30"/>
  <c r="E179" i="30" s="1"/>
  <c r="D180" i="30"/>
  <c r="E180" i="30" s="1"/>
  <c r="D181" i="30"/>
  <c r="E181" i="30" s="1"/>
  <c r="D182" i="30"/>
  <c r="E182" i="30" s="1"/>
  <c r="D183" i="30"/>
  <c r="E183" i="30" s="1"/>
  <c r="D184" i="30"/>
  <c r="E184" i="30" s="1"/>
  <c r="D185" i="30"/>
  <c r="E185" i="30" s="1"/>
  <c r="D186" i="30"/>
  <c r="E186" i="30" s="1"/>
  <c r="D187" i="30"/>
  <c r="E187" i="30" s="1"/>
  <c r="D188" i="30"/>
  <c r="E188" i="30" s="1"/>
  <c r="D189" i="30"/>
  <c r="E189" i="30" s="1"/>
  <c r="D190" i="30"/>
  <c r="E190" i="30" s="1"/>
  <c r="D191" i="30"/>
  <c r="D192" i="30"/>
  <c r="E192" i="30" s="1"/>
  <c r="D193" i="30"/>
  <c r="D194" i="30"/>
  <c r="E194" i="30" s="1"/>
  <c r="D195" i="30"/>
  <c r="E195" i="30" s="1"/>
  <c r="D196" i="30"/>
  <c r="E196" i="30" s="1"/>
  <c r="D197" i="30"/>
  <c r="E197" i="30" s="1"/>
  <c r="D198" i="30"/>
  <c r="E198" i="30" s="1"/>
  <c r="D199" i="30"/>
  <c r="E199" i="30" s="1"/>
  <c r="D200" i="30"/>
  <c r="E200" i="30" s="1"/>
  <c r="D201" i="30"/>
  <c r="E201" i="30" s="1"/>
  <c r="D202" i="30"/>
  <c r="E202" i="30" s="1"/>
  <c r="D203" i="30"/>
  <c r="E203" i="30" s="1"/>
  <c r="D204" i="30"/>
  <c r="E204" i="30" s="1"/>
  <c r="D205" i="30"/>
  <c r="E205" i="30" s="1"/>
  <c r="D206" i="30"/>
  <c r="E206" i="30" s="1"/>
  <c r="D207" i="30"/>
  <c r="E207" i="30" s="1"/>
  <c r="D208" i="30"/>
  <c r="E208" i="30" s="1"/>
  <c r="D209" i="30"/>
  <c r="E209" i="30" s="1"/>
  <c r="D210" i="30"/>
  <c r="E210" i="30" s="1"/>
  <c r="D211" i="30"/>
  <c r="E211" i="30" s="1"/>
  <c r="D212" i="30"/>
  <c r="E212" i="30" s="1"/>
  <c r="D213" i="30"/>
  <c r="E213" i="30" s="1"/>
  <c r="D214" i="30"/>
  <c r="E214" i="30" s="1"/>
  <c r="D215" i="30"/>
  <c r="E215" i="30" s="1"/>
  <c r="D216" i="30"/>
  <c r="E216" i="30" s="1"/>
  <c r="D217" i="30"/>
  <c r="E217" i="30" s="1"/>
  <c r="D218" i="30"/>
  <c r="E218" i="30" s="1"/>
  <c r="D219" i="30"/>
  <c r="E219" i="30" s="1"/>
  <c r="D220" i="30"/>
  <c r="E220" i="30" s="1"/>
  <c r="D221" i="30"/>
  <c r="E221" i="30" s="1"/>
  <c r="D222" i="30"/>
  <c r="E222" i="30" s="1"/>
  <c r="D223" i="30"/>
  <c r="E223" i="30" s="1"/>
  <c r="D224" i="30"/>
  <c r="E224" i="30" s="1"/>
  <c r="D225" i="30"/>
  <c r="E225" i="30" s="1"/>
  <c r="D226" i="30"/>
  <c r="E226" i="30" s="1"/>
  <c r="D227" i="30"/>
  <c r="E227" i="30" s="1"/>
  <c r="D228" i="30"/>
  <c r="E228" i="30" s="1"/>
  <c r="D229" i="30"/>
  <c r="E229" i="30" s="1"/>
  <c r="D230" i="30"/>
  <c r="E230" i="30" s="1"/>
  <c r="D231" i="30"/>
  <c r="E231" i="30" s="1"/>
  <c r="D232" i="30"/>
  <c r="E232" i="30" s="1"/>
  <c r="D233" i="30"/>
  <c r="E233" i="30" s="1"/>
  <c r="D234" i="30"/>
  <c r="E234" i="30" s="1"/>
  <c r="D235" i="30"/>
  <c r="E235" i="30" s="1"/>
  <c r="D236" i="30"/>
  <c r="E236" i="30" s="1"/>
  <c r="D237" i="30"/>
  <c r="E237" i="30" s="1"/>
  <c r="D238" i="30"/>
  <c r="E238" i="30" s="1"/>
  <c r="D239" i="30"/>
  <c r="E239" i="30" s="1"/>
  <c r="D240" i="30"/>
  <c r="E240" i="30" s="1"/>
  <c r="D241" i="30"/>
  <c r="E241" i="30" s="1"/>
  <c r="D242" i="30"/>
  <c r="E242" i="30" s="1"/>
  <c r="D243" i="30"/>
  <c r="E243" i="30" s="1"/>
  <c r="D244" i="30"/>
  <c r="E244" i="30" s="1"/>
  <c r="D245" i="30"/>
  <c r="E245" i="30" s="1"/>
  <c r="D246" i="30"/>
  <c r="E246" i="30" s="1"/>
  <c r="D247" i="30"/>
  <c r="E247" i="30" s="1"/>
  <c r="D248" i="30"/>
  <c r="E248" i="30" s="1"/>
  <c r="D249" i="30"/>
  <c r="E249" i="30" s="1"/>
  <c r="D250" i="30"/>
  <c r="E250" i="30" s="1"/>
  <c r="D251" i="30"/>
  <c r="E251" i="30" s="1"/>
  <c r="D252" i="30"/>
  <c r="E252" i="30" s="1"/>
  <c r="D253" i="30"/>
  <c r="E253" i="30" s="1"/>
  <c r="D254" i="30"/>
  <c r="E254" i="30" s="1"/>
  <c r="D255" i="30"/>
  <c r="E255" i="30" s="1"/>
  <c r="D256" i="30"/>
  <c r="E256" i="30" s="1"/>
  <c r="D257" i="30"/>
  <c r="E257" i="30" s="1"/>
  <c r="D258" i="30"/>
  <c r="E258" i="30" s="1"/>
  <c r="D259" i="30"/>
  <c r="E259" i="30" s="1"/>
  <c r="D260" i="30"/>
  <c r="D261" i="30"/>
  <c r="E261" i="30" s="1"/>
  <c r="D262" i="30"/>
  <c r="E262" i="30" s="1"/>
  <c r="D263" i="30"/>
  <c r="E263" i="30" s="1"/>
  <c r="D264" i="30"/>
  <c r="E264" i="30" s="1"/>
  <c r="D265" i="30"/>
  <c r="E265" i="30" s="1"/>
  <c r="D266" i="30"/>
  <c r="E266" i="30" s="1"/>
  <c r="D267" i="30"/>
  <c r="E267" i="30" s="1"/>
  <c r="D268" i="30"/>
  <c r="E268" i="30" s="1"/>
  <c r="D269" i="30"/>
  <c r="E269" i="30" s="1"/>
  <c r="D270" i="30"/>
  <c r="E270" i="30" s="1"/>
  <c r="D271" i="30"/>
  <c r="E271" i="30" s="1"/>
  <c r="D272" i="30"/>
  <c r="E272" i="30" s="1"/>
  <c r="D273" i="30"/>
  <c r="E273" i="30" s="1"/>
  <c r="D274" i="30"/>
  <c r="E274" i="30" s="1"/>
  <c r="D275" i="30"/>
  <c r="E275" i="30" s="1"/>
  <c r="D276" i="30"/>
  <c r="E276" i="30" s="1"/>
  <c r="D277" i="30"/>
  <c r="E277" i="30" s="1"/>
  <c r="D278" i="30"/>
  <c r="E278" i="30" s="1"/>
  <c r="D279" i="30"/>
  <c r="E279" i="30" s="1"/>
  <c r="D280" i="30"/>
  <c r="E280" i="30" s="1"/>
  <c r="D281" i="30"/>
  <c r="E281" i="30" s="1"/>
  <c r="D282" i="30"/>
  <c r="E282" i="30" s="1"/>
  <c r="D283" i="30"/>
  <c r="E283" i="30" s="1"/>
  <c r="D284" i="30"/>
  <c r="E284" i="30" s="1"/>
  <c r="D285" i="30"/>
  <c r="E285" i="30" s="1"/>
  <c r="D286" i="30"/>
  <c r="E286" i="30" s="1"/>
  <c r="D287" i="30"/>
  <c r="E287" i="30" s="1"/>
  <c r="D288" i="30"/>
  <c r="E288" i="30" s="1"/>
  <c r="D289" i="30"/>
  <c r="D290" i="30"/>
  <c r="E290" i="30" s="1"/>
  <c r="D291" i="30"/>
  <c r="E291" i="30" s="1"/>
  <c r="D292" i="30"/>
  <c r="E292" i="30" s="1"/>
  <c r="D293" i="30"/>
  <c r="E293" i="30" s="1"/>
  <c r="D294" i="30"/>
  <c r="E294" i="30" s="1"/>
  <c r="D295" i="30"/>
  <c r="E295" i="30" s="1"/>
  <c r="D296" i="30"/>
  <c r="E296" i="30" s="1"/>
  <c r="D297" i="30"/>
  <c r="E297" i="30" s="1"/>
  <c r="D298" i="30"/>
  <c r="E298" i="30" s="1"/>
  <c r="D299" i="30"/>
  <c r="E299" i="30" s="1"/>
  <c r="D300" i="30"/>
  <c r="E300" i="30" s="1"/>
  <c r="D301" i="30"/>
  <c r="E301" i="30" s="1"/>
  <c r="D302" i="30"/>
  <c r="E302" i="30" s="1"/>
  <c r="D303" i="30"/>
  <c r="E303" i="30" s="1"/>
  <c r="D304" i="30"/>
  <c r="E304" i="30" s="1"/>
  <c r="D305" i="30"/>
  <c r="E305" i="30" s="1"/>
  <c r="D306" i="30"/>
  <c r="E306" i="30" s="1"/>
  <c r="D307" i="30"/>
  <c r="E307" i="30" s="1"/>
  <c r="D308" i="30"/>
  <c r="E308" i="30" s="1"/>
  <c r="D309" i="30"/>
  <c r="E309" i="30" s="1"/>
  <c r="D310" i="30"/>
  <c r="E310" i="30" s="1"/>
  <c r="D311" i="30"/>
  <c r="E311" i="30" s="1"/>
  <c r="D312" i="30"/>
  <c r="E312" i="30" s="1"/>
  <c r="D313" i="30"/>
  <c r="E313" i="30" s="1"/>
  <c r="D7" i="30"/>
  <c r="E7" i="30" s="1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B2" i="30"/>
  <c r="K17" i="19"/>
  <c r="C8" i="19"/>
  <c r="C16" i="19"/>
  <c r="K19" i="19"/>
  <c r="D19" i="19" s="1"/>
  <c r="D61" i="12"/>
  <c r="K8" i="19"/>
  <c r="K9" i="19"/>
  <c r="C9" i="19" s="1"/>
  <c r="K10" i="19"/>
  <c r="C10" i="19" s="1"/>
  <c r="K11" i="19"/>
  <c r="C11" i="19" s="1"/>
  <c r="K12" i="19"/>
  <c r="C12" i="19" s="1"/>
  <c r="K13" i="19"/>
  <c r="C13" i="19" s="1"/>
  <c r="K14" i="19"/>
  <c r="C14" i="19" s="1"/>
  <c r="K15" i="19"/>
  <c r="C15" i="19" s="1"/>
  <c r="K16" i="19"/>
  <c r="K7" i="19"/>
  <c r="C7" i="19" s="1"/>
  <c r="C17" i="19" s="1"/>
  <c r="B8" i="19"/>
  <c r="B9" i="19"/>
  <c r="B10" i="19"/>
  <c r="B11" i="19"/>
  <c r="B12" i="19"/>
  <c r="B13" i="19"/>
  <c r="B14" i="19"/>
  <c r="B15" i="19"/>
  <c r="B16" i="19"/>
  <c r="B7" i="19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K45" i="18"/>
  <c r="J45" i="18"/>
  <c r="I45" i="18"/>
  <c r="G45" i="18"/>
  <c r="F45" i="18"/>
  <c r="D45" i="18"/>
  <c r="C45" i="18"/>
  <c r="M43" i="18"/>
  <c r="K43" i="18"/>
  <c r="N43" i="18" s="1"/>
  <c r="J43" i="18"/>
  <c r="I43" i="18"/>
  <c r="G43" i="18"/>
  <c r="F43" i="18"/>
  <c r="D43" i="18"/>
  <c r="C43" i="18"/>
  <c r="B43" i="18"/>
  <c r="K42" i="18"/>
  <c r="J42" i="18"/>
  <c r="N42" i="18" s="1"/>
  <c r="I42" i="18"/>
  <c r="G42" i="18"/>
  <c r="F42" i="18"/>
  <c r="D42" i="18"/>
  <c r="C42" i="18"/>
  <c r="B42" i="18"/>
  <c r="K41" i="18"/>
  <c r="J41" i="18"/>
  <c r="I41" i="18"/>
  <c r="G41" i="18"/>
  <c r="F41" i="18"/>
  <c r="D41" i="18"/>
  <c r="C41" i="18"/>
  <c r="B41" i="18"/>
  <c r="K40" i="18"/>
  <c r="N40" i="18" s="1"/>
  <c r="J40" i="18"/>
  <c r="I40" i="18"/>
  <c r="G40" i="18"/>
  <c r="F40" i="18"/>
  <c r="D40" i="18"/>
  <c r="C40" i="18"/>
  <c r="B40" i="18"/>
  <c r="K39" i="18"/>
  <c r="J39" i="18"/>
  <c r="I39" i="18"/>
  <c r="G39" i="18"/>
  <c r="F39" i="18"/>
  <c r="D39" i="18"/>
  <c r="C39" i="18"/>
  <c r="B39" i="18"/>
  <c r="K38" i="18"/>
  <c r="N38" i="18" s="1"/>
  <c r="J38" i="18"/>
  <c r="I38" i="18"/>
  <c r="G38" i="18"/>
  <c r="F38" i="18"/>
  <c r="D38" i="18"/>
  <c r="C38" i="18"/>
  <c r="B38" i="18"/>
  <c r="K37" i="18"/>
  <c r="J37" i="18"/>
  <c r="M37" i="18" s="1"/>
  <c r="I37" i="18"/>
  <c r="G37" i="18"/>
  <c r="G44" i="18" s="1"/>
  <c r="F37" i="18"/>
  <c r="D37" i="18"/>
  <c r="C37" i="18"/>
  <c r="B37" i="18"/>
  <c r="K36" i="18"/>
  <c r="J36" i="18"/>
  <c r="I36" i="18"/>
  <c r="G36" i="18"/>
  <c r="F36" i="18"/>
  <c r="D36" i="18"/>
  <c r="C36" i="18"/>
  <c r="B36" i="18"/>
  <c r="I34" i="18"/>
  <c r="B34" i="18"/>
  <c r="K33" i="18"/>
  <c r="J33" i="18"/>
  <c r="N33" i="18" s="1"/>
  <c r="I33" i="18"/>
  <c r="G33" i="18"/>
  <c r="F33" i="18"/>
  <c r="D33" i="18"/>
  <c r="C33" i="18"/>
  <c r="B33" i="18"/>
  <c r="K32" i="18"/>
  <c r="J32" i="18"/>
  <c r="N32" i="18" s="1"/>
  <c r="I32" i="18"/>
  <c r="G32" i="18"/>
  <c r="F32" i="18"/>
  <c r="D32" i="18"/>
  <c r="C32" i="18"/>
  <c r="B32" i="18"/>
  <c r="K31" i="18"/>
  <c r="N31" i="18" s="1"/>
  <c r="J31" i="18"/>
  <c r="I31" i="18"/>
  <c r="G31" i="18"/>
  <c r="F31" i="18"/>
  <c r="D31" i="18"/>
  <c r="C31" i="18"/>
  <c r="B31" i="18"/>
  <c r="K30" i="18"/>
  <c r="J30" i="18"/>
  <c r="I30" i="18"/>
  <c r="G30" i="18"/>
  <c r="G34" i="18" s="1"/>
  <c r="F30" i="18"/>
  <c r="D30" i="18"/>
  <c r="D34" i="18" s="1"/>
  <c r="C30" i="18"/>
  <c r="C34" i="18" s="1"/>
  <c r="B30" i="18"/>
  <c r="B28" i="18"/>
  <c r="K27" i="18"/>
  <c r="J27" i="18"/>
  <c r="I27" i="18"/>
  <c r="G27" i="18"/>
  <c r="F27" i="18"/>
  <c r="D27" i="18"/>
  <c r="C27" i="18"/>
  <c r="B27" i="18"/>
  <c r="K26" i="18"/>
  <c r="J26" i="18"/>
  <c r="I26" i="18"/>
  <c r="G26" i="18"/>
  <c r="F26" i="18"/>
  <c r="D26" i="18"/>
  <c r="C26" i="18"/>
  <c r="B26" i="18"/>
  <c r="K25" i="18"/>
  <c r="J25" i="18"/>
  <c r="I25" i="18"/>
  <c r="G25" i="18"/>
  <c r="F25" i="18"/>
  <c r="D25" i="18"/>
  <c r="C25" i="18"/>
  <c r="B25" i="18"/>
  <c r="K24" i="18"/>
  <c r="J24" i="18"/>
  <c r="I24" i="18"/>
  <c r="G24" i="18"/>
  <c r="F24" i="18"/>
  <c r="D24" i="18"/>
  <c r="C24" i="18"/>
  <c r="B24" i="18"/>
  <c r="K23" i="18"/>
  <c r="N23" i="18" s="1"/>
  <c r="J23" i="18"/>
  <c r="I23" i="18"/>
  <c r="G23" i="18"/>
  <c r="F23" i="18"/>
  <c r="D23" i="18"/>
  <c r="C23" i="18"/>
  <c r="B23" i="18"/>
  <c r="K22" i="18"/>
  <c r="N22" i="18" s="1"/>
  <c r="J22" i="18"/>
  <c r="I22" i="18"/>
  <c r="G22" i="18"/>
  <c r="F22" i="18"/>
  <c r="D22" i="18"/>
  <c r="C22" i="18"/>
  <c r="B22" i="18"/>
  <c r="K21" i="18"/>
  <c r="J21" i="18"/>
  <c r="I21" i="18"/>
  <c r="G21" i="18"/>
  <c r="F21" i="18"/>
  <c r="D21" i="18"/>
  <c r="C21" i="18"/>
  <c r="B21" i="18"/>
  <c r="K20" i="18"/>
  <c r="M20" i="18" s="1"/>
  <c r="J20" i="18"/>
  <c r="I20" i="18"/>
  <c r="G20" i="18"/>
  <c r="F20" i="18"/>
  <c r="D20" i="18"/>
  <c r="C20" i="18"/>
  <c r="B20" i="18"/>
  <c r="K19" i="18"/>
  <c r="J19" i="18"/>
  <c r="I19" i="18"/>
  <c r="G19" i="18"/>
  <c r="F19" i="18"/>
  <c r="D19" i="18"/>
  <c r="C19" i="18"/>
  <c r="B19" i="18"/>
  <c r="K16" i="18"/>
  <c r="J16" i="18"/>
  <c r="I16" i="18"/>
  <c r="G16" i="18"/>
  <c r="F16" i="18"/>
  <c r="D16" i="18"/>
  <c r="C16" i="18"/>
  <c r="K14" i="18"/>
  <c r="N14" i="18" s="1"/>
  <c r="J14" i="18"/>
  <c r="M14" i="18" s="1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M12" i="18"/>
  <c r="K12" i="18"/>
  <c r="J12" i="18"/>
  <c r="I12" i="18"/>
  <c r="G12" i="18"/>
  <c r="F12" i="18"/>
  <c r="D12" i="18"/>
  <c r="C12" i="18"/>
  <c r="B12" i="18"/>
  <c r="K11" i="18"/>
  <c r="J11" i="18"/>
  <c r="I11" i="18"/>
  <c r="G11" i="18"/>
  <c r="F11" i="18"/>
  <c r="D11" i="18"/>
  <c r="C11" i="18"/>
  <c r="B11" i="18"/>
  <c r="K10" i="18"/>
  <c r="N10" i="18" s="1"/>
  <c r="J10" i="18"/>
  <c r="I10" i="18"/>
  <c r="G10" i="18"/>
  <c r="F10" i="18"/>
  <c r="D10" i="18"/>
  <c r="C10" i="18"/>
  <c r="B10" i="18"/>
  <c r="M9" i="18"/>
  <c r="K9" i="18"/>
  <c r="N9" i="18" s="1"/>
  <c r="J9" i="18"/>
  <c r="I9" i="18"/>
  <c r="G9" i="18"/>
  <c r="F9" i="18"/>
  <c r="D9" i="18"/>
  <c r="C9" i="18"/>
  <c r="B9" i="18"/>
  <c r="K8" i="18"/>
  <c r="J8" i="18"/>
  <c r="I8" i="18"/>
  <c r="G8" i="18"/>
  <c r="F8" i="18"/>
  <c r="D8" i="18"/>
  <c r="C8" i="18"/>
  <c r="B8" i="18"/>
  <c r="B2" i="18"/>
  <c r="B58" i="17"/>
  <c r="D58" i="17"/>
  <c r="E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B59" i="17"/>
  <c r="D59" i="17"/>
  <c r="E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L52" i="17"/>
  <c r="M52" i="17"/>
  <c r="N52" i="17"/>
  <c r="O52" i="17"/>
  <c r="P52" i="17"/>
  <c r="Q52" i="17"/>
  <c r="L53" i="17"/>
  <c r="N53" i="17"/>
  <c r="O53" i="17"/>
  <c r="P53" i="17"/>
  <c r="Q5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S72" i="17"/>
  <c r="S70" i="17"/>
  <c r="R70" i="17"/>
  <c r="Q70" i="17"/>
  <c r="P70" i="17"/>
  <c r="O70" i="17"/>
  <c r="N70" i="17"/>
  <c r="M70" i="17"/>
  <c r="L70" i="17"/>
  <c r="L82" i="17" s="1"/>
  <c r="K70" i="17"/>
  <c r="J70" i="17"/>
  <c r="I70" i="17"/>
  <c r="H70" i="17"/>
  <c r="G70" i="17"/>
  <c r="S69" i="17"/>
  <c r="R69" i="17"/>
  <c r="Q69" i="17"/>
  <c r="P69" i="17"/>
  <c r="O69" i="17"/>
  <c r="N69" i="17"/>
  <c r="M69" i="17"/>
  <c r="L69" i="17"/>
  <c r="K69" i="17"/>
  <c r="J69" i="17"/>
  <c r="I69" i="17"/>
  <c r="I81" i="17" s="1"/>
  <c r="H69" i="17"/>
  <c r="G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S67" i="17"/>
  <c r="R67" i="17"/>
  <c r="Q67" i="17"/>
  <c r="P67" i="17"/>
  <c r="O67" i="17"/>
  <c r="N67" i="17"/>
  <c r="M67" i="17"/>
  <c r="L67" i="17"/>
  <c r="K67" i="17"/>
  <c r="J67" i="17"/>
  <c r="J79" i="17" s="1"/>
  <c r="I67" i="17"/>
  <c r="H67" i="17"/>
  <c r="G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78" i="17" s="1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R63" i="17"/>
  <c r="Q63" i="17"/>
  <c r="Q75" i="17" s="1"/>
  <c r="P63" i="17"/>
  <c r="O63" i="17"/>
  <c r="N63" i="17"/>
  <c r="M63" i="17"/>
  <c r="M71" i="17" s="1"/>
  <c r="L63" i="17"/>
  <c r="K63" i="17"/>
  <c r="J63" i="17"/>
  <c r="I63" i="17"/>
  <c r="H63" i="17"/>
  <c r="G63" i="17"/>
  <c r="S63" i="17"/>
  <c r="E71" i="17"/>
  <c r="D71" i="17"/>
  <c r="C71" i="17"/>
  <c r="E70" i="17"/>
  <c r="D70" i="17"/>
  <c r="C70" i="17"/>
  <c r="E69" i="17"/>
  <c r="D69" i="17"/>
  <c r="C69" i="17"/>
  <c r="E68" i="17"/>
  <c r="D68" i="17"/>
  <c r="C68" i="17"/>
  <c r="E67" i="17"/>
  <c r="D67" i="17"/>
  <c r="C67" i="17"/>
  <c r="E66" i="17"/>
  <c r="D66" i="17"/>
  <c r="C66" i="17"/>
  <c r="E65" i="17"/>
  <c r="D65" i="17"/>
  <c r="C65" i="17"/>
  <c r="E64" i="17"/>
  <c r="D64" i="17"/>
  <c r="C64" i="17"/>
  <c r="C76" i="17" s="1"/>
  <c r="D63" i="17"/>
  <c r="D75" i="17" s="1"/>
  <c r="E63" i="17"/>
  <c r="C63" i="17"/>
  <c r="B64" i="17"/>
  <c r="B65" i="17"/>
  <c r="B66" i="17"/>
  <c r="B67" i="17"/>
  <c r="B68" i="17"/>
  <c r="B80" i="17" s="1"/>
  <c r="B69" i="17"/>
  <c r="B70" i="17"/>
  <c r="B82" i="17" s="1"/>
  <c r="B71" i="17"/>
  <c r="B83" i="17" s="1"/>
  <c r="B63" i="17"/>
  <c r="B75" i="17"/>
  <c r="B81" i="17"/>
  <c r="B79" i="17"/>
  <c r="G86" i="17"/>
  <c r="I86" i="17"/>
  <c r="J86" i="17"/>
  <c r="K86" i="17"/>
  <c r="L86" i="17"/>
  <c r="M86" i="17"/>
  <c r="M53" i="17" s="1"/>
  <c r="N86" i="17"/>
  <c r="O86" i="17"/>
  <c r="P86" i="17"/>
  <c r="Q86" i="17"/>
  <c r="Q78" i="17" s="1"/>
  <c r="R86" i="17"/>
  <c r="S86" i="17"/>
  <c r="S80" i="17" s="1"/>
  <c r="H86" i="17"/>
  <c r="D86" i="17"/>
  <c r="D83" i="17" s="1"/>
  <c r="E86" i="17"/>
  <c r="E83" i="17" s="1"/>
  <c r="C86" i="17"/>
  <c r="G85" i="17"/>
  <c r="L85" i="17"/>
  <c r="M85" i="17"/>
  <c r="N85" i="17"/>
  <c r="O85" i="17"/>
  <c r="P85" i="17"/>
  <c r="Q85" i="17"/>
  <c r="R85" i="17"/>
  <c r="S85" i="17"/>
  <c r="K85" i="17"/>
  <c r="J85" i="17"/>
  <c r="I85" i="17"/>
  <c r="H85" i="17"/>
  <c r="E85" i="17"/>
  <c r="D85" i="17"/>
  <c r="C85" i="17"/>
  <c r="S46" i="17"/>
  <c r="S53" i="17" s="1"/>
  <c r="R46" i="17"/>
  <c r="R53" i="17" s="1"/>
  <c r="Q46" i="17"/>
  <c r="P46" i="17"/>
  <c r="O46" i="17"/>
  <c r="N46" i="17"/>
  <c r="M46" i="17"/>
  <c r="L46" i="17"/>
  <c r="K46" i="17"/>
  <c r="K53" i="17" s="1"/>
  <c r="J46" i="17"/>
  <c r="J53" i="17" s="1"/>
  <c r="I46" i="17"/>
  <c r="I53" i="17" s="1"/>
  <c r="H46" i="17"/>
  <c r="H53" i="17" s="1"/>
  <c r="G46" i="17"/>
  <c r="G53" i="17" s="1"/>
  <c r="S45" i="17"/>
  <c r="S52" i="17" s="1"/>
  <c r="R45" i="17"/>
  <c r="R52" i="17" s="1"/>
  <c r="Q45" i="17"/>
  <c r="P45" i="17"/>
  <c r="O45" i="17"/>
  <c r="N45" i="17"/>
  <c r="M45" i="17"/>
  <c r="L45" i="17"/>
  <c r="K45" i="17"/>
  <c r="K52" i="17" s="1"/>
  <c r="J45" i="17"/>
  <c r="J52" i="17" s="1"/>
  <c r="I45" i="17"/>
  <c r="I52" i="17" s="1"/>
  <c r="H45" i="17"/>
  <c r="H52" i="17" s="1"/>
  <c r="G45" i="17"/>
  <c r="G52" i="17" s="1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J43" i="17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E53" i="17" s="1"/>
  <c r="D46" i="17"/>
  <c r="D53" i="17" s="1"/>
  <c r="C46" i="17"/>
  <c r="C53" i="17" s="1"/>
  <c r="E45" i="17"/>
  <c r="E52" i="17" s="1"/>
  <c r="D45" i="17"/>
  <c r="D52" i="17" s="1"/>
  <c r="C45" i="17"/>
  <c r="C52" i="17" s="1"/>
  <c r="E44" i="17"/>
  <c r="D44" i="17"/>
  <c r="C44" i="17"/>
  <c r="D43" i="17"/>
  <c r="E43" i="17"/>
  <c r="E50" i="17" s="1"/>
  <c r="C43" i="17"/>
  <c r="B44" i="17"/>
  <c r="B57" i="17" s="1"/>
  <c r="B45" i="17"/>
  <c r="B52" i="17" s="1"/>
  <c r="B46" i="17"/>
  <c r="B53" i="17" s="1"/>
  <c r="B43" i="17"/>
  <c r="B50" i="17" s="1"/>
  <c r="C60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C8" i="33" l="1"/>
  <c r="D26" i="33"/>
  <c r="E25" i="33" s="1"/>
  <c r="M8" i="33"/>
  <c r="R1" i="33"/>
  <c r="R9" i="33" s="1"/>
  <c r="L8" i="33"/>
  <c r="Q1" i="33"/>
  <c r="Q9" i="33" s="1"/>
  <c r="K8" i="33"/>
  <c r="P1" i="33"/>
  <c r="P9" i="33" s="1"/>
  <c r="O1" i="33"/>
  <c r="O9" i="33" s="1"/>
  <c r="N1" i="33"/>
  <c r="N9" i="33" s="1"/>
  <c r="M1" i="33"/>
  <c r="M9" i="33" s="1"/>
  <c r="L1" i="33"/>
  <c r="L9" i="33" s="1"/>
  <c r="K1" i="33"/>
  <c r="K9" i="33" s="1"/>
  <c r="U8" i="33"/>
  <c r="S8" i="33"/>
  <c r="R8" i="33"/>
  <c r="Q8" i="33"/>
  <c r="P8" i="33"/>
  <c r="O8" i="33"/>
  <c r="T1" i="33"/>
  <c r="T9" i="33" s="1"/>
  <c r="D8" i="31"/>
  <c r="D12" i="31"/>
  <c r="C12" i="31"/>
  <c r="C7" i="31"/>
  <c r="C8" i="31"/>
  <c r="C9" i="31"/>
  <c r="D7" i="31"/>
  <c r="D9" i="31"/>
  <c r="D12" i="19"/>
  <c r="C19" i="19"/>
  <c r="D8" i="19" s="1"/>
  <c r="K18" i="19"/>
  <c r="I15" i="18"/>
  <c r="N16" i="18"/>
  <c r="J28" i="18"/>
  <c r="M33" i="18"/>
  <c r="J15" i="18"/>
  <c r="N8" i="18"/>
  <c r="N20" i="18"/>
  <c r="N39" i="18"/>
  <c r="M41" i="18"/>
  <c r="M10" i="18"/>
  <c r="F28" i="18"/>
  <c r="N41" i="18"/>
  <c r="D15" i="18"/>
  <c r="N12" i="18"/>
  <c r="G28" i="18"/>
  <c r="G47" i="18" s="1"/>
  <c r="C28" i="18"/>
  <c r="C47" i="18" s="1"/>
  <c r="C44" i="18"/>
  <c r="I28" i="18"/>
  <c r="I47" i="18" s="1"/>
  <c r="J34" i="18"/>
  <c r="K34" i="18"/>
  <c r="N34" i="18" s="1"/>
  <c r="M32" i="18"/>
  <c r="N19" i="18"/>
  <c r="M19" i="18"/>
  <c r="I44" i="18"/>
  <c r="D44" i="18"/>
  <c r="N36" i="18"/>
  <c r="F44" i="18"/>
  <c r="F34" i="18"/>
  <c r="F15" i="18"/>
  <c r="D28" i="18"/>
  <c r="D47" i="18" s="1"/>
  <c r="M23" i="18"/>
  <c r="M42" i="18"/>
  <c r="C15" i="18"/>
  <c r="M11" i="18"/>
  <c r="G15" i="18"/>
  <c r="N25" i="18"/>
  <c r="J44" i="18"/>
  <c r="M25" i="18"/>
  <c r="N27" i="18"/>
  <c r="N45" i="18"/>
  <c r="I48" i="18"/>
  <c r="J47" i="18"/>
  <c r="M21" i="18"/>
  <c r="M28" i="18" s="1"/>
  <c r="M40" i="18"/>
  <c r="N37" i="18"/>
  <c r="K15" i="18"/>
  <c r="M26" i="18"/>
  <c r="M39" i="18"/>
  <c r="K44" i="18"/>
  <c r="N26" i="18"/>
  <c r="N30" i="18"/>
  <c r="M30" i="18"/>
  <c r="M36" i="18"/>
  <c r="M22" i="18"/>
  <c r="K28" i="18"/>
  <c r="P27" i="18" s="1"/>
  <c r="M38" i="18"/>
  <c r="N11" i="18"/>
  <c r="N21" i="18"/>
  <c r="M24" i="18"/>
  <c r="M31" i="18"/>
  <c r="M8" i="18"/>
  <c r="N24" i="18"/>
  <c r="M27" i="18"/>
  <c r="E81" i="17"/>
  <c r="S77" i="17"/>
  <c r="E76" i="17"/>
  <c r="Q80" i="17"/>
  <c r="E82" i="17"/>
  <c r="R75" i="17"/>
  <c r="M80" i="17"/>
  <c r="K82" i="17"/>
  <c r="G80" i="17"/>
  <c r="K75" i="17"/>
  <c r="R77" i="17"/>
  <c r="H79" i="17"/>
  <c r="Q82" i="17"/>
  <c r="E80" i="17"/>
  <c r="L75" i="17"/>
  <c r="S71" i="17"/>
  <c r="S83" i="17" s="1"/>
  <c r="I79" i="17"/>
  <c r="O71" i="17"/>
  <c r="H71" i="17"/>
  <c r="H83" i="17" s="1"/>
  <c r="M82" i="17"/>
  <c r="G82" i="17"/>
  <c r="I71" i="17"/>
  <c r="I28" i="17"/>
  <c r="C78" i="17"/>
  <c r="J71" i="17"/>
  <c r="J83" i="17" s="1"/>
  <c r="K71" i="17"/>
  <c r="K83" i="17" s="1"/>
  <c r="S75" i="17"/>
  <c r="N71" i="17"/>
  <c r="N83" i="17" s="1"/>
  <c r="L76" i="17"/>
  <c r="H80" i="17"/>
  <c r="P71" i="17"/>
  <c r="P83" i="17" s="1"/>
  <c r="J50" i="17"/>
  <c r="I80" i="17"/>
  <c r="Q71" i="17"/>
  <c r="Q83" i="17" s="1"/>
  <c r="I50" i="17"/>
  <c r="Q77" i="17"/>
  <c r="G79" i="17"/>
  <c r="J80" i="17"/>
  <c r="R71" i="17"/>
  <c r="R83" i="17" s="1"/>
  <c r="D81" i="17"/>
  <c r="R78" i="17"/>
  <c r="R81" i="17"/>
  <c r="R80" i="17"/>
  <c r="D80" i="17"/>
  <c r="G71" i="17"/>
  <c r="G83" i="17" s="1"/>
  <c r="Q76" i="17"/>
  <c r="S81" i="17"/>
  <c r="D50" i="17"/>
  <c r="P77" i="17"/>
  <c r="D82" i="17"/>
  <c r="Q81" i="17"/>
  <c r="N82" i="17"/>
  <c r="O79" i="17"/>
  <c r="H82" i="17"/>
  <c r="R79" i="17"/>
  <c r="P79" i="17"/>
  <c r="L71" i="17"/>
  <c r="L83" i="17" s="1"/>
  <c r="Q79" i="17"/>
  <c r="G81" i="17"/>
  <c r="H81" i="17"/>
  <c r="R76" i="17"/>
  <c r="O78" i="17"/>
  <c r="S79" i="17"/>
  <c r="G75" i="17"/>
  <c r="C82" i="17"/>
  <c r="C83" i="17"/>
  <c r="N80" i="17"/>
  <c r="P20" i="17"/>
  <c r="M75" i="17"/>
  <c r="C75" i="17"/>
  <c r="O80" i="17"/>
  <c r="C81" i="17"/>
  <c r="O20" i="17"/>
  <c r="O21" i="17"/>
  <c r="N75" i="17"/>
  <c r="M76" i="17"/>
  <c r="P80" i="17"/>
  <c r="O82" i="17"/>
  <c r="P22" i="17"/>
  <c r="N20" i="17"/>
  <c r="O75" i="17"/>
  <c r="N76" i="17"/>
  <c r="M77" i="17"/>
  <c r="K79" i="17"/>
  <c r="P82" i="17"/>
  <c r="M20" i="17"/>
  <c r="M25" i="17"/>
  <c r="P75" i="17"/>
  <c r="O76" i="17"/>
  <c r="N77" i="17"/>
  <c r="L79" i="17"/>
  <c r="K80" i="17"/>
  <c r="J81" i="17"/>
  <c r="I82" i="17"/>
  <c r="P78" i="17"/>
  <c r="L20" i="17"/>
  <c r="K24" i="17"/>
  <c r="P76" i="17"/>
  <c r="O77" i="17"/>
  <c r="N78" i="17"/>
  <c r="M79" i="17"/>
  <c r="L80" i="17"/>
  <c r="K81" i="17"/>
  <c r="J82" i="17"/>
  <c r="I83" i="17"/>
  <c r="R82" i="17"/>
  <c r="K20" i="17"/>
  <c r="B76" i="17"/>
  <c r="L81" i="17"/>
  <c r="S82" i="17"/>
  <c r="S78" i="17"/>
  <c r="M81" i="17"/>
  <c r="N81" i="17"/>
  <c r="N79" i="17"/>
  <c r="O81" i="17"/>
  <c r="J22" i="17"/>
  <c r="C77" i="17"/>
  <c r="P81" i="17"/>
  <c r="M83" i="17"/>
  <c r="K22" i="17"/>
  <c r="G26" i="17"/>
  <c r="S76" i="17"/>
  <c r="L50" i="17"/>
  <c r="G76" i="17"/>
  <c r="C79" i="17"/>
  <c r="B77" i="17"/>
  <c r="O83" i="17"/>
  <c r="K50" i="17"/>
  <c r="G77" i="17"/>
  <c r="C80" i="17"/>
  <c r="D77" i="17"/>
  <c r="C72" i="17"/>
  <c r="E72" i="17"/>
  <c r="E75" i="17"/>
  <c r="D76" i="17"/>
  <c r="B78" i="17"/>
  <c r="D72" i="17"/>
  <c r="H75" i="17"/>
  <c r="E77" i="17"/>
  <c r="D78" i="17"/>
  <c r="I75" i="17"/>
  <c r="H76" i="17"/>
  <c r="E78" i="17"/>
  <c r="D79" i="17"/>
  <c r="J75" i="17"/>
  <c r="I76" i="17"/>
  <c r="H77" i="17"/>
  <c r="E79" i="17"/>
  <c r="J76" i="17"/>
  <c r="I77" i="17"/>
  <c r="H78" i="17"/>
  <c r="K76" i="17"/>
  <c r="J77" i="17"/>
  <c r="I78" i="17"/>
  <c r="K77" i="17"/>
  <c r="J78" i="17"/>
  <c r="L77" i="17"/>
  <c r="K78" i="17"/>
  <c r="L78" i="17"/>
  <c r="M78" i="17"/>
  <c r="S20" i="17"/>
  <c r="I57" i="17"/>
  <c r="C50" i="17"/>
  <c r="L26" i="17"/>
  <c r="B56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6" i="17"/>
  <c r="Q21" i="17"/>
  <c r="P26" i="17"/>
  <c r="R21" i="17"/>
  <c r="O25" i="17"/>
  <c r="R26" i="17"/>
  <c r="E38" i="17"/>
  <c r="L51" i="17"/>
  <c r="M23" i="17"/>
  <c r="L28" i="17"/>
  <c r="M51" i="17"/>
  <c r="G22" i="17"/>
  <c r="J27" i="17"/>
  <c r="L22" i="17"/>
  <c r="P50" i="17"/>
  <c r="O51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G23" i="17"/>
  <c r="C21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Q20" i="17"/>
  <c r="Q51" i="17"/>
  <c r="Q22" i="17"/>
  <c r="P27" i="17"/>
  <c r="D51" i="17"/>
  <c r="E51" i="17"/>
  <c r="E20" i="17"/>
  <c r="D26" i="17"/>
  <c r="H34" i="17"/>
  <c r="R37" i="17"/>
  <c r="H39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7" i="17"/>
  <c r="K57" i="17"/>
  <c r="I39" i="17"/>
  <c r="H33" i="17"/>
  <c r="N35" i="17"/>
  <c r="J39" i="17"/>
  <c r="H38" i="17"/>
  <c r="K39" i="17"/>
  <c r="E39" i="17"/>
  <c r="P34" i="17"/>
  <c r="O33" i="17"/>
  <c r="G47" i="17"/>
  <c r="I38" i="17"/>
  <c r="L39" i="17"/>
  <c r="Q57" i="17"/>
  <c r="S56" i="17"/>
  <c r="R57" i="17"/>
  <c r="L57" i="17"/>
  <c r="J38" i="17"/>
  <c r="S57" i="17"/>
  <c r="M57" i="17"/>
  <c r="I32" i="17"/>
  <c r="D56" i="17"/>
  <c r="N57" i="17"/>
  <c r="E56" i="17"/>
  <c r="D57" i="17"/>
  <c r="E57" i="17"/>
  <c r="B39" i="17"/>
  <c r="H56" i="17"/>
  <c r="B51" i="17"/>
  <c r="I56" i="17"/>
  <c r="H57" i="17"/>
  <c r="N37" i="17"/>
  <c r="L56" i="17"/>
  <c r="K56" i="17"/>
  <c r="S47" i="17"/>
  <c r="S60" i="17" s="1"/>
  <c r="E47" i="17"/>
  <c r="N56" i="17"/>
  <c r="O57" i="17"/>
  <c r="O56" i="17"/>
  <c r="P57" i="17"/>
  <c r="C47" i="17"/>
  <c r="H47" i="17"/>
  <c r="P56" i="17"/>
  <c r="I47" i="17"/>
  <c r="Q56" i="17"/>
  <c r="J47" i="17"/>
  <c r="R56" i="17"/>
  <c r="K47" i="17"/>
  <c r="D47" i="17"/>
  <c r="M56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H9" i="33" l="1"/>
  <c r="F9" i="33"/>
  <c r="H8" i="33"/>
  <c r="F8" i="33"/>
  <c r="D8" i="33"/>
  <c r="E26" i="33"/>
  <c r="E8" i="33" s="1"/>
  <c r="C10" i="31"/>
  <c r="D10" i="31"/>
  <c r="D13" i="31" s="1"/>
  <c r="D17" i="19"/>
  <c r="D10" i="19"/>
  <c r="D7" i="19"/>
  <c r="D11" i="19"/>
  <c r="D9" i="19"/>
  <c r="D14" i="19"/>
  <c r="D16" i="19"/>
  <c r="D13" i="19"/>
  <c r="D15" i="19"/>
  <c r="C18" i="19"/>
  <c r="D18" i="19" s="1"/>
  <c r="P23" i="18"/>
  <c r="F47" i="18"/>
  <c r="F48" i="18" s="1"/>
  <c r="J48" i="18"/>
  <c r="N15" i="18"/>
  <c r="M15" i="18"/>
  <c r="N28" i="18"/>
  <c r="P25" i="18"/>
  <c r="P19" i="18"/>
  <c r="P20" i="18"/>
  <c r="D48" i="18"/>
  <c r="P21" i="18"/>
  <c r="N44" i="18"/>
  <c r="M44" i="18"/>
  <c r="M45" i="18" s="1"/>
  <c r="C48" i="18"/>
  <c r="M16" i="18"/>
  <c r="K47" i="18"/>
  <c r="P24" i="18"/>
  <c r="P22" i="18"/>
  <c r="M34" i="18"/>
  <c r="P26" i="18"/>
  <c r="G48" i="18"/>
  <c r="H60" i="17"/>
  <c r="N60" i="17"/>
  <c r="J40" i="17"/>
  <c r="D60" i="17"/>
  <c r="I60" i="17"/>
  <c r="H40" i="17"/>
  <c r="L60" i="17"/>
  <c r="S40" i="17"/>
  <c r="K40" i="17"/>
  <c r="P60" i="17"/>
  <c r="Q60" i="17"/>
  <c r="J60" i="17"/>
  <c r="M60" i="17"/>
  <c r="E60" i="17"/>
  <c r="O60" i="17"/>
  <c r="K60" i="17"/>
  <c r="R60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C13" i="31" l="1"/>
  <c r="F10" i="33"/>
  <c r="F7" i="33" s="1"/>
  <c r="E10" i="33" s="1"/>
  <c r="E7" i="33" s="1"/>
  <c r="D10" i="33" s="1"/>
  <c r="D7" i="33" s="1"/>
  <c r="C10" i="33" s="1"/>
  <c r="C7" i="33" s="1"/>
  <c r="M47" i="18"/>
  <c r="K48" i="18"/>
  <c r="N47" i="18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H10" i="33" l="1"/>
  <c r="H7" i="33" s="1"/>
  <c r="U10" i="33"/>
  <c r="U7" i="33" s="1"/>
  <c r="T10" i="33" s="1"/>
  <c r="T7" i="33" s="1"/>
  <c r="S10" i="33" s="1"/>
  <c r="S7" i="33" s="1"/>
  <c r="R10" i="33" s="1"/>
  <c r="R7" i="33" s="1"/>
  <c r="Q10" i="33" s="1"/>
  <c r="Q7" i="33" s="1"/>
  <c r="P10" i="33" s="1"/>
  <c r="P7" i="33" s="1"/>
  <c r="O10" i="33" s="1"/>
  <c r="O7" i="33" s="1"/>
  <c r="N10" i="33" s="1"/>
  <c r="N7" i="33" s="1"/>
  <c r="M10" i="33" s="1"/>
  <c r="M7" i="33" s="1"/>
  <c r="L10" i="33" s="1"/>
  <c r="L7" i="33" s="1"/>
  <c r="K10" i="33" s="1"/>
  <c r="K7" i="33" s="1"/>
  <c r="J10" i="33" s="1"/>
  <c r="J7" i="33" s="1"/>
  <c r="M48" i="18"/>
  <c r="F122" i="2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<sst xmlns="http://schemas.openxmlformats.org/spreadsheetml/2006/main" count="16402" uniqueCount="1336">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</sst>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7" formatCode="mm/dd/yy;@"/>
  </numFmts>
  <fonts count="60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b/>
      <sz val="9"/>
      <color rgb="FF008000"/>
      <name val="Arail"/>
    </font>
    <font>
      <sz val="9"/>
      <name val="Arail"/>
    </font>
    <font>
      <b/>
      <sz val="9"/>
      <color rgb="FF80008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5" fillId="0" borderId="0"/>
    <xf numFmtId="9" fontId="21" fillId="0" borderId="0" applyFont="0" applyFill="0" applyBorder="0" applyAlignment="0" applyProtection="0"/>
    <xf numFmtId="0" fontId="41" fillId="0" borderId="0"/>
    <xf numFmtId="0" fontId="48" fillId="0" borderId="0"/>
  </cellStyleXfs>
  <cellXfs count="231">
    <xf numFmtId="0" fontId="0" fillId="0" borderId="0" xfId="0"/>
    <xf numFmtId="0" fontId="11" fillId="2" borderId="0" xfId="0" applyFont="1" applyFill="1"/>
    <xf numFmtId="0" fontId="11" fillId="0" borderId="0" xfId="0" applyFont="1"/>
    <xf numFmtId="0" fontId="11" fillId="0" borderId="1" xfId="0" applyFont="1" applyBorder="1"/>
    <xf numFmtId="0" fontId="11" fillId="0" borderId="2" xfId="0" applyFont="1" applyBorder="1"/>
    <xf numFmtId="0" fontId="16" fillId="0" borderId="0" xfId="1" applyFont="1"/>
    <xf numFmtId="0" fontId="10" fillId="0" borderId="0" xfId="1" applyFont="1"/>
    <xf numFmtId="0" fontId="17" fillId="0" borderId="3" xfId="1" applyFont="1" applyBorder="1"/>
    <xf numFmtId="0" fontId="10" fillId="0" borderId="3" xfId="1" applyFont="1" applyBorder="1"/>
    <xf numFmtId="0" fontId="18" fillId="3" borderId="0" xfId="1" applyFont="1" applyFill="1" applyAlignment="1">
      <alignment horizontal="left" vertical="center"/>
    </xf>
    <xf numFmtId="0" fontId="18" fillId="3" borderId="0" xfId="1" applyFont="1" applyFill="1" applyAlignment="1">
      <alignment horizontal="center" vertical="center"/>
    </xf>
    <xf numFmtId="17" fontId="18" fillId="3" borderId="0" xfId="1" applyNumberFormat="1" applyFont="1" applyFill="1" applyAlignment="1">
      <alignment horizontal="center" vertical="center"/>
    </xf>
    <xf numFmtId="0" fontId="19" fillId="4" borderId="0" xfId="1" applyFont="1" applyFill="1"/>
    <xf numFmtId="0" fontId="10" fillId="4" borderId="0" xfId="1" applyFont="1" applyFill="1"/>
    <xf numFmtId="0" fontId="20" fillId="0" borderId="0" xfId="1" applyFont="1"/>
    <xf numFmtId="164" fontId="20" fillId="0" borderId="0" xfId="1" applyNumberFormat="1" applyFont="1"/>
    <xf numFmtId="164" fontId="10" fillId="0" borderId="0" xfId="1" applyNumberFormat="1" applyFont="1"/>
    <xf numFmtId="0" fontId="19" fillId="0" borderId="0" xfId="1" applyFont="1"/>
    <xf numFmtId="164" fontId="19" fillId="0" borderId="2" xfId="1" applyNumberFormat="1" applyFont="1" applyBorder="1"/>
    <xf numFmtId="0" fontId="20" fillId="0" borderId="0" xfId="1" applyFont="1" applyAlignment="1">
      <alignment horizontal="left"/>
    </xf>
    <xf numFmtId="164" fontId="10" fillId="4" borderId="0" xfId="1" applyNumberFormat="1" applyFont="1" applyFill="1"/>
    <xf numFmtId="164" fontId="19" fillId="0" borderId="4" xfId="1" applyNumberFormat="1" applyFont="1" applyBorder="1"/>
    <xf numFmtId="0" fontId="19" fillId="4" borderId="0" xfId="1" applyFont="1" applyFill="1" applyAlignment="1">
      <alignment horizontal="center"/>
    </xf>
    <xf numFmtId="165" fontId="20" fillId="0" borderId="0" xfId="1" applyNumberFormat="1" applyFont="1"/>
    <xf numFmtId="0" fontId="15" fillId="0" borderId="0" xfId="1"/>
    <xf numFmtId="0" fontId="20" fillId="0" borderId="0" xfId="1" applyFont="1" applyAlignment="1">
      <alignment indent="1"/>
    </xf>
    <xf numFmtId="166" fontId="20" fillId="0" borderId="0" xfId="1" applyNumberFormat="1" applyFont="1"/>
    <xf numFmtId="0" fontId="20" fillId="0" borderId="0" xfId="1" applyFont="1" applyAlignment="1">
      <alignment indent="2"/>
    </xf>
    <xf numFmtId="0" fontId="19" fillId="0" borderId="0" xfId="1" applyFont="1" applyAlignment="1">
      <alignment indent="1"/>
    </xf>
    <xf numFmtId="166" fontId="19" fillId="0" borderId="0" xfId="1" applyNumberFormat="1" applyFont="1"/>
    <xf numFmtId="0" fontId="20" fillId="0" borderId="0" xfId="1" applyFont="1" applyAlignment="1">
      <alignment indent="3"/>
    </xf>
    <xf numFmtId="0" fontId="19" fillId="0" borderId="0" xfId="1" applyFont="1" applyAlignment="1">
      <alignment indent="2"/>
    </xf>
    <xf numFmtId="0" fontId="0" fillId="5" borderId="0" xfId="0" applyFill="1"/>
    <xf numFmtId="14" fontId="26" fillId="0" borderId="0" xfId="1" applyNumberFormat="1" applyFont="1"/>
    <xf numFmtId="14" fontId="20" fillId="0" borderId="0" xfId="1" applyNumberFormat="1" applyFont="1"/>
    <xf numFmtId="14" fontId="28" fillId="0" borderId="0" xfId="1" applyNumberFormat="1" applyFont="1"/>
    <xf numFmtId="0" fontId="9" fillId="0" borderId="0" xfId="0" applyFont="1"/>
    <xf numFmtId="0" fontId="29" fillId="0" borderId="0" xfId="0" applyFont="1"/>
    <xf numFmtId="0" fontId="30" fillId="0" borderId="3" xfId="0" applyFont="1" applyBorder="1"/>
    <xf numFmtId="0" fontId="9" fillId="0" borderId="3" xfId="0" applyFont="1" applyBorder="1"/>
    <xf numFmtId="0" fontId="18" fillId="6" borderId="0" xfId="1" applyFont="1" applyFill="1" applyAlignment="1">
      <alignment horizontal="left" vertical="center"/>
    </xf>
    <xf numFmtId="0" fontId="18" fillId="6" borderId="0" xfId="1" applyFont="1" applyFill="1" applyAlignment="1">
      <alignment horizontal="center" vertical="center"/>
    </xf>
    <xf numFmtId="0" fontId="19" fillId="7" borderId="0" xfId="1" applyFont="1" applyFill="1"/>
    <xf numFmtId="0" fontId="10" fillId="7" borderId="0" xfId="1" applyFont="1" applyFill="1"/>
    <xf numFmtId="17" fontId="18" fillId="6" borderId="0" xfId="1" applyNumberFormat="1" applyFont="1" applyFill="1" applyAlignment="1">
      <alignment horizontal="center" vertical="center"/>
    </xf>
    <xf numFmtId="167" fontId="9" fillId="0" borderId="0" xfId="0" applyNumberFormat="1" applyFont="1"/>
    <xf numFmtId="167" fontId="26" fillId="0" borderId="0" xfId="0" applyNumberFormat="1" applyFont="1"/>
    <xf numFmtId="167" fontId="27" fillId="0" borderId="0" xfId="0" applyNumberFormat="1" applyFont="1"/>
    <xf numFmtId="167" fontId="20" fillId="0" borderId="0" xfId="1" applyNumberFormat="1" applyFont="1"/>
    <xf numFmtId="167" fontId="27" fillId="0" borderId="0" xfId="1" applyNumberFormat="1" applyFont="1"/>
    <xf numFmtId="167" fontId="28" fillId="0" borderId="0" xfId="1" applyNumberFormat="1" applyFont="1"/>
    <xf numFmtId="0" fontId="18" fillId="0" borderId="0" xfId="1" applyFont="1" applyAlignment="1">
      <alignment horizontal="center" vertical="center"/>
    </xf>
    <xf numFmtId="165" fontId="9" fillId="0" borderId="0" xfId="0" applyNumberFormat="1" applyFont="1"/>
    <xf numFmtId="165" fontId="27" fillId="0" borderId="0" xfId="0" applyNumberFormat="1" applyFont="1"/>
    <xf numFmtId="0" fontId="31" fillId="0" borderId="0" xfId="1" applyFont="1" applyAlignment="1">
      <alignment horizontal="left"/>
    </xf>
    <xf numFmtId="0" fontId="31" fillId="0" borderId="0" xfId="1" applyFont="1"/>
    <xf numFmtId="0" fontId="20" fillId="0" borderId="0" xfId="1" applyFont="1" applyAlignment="1">
      <alignment horizontal="left" indent="1"/>
    </xf>
    <xf numFmtId="0" fontId="9" fillId="0" borderId="0" xfId="0" applyFont="1" applyAlignment="1">
      <alignment horizontal="left" indent="1"/>
    </xf>
    <xf numFmtId="0" fontId="24" fillId="0" borderId="2" xfId="0" applyFont="1" applyBorder="1"/>
    <xf numFmtId="167" fontId="24" fillId="0" borderId="2" xfId="0" applyNumberFormat="1" applyFont="1" applyBorder="1"/>
    <xf numFmtId="0" fontId="24" fillId="8" borderId="6" xfId="0" applyFont="1" applyFill="1" applyBorder="1"/>
    <xf numFmtId="167" fontId="24" fillId="8" borderId="7" xfId="0" applyNumberFormat="1" applyFont="1" applyFill="1" applyBorder="1"/>
    <xf numFmtId="167" fontId="24" fillId="8" borderId="8" xfId="0" applyNumberFormat="1" applyFont="1" applyFill="1" applyBorder="1"/>
    <xf numFmtId="167" fontId="24" fillId="8" borderId="6" xfId="0" applyNumberFormat="1" applyFont="1" applyFill="1" applyBorder="1"/>
    <xf numFmtId="165" fontId="27" fillId="0" borderId="0" xfId="1" applyNumberFormat="1" applyFont="1"/>
    <xf numFmtId="165" fontId="28" fillId="0" borderId="0" xfId="1" applyNumberFormat="1" applyFont="1"/>
    <xf numFmtId="168" fontId="20" fillId="0" borderId="0" xfId="1" applyNumberFormat="1" applyFont="1"/>
    <xf numFmtId="168" fontId="24" fillId="8" borderId="7" xfId="0" applyNumberFormat="1" applyFont="1" applyFill="1" applyBorder="1"/>
    <xf numFmtId="168" fontId="24" fillId="8" borderId="8" xfId="0" applyNumberFormat="1" applyFont="1" applyFill="1" applyBorder="1"/>
    <xf numFmtId="168" fontId="24" fillId="8" borderId="6" xfId="0" applyNumberFormat="1" applyFont="1" applyFill="1" applyBorder="1"/>
    <xf numFmtId="165" fontId="26" fillId="0" borderId="0" xfId="1" applyNumberFormat="1" applyFont="1"/>
    <xf numFmtId="167" fontId="24" fillId="0" borderId="0" xfId="0" applyNumberFormat="1" applyFont="1"/>
    <xf numFmtId="168" fontId="24" fillId="0" borderId="0" xfId="0" applyNumberFormat="1" applyFont="1"/>
    <xf numFmtId="0" fontId="9" fillId="9" borderId="0" xfId="0" applyFont="1" applyFill="1"/>
    <xf numFmtId="0" fontId="22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Continuous"/>
    </xf>
    <xf numFmtId="0" fontId="22" fillId="9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165" fontId="26" fillId="0" borderId="5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31" fillId="0" borderId="0" xfId="1" applyFont="1" applyAlignment="1">
      <alignment horizontal="left" indent="1"/>
    </xf>
    <xf numFmtId="0" fontId="20" fillId="0" borderId="0" xfId="1" applyFont="1" applyAlignment="1">
      <alignment horizontal="left" indent="2"/>
    </xf>
    <xf numFmtId="165" fontId="26" fillId="0" borderId="0" xfId="0" applyNumberFormat="1" applyFont="1"/>
    <xf numFmtId="165" fontId="28" fillId="0" borderId="0" xfId="0" applyNumberFormat="1" applyFont="1"/>
    <xf numFmtId="165" fontId="23" fillId="0" borderId="0" xfId="1" applyNumberFormat="1" applyFont="1"/>
    <xf numFmtId="0" fontId="23" fillId="0" borderId="0" xfId="0" applyFont="1"/>
    <xf numFmtId="167" fontId="28" fillId="0" borderId="0" xfId="0" applyNumberFormat="1" applyFont="1"/>
    <xf numFmtId="168" fontId="19" fillId="8" borderId="8" xfId="1" applyNumberFormat="1" applyFont="1" applyFill="1" applyBorder="1"/>
    <xf numFmtId="168" fontId="34" fillId="0" borderId="0" xfId="1" applyNumberFormat="1" applyFont="1"/>
    <xf numFmtId="168" fontId="35" fillId="0" borderId="9" xfId="2" applyNumberFormat="1" applyFont="1" applyFill="1" applyBorder="1" applyAlignment="1"/>
    <xf numFmtId="168" fontId="19" fillId="0" borderId="2" xfId="2" applyNumberFormat="1" applyFont="1" applyBorder="1"/>
    <xf numFmtId="168" fontId="9" fillId="0" borderId="0" xfId="0" applyNumberFormat="1" applyFont="1"/>
    <xf numFmtId="0" fontId="19" fillId="0" borderId="2" xfId="0" applyFont="1" applyBorder="1"/>
    <xf numFmtId="0" fontId="8" fillId="0" borderId="0" xfId="0" applyFont="1" applyAlignment="1">
      <alignment horizontal="left" indent="1"/>
    </xf>
    <xf numFmtId="165" fontId="23" fillId="0" borderId="5" xfId="1" applyNumberFormat="1" applyFont="1" applyBorder="1"/>
    <xf numFmtId="167" fontId="17" fillId="0" borderId="0" xfId="0" applyNumberFormat="1" applyFont="1" applyAlignment="1">
      <alignment horizontal="left" indent="1"/>
    </xf>
    <xf numFmtId="0" fontId="8" fillId="0" borderId="0" xfId="0" applyFont="1"/>
    <xf numFmtId="0" fontId="30" fillId="0" borderId="0" xfId="0" applyFont="1"/>
    <xf numFmtId="164" fontId="19" fillId="0" borderId="0" xfId="1" applyNumberFormat="1" applyFont="1"/>
    <xf numFmtId="0" fontId="18" fillId="0" borderId="0" xfId="1" applyFont="1"/>
    <xf numFmtId="0" fontId="19" fillId="0" borderId="0" xfId="1" applyFont="1" applyAlignment="1">
      <alignment horizontal="center"/>
    </xf>
    <xf numFmtId="167" fontId="36" fillId="0" borderId="0" xfId="0" applyNumberFormat="1" applyFont="1"/>
    <xf numFmtId="167" fontId="37" fillId="0" borderId="0" xfId="0" applyNumberFormat="1" applyFont="1"/>
    <xf numFmtId="167" fontId="38" fillId="0" borderId="0" xfId="0" applyNumberFormat="1" applyFont="1"/>
    <xf numFmtId="0" fontId="24" fillId="8" borderId="10" xfId="0" applyFont="1" applyFill="1" applyBorder="1"/>
    <xf numFmtId="167" fontId="24" fillId="8" borderId="2" xfId="0" applyNumberFormat="1" applyFont="1" applyFill="1" applyBorder="1"/>
    <xf numFmtId="167" fontId="24" fillId="8" borderId="11" xfId="0" applyNumberFormat="1" applyFont="1" applyFill="1" applyBorder="1"/>
    <xf numFmtId="0" fontId="38" fillId="8" borderId="12" xfId="0" applyFont="1" applyFill="1" applyBorder="1"/>
    <xf numFmtId="169" fontId="38" fillId="8" borderId="3" xfId="0" applyNumberFormat="1" applyFont="1" applyFill="1" applyBorder="1"/>
    <xf numFmtId="169" fontId="38" fillId="8" borderId="13" xfId="0" applyNumberFormat="1" applyFont="1" applyFill="1" applyBorder="1"/>
    <xf numFmtId="167" fontId="24" fillId="8" borderId="10" xfId="0" applyNumberFormat="1" applyFont="1" applyFill="1" applyBorder="1"/>
    <xf numFmtId="169" fontId="38" fillId="8" borderId="12" xfId="0" applyNumberFormat="1" applyFont="1" applyFill="1" applyBorder="1"/>
    <xf numFmtId="168" fontId="19" fillId="8" borderId="11" xfId="1" applyNumberFormat="1" applyFont="1" applyFill="1" applyBorder="1"/>
    <xf numFmtId="168" fontId="39" fillId="8" borderId="13" xfId="1" applyNumberFormat="1" applyFont="1" applyFill="1" applyBorder="1"/>
    <xf numFmtId="165" fontId="40" fillId="0" borderId="0" xfId="0" applyNumberFormat="1" applyFont="1"/>
    <xf numFmtId="0" fontId="40" fillId="0" borderId="0" xfId="0" applyFont="1" applyAlignment="1">
      <alignment horizontal="left" indent="1"/>
    </xf>
    <xf numFmtId="165" fontId="23" fillId="0" borderId="0" xfId="0" applyNumberFormat="1" applyFont="1"/>
    <xf numFmtId="0" fontId="7" fillId="0" borderId="0" xfId="0" applyFont="1"/>
    <xf numFmtId="0" fontId="22" fillId="10" borderId="0" xfId="1" applyFont="1" applyFill="1"/>
    <xf numFmtId="0" fontId="25" fillId="10" borderId="0" xfId="1" applyFont="1" applyFill="1"/>
    <xf numFmtId="0" fontId="22" fillId="10" borderId="0" xfId="1" applyFont="1" applyFill="1" applyAlignment="1">
      <alignment horizontal="centerContinuous"/>
    </xf>
    <xf numFmtId="0" fontId="25" fillId="9" borderId="0" xfId="1" applyFont="1" applyFill="1" applyAlignment="1">
      <alignment horizontal="centerContinuous"/>
    </xf>
    <xf numFmtId="0" fontId="20" fillId="7" borderId="0" xfId="1" applyFont="1" applyFill="1"/>
    <xf numFmtId="0" fontId="7" fillId="0" borderId="0" xfId="0" applyFont="1" applyAlignment="1">
      <alignment horizontal="left" indent="1"/>
    </xf>
    <xf numFmtId="0" fontId="30" fillId="0" borderId="0" xfId="0" applyFont="1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 indent="1"/>
    </xf>
    <xf numFmtId="167" fontId="19" fillId="8" borderId="8" xfId="0" applyNumberFormat="1" applyFont="1" applyFill="1" applyBorder="1"/>
    <xf numFmtId="167" fontId="19" fillId="0" borderId="2" xfId="0" applyNumberFormat="1" applyFont="1" applyBorder="1"/>
    <xf numFmtId="0" fontId="38" fillId="0" borderId="0" xfId="0" applyFont="1"/>
    <xf numFmtId="169" fontId="38" fillId="0" borderId="0" xfId="0" applyNumberFormat="1" applyFont="1"/>
    <xf numFmtId="168" fontId="39" fillId="0" borderId="0" xfId="1" applyNumberFormat="1" applyFont="1"/>
    <xf numFmtId="0" fontId="42" fillId="0" borderId="0" xfId="3" applyFont="1"/>
    <xf numFmtId="0" fontId="41" fillId="0" borderId="0" xfId="3"/>
    <xf numFmtId="0" fontId="43" fillId="0" borderId="0" xfId="3" applyFont="1"/>
    <xf numFmtId="0" fontId="44" fillId="11" borderId="0" xfId="3" applyFont="1" applyFill="1" applyAlignment="1">
      <alignment vertical="center" wrapText="1"/>
    </xf>
    <xf numFmtId="0" fontId="45" fillId="0" borderId="0" xfId="3" applyFont="1" applyAlignment="1">
      <alignment vertical="top" wrapText="1"/>
    </xf>
    <xf numFmtId="0" fontId="41" fillId="0" borderId="0" xfId="3" applyAlignment="1">
      <alignment vertical="top" wrapText="1"/>
    </xf>
    <xf numFmtId="170" fontId="46" fillId="0" borderId="0" xfId="3" applyNumberFormat="1" applyFont="1" applyAlignment="1">
      <alignment horizontal="right"/>
    </xf>
    <xf numFmtId="4" fontId="41" fillId="0" borderId="0" xfId="3" applyNumberFormat="1" applyAlignment="1">
      <alignment horizontal="right"/>
    </xf>
    <xf numFmtId="0" fontId="47" fillId="0" borderId="0" xfId="3" applyFont="1" applyAlignment="1">
      <alignment vertical="top" wrapText="1"/>
    </xf>
    <xf numFmtId="0" fontId="45" fillId="0" borderId="14" xfId="3" applyFont="1" applyBorder="1"/>
    <xf numFmtId="4" fontId="45" fillId="0" borderId="14" xfId="3" applyNumberFormat="1" applyFont="1" applyBorder="1" applyAlignment="1">
      <alignment horizontal="right"/>
    </xf>
    <xf numFmtId="0" fontId="5" fillId="0" borderId="0" xfId="0" applyFont="1"/>
    <xf numFmtId="9" fontId="9" fillId="0" borderId="0" xfId="2" applyFont="1"/>
    <xf numFmtId="0" fontId="18" fillId="6" borderId="0" xfId="1" applyFont="1" applyFill="1" applyAlignment="1">
      <alignment horizontal="centerContinuous" vertical="center"/>
    </xf>
    <xf numFmtId="168" fontId="24" fillId="0" borderId="2" xfId="0" applyNumberFormat="1" applyFont="1" applyBorder="1"/>
    <xf numFmtId="165" fontId="20" fillId="0" borderId="0" xfId="0" applyNumberFormat="1" applyFont="1"/>
    <xf numFmtId="0" fontId="5" fillId="0" borderId="0" xfId="0" applyFont="1" applyAlignment="1">
      <alignment horizontal="left" indent="1"/>
    </xf>
    <xf numFmtId="0" fontId="48" fillId="0" borderId="0" xfId="4"/>
    <xf numFmtId="3" fontId="48" fillId="0" borderId="0" xfId="4" applyNumberFormat="1"/>
    <xf numFmtId="4" fontId="48" fillId="0" borderId="0" xfId="4" applyNumberFormat="1"/>
    <xf numFmtId="0" fontId="49" fillId="0" borderId="0" xfId="0" applyFont="1"/>
    <xf numFmtId="9" fontId="20" fillId="0" borderId="0" xfId="2" applyFont="1"/>
    <xf numFmtId="169" fontId="9" fillId="0" borderId="0" xfId="0" applyNumberFormat="1" applyFont="1"/>
    <xf numFmtId="168" fontId="20" fillId="0" borderId="0" xfId="1" quotePrefix="1" applyNumberFormat="1" applyFont="1" applyAlignment="1">
      <alignment horizontal="right"/>
    </xf>
    <xf numFmtId="0" fontId="18" fillId="3" borderId="0" xfId="1" applyFont="1" applyFill="1" applyAlignment="1">
      <alignment horizontal="centerContinuous"/>
    </xf>
    <xf numFmtId="0" fontId="4" fillId="0" borderId="0" xfId="0" applyFont="1"/>
    <xf numFmtId="165" fontId="34" fillId="0" borderId="0" xfId="0" applyNumberFormat="1" applyFont="1"/>
    <xf numFmtId="171" fontId="9" fillId="0" borderId="0" xfId="0" applyNumberFormat="1" applyFont="1"/>
    <xf numFmtId="4" fontId="41" fillId="0" borderId="0" xfId="3" applyNumberFormat="1" applyAlignment="1">
      <alignment vertical="top" wrapText="1"/>
    </xf>
    <xf numFmtId="0" fontId="3" fillId="0" borderId="0" xfId="0" applyFont="1"/>
    <xf numFmtId="0" fontId="3" fillId="0" borderId="3" xfId="0" applyFont="1" applyBorder="1"/>
    <xf numFmtId="0" fontId="22" fillId="9" borderId="0" xfId="0" applyFont="1" applyFill="1"/>
    <xf numFmtId="4" fontId="45" fillId="0" borderId="14" xfId="3" applyNumberFormat="1" applyFont="1" applyBorder="1"/>
    <xf numFmtId="0" fontId="2" fillId="0" borderId="0" xfId="0" applyFont="1"/>
    <xf numFmtId="165" fontId="3" fillId="0" borderId="0" xfId="0" applyNumberFormat="1" applyFont="1"/>
    <xf numFmtId="9" fontId="3" fillId="0" borderId="0" xfId="2" applyFont="1"/>
    <xf numFmtId="9" fontId="24" fillId="0" borderId="2" xfId="2" applyFont="1" applyBorder="1"/>
    <xf numFmtId="167" fontId="50" fillId="0" borderId="2" xfId="0" applyNumberFormat="1" applyFont="1" applyBorder="1"/>
    <xf numFmtId="167" fontId="20" fillId="0" borderId="0" xfId="0" applyNumberFormat="1" applyFont="1"/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172" fontId="48" fillId="0" borderId="0" xfId="4" applyNumberFormat="1"/>
    <xf numFmtId="0" fontId="1" fillId="0" borderId="0" xfId="0" applyFont="1"/>
    <xf numFmtId="0" fontId="1" fillId="0" borderId="3" xfId="0" applyFont="1" applyBorder="1"/>
    <xf numFmtId="0" fontId="51" fillId="0" borderId="0" xfId="0" applyFont="1"/>
    <xf numFmtId="0" fontId="52" fillId="0" borderId="3" xfId="0" applyFont="1" applyBorder="1"/>
    <xf numFmtId="0" fontId="51" fillId="0" borderId="3" xfId="0" applyFont="1" applyBorder="1"/>
    <xf numFmtId="0" fontId="22" fillId="9" borderId="0" xfId="0" applyFont="1" applyFill="1" applyAlignment="1">
      <alignment horizontal="center" wrapText="1"/>
    </xf>
    <xf numFmtId="0" fontId="19" fillId="1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3" borderId="0" xfId="1" applyFont="1" applyFill="1"/>
    <xf numFmtId="0" fontId="53" fillId="0" borderId="2" xfId="0" applyFont="1" applyBorder="1"/>
    <xf numFmtId="0" fontId="52" fillId="0" borderId="0" xfId="0" applyFont="1"/>
    <xf numFmtId="0" fontId="53" fillId="0" borderId="0" xfId="0" applyFont="1" applyBorder="1"/>
    <xf numFmtId="0" fontId="51" fillId="0" borderId="0" xfId="0" applyFont="1" applyBorder="1"/>
    <xf numFmtId="165" fontId="52" fillId="0" borderId="0" xfId="0" applyNumberFormat="1" applyFont="1"/>
    <xf numFmtId="165" fontId="51" fillId="0" borderId="0" xfId="0" applyNumberFormat="1" applyFont="1"/>
    <xf numFmtId="165" fontId="53" fillId="0" borderId="2" xfId="0" applyNumberFormat="1" applyFont="1" applyBorder="1"/>
    <xf numFmtId="165" fontId="52" fillId="0" borderId="0" xfId="0" applyNumberFormat="1" applyFont="1" applyBorder="1"/>
    <xf numFmtId="165" fontId="53" fillId="0" borderId="0" xfId="0" applyNumberFormat="1" applyFont="1" applyBorder="1"/>
    <xf numFmtId="0" fontId="54" fillId="0" borderId="0" xfId="0" applyFont="1"/>
    <xf numFmtId="0" fontId="51" fillId="0" borderId="0" xfId="0" applyFont="1" applyFill="1"/>
    <xf numFmtId="165" fontId="53" fillId="0" borderId="0" xfId="0" applyNumberFormat="1" applyFont="1" applyFill="1" applyBorder="1"/>
    <xf numFmtId="165" fontId="51" fillId="0" borderId="0" xfId="0" applyNumberFormat="1" applyFont="1" applyFill="1" applyBorder="1"/>
    <xf numFmtId="0" fontId="51" fillId="0" borderId="0" xfId="0" applyFont="1" applyFill="1" applyBorder="1"/>
    <xf numFmtId="165" fontId="52" fillId="0" borderId="0" xfId="0" applyNumberFormat="1" applyFont="1" applyFill="1" applyBorder="1"/>
    <xf numFmtId="0" fontId="24" fillId="7" borderId="0" xfId="1" applyFont="1" applyFill="1"/>
    <xf numFmtId="0" fontId="10" fillId="0" borderId="0" xfId="1" applyFont="1" applyFill="1"/>
    <xf numFmtId="17" fontId="18" fillId="0" borderId="0" xfId="1" applyNumberFormat="1" applyFont="1" applyFill="1" applyBorder="1" applyAlignment="1">
      <alignment horizontal="center" vertical="center"/>
    </xf>
    <xf numFmtId="0" fontId="10" fillId="0" borderId="0" xfId="1" applyFont="1" applyFill="1" applyBorder="1"/>
    <xf numFmtId="17" fontId="19" fillId="13" borderId="0" xfId="1" applyNumberFormat="1" applyFont="1" applyFill="1" applyAlignment="1">
      <alignment horizontal="center" vertical="center"/>
    </xf>
    <xf numFmtId="0" fontId="19" fillId="14" borderId="0" xfId="0" applyFont="1" applyFill="1" applyAlignment="1">
      <alignment horizontal="center"/>
    </xf>
    <xf numFmtId="165" fontId="1" fillId="0" borderId="0" xfId="0" applyNumberFormat="1" applyFont="1"/>
    <xf numFmtId="0" fontId="51" fillId="0" borderId="0" xfId="0" applyFont="1" applyAlignment="1">
      <alignment horizontal="left" indent="1"/>
    </xf>
    <xf numFmtId="0" fontId="51" fillId="0" borderId="0" xfId="0" applyFont="1" applyBorder="1" applyAlignment="1">
      <alignment horizontal="left" indent="1"/>
    </xf>
    <xf numFmtId="165" fontId="55" fillId="0" borderId="15" xfId="0" applyNumberFormat="1" applyFont="1" applyFill="1" applyBorder="1" applyAlignment="1"/>
    <xf numFmtId="17" fontId="18" fillId="6" borderId="0" xfId="1" applyNumberFormat="1" applyFont="1" applyFill="1" applyAlignment="1">
      <alignment horizontal="center"/>
    </xf>
    <xf numFmtId="0" fontId="22" fillId="0" borderId="0" xfId="0" applyFont="1" applyFill="1" applyAlignment="1">
      <alignment horizontal="center" wrapText="1"/>
    </xf>
    <xf numFmtId="0" fontId="57" fillId="0" borderId="9" xfId="0" applyNumberFormat="1" applyFont="1" applyFill="1" applyBorder="1" applyAlignment="1"/>
    <xf numFmtId="177" fontId="26" fillId="0" borderId="0" xfId="0" applyNumberFormat="1" applyFont="1" applyFill="1" applyBorder="1" applyAlignment="1"/>
    <xf numFmtId="165" fontId="55" fillId="0" borderId="0" xfId="0" applyNumberFormat="1" applyFont="1"/>
    <xf numFmtId="14" fontId="51" fillId="0" borderId="0" xfId="0" applyNumberFormat="1" applyFont="1"/>
    <xf numFmtId="165" fontId="56" fillId="0" borderId="0" xfId="0" applyNumberFormat="1" applyFont="1" applyFill="1" applyBorder="1" applyAlignment="1"/>
    <xf numFmtId="14" fontId="54" fillId="0" borderId="0" xfId="0" applyNumberFormat="1" applyFont="1"/>
    <xf numFmtId="14" fontId="58" fillId="0" borderId="0" xfId="0" applyNumberFormat="1" applyFont="1"/>
    <xf numFmtId="14" fontId="56" fillId="0" borderId="0" xfId="0" applyNumberFormat="1" applyFont="1"/>
    <xf numFmtId="0" fontId="59" fillId="0" borderId="2" xfId="0" applyFont="1" applyBorder="1"/>
    <xf numFmtId="165" fontId="59" fillId="0" borderId="2" xfId="0" applyNumberFormat="1" applyFont="1" applyBorder="1"/>
    <xf numFmtId="165" fontId="56" fillId="0" borderId="0" xfId="0" applyNumberFormat="1" applyFont="1"/>
    <xf numFmtId="0" fontId="25" fillId="9" borderId="16" xfId="0" applyFont="1" applyFill="1" applyBorder="1"/>
    <xf numFmtId="0" fontId="19" fillId="14" borderId="16" xfId="0" applyFont="1" applyFill="1" applyBorder="1" applyAlignment="1">
      <alignment horizontal="center"/>
    </xf>
    <xf numFmtId="0" fontId="25" fillId="9" borderId="16" xfId="0" applyFont="1" applyFill="1" applyBorder="1" applyAlignment="1">
      <alignment horizontal="centerContinuous"/>
    </xf>
    <xf numFmtId="0" fontId="25" fillId="9" borderId="17" xfId="0" applyFont="1" applyFill="1" applyBorder="1"/>
    <xf numFmtId="0" fontId="19" fillId="14" borderId="17" xfId="0" applyFont="1" applyFill="1" applyBorder="1" applyAlignment="1">
      <alignment horizontal="center"/>
    </xf>
    <xf numFmtId="0" fontId="19" fillId="14" borderId="16" xfId="0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1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7B0000"/>
      <color rgb="FFFFC1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Stack'!$C$5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Stack'!$B$7:$B$16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Stack'!$K$7:$K$16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21</xdr:row>
      <xdr:rowOff>8586</xdr:rowOff>
    </xdr:from>
    <xdr:to>
      <xdr:col>7</xdr:col>
      <xdr:colOff>500057</xdr:colOff>
      <xdr:row>39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182" t="s">
        <v>0</v>
      </c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</row>
    <row r="25" spans="2:17" ht="25.5">
      <c r="B25" s="184" t="s">
        <v>333</v>
      </c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</row>
    <row r="26" spans="2:17" ht="23.25">
      <c r="B26" s="185" t="str">
        <f ca="1">"As of "&amp;TEXT(TODAY(),"mm/dd/yy")</f>
        <v>As of 09/08/26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4"/>
  <sheetViews>
    <sheetView showGridLines="0" view="pageBreakPreview" topLeftCell="A5" zoomScale="140" zoomScaleNormal="100" zoomScaleSheetLayoutView="205" workbookViewId="0">
      <selection activeCell="K61" sqref="K61:K69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/>
    <row r="50" spans="2:46">
      <c r="B50" s="42" t="s">
        <v>472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>
      <c r="B54" s="148" t="s">
        <v>473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>
      <c r="B55" s="148" t="s">
        <v>474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/>
    <row r="58" spans="2:46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/>
    <row r="61" spans="2:46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/>
    <row r="68" spans="2:14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  <row r="73" spans="2:14">
      <c r="K73" s="159"/>
    </row>
    <row r="74" spans="2:14">
      <c r="K74" s="159"/>
    </row>
  </sheetData>
  <conditionalFormatting sqref="A7:XFD52 A53 C53:N53 O53:XFD54 A54:C54 D54:N55 C55 A56:XFD74">
    <cfRule type="expression" dxfId="11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6" si="1">IFERROR(K10/J10-1,0)</f>
        <v>-9.8164778206364378E-2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si="0"/>
        <v>-57.264019999999618</v>
      </c>
      <c r="N15" s="66">
        <f t="shared" si="1"/>
        <v>-0.68090198077912478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1"/>
        <v>0.2040148554813177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3">
        <f t="shared" ref="P20:P27" si="4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3">
        <f t="shared" si="4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3">
        <f t="shared" si="4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3">
        <f t="shared" si="4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3">
        <f t="shared" si="4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3">
        <f t="shared" si="4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3">
        <f t="shared" si="4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3">
        <f t="shared" si="4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5">K30-J30</f>
        <v>110.90047000000001</v>
      </c>
      <c r="N30" s="66">
        <f t="shared" ref="N30:N33" si="6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5"/>
        <v>-1.4724999999999966</v>
      </c>
      <c r="N31" s="66">
        <f t="shared" si="6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5"/>
        <v>24.871000000000002</v>
      </c>
      <c r="N32" s="66">
        <f t="shared" si="6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5"/>
        <v>9.2162399999999991</v>
      </c>
      <c r="N33" s="66">
        <f t="shared" si="6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7">K37-J37</f>
        <v>0</v>
      </c>
      <c r="N37" s="66">
        <f t="shared" ref="N37:N44" si="8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7"/>
        <v>0</v>
      </c>
      <c r="N38" s="66">
        <f t="shared" si="8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7"/>
        <v>0</v>
      </c>
      <c r="N39" s="66">
        <f t="shared" si="8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7"/>
        <v>0</v>
      </c>
      <c r="N40" s="66">
        <f t="shared" si="8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7"/>
        <v>0</v>
      </c>
      <c r="N41" s="66">
        <f t="shared" si="8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7"/>
        <v>-22.103000000000002</v>
      </c>
      <c r="N42" s="66">
        <f t="shared" si="8"/>
        <v>-0.68850263215275831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7"/>
        <v>0</v>
      </c>
      <c r="N43" s="66">
        <f t="shared" si="8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7"/>
        <v>-1.2125800000000027</v>
      </c>
      <c r="N44" s="66">
        <f t="shared" si="8"/>
        <v>-2.4097209180778845E-2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9">IFERROR(K47/J47-1,0)</f>
        <v>-6.5635812625337686E-2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</sheetData>
  <conditionalFormatting sqref="A7:XFD53">
    <cfRule type="expression" dxfId="10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463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/>
    <row r="83" spans="2:46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>
      <c r="B92" s="104" t="s">
        <v>476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/>
    <row r="95" spans="2:46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/>
    <row r="103" spans="1:46">
      <c r="B103" s="104" t="s">
        <v>475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/>
    <row r="118" spans="2:14">
      <c r="B118" s="57" t="str">
        <f>+B18</f>
        <v>1099 Filing</v>
      </c>
      <c r="C118" s="82">
        <v>10</v>
      </c>
      <c r="D118" s="95" t="s">
        <v>291</v>
      </c>
    </row>
    <row r="119" spans="2:14">
      <c r="B119" s="57" t="str">
        <f>+B19</f>
        <v>Income Tax</v>
      </c>
      <c r="C119" s="82">
        <v>0</v>
      </c>
      <c r="D119" s="95" t="s">
        <v>291</v>
      </c>
    </row>
    <row r="120" spans="2:14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>
      <c r="B121" s="57" t="str">
        <f>+B20</f>
        <v>Billable Expense Income</v>
      </c>
      <c r="C121" s="82">
        <v>0</v>
      </c>
      <c r="D121" s="95" t="s">
        <v>291</v>
      </c>
    </row>
    <row r="122" spans="2:14">
      <c r="B122" s="57" t="str">
        <f>+B21</f>
        <v>Offshore Recruiting</v>
      </c>
      <c r="C122" s="82">
        <v>0</v>
      </c>
      <c r="D122" s="95" t="s">
        <v>291</v>
      </c>
    </row>
    <row r="123" spans="2:14">
      <c r="B123" s="58" t="str">
        <f>+B22</f>
        <v>Total Nonrecurring Revenue</v>
      </c>
      <c r="C123" s="59">
        <f>SUM(C118:C122)</f>
        <v>26.836220000000001</v>
      </c>
    </row>
    <row r="125" spans="2:14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56" t="s">
        <v>316</v>
      </c>
      <c r="C166" s="82">
        <v>100</v>
      </c>
      <c r="D166" s="95" t="s">
        <v>317</v>
      </c>
    </row>
    <row r="167" spans="1:14">
      <c r="B167" s="126" t="s">
        <v>331</v>
      </c>
      <c r="C167" s="83">
        <f>+C44</f>
        <v>18.234249999999999</v>
      </c>
      <c r="D167" s="95" t="s">
        <v>325</v>
      </c>
    </row>
    <row r="168" spans="1:14">
      <c r="A168" s="125"/>
    </row>
    <row r="172" spans="1:14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985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5" t="s">
        <v>986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5" t="s">
        <v>986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5" t="s">
        <v>986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5" t="s">
        <v>986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5" t="s">
        <v>986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5" t="s">
        <v>986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5" t="s">
        <v>986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5" t="s">
        <v>986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9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976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2" t="s">
        <v>977</v>
      </c>
    </row>
    <row r="47" spans="2:33">
      <c r="B47" s="40" t="s">
        <v>462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462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989</v>
      </c>
      <c r="D5" s="75"/>
      <c r="E5" s="76" t="s">
        <v>270</v>
      </c>
      <c r="F5" s="77"/>
      <c r="G5" s="74"/>
      <c r="H5" s="74" t="s">
        <v>990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991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992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1000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0.22605923057874555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0.17370699745463286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0.12785161594748282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6.4149405812447893E-2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3.5253457348798492E-2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3.2001296124285906E-2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2.2162991221199649E-2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1.0764128417199583E-2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1.0470345104804969E-2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994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5" t="s">
        <v>986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5" t="s">
        <v>986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5" t="s">
        <v>986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5" t="s">
        <v>986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5" t="s">
        <v>986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5" t="s">
        <v>986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5" t="s">
        <v>986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5" t="s">
        <v>986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5" t="s">
        <v>986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995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996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993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1001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0.10923428943237268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5.0702298561573281E-2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1.9796403426909713E-2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5.1227781791000002E-3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5" t="s">
        <v>986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5" t="s">
        <v>986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5" t="s">
        <v>986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5" t="s">
        <v>986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1002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10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49.107769999999988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249.92694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1003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2.3615427049550539E-2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9.9873343365767045E-3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9.1599234164224351E-3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5.0675148464565693E-3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3.7779665847643075E-3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7.5957081917985931E-3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3.2538467171120498E-3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2.8857585610854663E-3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1.5978915619919355E-2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7" t="s">
        <v>999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3046.4493000000002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3073.2855200000004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8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980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2" t="s">
        <v>982</v>
      </c>
    </row>
    <row r="35" spans="2:2" ht="24.75" customHeight="1"/>
    <row r="44" spans="2:2">
      <c r="B44" s="152" t="s">
        <v>983</v>
      </c>
    </row>
    <row r="64" ht="2.25" customHeight="1"/>
    <row r="65" spans="2:2">
      <c r="B65" s="152" t="s">
        <v>984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3" t="s">
        <v>981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3" t="s">
        <v>981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3" t="s">
        <v>981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1"/>
  <sheetViews>
    <sheetView showGridLines="0" view="pageBreakPreview" zoomScaleNormal="120" zoomScaleSheetLayoutView="100" workbookViewId="0">
      <selection activeCell="B5" sqref="B5:C6"/>
    </sheetView>
  </sheetViews>
  <sheetFormatPr defaultColWidth="9" defaultRowHeight="12"/>
  <cols>
    <col min="1" max="1" width="1.5703125" style="161" customWidth="1"/>
    <col min="2" max="2" width="17.7109375" style="161" customWidth="1"/>
    <col min="3" max="3" width="10" style="161" customWidth="1"/>
    <col min="4" max="4" width="10.5703125" style="161" customWidth="1"/>
    <col min="5" max="16384" width="9" style="161"/>
  </cols>
  <sheetData>
    <row r="2" spans="2:11" ht="16.5">
      <c r="B2" s="37" t="str">
        <f>+Cover!B24</f>
        <v>Keystone Bookkeepers</v>
      </c>
    </row>
    <row r="3" spans="2:11">
      <c r="B3" s="38" t="s">
        <v>1005</v>
      </c>
      <c r="C3" s="162"/>
      <c r="D3" s="162"/>
      <c r="E3" s="162"/>
      <c r="F3" s="162"/>
      <c r="G3" s="162"/>
      <c r="H3" s="162"/>
      <c r="J3" s="165" t="s">
        <v>276</v>
      </c>
      <c r="K3" s="171">
        <v>1</v>
      </c>
    </row>
    <row r="5" spans="2:11">
      <c r="B5" s="163" t="s">
        <v>1007</v>
      </c>
      <c r="C5" s="163" t="s">
        <v>1006</v>
      </c>
      <c r="D5" s="76" t="s">
        <v>1008</v>
      </c>
    </row>
    <row r="6" spans="2:11">
      <c r="B6" s="42" t="s">
        <v>1015</v>
      </c>
      <c r="C6" s="43"/>
      <c r="D6" s="43"/>
    </row>
    <row r="7" spans="2:11">
      <c r="B7" s="172" t="str">
        <f>+Software!A6</f>
        <v>VR Platform</v>
      </c>
      <c r="C7" s="47">
        <f t="shared" ref="C7:C16" si="0">+K7</f>
        <v>161.14469</v>
      </c>
      <c r="D7" s="167">
        <f>C7/$C$19</f>
        <v>0.34863041604326506</v>
      </c>
      <c r="K7" s="47">
        <f>+Software!D6/1000</f>
        <v>161.14469</v>
      </c>
    </row>
    <row r="8" spans="2:11">
      <c r="B8" s="172" t="str">
        <f>+Software!A7</f>
        <v>Karbon</v>
      </c>
      <c r="C8" s="53">
        <f t="shared" si="0"/>
        <v>90.485559999999992</v>
      </c>
      <c r="D8" s="167">
        <f t="shared" ref="D8:D18" si="1">C8/$C$19</f>
        <v>0.19576207213968902</v>
      </c>
      <c r="K8" s="47">
        <f>+Software!D7/1000</f>
        <v>90.485559999999992</v>
      </c>
    </row>
    <row r="9" spans="2:11">
      <c r="B9" s="172" t="str">
        <f>+Software!A8</f>
        <v>Topkey</v>
      </c>
      <c r="C9" s="53">
        <f t="shared" si="0"/>
        <v>36.009</v>
      </c>
      <c r="D9" s="167">
        <f t="shared" si="1"/>
        <v>7.7904103767253721E-2</v>
      </c>
      <c r="K9" s="47">
        <f>+Software!D8/1000</f>
        <v>36.009</v>
      </c>
    </row>
    <row r="10" spans="2:11">
      <c r="B10" s="172" t="str">
        <f>+Software!A9</f>
        <v>Ignition</v>
      </c>
      <c r="C10" s="53">
        <f t="shared" si="0"/>
        <v>18.025680000000001</v>
      </c>
      <c r="D10" s="167">
        <f t="shared" si="1"/>
        <v>3.8997874009145214E-2</v>
      </c>
      <c r="K10" s="47">
        <f>+Software!D9/1000</f>
        <v>18.025680000000001</v>
      </c>
    </row>
    <row r="11" spans="2:11">
      <c r="B11" s="172" t="str">
        <f>+Software!A10</f>
        <v>Uncat</v>
      </c>
      <c r="C11" s="53">
        <f t="shared" si="0"/>
        <v>17.234999999999999</v>
      </c>
      <c r="D11" s="167">
        <f t="shared" si="1"/>
        <v>3.7287267861607312E-2</v>
      </c>
      <c r="K11" s="47">
        <f>+Software!D10/1000</f>
        <v>17.234999999999999</v>
      </c>
    </row>
    <row r="12" spans="2:11">
      <c r="B12" s="172" t="str">
        <f>+Software!A11</f>
        <v>QuickBooks Online</v>
      </c>
      <c r="C12" s="53">
        <f t="shared" si="0"/>
        <v>16.908709999999999</v>
      </c>
      <c r="D12" s="167">
        <f t="shared" si="1"/>
        <v>3.6581351840106656E-2</v>
      </c>
      <c r="K12" s="47">
        <f>+Software!D11/1000</f>
        <v>16.908709999999999</v>
      </c>
    </row>
    <row r="13" spans="2:11">
      <c r="B13" s="172" t="str">
        <f>+Software!A12</f>
        <v>Xenett</v>
      </c>
      <c r="C13" s="53">
        <f t="shared" si="0"/>
        <v>14.48771</v>
      </c>
      <c r="D13" s="167">
        <f t="shared" si="1"/>
        <v>3.1343610297144581E-2</v>
      </c>
      <c r="K13" s="47">
        <f>+Software!D12/1000</f>
        <v>14.48771</v>
      </c>
    </row>
    <row r="14" spans="2:11">
      <c r="B14" s="172" t="str">
        <f>+Software!A13</f>
        <v>Microsoft 365</v>
      </c>
      <c r="C14" s="53">
        <f t="shared" si="0"/>
        <v>12.04365</v>
      </c>
      <c r="D14" s="167">
        <f t="shared" si="1"/>
        <v>2.6055979320072347E-2</v>
      </c>
      <c r="K14" s="47">
        <f>+Software!D13/1000</f>
        <v>12.04365</v>
      </c>
    </row>
    <row r="15" spans="2:11">
      <c r="B15" s="172" t="str">
        <f>+Software!A14</f>
        <v>Bill.com</v>
      </c>
      <c r="C15" s="53">
        <f t="shared" si="0"/>
        <v>9.052719999999999</v>
      </c>
      <c r="D15" s="167">
        <f t="shared" si="1"/>
        <v>1.9585215869807354E-2</v>
      </c>
      <c r="K15" s="47">
        <f>+Software!D14/1000</f>
        <v>9.052719999999999</v>
      </c>
    </row>
    <row r="16" spans="2:11">
      <c r="B16" s="172" t="str">
        <f>+Software!A15</f>
        <v>Notion</v>
      </c>
      <c r="C16" s="53">
        <f t="shared" si="0"/>
        <v>8.9686699999999995</v>
      </c>
      <c r="D16" s="167">
        <f t="shared" si="1"/>
        <v>1.9403376887285273E-2</v>
      </c>
      <c r="K16" s="47">
        <f>+Software!D15/1000</f>
        <v>8.9686699999999995</v>
      </c>
    </row>
    <row r="17" spans="2:11">
      <c r="B17" s="58" t="s">
        <v>1012</v>
      </c>
      <c r="C17" s="128">
        <f>SUM(C7:C16)</f>
        <v>384.36139000000003</v>
      </c>
      <c r="D17" s="168">
        <f t="shared" si="1"/>
        <v>0.8315512680353766</v>
      </c>
      <c r="K17" s="128">
        <f>SUM(K7:K16)</f>
        <v>384.36139000000003</v>
      </c>
    </row>
    <row r="18" spans="2:11">
      <c r="B18" s="173" t="s">
        <v>1013</v>
      </c>
      <c r="C18" s="166">
        <f>+K18</f>
        <v>77.86072999999999</v>
      </c>
      <c r="D18" s="167">
        <f t="shared" si="1"/>
        <v>0.1684487319646234</v>
      </c>
      <c r="K18" s="170">
        <f>+K19-SUM(K7:K16)</f>
        <v>77.86072999999999</v>
      </c>
    </row>
    <row r="19" spans="2:11">
      <c r="B19" s="58" t="s">
        <v>1014</v>
      </c>
      <c r="C19" s="169">
        <f>+K19</f>
        <v>462.22212000000002</v>
      </c>
      <c r="D19" s="168">
        <f>K19/$K$19</f>
        <v>1</v>
      </c>
      <c r="K19" s="169">
        <f>+Software!D61/1000</f>
        <v>462.22212000000002</v>
      </c>
    </row>
    <row r="21" spans="2:11">
      <c r="B21" s="152" t="s">
        <v>1010</v>
      </c>
    </row>
  </sheetData>
  <conditionalFormatting sqref="A7:XFD16 A17:B17 D17:XFD17 A18:XFD18">
    <cfRule type="expression" dxfId="7" priority="4">
      <formula>$K$3=1</formula>
    </cfRule>
  </conditionalFormatting>
  <conditionalFormatting sqref="B6:D6">
    <cfRule type="expression" dxfId="6" priority="1">
      <formula>$V$3=1</formula>
    </cfRule>
  </conditionalFormatting>
  <conditionalFormatting sqref="C7 B7:B19 D7:D19 K7:K19 C17:C19 A28:A39 E28:XFD39">
    <cfRule type="expression" dxfId="5" priority="11">
      <formula>$K$3=1</formula>
    </cfRule>
  </conditionalFormatting>
  <conditionalFormatting sqref="C7:C17">
    <cfRule type="expression" dxfId="4" priority="3">
      <formula>$V$3=1</formula>
    </cfRule>
  </conditionalFormatting>
  <conditionalFormatting sqref="C19">
    <cfRule type="expression" dxfId="3" priority="13">
      <formula>$V$3=1</formula>
    </cfRule>
  </conditionalFormatting>
  <conditionalFormatting sqref="K7:K19">
    <cfRule type="expression" dxfId="2" priority="2">
      <formula>$V$3=1</formula>
    </cfRule>
  </conditionalFormatting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7" customWidth="1"/>
    <col min="2" max="2" width="26.7109375" style="177" customWidth="1"/>
    <col min="3" max="5" width="8.5703125" style="177" customWidth="1"/>
    <col min="6" max="16384" width="9.140625" style="177"/>
  </cols>
  <sheetData>
    <row r="2" spans="2:10" ht="16.5">
      <c r="B2" s="37" t="str">
        <f>+Cover!B24</f>
        <v>Keystone Bookkeepers</v>
      </c>
    </row>
    <row r="3" spans="2:10">
      <c r="B3" s="178" t="s">
        <v>1308</v>
      </c>
      <c r="C3" s="179"/>
      <c r="D3" s="179"/>
      <c r="E3" s="179"/>
      <c r="F3" s="179"/>
      <c r="G3" s="179"/>
      <c r="H3" s="179"/>
    </row>
    <row r="5" spans="2:10" ht="24">
      <c r="B5" s="163" t="s">
        <v>1309</v>
      </c>
      <c r="C5" s="180" t="s">
        <v>1321</v>
      </c>
      <c r="D5" s="180" t="s">
        <v>1320</v>
      </c>
      <c r="E5" s="180" t="s">
        <v>495</v>
      </c>
      <c r="F5" s="76"/>
      <c r="J5" s="196" t="s">
        <v>509</v>
      </c>
    </row>
    <row r="6" spans="2:10">
      <c r="B6" s="42" t="s">
        <v>479</v>
      </c>
      <c r="C6" s="43"/>
      <c r="D6" s="43"/>
      <c r="E6" s="43"/>
      <c r="F6" s="43"/>
    </row>
    <row r="7" spans="2:10">
      <c r="B7" s="177" t="s">
        <v>1313</v>
      </c>
      <c r="C7" s="192">
        <f>COUNTIFS('Full Customer List'!$C:$C,"Active",'Full Customer List'!$E:$E,'Client Overview'!$B7)</f>
        <v>133</v>
      </c>
      <c r="D7" s="192">
        <f>SUMIFS('Full Customer List'!$F:$F,'Full Customer List'!$C:$C,'Client Overview'!$J$5,'Full Customer List'!$E:$E,'Client Overview'!$B7)</f>
        <v>3360</v>
      </c>
    </row>
    <row r="8" spans="2:10">
      <c r="B8" s="177" t="s">
        <v>1190</v>
      </c>
      <c r="C8" s="192">
        <f>COUNTIFS('Full Customer List'!$C:$C,"Active",'Full Customer List'!$E:$E,'Client Overview'!$B8)</f>
        <v>28</v>
      </c>
      <c r="D8" s="192">
        <f>SUMIFS('Full Customer List'!$F:$F,'Full Customer List'!$C:$C,'Client Overview'!$J$5,'Full Customer List'!$E:$E,'Client Overview'!$B8)</f>
        <v>49</v>
      </c>
    </row>
    <row r="9" spans="2:10">
      <c r="B9" s="177" t="s">
        <v>1314</v>
      </c>
      <c r="C9" s="192">
        <f>COUNTIFS('Full Customer List'!$C:$C,"Active",'Full Customer List'!$E:$E,'Client Overview'!$B9)</f>
        <v>2</v>
      </c>
      <c r="D9" s="192">
        <f>SUMIFS('Full Customer List'!$F:$F,'Full Customer List'!$C:$C,'Client Overview'!$J$5,'Full Customer List'!$E:$E,'Client Overview'!$B9)</f>
        <v>0</v>
      </c>
    </row>
    <row r="10" spans="2:10">
      <c r="B10" s="187" t="s">
        <v>134</v>
      </c>
      <c r="C10" s="193">
        <f>SUM(C7:C9)</f>
        <v>163</v>
      </c>
      <c r="D10" s="193">
        <f>SUM(D7:D9)</f>
        <v>3409</v>
      </c>
    </row>
    <row r="11" spans="2:10" ht="3.95" customHeight="1">
      <c r="B11" s="189"/>
      <c r="C11" s="195"/>
      <c r="D11" s="195"/>
    </row>
    <row r="12" spans="2:10">
      <c r="B12" s="188" t="s">
        <v>1318</v>
      </c>
      <c r="C12" s="194">
        <f>COUNTIFS('Full Customer List'!$C:$C,"Active")</f>
        <v>163</v>
      </c>
      <c r="D12" s="191">
        <f>SUMIFS('Full Customer List'!$F:$F,'Full Customer List'!$C:$C,'Client Overview'!$J$5)</f>
        <v>3409</v>
      </c>
    </row>
    <row r="13" spans="2:10">
      <c r="B13" s="188" t="s">
        <v>1317</v>
      </c>
      <c r="C13" s="191">
        <f>C10-C12</f>
        <v>0</v>
      </c>
      <c r="D13" s="191">
        <f>D10-D12</f>
        <v>0</v>
      </c>
    </row>
  </sheetData>
  <conditionalFormatting sqref="B6:F6">
    <cfRule type="expression" dxfId="1" priority="1">
      <formula>$W$3=1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Y33"/>
  <sheetViews>
    <sheetView showGridLines="0" tabSelected="1" zoomScale="130" zoomScaleNormal="130" workbookViewId="0"/>
  </sheetViews>
  <sheetFormatPr defaultRowHeight="12"/>
  <cols>
    <col min="1" max="1" width="1.7109375" style="177" customWidth="1"/>
    <col min="2" max="2" width="26.7109375" style="177" customWidth="1"/>
    <col min="3" max="6" width="9.7109375" style="177" customWidth="1"/>
    <col min="7" max="7" width="0.85546875" style="177" customWidth="1"/>
    <col min="8" max="8" width="9.140625" style="177" customWidth="1"/>
    <col min="9" max="9" width="0.85546875" style="177" customWidth="1"/>
    <col min="10" max="21" width="9.140625" style="177"/>
    <col min="22" max="25" width="9.140625" style="200"/>
    <col min="26" max="16384" width="9.140625" style="177"/>
  </cols>
  <sheetData>
    <row r="1" spans="2:25">
      <c r="J1" s="217">
        <f>EOMONTH(J5,0)</f>
        <v>45900</v>
      </c>
      <c r="K1" s="217">
        <f t="shared" ref="K1:U1" si="0">EOMONTH(K5,0)</f>
        <v>45930</v>
      </c>
      <c r="L1" s="217">
        <f t="shared" si="0"/>
        <v>45961</v>
      </c>
      <c r="M1" s="217">
        <f t="shared" si="0"/>
        <v>45991</v>
      </c>
      <c r="N1" s="217">
        <f t="shared" si="0"/>
        <v>46022</v>
      </c>
      <c r="O1" s="217">
        <f t="shared" si="0"/>
        <v>46053</v>
      </c>
      <c r="P1" s="217">
        <f t="shared" si="0"/>
        <v>46081</v>
      </c>
      <c r="Q1" s="217">
        <f t="shared" si="0"/>
        <v>46112</v>
      </c>
      <c r="R1" s="217">
        <f t="shared" si="0"/>
        <v>46142</v>
      </c>
      <c r="S1" s="217">
        <f t="shared" si="0"/>
        <v>46173</v>
      </c>
      <c r="T1" s="217">
        <f t="shared" si="0"/>
        <v>46203</v>
      </c>
      <c r="U1" s="217">
        <f t="shared" si="0"/>
        <v>46234</v>
      </c>
    </row>
    <row r="2" spans="2:25" ht="16.5">
      <c r="B2" s="37" t="str">
        <f>+Cover!B24</f>
        <v>Keystone Bookkeepers</v>
      </c>
    </row>
    <row r="3" spans="2:25">
      <c r="B3" s="178" t="s">
        <v>1322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</row>
    <row r="5" spans="2:25" ht="24">
      <c r="B5" s="163" t="s">
        <v>1323</v>
      </c>
      <c r="C5" s="180" t="s">
        <v>1332</v>
      </c>
      <c r="D5" s="180" t="s">
        <v>3</v>
      </c>
      <c r="E5" s="180" t="s">
        <v>4</v>
      </c>
      <c r="F5" s="180" t="s">
        <v>1334</v>
      </c>
      <c r="G5" s="213"/>
      <c r="H5" s="180" t="s">
        <v>1333</v>
      </c>
      <c r="J5" s="212">
        <v>45870</v>
      </c>
      <c r="K5" s="212">
        <f t="shared" ref="K5:U5" si="1">EOMONTH(J5,0)+1</f>
        <v>45901</v>
      </c>
      <c r="L5" s="212">
        <f t="shared" si="1"/>
        <v>45931</v>
      </c>
      <c r="M5" s="212">
        <f t="shared" si="1"/>
        <v>45962</v>
      </c>
      <c r="N5" s="212">
        <f t="shared" si="1"/>
        <v>45992</v>
      </c>
      <c r="O5" s="212">
        <f t="shared" si="1"/>
        <v>46023</v>
      </c>
      <c r="P5" s="212">
        <f t="shared" si="1"/>
        <v>46054</v>
      </c>
      <c r="Q5" s="212">
        <f t="shared" si="1"/>
        <v>46082</v>
      </c>
      <c r="R5" s="212">
        <f t="shared" si="1"/>
        <v>46113</v>
      </c>
      <c r="S5" s="212">
        <f t="shared" si="1"/>
        <v>46143</v>
      </c>
      <c r="T5" s="212">
        <f t="shared" si="1"/>
        <v>46174</v>
      </c>
      <c r="U5" s="212">
        <f t="shared" si="1"/>
        <v>46204</v>
      </c>
      <c r="V5" s="204"/>
      <c r="W5" s="204"/>
      <c r="X5" s="204"/>
      <c r="Y5" s="204"/>
    </row>
    <row r="6" spans="2:25">
      <c r="B6" s="202" t="s">
        <v>134</v>
      </c>
      <c r="C6" s="43"/>
      <c r="D6" s="43"/>
      <c r="E6" s="43"/>
      <c r="F6" s="43"/>
      <c r="G6" s="203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205"/>
      <c r="W6" s="205"/>
      <c r="X6" s="205"/>
      <c r="Y6" s="205"/>
    </row>
    <row r="7" spans="2:25">
      <c r="B7" s="177" t="s">
        <v>1328</v>
      </c>
      <c r="C7" s="192">
        <f>+C10-C8-C9</f>
        <v>46</v>
      </c>
      <c r="D7" s="192">
        <f>+D10-D8-D9</f>
        <v>54</v>
      </c>
      <c r="E7" s="192">
        <f>+E10-E8-E9</f>
        <v>108</v>
      </c>
      <c r="F7" s="192">
        <f>+F10-F8-F9</f>
        <v>159</v>
      </c>
      <c r="G7" s="197"/>
      <c r="H7" s="192">
        <f t="shared" ref="H7:S7" si="2">+H10-H8-H9</f>
        <v>138</v>
      </c>
      <c r="J7" s="192">
        <f t="shared" si="2"/>
        <v>138</v>
      </c>
      <c r="K7" s="192">
        <f t="shared" si="2"/>
        <v>144</v>
      </c>
      <c r="L7" s="192">
        <f t="shared" si="2"/>
        <v>148</v>
      </c>
      <c r="M7" s="192">
        <f t="shared" si="2"/>
        <v>161</v>
      </c>
      <c r="N7" s="192">
        <f t="shared" si="2"/>
        <v>160</v>
      </c>
      <c r="O7" s="192">
        <f t="shared" si="2"/>
        <v>159</v>
      </c>
      <c r="P7" s="192">
        <f t="shared" si="2"/>
        <v>166</v>
      </c>
      <c r="Q7" s="192">
        <f t="shared" si="2"/>
        <v>175</v>
      </c>
      <c r="R7" s="192">
        <f t="shared" si="2"/>
        <v>177</v>
      </c>
      <c r="S7" s="192">
        <f t="shared" si="2"/>
        <v>184</v>
      </c>
      <c r="T7" s="192">
        <f>+T10-T8-T9</f>
        <v>176</v>
      </c>
      <c r="U7" s="192">
        <f>+U10-U8-U9</f>
        <v>176</v>
      </c>
    </row>
    <row r="8" spans="2:25">
      <c r="B8" s="209" t="s">
        <v>1329</v>
      </c>
      <c r="C8" s="177">
        <f>COUNTIFS('Full Customer List'!$H:$H,"&gt;"&amp;'Client Retention'!C$25,'Full Customer List'!$H:$H,"&lt;"&amp;'Client Retention'!C$26)</f>
        <v>28</v>
      </c>
      <c r="D8" s="177">
        <f>COUNTIFS('Full Customer List'!$H:$H,"&gt;"&amp;'Client Retention'!D$25,'Full Customer List'!$H:$H,"&lt;"&amp;'Client Retention'!D$26)</f>
        <v>88</v>
      </c>
      <c r="E8" s="177">
        <f>COUNTIFS('Full Customer List'!$H:$H,"&gt;"&amp;'Client Retention'!E$25,'Full Customer List'!$H:$H,"&lt;"&amp;'Client Retention'!E$26)</f>
        <v>102</v>
      </c>
      <c r="F8" s="218">
        <f>SUM(O8:U8)</f>
        <v>55</v>
      </c>
      <c r="G8" s="197"/>
      <c r="H8" s="224">
        <f>SUM(J8:U8)</f>
        <v>103</v>
      </c>
      <c r="J8" s="216">
        <f>COUNTIFS('Full Customer List'!$H:$H,'Client Retention'!J$5)</f>
        <v>8</v>
      </c>
      <c r="K8" s="216">
        <f>COUNTIFS('Full Customer List'!$H:$H,'Client Retention'!K$5)</f>
        <v>8</v>
      </c>
      <c r="L8" s="216">
        <f>COUNTIFS('Full Customer List'!$H:$H,'Client Retention'!L$5)</f>
        <v>14</v>
      </c>
      <c r="M8" s="216">
        <f>COUNTIFS('Full Customer List'!$H:$H,'Client Retention'!M$5)</f>
        <v>7</v>
      </c>
      <c r="N8" s="216">
        <f>COUNTIFS('Full Customer List'!$H:$H,'Client Retention'!N$5)</f>
        <v>11</v>
      </c>
      <c r="O8" s="216">
        <f>COUNTIFS('Full Customer List'!$H:$H,'Client Retention'!O$5)</f>
        <v>11</v>
      </c>
      <c r="P8" s="216">
        <f>COUNTIFS('Full Customer List'!$H:$H,'Client Retention'!P$5)</f>
        <v>11</v>
      </c>
      <c r="Q8" s="216">
        <f>COUNTIFS('Full Customer List'!$H:$H,'Client Retention'!Q$5)</f>
        <v>6</v>
      </c>
      <c r="R8" s="216">
        <f>COUNTIFS('Full Customer List'!$H:$H,'Client Retention'!R$5)</f>
        <v>11</v>
      </c>
      <c r="S8" s="216">
        <f>COUNTIFS('Full Customer List'!$H:$H,'Client Retention'!S$5)</f>
        <v>7</v>
      </c>
      <c r="T8" s="216">
        <f>COUNTIFS('Full Customer List'!$H:$H,'Client Retention'!T$5)</f>
        <v>4</v>
      </c>
      <c r="U8" s="216">
        <f>COUNTIFS('Full Customer List'!$H:$H,'Client Retention'!U$5)</f>
        <v>5</v>
      </c>
    </row>
    <row r="9" spans="2:25" ht="12" customHeight="1">
      <c r="B9" s="210" t="s">
        <v>1330</v>
      </c>
      <c r="C9" s="211">
        <f>-'Client Departures'!B13</f>
        <v>-20</v>
      </c>
      <c r="D9" s="211">
        <f>-'Client Departures'!B14</f>
        <v>-34</v>
      </c>
      <c r="E9" s="211">
        <f>-'Client Departures'!B15</f>
        <v>-51</v>
      </c>
      <c r="F9" s="218">
        <f>SUM(O9:U9)</f>
        <v>-51</v>
      </c>
      <c r="H9" s="224">
        <f>SUM(J9:U9)</f>
        <v>-78</v>
      </c>
      <c r="J9" s="216">
        <f>-COUNTIFS('Full Customer List'!$I:$I,J$1)</f>
        <v>-2</v>
      </c>
      <c r="K9" s="216">
        <f>-COUNTIFS('Full Customer List'!$I:$I,K$1)</f>
        <v>-4</v>
      </c>
      <c r="L9" s="216">
        <f>-COUNTIFS('Full Customer List'!$I:$I,L$1)</f>
        <v>-1</v>
      </c>
      <c r="M9" s="216">
        <f>-COUNTIFS('Full Customer List'!$I:$I,M$1)</f>
        <v>-8</v>
      </c>
      <c r="N9" s="216">
        <f>-COUNTIFS('Full Customer List'!$I:$I,N$1)</f>
        <v>-12</v>
      </c>
      <c r="O9" s="216">
        <f>-COUNTIFS('Full Customer List'!$I:$I,O$1)</f>
        <v>-4</v>
      </c>
      <c r="P9" s="216">
        <f>-COUNTIFS('Full Customer List'!$I:$I,P$1)</f>
        <v>-2</v>
      </c>
      <c r="Q9" s="216">
        <f>-COUNTIFS('Full Customer List'!$I:$I,Q$1)</f>
        <v>-4</v>
      </c>
      <c r="R9" s="216">
        <f>-COUNTIFS('Full Customer List'!$I:$I,R$1)</f>
        <v>-4</v>
      </c>
      <c r="S9" s="216">
        <f>-COUNTIFS('Full Customer List'!$I:$I,S$1)</f>
        <v>-15</v>
      </c>
      <c r="T9" s="216">
        <f>-COUNTIFS('Full Customer List'!$I:$I,T$1)</f>
        <v>-4</v>
      </c>
      <c r="U9" s="216">
        <f>-COUNTIFS('Full Customer List'!$I:$I,U$1)</f>
        <v>-18</v>
      </c>
    </row>
    <row r="10" spans="2:25" ht="12" customHeight="1">
      <c r="B10" s="187" t="s">
        <v>1331</v>
      </c>
      <c r="C10" s="223">
        <f>+D7</f>
        <v>54</v>
      </c>
      <c r="D10" s="223">
        <f>+E7</f>
        <v>108</v>
      </c>
      <c r="E10" s="223">
        <f>+F7</f>
        <v>159</v>
      </c>
      <c r="F10" s="214">
        <f>+'Client Overview'!C10</f>
        <v>163</v>
      </c>
      <c r="G10" s="190"/>
      <c r="H10" s="223">
        <f>+$F$10</f>
        <v>163</v>
      </c>
      <c r="J10" s="223">
        <f t="shared" ref="J10:T10" si="3">+K7</f>
        <v>144</v>
      </c>
      <c r="K10" s="223">
        <f t="shared" si="3"/>
        <v>148</v>
      </c>
      <c r="L10" s="223">
        <f t="shared" si="3"/>
        <v>161</v>
      </c>
      <c r="M10" s="223">
        <f t="shared" si="3"/>
        <v>160</v>
      </c>
      <c r="N10" s="223">
        <f t="shared" si="3"/>
        <v>159</v>
      </c>
      <c r="O10" s="223">
        <f t="shared" si="3"/>
        <v>166</v>
      </c>
      <c r="P10" s="223">
        <f t="shared" si="3"/>
        <v>175</v>
      </c>
      <c r="Q10" s="223">
        <f t="shared" si="3"/>
        <v>177</v>
      </c>
      <c r="R10" s="223">
        <f t="shared" si="3"/>
        <v>184</v>
      </c>
      <c r="S10" s="223">
        <f t="shared" si="3"/>
        <v>176</v>
      </c>
      <c r="T10" s="223">
        <f>+U7</f>
        <v>176</v>
      </c>
      <c r="U10" s="222">
        <f>+$F$10</f>
        <v>163</v>
      </c>
    </row>
    <row r="11" spans="2:25">
      <c r="B11" s="189"/>
      <c r="C11" s="195"/>
      <c r="D11" s="198"/>
    </row>
    <row r="12" spans="2:25">
      <c r="B12" s="189"/>
      <c r="C12" s="195"/>
      <c r="D12" s="198"/>
    </row>
    <row r="13" spans="2:25">
      <c r="B13" s="192"/>
      <c r="C13" s="194"/>
      <c r="D13" s="201"/>
    </row>
    <row r="14" spans="2:25">
      <c r="B14" s="188"/>
    </row>
    <row r="16" spans="2:25">
      <c r="D16" s="200"/>
    </row>
    <row r="17" spans="3:5">
      <c r="D17" s="200"/>
    </row>
    <row r="18" spans="3:5">
      <c r="D18" s="200"/>
    </row>
    <row r="19" spans="3:5">
      <c r="D19" s="200"/>
    </row>
    <row r="20" spans="3:5">
      <c r="D20" s="200"/>
    </row>
    <row r="21" spans="3:5">
      <c r="D21" s="200"/>
    </row>
    <row r="22" spans="3:5">
      <c r="D22" s="200"/>
    </row>
    <row r="23" spans="3:5">
      <c r="D23" s="200"/>
    </row>
    <row r="24" spans="3:5">
      <c r="D24" s="200"/>
    </row>
    <row r="25" spans="3:5">
      <c r="C25" s="219">
        <v>44926</v>
      </c>
      <c r="D25" s="221">
        <f>C26</f>
        <v>45291</v>
      </c>
      <c r="E25" s="221">
        <f>D26</f>
        <v>45657</v>
      </c>
    </row>
    <row r="26" spans="3:5">
      <c r="C26" s="220">
        <f>EOMONTH(C25,12)</f>
        <v>45291</v>
      </c>
      <c r="D26" s="220">
        <f>EOMONTH(D25,12)</f>
        <v>45657</v>
      </c>
      <c r="E26" s="220">
        <f>EOMONTH(E25,12)</f>
        <v>46022</v>
      </c>
    </row>
    <row r="27" spans="3:5">
      <c r="D27" s="200"/>
    </row>
    <row r="28" spans="3:5">
      <c r="D28" s="200"/>
    </row>
    <row r="29" spans="3:5">
      <c r="D29" s="200"/>
    </row>
    <row r="30" spans="3:5">
      <c r="D30" s="200"/>
    </row>
    <row r="31" spans="3:5">
      <c r="D31" s="200"/>
    </row>
    <row r="32" spans="3:5">
      <c r="D32" s="199"/>
    </row>
    <row r="33" spans="4:4">
      <c r="D33" s="199"/>
    </row>
  </sheetData>
  <conditionalFormatting sqref="B6:H6 J6:Y6">
    <cfRule type="expression" dxfId="0" priority="2">
      <formula>$R$3=1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workbookViewId="0">
      <selection activeCell="B16" sqref="B1:B16"/>
    </sheetView>
  </sheetViews>
  <sheetFormatPr defaultColWidth="9" defaultRowHeight="15.75"/>
  <cols>
    <col min="1" max="1" width="24.28515625" style="149" customWidth="1"/>
    <col min="2" max="2" width="15.85546875" style="149" customWidth="1"/>
    <col min="3" max="3" width="24.28515625" style="149" customWidth="1"/>
    <col min="4" max="4" width="20" style="149" customWidth="1"/>
    <col min="5" max="5" width="18" style="149" customWidth="1"/>
    <col min="6" max="6" width="21.140625" style="149" customWidth="1"/>
    <col min="7" max="7" width="15.85546875" style="149" customWidth="1"/>
    <col min="8" max="8" width="50" style="149" customWidth="1"/>
    <col min="9" max="16384" width="9" style="149"/>
  </cols>
  <sheetData>
    <row r="1" spans="1:8">
      <c r="A1" s="149" t="s">
        <v>1245</v>
      </c>
    </row>
    <row r="2" spans="1:8">
      <c r="A2" s="149" t="s">
        <v>1246</v>
      </c>
    </row>
    <row r="3" spans="1:8">
      <c r="A3" s="149" t="s">
        <v>1247</v>
      </c>
    </row>
    <row r="4" spans="1:8">
      <c r="A4" s="149" t="s">
        <v>1248</v>
      </c>
    </row>
    <row r="6" spans="1:8">
      <c r="A6" s="149" t="s">
        <v>1249</v>
      </c>
    </row>
    <row r="7" spans="1:8">
      <c r="A7" s="149" t="s">
        <v>1250</v>
      </c>
    </row>
    <row r="8" spans="1:8">
      <c r="A8" s="149" t="s">
        <v>1251</v>
      </c>
    </row>
    <row r="9" spans="1:8">
      <c r="A9" s="149" t="s">
        <v>1252</v>
      </c>
    </row>
    <row r="11" spans="1:8">
      <c r="A11" s="149" t="s">
        <v>1253</v>
      </c>
    </row>
    <row r="12" spans="1:8">
      <c r="A12" s="149" t="s">
        <v>1254</v>
      </c>
      <c r="B12" s="149" t="s">
        <v>1255</v>
      </c>
      <c r="C12" s="149" t="s">
        <v>1256</v>
      </c>
      <c r="D12" s="149" t="s">
        <v>1257</v>
      </c>
      <c r="E12" s="149" t="s">
        <v>1258</v>
      </c>
      <c r="F12" s="149" t="s">
        <v>1259</v>
      </c>
      <c r="G12" s="149" t="s">
        <v>1260</v>
      </c>
      <c r="H12" s="149" t="s">
        <v>1261</v>
      </c>
    </row>
    <row r="13" spans="1:8">
      <c r="A13" s="149">
        <v>2023</v>
      </c>
      <c r="B13" s="150">
        <v>20</v>
      </c>
      <c r="C13" s="150">
        <v>9179</v>
      </c>
      <c r="D13" s="149">
        <v>10</v>
      </c>
      <c r="E13" s="174">
        <v>0.5</v>
      </c>
      <c r="F13" s="149" t="s">
        <v>350</v>
      </c>
      <c r="G13" s="149" t="s">
        <v>350</v>
      </c>
      <c r="H13" s="149" t="s">
        <v>1262</v>
      </c>
    </row>
    <row r="14" spans="1:8">
      <c r="A14" s="149">
        <v>2024</v>
      </c>
      <c r="B14" s="150">
        <v>34</v>
      </c>
      <c r="C14" s="150">
        <v>22411</v>
      </c>
      <c r="D14" s="149">
        <v>28</v>
      </c>
      <c r="E14" s="174">
        <v>0.82352941176470584</v>
      </c>
      <c r="F14" s="150">
        <v>95046.620833333334</v>
      </c>
      <c r="G14" s="149">
        <v>0.23578955047016617</v>
      </c>
      <c r="H14" s="149" t="s">
        <v>350</v>
      </c>
    </row>
    <row r="15" spans="1:8">
      <c r="A15" s="149">
        <v>2025</v>
      </c>
      <c r="B15" s="150">
        <v>51</v>
      </c>
      <c r="C15" s="150">
        <v>29766</v>
      </c>
      <c r="D15" s="149">
        <v>30</v>
      </c>
      <c r="E15" s="174">
        <v>0.58823529411764708</v>
      </c>
      <c r="F15" s="150">
        <v>156242.21583333335</v>
      </c>
      <c r="G15" s="149">
        <v>0.19051189104839616</v>
      </c>
      <c r="H15" s="149" t="s">
        <v>350</v>
      </c>
    </row>
    <row r="16" spans="1:8">
      <c r="A16" s="149">
        <v>2026</v>
      </c>
      <c r="B16" s="150">
        <v>50</v>
      </c>
      <c r="C16" s="150">
        <v>31809</v>
      </c>
      <c r="D16" s="149">
        <v>40</v>
      </c>
      <c r="E16" s="174">
        <v>0.8</v>
      </c>
      <c r="F16" s="150">
        <v>238228.3314285714</v>
      </c>
      <c r="G16" s="149">
        <v>0.22889684849286729</v>
      </c>
      <c r="H16" s="149" t="s">
        <v>1263</v>
      </c>
    </row>
    <row r="17" spans="1:8">
      <c r="A17" s="149" t="s">
        <v>461</v>
      </c>
      <c r="B17" s="150">
        <v>155</v>
      </c>
      <c r="C17" s="150">
        <v>93165</v>
      </c>
      <c r="D17" s="149">
        <v>108</v>
      </c>
      <c r="E17" s="174">
        <v>0.6967741935483871</v>
      </c>
      <c r="F17" s="149" t="s">
        <v>350</v>
      </c>
      <c r="G17" s="149" t="s">
        <v>350</v>
      </c>
      <c r="H17" s="149" t="s">
        <v>350</v>
      </c>
    </row>
    <row r="19" spans="1:8">
      <c r="A19" s="149" t="s">
        <v>1264</v>
      </c>
      <c r="B19" s="150">
        <v>3</v>
      </c>
      <c r="C19" s="150">
        <v>4513</v>
      </c>
      <c r="D19" s="149" t="s">
        <v>350</v>
      </c>
      <c r="E19" s="149" t="s">
        <v>350</v>
      </c>
      <c r="F19" s="149" t="s">
        <v>350</v>
      </c>
      <c r="G19" s="149" t="s">
        <v>350</v>
      </c>
      <c r="H19" s="149" t="s">
        <v>1265</v>
      </c>
    </row>
    <row r="21" spans="1:8">
      <c r="A21" s="149" t="s">
        <v>1266</v>
      </c>
    </row>
    <row r="22" spans="1:8">
      <c r="A22" s="149" t="s">
        <v>1267</v>
      </c>
    </row>
    <row r="24" spans="1:8">
      <c r="A24" s="149" t="s">
        <v>1268</v>
      </c>
    </row>
    <row r="26" spans="1:8">
      <c r="A26" s="149" t="s">
        <v>1269</v>
      </c>
    </row>
    <row r="27" spans="1:8">
      <c r="A27" s="149" t="s">
        <v>1270</v>
      </c>
      <c r="B27" s="149" t="s">
        <v>1271</v>
      </c>
      <c r="C27" s="149" t="s">
        <v>1272</v>
      </c>
      <c r="D27" s="149" t="s">
        <v>1273</v>
      </c>
      <c r="E27" s="149" t="s">
        <v>1257</v>
      </c>
    </row>
    <row r="28" spans="1:8">
      <c r="A28" s="149" t="s">
        <v>1274</v>
      </c>
      <c r="B28" s="150">
        <v>33</v>
      </c>
      <c r="C28" s="150">
        <v>27480</v>
      </c>
      <c r="D28" s="149">
        <v>0.19075144508670519</v>
      </c>
      <c r="E28" s="174">
        <v>28</v>
      </c>
    </row>
    <row r="29" spans="1:8">
      <c r="A29" s="149" t="s">
        <v>1275</v>
      </c>
      <c r="B29" s="150">
        <v>33</v>
      </c>
      <c r="C29" s="150">
        <v>24312.75</v>
      </c>
      <c r="D29" s="149">
        <v>0.19075144508670519</v>
      </c>
      <c r="E29" s="174">
        <v>27</v>
      </c>
    </row>
    <row r="30" spans="1:8">
      <c r="A30" s="149" t="s">
        <v>1276</v>
      </c>
      <c r="B30" s="150">
        <v>25</v>
      </c>
      <c r="C30" s="150">
        <v>10399</v>
      </c>
      <c r="D30" s="149">
        <v>0.14450867052023122</v>
      </c>
      <c r="E30" s="174">
        <v>21</v>
      </c>
    </row>
    <row r="31" spans="1:8">
      <c r="A31" s="149" t="s">
        <v>1277</v>
      </c>
      <c r="B31" s="150">
        <v>24</v>
      </c>
      <c r="C31" s="150">
        <v>10405.25</v>
      </c>
      <c r="D31" s="149">
        <v>0.13872832369942195</v>
      </c>
      <c r="E31" s="174">
        <v>22</v>
      </c>
    </row>
    <row r="32" spans="1:8">
      <c r="A32" s="149" t="s">
        <v>1278</v>
      </c>
      <c r="B32" s="150">
        <v>18</v>
      </c>
      <c r="C32" s="150">
        <v>12892</v>
      </c>
      <c r="D32" s="149">
        <v>0.10404624277456648</v>
      </c>
      <c r="E32" s="174">
        <v>2</v>
      </c>
    </row>
    <row r="33" spans="1:5">
      <c r="A33" s="149" t="s">
        <v>1279</v>
      </c>
      <c r="B33" s="150">
        <v>15</v>
      </c>
      <c r="C33" s="150">
        <v>8020</v>
      </c>
      <c r="D33" s="149">
        <v>8.6705202312138727E-2</v>
      </c>
      <c r="E33" s="174">
        <v>0</v>
      </c>
    </row>
    <row r="34" spans="1:5">
      <c r="A34" s="149" t="s">
        <v>1280</v>
      </c>
      <c r="B34" s="150">
        <v>11</v>
      </c>
      <c r="C34" s="150">
        <v>3773</v>
      </c>
      <c r="D34" s="149">
        <v>6.358381502890173E-2</v>
      </c>
      <c r="E34" s="174">
        <v>3</v>
      </c>
    </row>
    <row r="35" spans="1:5">
      <c r="A35" s="149" t="s">
        <v>1281</v>
      </c>
      <c r="B35" s="150">
        <v>6</v>
      </c>
      <c r="C35" s="150">
        <v>1868</v>
      </c>
      <c r="D35" s="149">
        <v>3.4682080924855488E-2</v>
      </c>
      <c r="E35" s="174">
        <v>1</v>
      </c>
    </row>
    <row r="36" spans="1:5">
      <c r="A36" s="149" t="s">
        <v>1282</v>
      </c>
      <c r="B36" s="150">
        <v>5</v>
      </c>
      <c r="C36" s="150">
        <v>1710</v>
      </c>
      <c r="D36" s="149">
        <v>2.8901734104046242E-2</v>
      </c>
      <c r="E36" s="174">
        <v>4</v>
      </c>
    </row>
    <row r="37" spans="1:5">
      <c r="A37" s="149" t="s">
        <v>1283</v>
      </c>
      <c r="B37" s="150">
        <v>1</v>
      </c>
      <c r="C37" s="150">
        <v>675</v>
      </c>
      <c r="D37" s="149">
        <v>5.7803468208092483E-3</v>
      </c>
      <c r="E37" s="174">
        <v>1</v>
      </c>
    </row>
    <row r="38" spans="1:5">
      <c r="A38" s="149" t="s">
        <v>1284</v>
      </c>
      <c r="B38" s="150">
        <v>1</v>
      </c>
      <c r="C38" s="150">
        <v>1500</v>
      </c>
      <c r="D38" s="149">
        <v>5.7803468208092483E-3</v>
      </c>
      <c r="E38" s="174">
        <v>0</v>
      </c>
    </row>
    <row r="39" spans="1:5">
      <c r="A39" s="149" t="s">
        <v>1285</v>
      </c>
      <c r="B39" s="150">
        <v>1</v>
      </c>
      <c r="C39" s="150">
        <v>2663</v>
      </c>
      <c r="D39" s="149">
        <v>5.7803468208092483E-3</v>
      </c>
      <c r="E39" s="174">
        <v>1</v>
      </c>
    </row>
    <row r="40" spans="1:5">
      <c r="A40" s="149" t="s">
        <v>461</v>
      </c>
      <c r="B40" s="150">
        <v>173</v>
      </c>
      <c r="C40" s="150">
        <v>105698</v>
      </c>
      <c r="D40" s="149">
        <v>1</v>
      </c>
      <c r="E40" s="174">
        <v>110</v>
      </c>
    </row>
    <row r="42" spans="1:5">
      <c r="A42" s="149" t="s">
        <v>1286</v>
      </c>
    </row>
    <row r="43" spans="1:5">
      <c r="A43" s="149" t="s">
        <v>1287</v>
      </c>
    </row>
    <row r="44" spans="1:5">
      <c r="A44" s="149" t="s">
        <v>1288</v>
      </c>
    </row>
    <row r="46" spans="1:5">
      <c r="A46" s="149" t="s">
        <v>1289</v>
      </c>
    </row>
    <row r="47" spans="1:5">
      <c r="A47" s="149" t="s">
        <v>1290</v>
      </c>
      <c r="B47" s="149" t="s">
        <v>1255</v>
      </c>
      <c r="C47" s="149" t="s">
        <v>1256</v>
      </c>
      <c r="D47" s="149" t="s">
        <v>1291</v>
      </c>
    </row>
    <row r="48" spans="1:5">
      <c r="A48" s="149" t="s">
        <v>1292</v>
      </c>
      <c r="B48" s="150">
        <v>18</v>
      </c>
      <c r="C48" s="150">
        <v>2287</v>
      </c>
      <c r="D48" s="149">
        <v>2.1637117069386366E-2</v>
      </c>
    </row>
    <row r="49" spans="1:8">
      <c r="A49" s="149" t="s">
        <v>1293</v>
      </c>
      <c r="B49" s="150">
        <v>93</v>
      </c>
      <c r="C49" s="150">
        <v>33419</v>
      </c>
      <c r="D49" s="149">
        <v>0.31617438362126055</v>
      </c>
    </row>
    <row r="50" spans="1:8">
      <c r="A50" s="149" t="s">
        <v>1294</v>
      </c>
      <c r="B50" s="150">
        <v>38</v>
      </c>
      <c r="C50" s="150">
        <v>24331</v>
      </c>
      <c r="D50" s="149">
        <v>0.23019357036083937</v>
      </c>
    </row>
    <row r="51" spans="1:8">
      <c r="A51" s="149" t="s">
        <v>1295</v>
      </c>
      <c r="B51" s="150">
        <v>17</v>
      </c>
      <c r="C51" s="150">
        <v>25867</v>
      </c>
      <c r="D51" s="149">
        <v>0.24472553879922043</v>
      </c>
    </row>
    <row r="52" spans="1:8">
      <c r="A52" s="149" t="s">
        <v>1296</v>
      </c>
      <c r="B52" s="150">
        <v>7</v>
      </c>
      <c r="C52" s="150">
        <v>19794</v>
      </c>
      <c r="D52" s="149">
        <v>0.18726939014929328</v>
      </c>
    </row>
    <row r="54" spans="1:8">
      <c r="A54" s="149" t="s">
        <v>1297</v>
      </c>
    </row>
    <row r="55" spans="1:8">
      <c r="A55" s="149" t="s">
        <v>1298</v>
      </c>
      <c r="B55" s="149" t="s">
        <v>1299</v>
      </c>
      <c r="C55" s="149" t="s">
        <v>1300</v>
      </c>
      <c r="D55" s="149" t="s">
        <v>1271</v>
      </c>
    </row>
    <row r="56" spans="1:8">
      <c r="A56" s="149" t="s">
        <v>1301</v>
      </c>
      <c r="B56" s="150">
        <v>12</v>
      </c>
      <c r="C56" s="150">
        <v>19.027027027027028</v>
      </c>
      <c r="D56" s="149">
        <v>111</v>
      </c>
    </row>
    <row r="57" spans="1:8">
      <c r="A57" s="149" t="s">
        <v>1302</v>
      </c>
      <c r="B57" s="150">
        <v>16</v>
      </c>
      <c r="C57" s="150">
        <v>18.79032258064516</v>
      </c>
      <c r="D57" s="149">
        <v>62</v>
      </c>
    </row>
    <row r="59" spans="1:8">
      <c r="A59" s="149" t="s">
        <v>1303</v>
      </c>
    </row>
    <row r="60" spans="1:8">
      <c r="A60" s="149" t="s">
        <v>1304</v>
      </c>
    </row>
    <row r="61" spans="1:8">
      <c r="A61" s="149" t="s">
        <v>478</v>
      </c>
      <c r="B61" s="149" t="s">
        <v>1197</v>
      </c>
      <c r="C61" s="149" t="s">
        <v>483</v>
      </c>
      <c r="D61" s="149" t="s">
        <v>485</v>
      </c>
      <c r="E61" s="149" t="s">
        <v>484</v>
      </c>
      <c r="F61" s="149" t="s">
        <v>1290</v>
      </c>
      <c r="G61" s="149" t="s">
        <v>1305</v>
      </c>
      <c r="H61" s="149" t="s">
        <v>1270</v>
      </c>
    </row>
    <row r="62" spans="1:8">
      <c r="A62" s="149" t="s">
        <v>633</v>
      </c>
      <c r="B62" s="149" t="s">
        <v>511</v>
      </c>
      <c r="C62" s="149" t="s">
        <v>200</v>
      </c>
      <c r="D62" s="149" t="s">
        <v>634</v>
      </c>
      <c r="E62" s="174">
        <v>19</v>
      </c>
      <c r="F62" s="150">
        <v>2663</v>
      </c>
      <c r="G62" s="149" t="s">
        <v>516</v>
      </c>
      <c r="H62" s="149" t="s">
        <v>1285</v>
      </c>
    </row>
    <row r="63" spans="1:8">
      <c r="A63" s="149" t="s">
        <v>762</v>
      </c>
      <c r="B63" s="149" t="s">
        <v>511</v>
      </c>
      <c r="C63" s="149" t="s">
        <v>245</v>
      </c>
      <c r="D63" s="149" t="s">
        <v>634</v>
      </c>
      <c r="E63" s="174">
        <v>4</v>
      </c>
      <c r="F63" s="150">
        <v>1500</v>
      </c>
      <c r="G63" s="149" t="s">
        <v>517</v>
      </c>
      <c r="H63" s="149" t="s">
        <v>1284</v>
      </c>
    </row>
    <row r="64" spans="1:8">
      <c r="A64" s="149" t="s">
        <v>643</v>
      </c>
      <c r="B64" s="149" t="s">
        <v>1306</v>
      </c>
      <c r="C64" s="149" t="s">
        <v>646</v>
      </c>
      <c r="D64" s="149" t="s">
        <v>634</v>
      </c>
      <c r="E64" s="174">
        <v>63</v>
      </c>
      <c r="F64" s="150">
        <v>1330</v>
      </c>
      <c r="G64" s="149" t="s">
        <v>517</v>
      </c>
      <c r="H64" s="149" t="s">
        <v>1279</v>
      </c>
    </row>
    <row r="65" spans="1:8">
      <c r="A65" s="149" t="s">
        <v>700</v>
      </c>
      <c r="B65" s="149" t="s">
        <v>1306</v>
      </c>
      <c r="C65" s="149" t="s">
        <v>702</v>
      </c>
      <c r="D65" s="149" t="s">
        <v>634</v>
      </c>
      <c r="E65" s="174">
        <v>45</v>
      </c>
      <c r="F65" s="150">
        <v>850</v>
      </c>
      <c r="G65" s="149" t="s">
        <v>517</v>
      </c>
      <c r="H65" s="149" t="s">
        <v>1279</v>
      </c>
    </row>
    <row r="66" spans="1:8">
      <c r="A66" s="149" t="s">
        <v>711</v>
      </c>
      <c r="B66" s="149" t="s">
        <v>1306</v>
      </c>
      <c r="C66" s="149" t="s">
        <v>646</v>
      </c>
      <c r="D66" s="149" t="s">
        <v>634</v>
      </c>
      <c r="E66" s="174">
        <v>63</v>
      </c>
      <c r="F66" s="150">
        <v>750</v>
      </c>
      <c r="G66" s="149" t="s">
        <v>517</v>
      </c>
      <c r="H66" s="149" t="s">
        <v>1279</v>
      </c>
    </row>
    <row r="67" spans="1:8">
      <c r="A67" s="149" t="s">
        <v>742</v>
      </c>
      <c r="B67" s="149" t="s">
        <v>1306</v>
      </c>
      <c r="C67" s="149" t="s">
        <v>744</v>
      </c>
      <c r="D67" s="149" t="s">
        <v>634</v>
      </c>
      <c r="E67" s="174">
        <v>52</v>
      </c>
      <c r="F67" s="150">
        <v>600</v>
      </c>
      <c r="G67" s="149" t="s">
        <v>517</v>
      </c>
      <c r="H67" s="149" t="s">
        <v>1279</v>
      </c>
    </row>
    <row r="68" spans="1:8">
      <c r="A68" s="149" t="s">
        <v>752</v>
      </c>
      <c r="B68" s="149" t="s">
        <v>1306</v>
      </c>
      <c r="C68" s="149" t="s">
        <v>754</v>
      </c>
      <c r="D68" s="149" t="s">
        <v>634</v>
      </c>
      <c r="E68" s="174">
        <v>57</v>
      </c>
      <c r="F68" s="150">
        <v>535</v>
      </c>
      <c r="G68" s="149" t="s">
        <v>517</v>
      </c>
      <c r="H68" s="149" t="s">
        <v>1279</v>
      </c>
    </row>
    <row r="69" spans="1:8">
      <c r="A69" s="149" t="s">
        <v>770</v>
      </c>
      <c r="B69" s="149" t="s">
        <v>1306</v>
      </c>
      <c r="C69" s="149" t="s">
        <v>771</v>
      </c>
      <c r="D69" s="149" t="s">
        <v>634</v>
      </c>
      <c r="E69" s="174">
        <v>36</v>
      </c>
      <c r="F69" s="150">
        <v>485</v>
      </c>
      <c r="G69" s="149" t="s">
        <v>517</v>
      </c>
      <c r="H69" s="149" t="s">
        <v>1279</v>
      </c>
    </row>
    <row r="70" spans="1:8">
      <c r="A70" s="149" t="s">
        <v>774</v>
      </c>
      <c r="B70" s="149" t="s">
        <v>1306</v>
      </c>
      <c r="C70" s="149" t="s">
        <v>744</v>
      </c>
      <c r="D70" s="149" t="s">
        <v>634</v>
      </c>
      <c r="E70" s="174">
        <v>52</v>
      </c>
      <c r="F70" s="150">
        <v>460</v>
      </c>
      <c r="G70" s="149" t="s">
        <v>517</v>
      </c>
      <c r="H70" s="149" t="s">
        <v>1279</v>
      </c>
    </row>
    <row r="71" spans="1:8">
      <c r="A71" s="149" t="s">
        <v>787</v>
      </c>
      <c r="B71" s="149" t="s">
        <v>1306</v>
      </c>
      <c r="C71" s="149" t="s">
        <v>789</v>
      </c>
      <c r="D71" s="149" t="s">
        <v>634</v>
      </c>
      <c r="E71" s="174">
        <v>43</v>
      </c>
      <c r="F71" s="150">
        <v>455</v>
      </c>
      <c r="G71" s="149" t="s">
        <v>517</v>
      </c>
      <c r="H71" s="149" t="s">
        <v>1279</v>
      </c>
    </row>
    <row r="72" spans="1:8">
      <c r="A72" s="149" t="s">
        <v>802</v>
      </c>
      <c r="B72" s="149" t="s">
        <v>1306</v>
      </c>
      <c r="C72" s="149" t="s">
        <v>129</v>
      </c>
      <c r="D72" s="149" t="s">
        <v>634</v>
      </c>
      <c r="E72" s="174">
        <v>24</v>
      </c>
      <c r="F72" s="150">
        <v>410</v>
      </c>
      <c r="G72" s="149" t="s">
        <v>517</v>
      </c>
      <c r="H72" s="149" t="s">
        <v>1279</v>
      </c>
    </row>
    <row r="73" spans="1:8">
      <c r="A73" s="149" t="s">
        <v>808</v>
      </c>
      <c r="B73" s="149" t="s">
        <v>1306</v>
      </c>
      <c r="C73" s="149" t="s">
        <v>769</v>
      </c>
      <c r="D73" s="149" t="s">
        <v>634</v>
      </c>
      <c r="E73" s="174">
        <v>47</v>
      </c>
      <c r="F73" s="150">
        <v>405</v>
      </c>
      <c r="G73" s="149" t="s">
        <v>517</v>
      </c>
      <c r="H73" s="149" t="s">
        <v>1279</v>
      </c>
    </row>
    <row r="74" spans="1:8">
      <c r="A74" s="149" t="s">
        <v>813</v>
      </c>
      <c r="B74" s="149" t="s">
        <v>1306</v>
      </c>
      <c r="C74" s="149" t="s">
        <v>646</v>
      </c>
      <c r="D74" s="149" t="s">
        <v>634</v>
      </c>
      <c r="E74" s="174">
        <v>63</v>
      </c>
      <c r="F74" s="150">
        <v>400</v>
      </c>
      <c r="G74" s="149" t="s">
        <v>517</v>
      </c>
      <c r="H74" s="149" t="s">
        <v>1279</v>
      </c>
    </row>
    <row r="75" spans="1:8">
      <c r="A75" s="149" t="s">
        <v>818</v>
      </c>
      <c r="B75" s="149" t="s">
        <v>1306</v>
      </c>
      <c r="C75" s="149" t="s">
        <v>820</v>
      </c>
      <c r="D75" s="149" t="s">
        <v>634</v>
      </c>
      <c r="E75" s="174">
        <v>58</v>
      </c>
      <c r="F75" s="150">
        <v>385</v>
      </c>
      <c r="G75" s="149" t="s">
        <v>517</v>
      </c>
      <c r="H75" s="149" t="s">
        <v>1279</v>
      </c>
    </row>
    <row r="76" spans="1:8">
      <c r="A76" s="149" t="s">
        <v>823</v>
      </c>
      <c r="B76" s="149" t="s">
        <v>1306</v>
      </c>
      <c r="C76" s="149" t="s">
        <v>609</v>
      </c>
      <c r="D76" s="149" t="s">
        <v>634</v>
      </c>
      <c r="E76" s="174">
        <v>35</v>
      </c>
      <c r="F76" s="150">
        <v>385</v>
      </c>
      <c r="G76" s="149" t="s">
        <v>517</v>
      </c>
      <c r="H76" s="149" t="s">
        <v>1279</v>
      </c>
    </row>
    <row r="77" spans="1:8">
      <c r="A77" s="149" t="s">
        <v>780</v>
      </c>
      <c r="B77" s="149" t="s">
        <v>511</v>
      </c>
      <c r="C77" s="149" t="s">
        <v>129</v>
      </c>
      <c r="D77" s="149" t="s">
        <v>634</v>
      </c>
      <c r="E77" s="174">
        <v>24</v>
      </c>
      <c r="F77" s="150">
        <v>350</v>
      </c>
      <c r="G77" s="149" t="s">
        <v>516</v>
      </c>
      <c r="H77" s="149" t="s">
        <v>1274</v>
      </c>
    </row>
    <row r="78" spans="1:8">
      <c r="A78" s="149" t="s">
        <v>851</v>
      </c>
      <c r="B78" s="149" t="s">
        <v>1306</v>
      </c>
      <c r="C78" s="149" t="s">
        <v>769</v>
      </c>
      <c r="D78" s="149" t="s">
        <v>634</v>
      </c>
      <c r="E78" s="174">
        <v>47</v>
      </c>
      <c r="F78" s="150">
        <v>285</v>
      </c>
      <c r="G78" s="149" t="s">
        <v>517</v>
      </c>
      <c r="H78" s="149" t="s">
        <v>1279</v>
      </c>
    </row>
    <row r="79" spans="1:8">
      <c r="A79" s="149" t="s">
        <v>856</v>
      </c>
      <c r="B79" s="149" t="s">
        <v>1306</v>
      </c>
      <c r="C79" s="149" t="s">
        <v>646</v>
      </c>
      <c r="D79" s="149" t="s">
        <v>634</v>
      </c>
      <c r="E79" s="174">
        <v>63</v>
      </c>
      <c r="F79" s="150">
        <v>285</v>
      </c>
      <c r="G79" s="149" t="s">
        <v>517</v>
      </c>
      <c r="H79" s="149" t="s">
        <v>1279</v>
      </c>
    </row>
    <row r="80" spans="1:8">
      <c r="A80" s="149" t="s">
        <v>844</v>
      </c>
      <c r="B80" s="149" t="s">
        <v>511</v>
      </c>
      <c r="C80" s="149" t="s">
        <v>243</v>
      </c>
      <c r="D80" s="149" t="s">
        <v>248</v>
      </c>
      <c r="E80" s="174">
        <v>5</v>
      </c>
      <c r="F80" s="150">
        <v>623</v>
      </c>
      <c r="G80" s="149" t="s">
        <v>516</v>
      </c>
      <c r="H80" s="149" t="s">
        <v>1275</v>
      </c>
    </row>
    <row r="81" spans="1:8">
      <c r="A81" s="149" t="s">
        <v>829</v>
      </c>
      <c r="B81" s="149" t="s">
        <v>511</v>
      </c>
      <c r="C81" s="149" t="s">
        <v>131</v>
      </c>
      <c r="D81" s="149" t="s">
        <v>248</v>
      </c>
      <c r="E81" s="174">
        <v>21</v>
      </c>
      <c r="F81" s="150">
        <v>400</v>
      </c>
      <c r="G81" s="149" t="s">
        <v>516</v>
      </c>
      <c r="H81" s="149" t="s">
        <v>1274</v>
      </c>
    </row>
    <row r="82" spans="1:8">
      <c r="A82" s="149" t="s">
        <v>830</v>
      </c>
      <c r="B82" s="149" t="s">
        <v>511</v>
      </c>
      <c r="C82" s="149" t="s">
        <v>207</v>
      </c>
      <c r="D82" s="149" t="s">
        <v>248</v>
      </c>
      <c r="E82" s="174">
        <v>11</v>
      </c>
      <c r="F82" s="150">
        <v>400</v>
      </c>
      <c r="G82" s="149" t="s">
        <v>516</v>
      </c>
      <c r="H82" s="149" t="s">
        <v>1274</v>
      </c>
    </row>
    <row r="83" spans="1:8">
      <c r="A83" s="149" t="s">
        <v>822</v>
      </c>
      <c r="B83" s="149" t="s">
        <v>511</v>
      </c>
      <c r="C83" s="149" t="s">
        <v>123</v>
      </c>
      <c r="D83" s="149" t="s">
        <v>248</v>
      </c>
      <c r="E83" s="174">
        <v>29</v>
      </c>
      <c r="F83" s="150">
        <v>358</v>
      </c>
      <c r="G83" s="149" t="s">
        <v>516</v>
      </c>
      <c r="H83" s="149" t="s">
        <v>1275</v>
      </c>
    </row>
    <row r="84" spans="1:8">
      <c r="A84" s="149" t="s">
        <v>735</v>
      </c>
      <c r="B84" s="149" t="s">
        <v>511</v>
      </c>
      <c r="C84" s="149" t="s">
        <v>130</v>
      </c>
      <c r="D84" s="149" t="s">
        <v>247</v>
      </c>
      <c r="E84" s="174">
        <v>21</v>
      </c>
      <c r="F84" s="150">
        <v>775</v>
      </c>
      <c r="G84" s="149" t="s">
        <v>516</v>
      </c>
      <c r="H84" s="149" t="s">
        <v>1277</v>
      </c>
    </row>
    <row r="85" spans="1:8">
      <c r="A85" s="149" t="s">
        <v>895</v>
      </c>
      <c r="B85" s="149" t="s">
        <v>511</v>
      </c>
      <c r="C85" s="149" t="s">
        <v>245</v>
      </c>
      <c r="D85" s="149" t="s">
        <v>247</v>
      </c>
      <c r="E85" s="174">
        <v>2</v>
      </c>
      <c r="F85" s="150">
        <v>758</v>
      </c>
      <c r="G85" s="149" t="s">
        <v>517</v>
      </c>
      <c r="H85" s="149" t="s">
        <v>1281</v>
      </c>
    </row>
    <row r="86" spans="1:8">
      <c r="A86" s="149" t="s">
        <v>875</v>
      </c>
      <c r="B86" s="149" t="s">
        <v>511</v>
      </c>
      <c r="C86" s="149" t="s">
        <v>244</v>
      </c>
      <c r="D86" s="149" t="s">
        <v>247</v>
      </c>
      <c r="E86" s="174">
        <v>3</v>
      </c>
      <c r="F86" s="150">
        <v>670</v>
      </c>
      <c r="G86" s="149" t="s">
        <v>517</v>
      </c>
      <c r="H86" s="149" t="s">
        <v>1274</v>
      </c>
    </row>
    <row r="87" spans="1:8">
      <c r="A87" s="149" t="s">
        <v>861</v>
      </c>
      <c r="B87" s="149" t="s">
        <v>511</v>
      </c>
      <c r="C87" s="149" t="s">
        <v>211</v>
      </c>
      <c r="D87" s="149" t="s">
        <v>247</v>
      </c>
      <c r="E87" s="174">
        <v>6</v>
      </c>
      <c r="F87" s="150">
        <v>595</v>
      </c>
      <c r="G87" s="149" t="s">
        <v>516</v>
      </c>
      <c r="H87" s="149" t="s">
        <v>1277</v>
      </c>
    </row>
    <row r="88" spans="1:8">
      <c r="A88" s="149" t="s">
        <v>852</v>
      </c>
      <c r="B88" s="149" t="s">
        <v>511</v>
      </c>
      <c r="C88" s="149" t="s">
        <v>211</v>
      </c>
      <c r="D88" s="149" t="s">
        <v>247</v>
      </c>
      <c r="E88" s="174">
        <v>6</v>
      </c>
      <c r="F88" s="150">
        <v>560</v>
      </c>
      <c r="G88" s="149" t="s">
        <v>516</v>
      </c>
      <c r="H88" s="149" t="s">
        <v>1274</v>
      </c>
    </row>
    <row r="89" spans="1:8">
      <c r="A89" s="149" t="s">
        <v>782</v>
      </c>
      <c r="B89" s="149" t="s">
        <v>511</v>
      </c>
      <c r="C89" s="149" t="s">
        <v>132</v>
      </c>
      <c r="D89" s="149" t="s">
        <v>247</v>
      </c>
      <c r="E89" s="174">
        <v>19</v>
      </c>
      <c r="F89" s="150">
        <v>500</v>
      </c>
      <c r="G89" s="149" t="s">
        <v>516</v>
      </c>
      <c r="H89" s="149" t="s">
        <v>1274</v>
      </c>
    </row>
    <row r="90" spans="1:8">
      <c r="A90" s="149" t="s">
        <v>866</v>
      </c>
      <c r="B90" s="149" t="s">
        <v>511</v>
      </c>
      <c r="C90" s="149" t="s">
        <v>242</v>
      </c>
      <c r="D90" s="149" t="s">
        <v>247</v>
      </c>
      <c r="E90" s="174">
        <v>5</v>
      </c>
      <c r="F90" s="150">
        <v>470</v>
      </c>
      <c r="G90" s="149" t="s">
        <v>516</v>
      </c>
      <c r="H90" s="149" t="s">
        <v>1275</v>
      </c>
    </row>
    <row r="91" spans="1:8">
      <c r="A91" s="149" t="s">
        <v>775</v>
      </c>
      <c r="B91" s="149" t="s">
        <v>511</v>
      </c>
      <c r="C91" s="149" t="s">
        <v>127</v>
      </c>
      <c r="D91" s="149" t="s">
        <v>247</v>
      </c>
      <c r="E91" s="174">
        <v>24</v>
      </c>
      <c r="F91" s="150">
        <v>466</v>
      </c>
      <c r="G91" s="149" t="s">
        <v>516</v>
      </c>
      <c r="H91" s="149" t="s">
        <v>1276</v>
      </c>
    </row>
    <row r="92" spans="1:8">
      <c r="A92" s="149" t="s">
        <v>828</v>
      </c>
      <c r="B92" s="149" t="s">
        <v>511</v>
      </c>
      <c r="C92" s="149" t="s">
        <v>205</v>
      </c>
      <c r="D92" s="149" t="s">
        <v>247</v>
      </c>
      <c r="E92" s="174">
        <v>12</v>
      </c>
      <c r="F92" s="150">
        <v>440</v>
      </c>
      <c r="G92" s="149" t="s">
        <v>516</v>
      </c>
      <c r="H92" s="149" t="s">
        <v>1275</v>
      </c>
    </row>
    <row r="93" spans="1:8">
      <c r="A93" s="149" t="s">
        <v>831</v>
      </c>
      <c r="B93" s="149" t="s">
        <v>1306</v>
      </c>
      <c r="C93" s="149" t="s">
        <v>205</v>
      </c>
      <c r="D93" s="149" t="s">
        <v>247</v>
      </c>
      <c r="E93" s="174">
        <v>12</v>
      </c>
      <c r="F93" s="150">
        <v>340</v>
      </c>
      <c r="G93" s="149" t="s">
        <v>516</v>
      </c>
      <c r="H93" s="149" t="s">
        <v>1275</v>
      </c>
    </row>
    <row r="94" spans="1:8">
      <c r="A94" s="149" t="s">
        <v>911</v>
      </c>
      <c r="B94" s="149" t="s">
        <v>511</v>
      </c>
      <c r="C94" s="149" t="s">
        <v>243</v>
      </c>
      <c r="D94" s="149" t="s">
        <v>247</v>
      </c>
      <c r="E94" s="174">
        <v>4</v>
      </c>
      <c r="F94" s="150">
        <v>238</v>
      </c>
      <c r="G94" s="149" t="s">
        <v>516</v>
      </c>
      <c r="H94" s="149" t="s">
        <v>1280</v>
      </c>
    </row>
    <row r="95" spans="1:8">
      <c r="A95" s="149" t="s">
        <v>892</v>
      </c>
      <c r="B95" s="149" t="s">
        <v>511</v>
      </c>
      <c r="C95" s="149" t="s">
        <v>127</v>
      </c>
      <c r="D95" s="149" t="s">
        <v>247</v>
      </c>
      <c r="E95" s="174">
        <v>24</v>
      </c>
      <c r="F95" s="150">
        <v>200</v>
      </c>
      <c r="G95" s="149" t="s">
        <v>516</v>
      </c>
      <c r="H95" s="149" t="s">
        <v>1276</v>
      </c>
    </row>
    <row r="96" spans="1:8">
      <c r="A96" s="149" t="s">
        <v>893</v>
      </c>
      <c r="B96" s="149" t="s">
        <v>511</v>
      </c>
      <c r="C96" s="149" t="s">
        <v>127</v>
      </c>
      <c r="D96" s="149" t="s">
        <v>247</v>
      </c>
      <c r="E96" s="174">
        <v>24</v>
      </c>
      <c r="F96" s="150">
        <v>200</v>
      </c>
      <c r="G96" s="149" t="s">
        <v>516</v>
      </c>
      <c r="H96" s="149" t="s">
        <v>1276</v>
      </c>
    </row>
    <row r="97" spans="1:8">
      <c r="A97" s="149" t="s">
        <v>929</v>
      </c>
      <c r="B97" s="149" t="s">
        <v>511</v>
      </c>
      <c r="C97" s="149" t="s">
        <v>242</v>
      </c>
      <c r="D97" s="149" t="s">
        <v>247</v>
      </c>
      <c r="E97" s="174">
        <v>5</v>
      </c>
      <c r="F97" s="150">
        <v>160</v>
      </c>
      <c r="G97" s="149" t="s">
        <v>516</v>
      </c>
      <c r="H97" s="149" t="s">
        <v>1275</v>
      </c>
    </row>
    <row r="98" spans="1:8">
      <c r="A98" s="149" t="s">
        <v>930</v>
      </c>
      <c r="B98" s="149" t="s">
        <v>511</v>
      </c>
      <c r="C98" s="149" t="s">
        <v>242</v>
      </c>
      <c r="D98" s="149" t="s">
        <v>247</v>
      </c>
      <c r="E98" s="174">
        <v>5</v>
      </c>
      <c r="F98" s="150">
        <v>160</v>
      </c>
      <c r="G98" s="149" t="s">
        <v>516</v>
      </c>
      <c r="H98" s="149" t="s">
        <v>1275</v>
      </c>
    </row>
    <row r="99" spans="1:8">
      <c r="A99" s="149" t="s">
        <v>573</v>
      </c>
      <c r="B99" s="149" t="s">
        <v>511</v>
      </c>
      <c r="C99" s="149" t="s">
        <v>207</v>
      </c>
      <c r="D99" s="149" t="s">
        <v>246</v>
      </c>
      <c r="E99" s="174">
        <v>9</v>
      </c>
      <c r="F99" s="150">
        <v>3020</v>
      </c>
      <c r="G99" s="149" t="s">
        <v>516</v>
      </c>
      <c r="H99" s="149" t="s">
        <v>1275</v>
      </c>
    </row>
    <row r="100" spans="1:8">
      <c r="A100" s="149" t="s">
        <v>862</v>
      </c>
      <c r="B100" s="149" t="s">
        <v>511</v>
      </c>
      <c r="C100" s="149" t="s">
        <v>242</v>
      </c>
      <c r="D100" s="149" t="s">
        <v>246</v>
      </c>
      <c r="E100" s="174">
        <v>4</v>
      </c>
      <c r="F100" s="150">
        <v>650</v>
      </c>
      <c r="G100" s="149" t="s">
        <v>516</v>
      </c>
      <c r="H100" s="149" t="s">
        <v>1275</v>
      </c>
    </row>
    <row r="101" spans="1:8">
      <c r="A101" s="149" t="s">
        <v>821</v>
      </c>
      <c r="B101" s="149" t="s">
        <v>511</v>
      </c>
      <c r="C101" s="149" t="s">
        <v>204</v>
      </c>
      <c r="D101" s="149" t="s">
        <v>246</v>
      </c>
      <c r="E101" s="174">
        <v>12</v>
      </c>
      <c r="F101" s="150">
        <v>520</v>
      </c>
      <c r="G101" s="149" t="s">
        <v>517</v>
      </c>
      <c r="H101" s="149" t="s">
        <v>1278</v>
      </c>
    </row>
    <row r="102" spans="1:8">
      <c r="A102" s="149" t="s">
        <v>839</v>
      </c>
      <c r="B102" s="149" t="s">
        <v>511</v>
      </c>
      <c r="C102" s="149" t="s">
        <v>207</v>
      </c>
      <c r="D102" s="149" t="s">
        <v>246</v>
      </c>
      <c r="E102" s="174">
        <v>9</v>
      </c>
      <c r="F102" s="150">
        <v>400</v>
      </c>
      <c r="G102" s="149" t="s">
        <v>516</v>
      </c>
      <c r="H102" s="149" t="s">
        <v>1275</v>
      </c>
    </row>
    <row r="103" spans="1:8">
      <c r="A103" s="149" t="s">
        <v>840</v>
      </c>
      <c r="B103" s="149" t="s">
        <v>511</v>
      </c>
      <c r="C103" s="149" t="s">
        <v>206</v>
      </c>
      <c r="D103" s="149" t="s">
        <v>245</v>
      </c>
      <c r="E103" s="174">
        <v>9</v>
      </c>
      <c r="F103" s="150">
        <v>400</v>
      </c>
      <c r="G103" s="149" t="s">
        <v>516</v>
      </c>
      <c r="H103" s="149" t="s">
        <v>1276</v>
      </c>
    </row>
    <row r="104" spans="1:8">
      <c r="A104" s="149" t="s">
        <v>850</v>
      </c>
      <c r="B104" s="149" t="s">
        <v>511</v>
      </c>
      <c r="C104" s="149" t="s">
        <v>128</v>
      </c>
      <c r="D104" s="149" t="s">
        <v>245</v>
      </c>
      <c r="E104" s="174">
        <v>21</v>
      </c>
      <c r="F104" s="150">
        <v>400</v>
      </c>
      <c r="G104" s="149" t="s">
        <v>516</v>
      </c>
      <c r="H104" s="149" t="s">
        <v>1276</v>
      </c>
    </row>
    <row r="105" spans="1:8">
      <c r="A105" s="149" t="s">
        <v>877</v>
      </c>
      <c r="B105" s="149" t="s">
        <v>1306</v>
      </c>
      <c r="C105" s="149" t="s">
        <v>646</v>
      </c>
      <c r="D105" s="149" t="s">
        <v>245</v>
      </c>
      <c r="E105" s="174">
        <v>59</v>
      </c>
      <c r="F105" s="150">
        <v>295</v>
      </c>
      <c r="G105" s="149" t="s">
        <v>516</v>
      </c>
      <c r="H105" s="149" t="s">
        <v>1277</v>
      </c>
    </row>
    <row r="106" spans="1:8">
      <c r="A106" s="149" t="s">
        <v>925</v>
      </c>
      <c r="B106" s="149" t="s">
        <v>1306</v>
      </c>
      <c r="C106" s="149" t="s">
        <v>926</v>
      </c>
      <c r="D106" s="149" t="s">
        <v>245</v>
      </c>
      <c r="E106" s="174">
        <v>47</v>
      </c>
      <c r="F106" s="150">
        <v>60</v>
      </c>
      <c r="G106" s="149" t="s">
        <v>516</v>
      </c>
      <c r="H106" s="149" t="s">
        <v>1277</v>
      </c>
    </row>
    <row r="107" spans="1:8">
      <c r="A107" s="149" t="s">
        <v>867</v>
      </c>
      <c r="B107" s="149" t="s">
        <v>511</v>
      </c>
      <c r="C107" s="149" t="s">
        <v>126</v>
      </c>
      <c r="D107" s="149" t="s">
        <v>244</v>
      </c>
      <c r="E107" s="174">
        <v>22</v>
      </c>
      <c r="F107" s="150">
        <v>400</v>
      </c>
      <c r="G107" s="149" t="s">
        <v>516</v>
      </c>
      <c r="H107" s="149" t="s">
        <v>1275</v>
      </c>
    </row>
    <row r="108" spans="1:8">
      <c r="A108" s="149" t="s">
        <v>883</v>
      </c>
      <c r="B108" s="149" t="s">
        <v>1306</v>
      </c>
      <c r="C108" s="149" t="s">
        <v>885</v>
      </c>
      <c r="D108" s="149" t="s">
        <v>244</v>
      </c>
      <c r="E108" s="174">
        <v>54</v>
      </c>
      <c r="F108" s="150">
        <v>305</v>
      </c>
      <c r="G108" s="149" t="s">
        <v>516</v>
      </c>
      <c r="H108" s="149" t="s">
        <v>1276</v>
      </c>
    </row>
    <row r="109" spans="1:8">
      <c r="A109" s="149" t="s">
        <v>719</v>
      </c>
      <c r="B109" s="149" t="s">
        <v>511</v>
      </c>
      <c r="C109" s="149" t="s">
        <v>210</v>
      </c>
      <c r="D109" s="149" t="s">
        <v>243</v>
      </c>
      <c r="E109" s="174">
        <v>3</v>
      </c>
      <c r="F109" s="150">
        <v>1948</v>
      </c>
      <c r="G109" s="149" t="s">
        <v>517</v>
      </c>
      <c r="H109" s="149" t="s">
        <v>1278</v>
      </c>
    </row>
    <row r="110" spans="1:8">
      <c r="A110" s="149" t="s">
        <v>878</v>
      </c>
      <c r="B110" s="149" t="s">
        <v>511</v>
      </c>
      <c r="C110" s="149" t="s">
        <v>204</v>
      </c>
      <c r="D110" s="149" t="s">
        <v>243</v>
      </c>
      <c r="E110" s="174">
        <v>9</v>
      </c>
      <c r="F110" s="150">
        <v>375</v>
      </c>
      <c r="G110" s="149" t="s">
        <v>517</v>
      </c>
      <c r="H110" s="149" t="s">
        <v>1282</v>
      </c>
    </row>
    <row r="111" spans="1:8">
      <c r="A111" s="149" t="s">
        <v>886</v>
      </c>
      <c r="B111" s="149" t="s">
        <v>1306</v>
      </c>
      <c r="C111" s="149" t="s">
        <v>744</v>
      </c>
      <c r="D111" s="149" t="s">
        <v>243</v>
      </c>
      <c r="E111" s="174">
        <v>46</v>
      </c>
      <c r="F111" s="150">
        <v>350</v>
      </c>
      <c r="G111" s="149" t="s">
        <v>516</v>
      </c>
      <c r="H111" s="149" t="s">
        <v>1277</v>
      </c>
    </row>
    <row r="112" spans="1:8">
      <c r="A112" s="149" t="s">
        <v>910</v>
      </c>
      <c r="B112" s="149" t="s">
        <v>511</v>
      </c>
      <c r="C112" s="149" t="s">
        <v>207</v>
      </c>
      <c r="D112" s="149" t="s">
        <v>243</v>
      </c>
      <c r="E112" s="174">
        <v>6</v>
      </c>
      <c r="F112" s="150">
        <v>105</v>
      </c>
      <c r="G112" s="149" t="s">
        <v>516</v>
      </c>
      <c r="H112" s="149" t="s">
        <v>1274</v>
      </c>
    </row>
    <row r="113" spans="1:8">
      <c r="A113" s="149" t="s">
        <v>668</v>
      </c>
      <c r="B113" s="149" t="s">
        <v>511</v>
      </c>
      <c r="C113" s="149" t="s">
        <v>632</v>
      </c>
      <c r="D113" s="149" t="s">
        <v>242</v>
      </c>
      <c r="E113" s="174">
        <v>42</v>
      </c>
      <c r="F113" s="150">
        <v>2404</v>
      </c>
      <c r="G113" s="149" t="s">
        <v>516</v>
      </c>
      <c r="H113" s="149" t="s">
        <v>1275</v>
      </c>
    </row>
    <row r="114" spans="1:8">
      <c r="A114" s="149" t="s">
        <v>865</v>
      </c>
      <c r="B114" s="149" t="s">
        <v>511</v>
      </c>
      <c r="C114" s="149" t="s">
        <v>202</v>
      </c>
      <c r="D114" s="149" t="s">
        <v>242</v>
      </c>
      <c r="E114" s="174">
        <v>10</v>
      </c>
      <c r="F114" s="150">
        <v>775</v>
      </c>
      <c r="G114" s="149" t="s">
        <v>516</v>
      </c>
      <c r="H114" s="149" t="s">
        <v>1277</v>
      </c>
    </row>
    <row r="115" spans="1:8">
      <c r="A115" s="149" t="s">
        <v>871</v>
      </c>
      <c r="B115" s="149" t="s">
        <v>511</v>
      </c>
      <c r="C115" s="149" t="s">
        <v>202</v>
      </c>
      <c r="D115" s="149" t="s">
        <v>242</v>
      </c>
      <c r="E115" s="174">
        <v>10</v>
      </c>
      <c r="F115" s="150">
        <v>670</v>
      </c>
      <c r="G115" s="149" t="s">
        <v>516</v>
      </c>
      <c r="H115" s="149" t="s">
        <v>1277</v>
      </c>
    </row>
    <row r="116" spans="1:8">
      <c r="A116" s="149" t="s">
        <v>869</v>
      </c>
      <c r="B116" s="149" t="s">
        <v>511</v>
      </c>
      <c r="C116" s="149" t="s">
        <v>124</v>
      </c>
      <c r="D116" s="149" t="s">
        <v>242</v>
      </c>
      <c r="E116" s="174">
        <v>22</v>
      </c>
      <c r="F116" s="150">
        <v>575</v>
      </c>
      <c r="G116" s="149" t="s">
        <v>517</v>
      </c>
      <c r="H116" s="149" t="s">
        <v>1278</v>
      </c>
    </row>
    <row r="117" spans="1:8">
      <c r="A117" s="149" t="s">
        <v>932</v>
      </c>
      <c r="B117" s="149" t="s">
        <v>511</v>
      </c>
      <c r="C117" s="149" t="s">
        <v>210</v>
      </c>
      <c r="D117" s="149" t="s">
        <v>242</v>
      </c>
      <c r="E117" s="174">
        <v>2</v>
      </c>
      <c r="F117" s="150">
        <v>500</v>
      </c>
      <c r="G117" s="149" t="s">
        <v>517</v>
      </c>
      <c r="H117" s="149" t="s">
        <v>1278</v>
      </c>
    </row>
    <row r="118" spans="1:8">
      <c r="A118" s="149" t="s">
        <v>832</v>
      </c>
      <c r="B118" s="149" t="s">
        <v>511</v>
      </c>
      <c r="C118" s="149" t="s">
        <v>129</v>
      </c>
      <c r="D118" s="149" t="s">
        <v>242</v>
      </c>
      <c r="E118" s="174">
        <v>17</v>
      </c>
      <c r="F118" s="150">
        <v>440</v>
      </c>
      <c r="G118" s="149" t="s">
        <v>516</v>
      </c>
      <c r="H118" s="149" t="s">
        <v>1276</v>
      </c>
    </row>
    <row r="119" spans="1:8">
      <c r="A119" s="149" t="s">
        <v>887</v>
      </c>
      <c r="B119" s="149" t="s">
        <v>511</v>
      </c>
      <c r="C119" s="149" t="s">
        <v>204</v>
      </c>
      <c r="D119" s="149" t="s">
        <v>242</v>
      </c>
      <c r="E119" s="174">
        <v>8</v>
      </c>
      <c r="F119" s="150">
        <v>400</v>
      </c>
      <c r="G119" s="149" t="s">
        <v>517</v>
      </c>
      <c r="H119" s="149" t="s">
        <v>1278</v>
      </c>
    </row>
    <row r="120" spans="1:8">
      <c r="A120" s="149" t="s">
        <v>905</v>
      </c>
      <c r="B120" s="149" t="s">
        <v>1306</v>
      </c>
      <c r="C120" s="149" t="s">
        <v>789</v>
      </c>
      <c r="D120" s="149" t="s">
        <v>242</v>
      </c>
      <c r="E120" s="174">
        <v>36</v>
      </c>
      <c r="F120" s="150">
        <v>305</v>
      </c>
      <c r="G120" s="149" t="s">
        <v>516</v>
      </c>
      <c r="H120" s="149" t="s">
        <v>1276</v>
      </c>
    </row>
    <row r="121" spans="1:8">
      <c r="A121" s="149" t="s">
        <v>909</v>
      </c>
      <c r="B121" s="149" t="s">
        <v>511</v>
      </c>
      <c r="C121" s="149" t="s">
        <v>129</v>
      </c>
      <c r="D121" s="149" t="s">
        <v>242</v>
      </c>
      <c r="E121" s="174">
        <v>17</v>
      </c>
      <c r="F121" s="150">
        <v>300</v>
      </c>
      <c r="G121" s="149" t="s">
        <v>516</v>
      </c>
      <c r="H121" s="149" t="s">
        <v>1274</v>
      </c>
    </row>
    <row r="122" spans="1:8">
      <c r="A122" s="149" t="s">
        <v>942</v>
      </c>
      <c r="B122" s="149" t="s">
        <v>511</v>
      </c>
      <c r="C122" s="149" t="s">
        <v>211</v>
      </c>
      <c r="D122" s="149" t="s">
        <v>242</v>
      </c>
      <c r="E122" s="174">
        <v>1</v>
      </c>
      <c r="F122" s="150">
        <v>200</v>
      </c>
      <c r="G122" s="149" t="s">
        <v>517</v>
      </c>
      <c r="H122" s="149" t="s">
        <v>1278</v>
      </c>
    </row>
    <row r="123" spans="1:8">
      <c r="A123" s="149" t="s">
        <v>921</v>
      </c>
      <c r="B123" s="149" t="s">
        <v>1306</v>
      </c>
      <c r="C123" s="149" t="s">
        <v>646</v>
      </c>
      <c r="D123" s="149" t="s">
        <v>242</v>
      </c>
      <c r="E123" s="174">
        <v>56</v>
      </c>
      <c r="F123" s="150">
        <v>185</v>
      </c>
      <c r="G123" s="149" t="s">
        <v>516</v>
      </c>
      <c r="H123" s="149" t="s">
        <v>1277</v>
      </c>
    </row>
    <row r="124" spans="1:8">
      <c r="A124" s="149" t="s">
        <v>933</v>
      </c>
      <c r="B124" s="149" t="s">
        <v>1306</v>
      </c>
      <c r="C124" s="149" t="s">
        <v>646</v>
      </c>
      <c r="D124" s="149" t="s">
        <v>242</v>
      </c>
      <c r="E124" s="174">
        <v>56</v>
      </c>
      <c r="F124" s="150">
        <v>147</v>
      </c>
      <c r="G124" s="149" t="s">
        <v>516</v>
      </c>
      <c r="H124" s="149" t="s">
        <v>1277</v>
      </c>
    </row>
    <row r="125" spans="1:8">
      <c r="A125" s="149" t="s">
        <v>738</v>
      </c>
      <c r="B125" s="149" t="s">
        <v>511</v>
      </c>
      <c r="C125" s="149" t="s">
        <v>208</v>
      </c>
      <c r="D125" s="149" t="s">
        <v>211</v>
      </c>
      <c r="E125" s="174">
        <v>3</v>
      </c>
      <c r="F125" s="150">
        <v>3580</v>
      </c>
      <c r="G125" s="149" t="s">
        <v>517</v>
      </c>
      <c r="H125" s="149" t="s">
        <v>1278</v>
      </c>
    </row>
    <row r="126" spans="1:8">
      <c r="A126" s="149" t="s">
        <v>760</v>
      </c>
      <c r="B126" s="149" t="s">
        <v>511</v>
      </c>
      <c r="C126" s="149" t="s">
        <v>205</v>
      </c>
      <c r="D126" s="149" t="s">
        <v>211</v>
      </c>
      <c r="E126" s="174">
        <v>6</v>
      </c>
      <c r="F126" s="150">
        <v>1440</v>
      </c>
      <c r="G126" s="149" t="s">
        <v>516</v>
      </c>
      <c r="H126" s="149" t="s">
        <v>1274</v>
      </c>
    </row>
    <row r="127" spans="1:8">
      <c r="A127" s="149" t="s">
        <v>881</v>
      </c>
      <c r="B127" s="149" t="s">
        <v>511</v>
      </c>
      <c r="C127" s="149" t="s">
        <v>204</v>
      </c>
      <c r="D127" s="149" t="s">
        <v>211</v>
      </c>
      <c r="E127" s="174">
        <v>7</v>
      </c>
      <c r="F127" s="150">
        <v>550</v>
      </c>
      <c r="G127" s="149" t="s">
        <v>516</v>
      </c>
      <c r="H127" s="149" t="s">
        <v>1274</v>
      </c>
    </row>
    <row r="128" spans="1:8">
      <c r="A128" s="149" t="s">
        <v>890</v>
      </c>
      <c r="B128" s="149" t="s">
        <v>511</v>
      </c>
      <c r="C128" s="149" t="s">
        <v>204</v>
      </c>
      <c r="D128" s="149" t="s">
        <v>211</v>
      </c>
      <c r="E128" s="174">
        <v>7</v>
      </c>
      <c r="F128" s="150">
        <v>550</v>
      </c>
      <c r="G128" s="149" t="s">
        <v>517</v>
      </c>
      <c r="H128" s="149" t="s">
        <v>1274</v>
      </c>
    </row>
    <row r="129" spans="1:8">
      <c r="A129" s="149" t="s">
        <v>698</v>
      </c>
      <c r="B129" s="149" t="s">
        <v>511</v>
      </c>
      <c r="C129" s="149" t="s">
        <v>133</v>
      </c>
      <c r="D129" s="149" t="s">
        <v>211</v>
      </c>
      <c r="E129" s="174">
        <v>12</v>
      </c>
      <c r="F129" s="150">
        <v>520</v>
      </c>
      <c r="G129" s="149" t="s">
        <v>517</v>
      </c>
      <c r="H129" s="149" t="s">
        <v>1278</v>
      </c>
    </row>
    <row r="130" spans="1:8">
      <c r="A130" s="149" t="s">
        <v>898</v>
      </c>
      <c r="B130" s="149" t="s">
        <v>511</v>
      </c>
      <c r="C130" s="149" t="s">
        <v>122</v>
      </c>
      <c r="D130" s="149" t="s">
        <v>211</v>
      </c>
      <c r="E130" s="174">
        <v>23</v>
      </c>
      <c r="F130" s="150">
        <v>328</v>
      </c>
      <c r="G130" s="149" t="s">
        <v>516</v>
      </c>
      <c r="H130" s="149" t="s">
        <v>1276</v>
      </c>
    </row>
    <row r="131" spans="1:8">
      <c r="A131" s="149" t="s">
        <v>934</v>
      </c>
      <c r="B131" s="149" t="s">
        <v>511</v>
      </c>
      <c r="C131" s="149" t="s">
        <v>209</v>
      </c>
      <c r="D131" s="149" t="s">
        <v>211</v>
      </c>
      <c r="E131" s="174">
        <v>2</v>
      </c>
      <c r="F131" s="150">
        <v>325</v>
      </c>
      <c r="G131" s="149" t="s">
        <v>517</v>
      </c>
      <c r="H131" s="149" t="s">
        <v>1274</v>
      </c>
    </row>
    <row r="132" spans="1:8">
      <c r="A132" s="149" t="s">
        <v>941</v>
      </c>
      <c r="B132" s="149" t="s">
        <v>511</v>
      </c>
      <c r="C132" s="149" t="s">
        <v>208</v>
      </c>
      <c r="D132" s="149" t="s">
        <v>211</v>
      </c>
      <c r="E132" s="174">
        <v>3</v>
      </c>
      <c r="F132" s="150">
        <v>85</v>
      </c>
      <c r="G132" s="149" t="s">
        <v>517</v>
      </c>
      <c r="H132" s="149" t="s">
        <v>1278</v>
      </c>
    </row>
    <row r="133" spans="1:8">
      <c r="A133" s="149" t="s">
        <v>894</v>
      </c>
      <c r="B133" s="149" t="s">
        <v>511</v>
      </c>
      <c r="C133" s="149" t="s">
        <v>122</v>
      </c>
      <c r="D133" s="149" t="s">
        <v>210</v>
      </c>
      <c r="E133" s="174">
        <v>22</v>
      </c>
      <c r="F133" s="150">
        <v>510</v>
      </c>
      <c r="G133" s="149" t="s">
        <v>516</v>
      </c>
      <c r="H133" s="149" t="s">
        <v>1276</v>
      </c>
    </row>
    <row r="134" spans="1:8">
      <c r="A134" s="149" t="s">
        <v>876</v>
      </c>
      <c r="B134" s="149" t="s">
        <v>511</v>
      </c>
      <c r="C134" s="149" t="s">
        <v>582</v>
      </c>
      <c r="D134" s="149" t="s">
        <v>209</v>
      </c>
      <c r="E134" s="174">
        <v>23</v>
      </c>
      <c r="F134" s="150">
        <v>1130</v>
      </c>
      <c r="G134" s="149" t="s">
        <v>516</v>
      </c>
      <c r="H134" s="149" t="s">
        <v>1274</v>
      </c>
    </row>
    <row r="135" spans="1:8">
      <c r="A135" s="149" t="s">
        <v>927</v>
      </c>
      <c r="B135" s="149" t="s">
        <v>511</v>
      </c>
      <c r="C135" s="149" t="s">
        <v>130</v>
      </c>
      <c r="D135" s="149" t="s">
        <v>209</v>
      </c>
      <c r="E135" s="174">
        <v>13</v>
      </c>
      <c r="F135" s="150">
        <v>450</v>
      </c>
      <c r="G135" s="149" t="s">
        <v>516</v>
      </c>
      <c r="H135" s="149" t="s">
        <v>1274</v>
      </c>
    </row>
    <row r="136" spans="1:8">
      <c r="A136" s="149" t="s">
        <v>931</v>
      </c>
      <c r="B136" s="149" t="s">
        <v>1306</v>
      </c>
      <c r="C136" s="149" t="s">
        <v>208</v>
      </c>
      <c r="D136" s="149" t="s">
        <v>209</v>
      </c>
      <c r="E136" s="174">
        <v>1</v>
      </c>
      <c r="F136" s="150">
        <v>400</v>
      </c>
      <c r="G136" s="149" t="s">
        <v>517</v>
      </c>
      <c r="H136" s="149" t="s">
        <v>1280</v>
      </c>
    </row>
    <row r="137" spans="1:8">
      <c r="A137" s="149" t="s">
        <v>922</v>
      </c>
      <c r="B137" s="149" t="s">
        <v>511</v>
      </c>
      <c r="C137" s="149" t="s">
        <v>207</v>
      </c>
      <c r="D137" s="149" t="s">
        <v>209</v>
      </c>
      <c r="E137" s="174">
        <v>2</v>
      </c>
      <c r="F137" s="150">
        <v>340</v>
      </c>
      <c r="G137" s="149" t="s">
        <v>517</v>
      </c>
      <c r="H137" s="149" t="s">
        <v>1275</v>
      </c>
    </row>
    <row r="138" spans="1:8">
      <c r="A138" s="149" t="s">
        <v>936</v>
      </c>
      <c r="B138" s="149" t="s">
        <v>511</v>
      </c>
      <c r="C138" s="149" t="s">
        <v>123</v>
      </c>
      <c r="D138" s="149" t="s">
        <v>208</v>
      </c>
      <c r="E138" s="174">
        <v>19</v>
      </c>
      <c r="F138" s="150">
        <v>400</v>
      </c>
      <c r="G138" s="149" t="s">
        <v>516</v>
      </c>
      <c r="H138" s="149" t="s">
        <v>1277</v>
      </c>
    </row>
    <row r="139" spans="1:8">
      <c r="A139" s="149" t="s">
        <v>939</v>
      </c>
      <c r="B139" s="149" t="s">
        <v>511</v>
      </c>
      <c r="C139" s="149" t="s">
        <v>130</v>
      </c>
      <c r="D139" s="149" t="s">
        <v>208</v>
      </c>
      <c r="E139" s="174">
        <v>12</v>
      </c>
      <c r="F139" s="150">
        <v>395</v>
      </c>
      <c r="G139" s="149" t="s">
        <v>516</v>
      </c>
      <c r="H139" s="149" t="s">
        <v>1282</v>
      </c>
    </row>
    <row r="140" spans="1:8">
      <c r="A140" s="149" t="s">
        <v>723</v>
      </c>
      <c r="B140" s="149" t="s">
        <v>511</v>
      </c>
      <c r="C140" s="149" t="s">
        <v>201</v>
      </c>
      <c r="D140" s="149" t="s">
        <v>207</v>
      </c>
      <c r="E140" s="174">
        <v>6</v>
      </c>
      <c r="F140" s="150">
        <v>2564</v>
      </c>
      <c r="G140" s="149" t="s">
        <v>516</v>
      </c>
      <c r="H140" s="149" t="s">
        <v>1275</v>
      </c>
    </row>
    <row r="141" spans="1:8">
      <c r="A141" s="149" t="s">
        <v>945</v>
      </c>
      <c r="B141" s="149" t="s">
        <v>1306</v>
      </c>
      <c r="C141" s="149" t="s">
        <v>646</v>
      </c>
      <c r="D141" s="149" t="s">
        <v>207</v>
      </c>
      <c r="E141" s="174">
        <v>51</v>
      </c>
      <c r="F141" s="150">
        <v>710</v>
      </c>
      <c r="G141" s="149" t="s">
        <v>516</v>
      </c>
      <c r="H141" s="149" t="s">
        <v>1274</v>
      </c>
    </row>
    <row r="142" spans="1:8">
      <c r="A142" s="149" t="s">
        <v>841</v>
      </c>
      <c r="B142" s="149" t="s">
        <v>511</v>
      </c>
      <c r="C142" s="149" t="s">
        <v>123</v>
      </c>
      <c r="D142" s="149" t="s">
        <v>207</v>
      </c>
      <c r="E142" s="174">
        <v>18</v>
      </c>
      <c r="F142" s="150">
        <v>420</v>
      </c>
      <c r="G142" s="149" t="s">
        <v>516</v>
      </c>
      <c r="H142" s="149" t="s">
        <v>1276</v>
      </c>
    </row>
    <row r="143" spans="1:8">
      <c r="A143" s="149" t="s">
        <v>943</v>
      </c>
      <c r="B143" s="149" t="s">
        <v>511</v>
      </c>
      <c r="C143" s="149" t="s">
        <v>124</v>
      </c>
      <c r="D143" s="149" t="s">
        <v>206</v>
      </c>
      <c r="E143" s="174">
        <v>16</v>
      </c>
      <c r="F143" s="150">
        <v>1375</v>
      </c>
      <c r="G143" s="149" t="s">
        <v>516</v>
      </c>
      <c r="H143" s="149" t="s">
        <v>1276</v>
      </c>
    </row>
    <row r="144" spans="1:8">
      <c r="A144" s="149" t="s">
        <v>946</v>
      </c>
      <c r="B144" s="149" t="s">
        <v>511</v>
      </c>
      <c r="C144" s="149" t="s">
        <v>131</v>
      </c>
      <c r="D144" s="149" t="s">
        <v>206</v>
      </c>
      <c r="E144" s="174">
        <v>9</v>
      </c>
      <c r="F144" s="150">
        <v>869</v>
      </c>
      <c r="G144" s="149" t="s">
        <v>516</v>
      </c>
      <c r="H144" s="149" t="s">
        <v>1277</v>
      </c>
    </row>
    <row r="145" spans="1:8">
      <c r="A145" s="149" t="s">
        <v>947</v>
      </c>
      <c r="B145" s="149" t="s">
        <v>511</v>
      </c>
      <c r="C145" s="149" t="s">
        <v>122</v>
      </c>
      <c r="D145" s="149" t="s">
        <v>206</v>
      </c>
      <c r="E145" s="174">
        <v>18</v>
      </c>
      <c r="F145" s="150">
        <v>430</v>
      </c>
      <c r="G145" s="149" t="s">
        <v>517</v>
      </c>
      <c r="H145" s="149" t="s">
        <v>1276</v>
      </c>
    </row>
    <row r="146" spans="1:8">
      <c r="A146" s="149" t="s">
        <v>949</v>
      </c>
      <c r="B146" s="149" t="s">
        <v>511</v>
      </c>
      <c r="C146" s="149" t="s">
        <v>203</v>
      </c>
      <c r="D146" s="149" t="s">
        <v>206</v>
      </c>
      <c r="E146" s="174">
        <v>3</v>
      </c>
      <c r="F146" s="150">
        <v>404</v>
      </c>
      <c r="G146" s="149" t="s">
        <v>516</v>
      </c>
      <c r="H146" s="149" t="s">
        <v>1278</v>
      </c>
    </row>
    <row r="147" spans="1:8">
      <c r="A147" s="149" t="s">
        <v>952</v>
      </c>
      <c r="B147" s="149" t="s">
        <v>511</v>
      </c>
      <c r="C147" s="149" t="s">
        <v>202</v>
      </c>
      <c r="D147" s="149" t="s">
        <v>206</v>
      </c>
      <c r="E147" s="174">
        <v>4</v>
      </c>
      <c r="F147" s="150">
        <v>380</v>
      </c>
      <c r="G147" s="149" t="s">
        <v>516</v>
      </c>
      <c r="H147" s="149" t="s">
        <v>1277</v>
      </c>
    </row>
    <row r="148" spans="1:8">
      <c r="A148" s="149" t="s">
        <v>948</v>
      </c>
      <c r="B148" s="149" t="s">
        <v>511</v>
      </c>
      <c r="C148" s="149" t="s">
        <v>200</v>
      </c>
      <c r="D148" s="149" t="s">
        <v>206</v>
      </c>
      <c r="E148" s="174">
        <v>6</v>
      </c>
      <c r="F148" s="150">
        <v>360</v>
      </c>
      <c r="G148" s="149" t="s">
        <v>516</v>
      </c>
      <c r="H148" s="149" t="s">
        <v>1275</v>
      </c>
    </row>
    <row r="149" spans="1:8">
      <c r="A149" s="149" t="s">
        <v>950</v>
      </c>
      <c r="B149" s="149" t="s">
        <v>1306</v>
      </c>
      <c r="C149" s="149" t="s">
        <v>951</v>
      </c>
      <c r="D149" s="149" t="s">
        <v>206</v>
      </c>
      <c r="E149" s="174">
        <v>51</v>
      </c>
      <c r="F149" s="150">
        <v>275</v>
      </c>
      <c r="G149" s="149" t="s">
        <v>516</v>
      </c>
      <c r="H149" s="149" t="s">
        <v>1277</v>
      </c>
    </row>
    <row r="150" spans="1:8">
      <c r="A150" s="149" t="s">
        <v>954</v>
      </c>
      <c r="B150" s="149" t="s">
        <v>511</v>
      </c>
      <c r="C150" s="149" t="s">
        <v>632</v>
      </c>
      <c r="D150" s="149" t="s">
        <v>205</v>
      </c>
      <c r="E150" s="174">
        <v>35</v>
      </c>
      <c r="F150" s="150">
        <v>345</v>
      </c>
      <c r="G150" s="149" t="s">
        <v>517</v>
      </c>
      <c r="H150" s="149" t="s">
        <v>1275</v>
      </c>
    </row>
    <row r="151" spans="1:8">
      <c r="A151" s="149" t="s">
        <v>957</v>
      </c>
      <c r="B151" s="149" t="s">
        <v>1306</v>
      </c>
      <c r="C151" s="149" t="s">
        <v>646</v>
      </c>
      <c r="D151" s="149" t="s">
        <v>205</v>
      </c>
      <c r="E151" s="174">
        <v>49</v>
      </c>
      <c r="F151" s="150">
        <v>300</v>
      </c>
      <c r="G151" s="149" t="s">
        <v>516</v>
      </c>
      <c r="H151" s="149" t="s">
        <v>1276</v>
      </c>
    </row>
    <row r="152" spans="1:8">
      <c r="A152" s="149" t="s">
        <v>965</v>
      </c>
      <c r="B152" s="149" t="s">
        <v>511</v>
      </c>
      <c r="C152" s="149" t="s">
        <v>122</v>
      </c>
      <c r="D152" s="149" t="s">
        <v>205</v>
      </c>
      <c r="E152" s="174">
        <v>17</v>
      </c>
      <c r="F152" s="150">
        <v>135</v>
      </c>
      <c r="G152" s="149" t="s">
        <v>517</v>
      </c>
      <c r="H152" s="149" t="s">
        <v>1275</v>
      </c>
    </row>
    <row r="153" spans="1:8">
      <c r="A153" s="149" t="s">
        <v>944</v>
      </c>
      <c r="B153" s="149" t="s">
        <v>511</v>
      </c>
      <c r="C153" s="149" t="s">
        <v>126</v>
      </c>
      <c r="D153" s="149" t="s">
        <v>204</v>
      </c>
      <c r="E153" s="174">
        <v>12</v>
      </c>
      <c r="F153" s="150">
        <v>1330</v>
      </c>
      <c r="G153" s="149" t="s">
        <v>516</v>
      </c>
      <c r="H153" s="149" t="s">
        <v>1274</v>
      </c>
    </row>
    <row r="154" spans="1:8">
      <c r="A154" s="149" t="s">
        <v>953</v>
      </c>
      <c r="B154" s="149" t="s">
        <v>511</v>
      </c>
      <c r="C154" s="149" t="s">
        <v>123</v>
      </c>
      <c r="D154" s="149" t="s">
        <v>204</v>
      </c>
      <c r="E154" s="174">
        <v>15</v>
      </c>
      <c r="F154" s="150">
        <v>400</v>
      </c>
      <c r="G154" s="149" t="s">
        <v>516</v>
      </c>
      <c r="H154" s="149" t="s">
        <v>1276</v>
      </c>
    </row>
    <row r="155" spans="1:8">
      <c r="A155" s="149" t="s">
        <v>955</v>
      </c>
      <c r="B155" s="149" t="s">
        <v>511</v>
      </c>
      <c r="C155" s="149" t="s">
        <v>126</v>
      </c>
      <c r="D155" s="149" t="s">
        <v>204</v>
      </c>
      <c r="E155" s="174">
        <v>12</v>
      </c>
      <c r="F155" s="150">
        <v>325</v>
      </c>
      <c r="G155" s="149" t="s">
        <v>516</v>
      </c>
      <c r="H155" s="149" t="s">
        <v>1274</v>
      </c>
    </row>
    <row r="156" spans="1:8">
      <c r="A156" s="149" t="s">
        <v>956</v>
      </c>
      <c r="B156" s="149" t="s">
        <v>511</v>
      </c>
      <c r="C156" s="149" t="s">
        <v>131</v>
      </c>
      <c r="D156" s="149" t="s">
        <v>203</v>
      </c>
      <c r="E156" s="174">
        <v>6</v>
      </c>
      <c r="F156" s="150">
        <v>395</v>
      </c>
      <c r="G156" s="149" t="s">
        <v>517</v>
      </c>
      <c r="H156" s="149" t="s">
        <v>1274</v>
      </c>
    </row>
    <row r="157" spans="1:8">
      <c r="A157" s="149" t="s">
        <v>958</v>
      </c>
      <c r="B157" s="149" t="s">
        <v>511</v>
      </c>
      <c r="C157" s="149" t="s">
        <v>125</v>
      </c>
      <c r="D157" s="149" t="s">
        <v>203</v>
      </c>
      <c r="E157" s="174">
        <v>12</v>
      </c>
      <c r="F157" s="150">
        <v>395</v>
      </c>
      <c r="G157" s="149" t="s">
        <v>516</v>
      </c>
      <c r="H157" s="149" t="s">
        <v>1277</v>
      </c>
    </row>
    <row r="158" spans="1:8">
      <c r="A158" s="149" t="s">
        <v>959</v>
      </c>
      <c r="B158" s="149" t="s">
        <v>511</v>
      </c>
      <c r="C158" s="149" t="s">
        <v>133</v>
      </c>
      <c r="D158" s="149" t="s">
        <v>203</v>
      </c>
      <c r="E158" s="174">
        <v>4</v>
      </c>
      <c r="F158" s="150">
        <v>395</v>
      </c>
      <c r="G158" s="149" t="s">
        <v>517</v>
      </c>
      <c r="H158" s="149" t="s">
        <v>1278</v>
      </c>
    </row>
    <row r="159" spans="1:8">
      <c r="A159" s="149" t="s">
        <v>961</v>
      </c>
      <c r="B159" s="149" t="s">
        <v>511</v>
      </c>
      <c r="C159" s="149" t="s">
        <v>125</v>
      </c>
      <c r="D159" s="149" t="s">
        <v>202</v>
      </c>
      <c r="E159" s="174">
        <v>11</v>
      </c>
      <c r="F159" s="150">
        <v>400</v>
      </c>
      <c r="G159" s="149" t="s">
        <v>516</v>
      </c>
      <c r="H159" s="149" t="s">
        <v>1275</v>
      </c>
    </row>
    <row r="160" spans="1:8">
      <c r="A160" s="149" t="s">
        <v>962</v>
      </c>
      <c r="B160" s="149" t="s">
        <v>1306</v>
      </c>
      <c r="C160" s="149" t="s">
        <v>133</v>
      </c>
      <c r="D160" s="149" t="s">
        <v>202</v>
      </c>
      <c r="E160" s="174">
        <v>3</v>
      </c>
      <c r="F160" s="150">
        <v>400</v>
      </c>
      <c r="G160" s="149" t="s">
        <v>517</v>
      </c>
      <c r="H160" s="149" t="s">
        <v>1281</v>
      </c>
    </row>
    <row r="161" spans="1:8">
      <c r="A161" s="149" t="s">
        <v>963</v>
      </c>
      <c r="B161" s="149" t="s">
        <v>511</v>
      </c>
      <c r="C161" s="149" t="s">
        <v>131</v>
      </c>
      <c r="D161" s="149" t="s">
        <v>202</v>
      </c>
      <c r="E161" s="174">
        <v>5</v>
      </c>
      <c r="F161" s="150">
        <v>395</v>
      </c>
      <c r="G161" s="149" t="s">
        <v>516</v>
      </c>
      <c r="H161" s="149" t="s">
        <v>1275</v>
      </c>
    </row>
    <row r="162" spans="1:8">
      <c r="A162" s="149" t="s">
        <v>973</v>
      </c>
      <c r="B162" s="149" t="s">
        <v>511</v>
      </c>
      <c r="C162" s="149" t="s">
        <v>201</v>
      </c>
      <c r="D162" s="149" t="s">
        <v>202</v>
      </c>
      <c r="E162" s="174">
        <v>1</v>
      </c>
      <c r="F162" s="150">
        <v>85</v>
      </c>
      <c r="G162" s="149" t="s">
        <v>517</v>
      </c>
      <c r="H162" s="149" t="s">
        <v>1281</v>
      </c>
    </row>
    <row r="163" spans="1:8">
      <c r="A163" s="149" t="s">
        <v>960</v>
      </c>
      <c r="B163" s="149" t="s">
        <v>1306</v>
      </c>
      <c r="C163" s="149" t="s">
        <v>584</v>
      </c>
      <c r="D163" s="149" t="s">
        <v>201</v>
      </c>
      <c r="E163" s="174">
        <v>24</v>
      </c>
      <c r="F163" s="150">
        <v>785</v>
      </c>
      <c r="G163" s="149" t="s">
        <v>516</v>
      </c>
      <c r="H163" s="149" t="s">
        <v>1277</v>
      </c>
    </row>
    <row r="164" spans="1:8">
      <c r="A164" s="149" t="s">
        <v>964</v>
      </c>
      <c r="B164" s="149" t="s">
        <v>1306</v>
      </c>
      <c r="C164" s="149" t="s">
        <v>132</v>
      </c>
      <c r="D164" s="149" t="s">
        <v>201</v>
      </c>
      <c r="E164" s="174">
        <v>3</v>
      </c>
      <c r="F164" s="150">
        <v>625</v>
      </c>
      <c r="G164" s="149" t="s">
        <v>517</v>
      </c>
      <c r="H164" s="149" t="s">
        <v>1275</v>
      </c>
    </row>
    <row r="165" spans="1:8">
      <c r="A165" s="149" t="s">
        <v>966</v>
      </c>
      <c r="B165" s="149" t="s">
        <v>511</v>
      </c>
      <c r="C165" s="149" t="s">
        <v>132</v>
      </c>
      <c r="D165" s="149" t="s">
        <v>201</v>
      </c>
      <c r="E165" s="174">
        <v>3</v>
      </c>
      <c r="F165" s="150">
        <v>531</v>
      </c>
      <c r="G165" s="149" t="s">
        <v>517</v>
      </c>
      <c r="H165" s="149" t="s">
        <v>1275</v>
      </c>
    </row>
    <row r="166" spans="1:8">
      <c r="A166" s="149" t="s">
        <v>967</v>
      </c>
      <c r="B166" s="149" t="s">
        <v>511</v>
      </c>
      <c r="C166" s="149" t="s">
        <v>123</v>
      </c>
      <c r="D166" s="149" t="s">
        <v>201</v>
      </c>
      <c r="E166" s="174">
        <v>12</v>
      </c>
      <c r="F166" s="150">
        <v>375</v>
      </c>
      <c r="G166" s="149" t="s">
        <v>517</v>
      </c>
      <c r="H166" s="149" t="s">
        <v>1277</v>
      </c>
    </row>
    <row r="167" spans="1:8">
      <c r="A167" s="149" t="s">
        <v>968</v>
      </c>
      <c r="B167" s="149" t="s">
        <v>511</v>
      </c>
      <c r="C167" s="149" t="s">
        <v>124</v>
      </c>
      <c r="D167" s="149" t="s">
        <v>201</v>
      </c>
      <c r="E167" s="174">
        <v>11</v>
      </c>
      <c r="F167" s="150">
        <v>375</v>
      </c>
      <c r="G167" s="149" t="s">
        <v>517</v>
      </c>
      <c r="H167" s="149" t="s">
        <v>1278</v>
      </c>
    </row>
    <row r="168" spans="1:8">
      <c r="A168" s="149" t="s">
        <v>969</v>
      </c>
      <c r="B168" s="149" t="s">
        <v>511</v>
      </c>
      <c r="C168" s="149" t="s">
        <v>133</v>
      </c>
      <c r="D168" s="149" t="s">
        <v>201</v>
      </c>
      <c r="E168" s="174">
        <v>2</v>
      </c>
      <c r="F168" s="150">
        <v>360</v>
      </c>
      <c r="G168" s="149" t="s">
        <v>517</v>
      </c>
      <c r="H168" s="149" t="s">
        <v>1278</v>
      </c>
    </row>
    <row r="169" spans="1:8">
      <c r="A169" s="149" t="s">
        <v>970</v>
      </c>
      <c r="B169" s="149" t="s">
        <v>1306</v>
      </c>
      <c r="C169" s="149" t="s">
        <v>132</v>
      </c>
      <c r="D169" s="149" t="s">
        <v>201</v>
      </c>
      <c r="E169" s="174">
        <v>3</v>
      </c>
      <c r="F169" s="150">
        <v>350</v>
      </c>
      <c r="G169" s="149" t="s">
        <v>517</v>
      </c>
      <c r="H169" s="149" t="s">
        <v>1275</v>
      </c>
    </row>
    <row r="170" spans="1:8">
      <c r="A170" s="149" t="s">
        <v>972</v>
      </c>
      <c r="B170" s="149" t="s">
        <v>511</v>
      </c>
      <c r="C170" s="149" t="s">
        <v>600</v>
      </c>
      <c r="D170" s="149" t="s">
        <v>200</v>
      </c>
      <c r="E170" s="174">
        <v>13</v>
      </c>
      <c r="F170" s="150">
        <v>570</v>
      </c>
      <c r="G170" s="149" t="s">
        <v>516</v>
      </c>
      <c r="H170" s="149" t="s">
        <v>1276</v>
      </c>
    </row>
    <row r="171" spans="1:8">
      <c r="A171" s="149" t="s">
        <v>974</v>
      </c>
      <c r="B171" s="149" t="s">
        <v>1306</v>
      </c>
      <c r="C171" s="149" t="s">
        <v>820</v>
      </c>
      <c r="D171" s="149" t="s">
        <v>200</v>
      </c>
      <c r="E171" s="174">
        <v>39</v>
      </c>
      <c r="F171" s="150">
        <v>420</v>
      </c>
      <c r="G171" s="149" t="s">
        <v>516</v>
      </c>
      <c r="H171" s="149" t="s">
        <v>1278</v>
      </c>
    </row>
    <row r="172" spans="1:8">
      <c r="A172" s="149" t="s">
        <v>971</v>
      </c>
      <c r="B172" s="149" t="s">
        <v>511</v>
      </c>
      <c r="C172" s="149" t="s">
        <v>125</v>
      </c>
      <c r="D172" s="149" t="s">
        <v>133</v>
      </c>
      <c r="E172" s="174">
        <v>8</v>
      </c>
      <c r="F172" s="150">
        <v>1960</v>
      </c>
      <c r="G172" s="149" t="s">
        <v>516</v>
      </c>
      <c r="H172" s="149" t="s">
        <v>1274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13"/>
  <sheetViews>
    <sheetView showGridLines="0" workbookViewId="0">
      <selection activeCell="G7" sqref="G7"/>
    </sheetView>
  </sheetViews>
  <sheetFormatPr defaultRowHeight="12"/>
  <cols>
    <col min="1" max="1" width="1.7109375" style="175" customWidth="1"/>
    <col min="2" max="2" width="9.140625" style="175"/>
    <col min="3" max="3" width="11.28515625" style="175" bestFit="1" customWidth="1"/>
    <col min="4" max="5" width="23.140625" style="175" bestFit="1" customWidth="1"/>
    <col min="6" max="9" width="9.140625" style="175"/>
    <col min="10" max="10" width="10.5703125" style="175" bestFit="1" customWidth="1"/>
    <col min="11" max="16384" width="9.140625" style="175"/>
  </cols>
  <sheetData>
    <row r="2" spans="2:38" ht="16.5">
      <c r="B2" s="37" t="str">
        <f>+'Tech Stack'!B2</f>
        <v>Keystone Bookkeepers</v>
      </c>
    </row>
    <row r="3" spans="2:38">
      <c r="B3" s="38" t="s">
        <v>1307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</row>
    <row r="5" spans="2:38">
      <c r="B5" s="225"/>
      <c r="C5" s="225"/>
      <c r="D5" s="74" t="s">
        <v>1197</v>
      </c>
      <c r="E5" s="227"/>
      <c r="F5" s="228"/>
      <c r="G5" s="225"/>
      <c r="H5" s="74" t="s">
        <v>1325</v>
      </c>
      <c r="I5" s="227"/>
      <c r="J5" s="74" t="s">
        <v>1324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30" t="s">
        <v>478</v>
      </c>
      <c r="C6" s="226" t="s">
        <v>116</v>
      </c>
      <c r="D6" s="207" t="s">
        <v>1311</v>
      </c>
      <c r="E6" s="226" t="s">
        <v>1312</v>
      </c>
      <c r="F6" s="229" t="s">
        <v>1319</v>
      </c>
      <c r="G6" s="226" t="s">
        <v>1335</v>
      </c>
      <c r="H6" s="207" t="s">
        <v>1326</v>
      </c>
      <c r="I6" s="226" t="s">
        <v>1327</v>
      </c>
      <c r="J6" s="206">
        <v>45658</v>
      </c>
      <c r="K6" s="206">
        <f>EOMONTH(J6,0)+1</f>
        <v>45689</v>
      </c>
      <c r="L6" s="206">
        <f t="shared" ref="L6:AB6" si="0">EOMONTH(K6,0)+1</f>
        <v>45717</v>
      </c>
      <c r="M6" s="206">
        <f t="shared" si="0"/>
        <v>45748</v>
      </c>
      <c r="N6" s="206">
        <f t="shared" si="0"/>
        <v>45778</v>
      </c>
      <c r="O6" s="206">
        <f t="shared" si="0"/>
        <v>45809</v>
      </c>
      <c r="P6" s="206">
        <f t="shared" si="0"/>
        <v>45839</v>
      </c>
      <c r="Q6" s="206">
        <f t="shared" si="0"/>
        <v>45870</v>
      </c>
      <c r="R6" s="206">
        <f t="shared" si="0"/>
        <v>45901</v>
      </c>
      <c r="S6" s="206">
        <f t="shared" si="0"/>
        <v>45931</v>
      </c>
      <c r="T6" s="206">
        <f t="shared" si="0"/>
        <v>45962</v>
      </c>
      <c r="U6" s="206">
        <f t="shared" si="0"/>
        <v>45992</v>
      </c>
      <c r="V6" s="206">
        <f t="shared" si="0"/>
        <v>46023</v>
      </c>
      <c r="W6" s="206">
        <f t="shared" si="0"/>
        <v>46054</v>
      </c>
      <c r="X6" s="206">
        <f t="shared" si="0"/>
        <v>46082</v>
      </c>
      <c r="Y6" s="206">
        <f t="shared" si="0"/>
        <v>46113</v>
      </c>
      <c r="Z6" s="206">
        <f t="shared" si="0"/>
        <v>46143</v>
      </c>
      <c r="AA6" s="206">
        <f t="shared" si="0"/>
        <v>46174</v>
      </c>
      <c r="AB6" s="206">
        <f t="shared" si="0"/>
        <v>46204</v>
      </c>
    </row>
    <row r="7" spans="2:38" ht="12" customHeight="1">
      <c r="B7" s="175" t="s">
        <v>508</v>
      </c>
      <c r="C7" s="175" t="str">
        <f>INDEX('Customer List'!$B:$B,MATCH('Full Customer List'!$B7,'Customer List'!$A:$A,0))</f>
        <v>Active</v>
      </c>
      <c r="D7" s="175" t="str">
        <f>INDEX('Customer List'!$C:$C,MATCH('Full Customer List'!$B7,'Customer List'!$A:$A,0))</f>
        <v>Property manager</v>
      </c>
      <c r="E7" s="175" t="str">
        <f>INDEX('Customer List Mapping'!$C:$C,MATCH('Full Customer List'!D7,'Customer List Mapping'!$B:$B,0))</f>
        <v>Property Manager</v>
      </c>
      <c r="F7" s="208">
        <f>INDEX('Customer List'!$K:$K,MATCH('Full Customer List'!$B7,'Customer List'!$A:$A,0))</f>
        <v>206</v>
      </c>
      <c r="G7" s="208"/>
      <c r="H7" s="215">
        <v>45597</v>
      </c>
      <c r="I7" s="215"/>
      <c r="J7" s="208">
        <f>INDEX('Revenue by Customer'!K:K,MATCH('Full Customer List'!$B7,'Revenue by Customer'!$A:$A,0))</f>
        <v>4290</v>
      </c>
      <c r="K7" s="208">
        <f>INDEX('Revenue by Customer'!L:L,MATCH('Full Customer List'!$B7,'Revenue by Customer'!$A:$A,0))</f>
        <v>6665</v>
      </c>
      <c r="L7" s="208">
        <f>INDEX('Revenue by Customer'!M:M,MATCH('Full Customer List'!$B7,'Revenue by Customer'!$A:$A,0))</f>
        <v>15</v>
      </c>
      <c r="M7" s="208">
        <f>INDEX('Revenue by Customer'!N:N,MATCH('Full Customer List'!$B7,'Revenue by Customer'!$A:$A,0))</f>
        <v>4840</v>
      </c>
      <c r="N7" s="208">
        <f>INDEX('Revenue by Customer'!O:O,MATCH('Full Customer List'!$B7,'Revenue by Customer'!$A:$A,0))</f>
        <v>4810</v>
      </c>
      <c r="O7" s="208">
        <f>INDEX('Revenue by Customer'!P:P,MATCH('Full Customer List'!$B7,'Revenue by Customer'!$A:$A,0))</f>
        <v>4840</v>
      </c>
      <c r="P7" s="208">
        <f>INDEX('Revenue by Customer'!Q:Q,MATCH('Full Customer List'!$B7,'Revenue by Customer'!$A:$A,0))</f>
        <v>5030</v>
      </c>
      <c r="Q7" s="208">
        <f>INDEX('Revenue by Customer'!R:R,MATCH('Full Customer List'!$B7,'Revenue by Customer'!$A:$A,0))</f>
        <v>5120</v>
      </c>
      <c r="R7" s="208">
        <f>INDEX('Revenue by Customer'!S:S,MATCH('Full Customer List'!$B7,'Revenue by Customer'!$A:$A,0))</f>
        <v>6282.5</v>
      </c>
      <c r="S7" s="208">
        <f>INDEX('Revenue by Customer'!T:T,MATCH('Full Customer List'!$B7,'Revenue by Customer'!$A:$A,0))</f>
        <v>5310</v>
      </c>
      <c r="T7" s="208">
        <f>INDEX('Revenue by Customer'!U:U,MATCH('Full Customer List'!$B7,'Revenue by Customer'!$A:$A,0))</f>
        <v>6845</v>
      </c>
      <c r="U7" s="208">
        <f>INDEX('Revenue by Customer'!V:V,MATCH('Full Customer List'!$B7,'Revenue by Customer'!$A:$A,0))</f>
        <v>7910</v>
      </c>
      <c r="V7" s="208">
        <f>INDEX('Revenue by Customer'!W:W,MATCH('Full Customer List'!$B7,'Revenue by Customer'!$A:$A,0))</f>
        <v>8715</v>
      </c>
      <c r="W7" s="208">
        <f>INDEX('Revenue by Customer'!X:X,MATCH('Full Customer List'!$B7,'Revenue by Customer'!$A:$A,0))</f>
        <v>11895</v>
      </c>
      <c r="X7" s="208">
        <f>INDEX('Revenue by Customer'!Y:Y,MATCH('Full Customer List'!$B7,'Revenue by Customer'!$A:$A,0))</f>
        <v>8670</v>
      </c>
      <c r="Y7" s="208">
        <f>INDEX('Revenue by Customer'!Z:Z,MATCH('Full Customer List'!$B7,'Revenue by Customer'!$A:$A,0))</f>
        <v>9380</v>
      </c>
      <c r="Z7" s="208">
        <f>INDEX('Revenue by Customer'!AA:AA,MATCH('Full Customer List'!$B7,'Revenue by Customer'!$A:$A,0))</f>
        <v>8829.09</v>
      </c>
      <c r="AA7" s="208">
        <f>INDEX('Revenue by Customer'!AB:AB,MATCH('Full Customer List'!$B7,'Revenue by Customer'!$A:$A,0))</f>
        <v>9260</v>
      </c>
      <c r="AB7" s="208">
        <f>INDEX('Revenue by Customer'!AC:AC,MATCH('Full Customer List'!$B7,'Revenue by Customer'!$A:$A,0))</f>
        <v>9490</v>
      </c>
    </row>
    <row r="8" spans="2:38" ht="12" customHeight="1">
      <c r="B8" s="175" t="s">
        <v>524</v>
      </c>
      <c r="C8" s="175" t="str">
        <f>INDEX('Customer List'!$B:$B,MATCH('Full Customer List'!$B8,'Customer List'!$A:$A,0))</f>
        <v>Active</v>
      </c>
      <c r="D8" s="175" t="str">
        <f>INDEX('Customer List'!$C:$C,MATCH('Full Customer List'!$B8,'Customer List'!$A:$A,0))</f>
        <v>Property manager</v>
      </c>
      <c r="E8" s="175" t="str">
        <f>INDEX('Customer List Mapping'!$C:$C,MATCH('Full Customer List'!D8,'Customer List Mapping'!$B:$B,0))</f>
        <v>Property Manager</v>
      </c>
      <c r="F8" s="208">
        <f>INDEX('Customer List'!$K:$K,MATCH('Full Customer List'!$B8,'Customer List'!$A:$A,0))</f>
        <v>163</v>
      </c>
      <c r="G8" s="208"/>
      <c r="H8" s="215">
        <v>45931</v>
      </c>
      <c r="I8" s="215"/>
      <c r="J8" s="208" t="str">
        <f>INDEX('Revenue by Customer'!K:K,MATCH('Full Customer List'!$B8,'Revenue by Customer'!$A:$A,0))</f>
        <v/>
      </c>
      <c r="K8" s="208" t="str">
        <f>INDEX('Revenue by Customer'!L:L,MATCH('Full Customer List'!$B8,'Revenue by Customer'!$A:$A,0))</f>
        <v/>
      </c>
      <c r="L8" s="208" t="str">
        <f>INDEX('Revenue by Customer'!M:M,MATCH('Full Customer List'!$B8,'Revenue by Customer'!$A:$A,0))</f>
        <v/>
      </c>
      <c r="M8" s="208" t="str">
        <f>INDEX('Revenue by Customer'!N:N,MATCH('Full Customer List'!$B8,'Revenue by Customer'!$A:$A,0))</f>
        <v/>
      </c>
      <c r="N8" s="208" t="str">
        <f>INDEX('Revenue by Customer'!O:O,MATCH('Full Customer List'!$B8,'Revenue by Customer'!$A:$A,0))</f>
        <v/>
      </c>
      <c r="O8" s="208" t="str">
        <f>INDEX('Revenue by Customer'!P:P,MATCH('Full Customer List'!$B8,'Revenue by Customer'!$A:$A,0))</f>
        <v/>
      </c>
      <c r="P8" s="208" t="str">
        <f>INDEX('Revenue by Customer'!Q:Q,MATCH('Full Customer List'!$B8,'Revenue by Customer'!$A:$A,0))</f>
        <v/>
      </c>
      <c r="Q8" s="208" t="str">
        <f>INDEX('Revenue by Customer'!R:R,MATCH('Full Customer List'!$B8,'Revenue by Customer'!$A:$A,0))</f>
        <v/>
      </c>
      <c r="R8" s="208" t="str">
        <f>INDEX('Revenue by Customer'!S:S,MATCH('Full Customer List'!$B8,'Revenue by Customer'!$A:$A,0))</f>
        <v/>
      </c>
      <c r="S8" s="208">
        <f>INDEX('Revenue by Customer'!T:T,MATCH('Full Customer List'!$B8,'Revenue by Customer'!$A:$A,0))</f>
        <v>7884</v>
      </c>
      <c r="T8" s="208">
        <f>INDEX('Revenue by Customer'!U:U,MATCH('Full Customer List'!$B8,'Revenue by Customer'!$A:$A,0))</f>
        <v>7301</v>
      </c>
      <c r="U8" s="208">
        <f>INDEX('Revenue by Customer'!V:V,MATCH('Full Customer List'!$B8,'Revenue by Customer'!$A:$A,0))</f>
        <v>9160</v>
      </c>
      <c r="V8" s="208">
        <f>INDEX('Revenue by Customer'!W:W,MATCH('Full Customer List'!$B8,'Revenue by Customer'!$A:$A,0))</f>
        <v>6887</v>
      </c>
      <c r="W8" s="208">
        <f>INDEX('Revenue by Customer'!X:X,MATCH('Full Customer List'!$B8,'Revenue by Customer'!$A:$A,0))</f>
        <v>11121</v>
      </c>
      <c r="X8" s="208">
        <f>INDEX('Revenue by Customer'!Y:Y,MATCH('Full Customer List'!$B8,'Revenue by Customer'!$A:$A,0))</f>
        <v>8269</v>
      </c>
      <c r="Y8" s="208">
        <f>INDEX('Revenue by Customer'!Z:Z,MATCH('Full Customer List'!$B8,'Revenue by Customer'!$A:$A,0))</f>
        <v>8209</v>
      </c>
      <c r="Z8" s="208">
        <f>INDEX('Revenue by Customer'!AA:AA,MATCH('Full Customer List'!$B8,'Revenue by Customer'!$A:$A,0))</f>
        <v>8633</v>
      </c>
      <c r="AA8" s="208">
        <f>INDEX('Revenue by Customer'!AB:AB,MATCH('Full Customer List'!$B8,'Revenue by Customer'!$A:$A,0))</f>
        <v>8633</v>
      </c>
      <c r="AB8" s="208">
        <f>INDEX('Revenue by Customer'!AC:AC,MATCH('Full Customer List'!$B8,'Revenue by Customer'!$A:$A,0))</f>
        <v>8792</v>
      </c>
    </row>
    <row r="9" spans="2:38" ht="12" customHeight="1">
      <c r="B9" s="175" t="s">
        <v>531</v>
      </c>
      <c r="C9" s="175" t="str">
        <f>INDEX('Customer List'!$B:$B,MATCH('Full Customer List'!$B9,'Customer List'!$A:$A,0))</f>
        <v>Active</v>
      </c>
      <c r="D9" s="175" t="str">
        <f>INDEX('Customer List'!$C:$C,MATCH('Full Customer List'!$B9,'Customer List'!$A:$A,0))</f>
        <v>Property manager</v>
      </c>
      <c r="E9" s="175" t="str">
        <f>INDEX('Customer List Mapping'!$C:$C,MATCH('Full Customer List'!D9,'Customer List Mapping'!$B:$B,0))</f>
        <v>Property Manager</v>
      </c>
      <c r="F9" s="208">
        <f>INDEX('Customer List'!$K:$K,MATCH('Full Customer List'!$B9,'Customer List'!$A:$A,0))</f>
        <v>85</v>
      </c>
      <c r="G9" s="208"/>
      <c r="H9" s="215">
        <v>44531</v>
      </c>
      <c r="I9" s="215"/>
      <c r="J9" s="208">
        <f>INDEX('Revenue by Customer'!K:K,MATCH('Full Customer List'!$B9,'Revenue by Customer'!$A:$A,0))</f>
        <v>4835</v>
      </c>
      <c r="K9" s="208">
        <f>INDEX('Revenue by Customer'!L:L,MATCH('Full Customer List'!$B9,'Revenue by Customer'!$A:$A,0))</f>
        <v>3850</v>
      </c>
      <c r="L9" s="208">
        <f>INDEX('Revenue by Customer'!M:M,MATCH('Full Customer List'!$B9,'Revenue by Customer'!$A:$A,0))</f>
        <v>4200</v>
      </c>
      <c r="M9" s="208">
        <f>INDEX('Revenue by Customer'!N:N,MATCH('Full Customer List'!$B9,'Revenue by Customer'!$A:$A,0))</f>
        <v>4400</v>
      </c>
      <c r="N9" s="208">
        <f>INDEX('Revenue by Customer'!O:O,MATCH('Full Customer List'!$B9,'Revenue by Customer'!$A:$A,0))</f>
        <v>4450</v>
      </c>
      <c r="O9" s="208">
        <f>INDEX('Revenue by Customer'!P:P,MATCH('Full Customer List'!$B9,'Revenue by Customer'!$A:$A,0))</f>
        <v>4850</v>
      </c>
      <c r="P9" s="208">
        <f>INDEX('Revenue by Customer'!Q:Q,MATCH('Full Customer List'!$B9,'Revenue by Customer'!$A:$A,0))</f>
        <v>4800</v>
      </c>
      <c r="Q9" s="208">
        <f>INDEX('Revenue by Customer'!R:R,MATCH('Full Customer List'!$B9,'Revenue by Customer'!$A:$A,0))</f>
        <v>4900</v>
      </c>
      <c r="R9" s="208">
        <f>INDEX('Revenue by Customer'!S:S,MATCH('Full Customer List'!$B9,'Revenue by Customer'!$A:$A,0))</f>
        <v>4800</v>
      </c>
      <c r="S9" s="208">
        <f>INDEX('Revenue by Customer'!T:T,MATCH('Full Customer List'!$B9,'Revenue by Customer'!$A:$A,0))</f>
        <v>4600</v>
      </c>
      <c r="T9" s="208">
        <f>INDEX('Revenue by Customer'!U:U,MATCH('Full Customer List'!$B9,'Revenue by Customer'!$A:$A,0))</f>
        <v>4500</v>
      </c>
      <c r="U9" s="208">
        <f>INDEX('Revenue by Customer'!V:V,MATCH('Full Customer List'!$B9,'Revenue by Customer'!$A:$A,0))</f>
        <v>4350</v>
      </c>
      <c r="V9" s="208">
        <f>INDEX('Revenue by Customer'!W:W,MATCH('Full Customer List'!$B9,'Revenue by Customer'!$A:$A,0))</f>
        <v>3470</v>
      </c>
      <c r="W9" s="208">
        <f>INDEX('Revenue by Customer'!X:X,MATCH('Full Customer List'!$B9,'Revenue by Customer'!$A:$A,0))</f>
        <v>5120</v>
      </c>
      <c r="X9" s="208">
        <f>INDEX('Revenue by Customer'!Y:Y,MATCH('Full Customer List'!$B9,'Revenue by Customer'!$A:$A,0))</f>
        <v>3680</v>
      </c>
      <c r="Y9" s="208">
        <f>INDEX('Revenue by Customer'!Z:Z,MATCH('Full Customer List'!$B9,'Revenue by Customer'!$A:$A,0))</f>
        <v>3722</v>
      </c>
      <c r="Z9" s="208">
        <f>INDEX('Revenue by Customer'!AA:AA,MATCH('Full Customer List'!$B9,'Revenue by Customer'!$A:$A,0))</f>
        <v>3722</v>
      </c>
      <c r="AA9" s="208">
        <f>INDEX('Revenue by Customer'!AB:AB,MATCH('Full Customer List'!$B9,'Revenue by Customer'!$A:$A,0))</f>
        <v>3638</v>
      </c>
      <c r="AB9" s="208">
        <f>INDEX('Revenue by Customer'!AC:AC,MATCH('Full Customer List'!$B9,'Revenue by Customer'!$A:$A,0))</f>
        <v>3890</v>
      </c>
    </row>
    <row r="10" spans="2:38" ht="12" customHeight="1">
      <c r="B10" s="175" t="s">
        <v>536</v>
      </c>
      <c r="C10" s="175" t="str">
        <f>INDEX('Customer List'!$B:$B,MATCH('Full Customer List'!$B10,'Customer List'!$A:$A,0))</f>
        <v>Active</v>
      </c>
      <c r="D10" s="175" t="str">
        <f>INDEX('Customer List'!$C:$C,MATCH('Full Customer List'!$B10,'Customer List'!$A:$A,0))</f>
        <v>Property manager</v>
      </c>
      <c r="E10" s="175" t="str">
        <f>INDEX('Customer List Mapping'!$C:$C,MATCH('Full Customer List'!D10,'Customer List Mapping'!$B:$B,0))</f>
        <v>Property Manager</v>
      </c>
      <c r="F10" s="208">
        <f>INDEX('Customer List'!$K:$K,MATCH('Full Customer List'!$B10,'Customer List'!$A:$A,0))</f>
        <v>99</v>
      </c>
      <c r="G10" s="208"/>
      <c r="H10" s="215">
        <v>45717</v>
      </c>
      <c r="I10" s="215"/>
      <c r="J10" s="208" t="str">
        <f>INDEX('Revenue by Customer'!K:K,MATCH('Full Customer List'!$B10,'Revenue by Customer'!$A:$A,0))</f>
        <v/>
      </c>
      <c r="K10" s="208" t="str">
        <f>INDEX('Revenue by Customer'!L:L,MATCH('Full Customer List'!$B10,'Revenue by Customer'!$A:$A,0))</f>
        <v/>
      </c>
      <c r="L10" s="208">
        <f>INDEX('Revenue by Customer'!M:M,MATCH('Full Customer List'!$B10,'Revenue by Customer'!$A:$A,0))</f>
        <v>6672</v>
      </c>
      <c r="M10" s="208">
        <f>INDEX('Revenue by Customer'!N:N,MATCH('Full Customer List'!$B10,'Revenue by Customer'!$A:$A,0))</f>
        <v>3572</v>
      </c>
      <c r="N10" s="208">
        <f>INDEX('Revenue by Customer'!O:O,MATCH('Full Customer List'!$B10,'Revenue by Customer'!$A:$A,0))</f>
        <v>6728</v>
      </c>
      <c r="O10" s="208">
        <f>INDEX('Revenue by Customer'!P:P,MATCH('Full Customer List'!$B10,'Revenue by Customer'!$A:$A,0))</f>
        <v>3684</v>
      </c>
      <c r="P10" s="208">
        <f>INDEX('Revenue by Customer'!Q:Q,MATCH('Full Customer List'!$B10,'Revenue by Customer'!$A:$A,0))</f>
        <v>3796</v>
      </c>
      <c r="Q10" s="208">
        <f>INDEX('Revenue by Customer'!R:R,MATCH('Full Customer List'!$B10,'Revenue by Customer'!$A:$A,0))</f>
        <v>3852</v>
      </c>
      <c r="R10" s="208">
        <f>INDEX('Revenue by Customer'!S:S,MATCH('Full Customer List'!$B10,'Revenue by Customer'!$A:$A,0))</f>
        <v>3908</v>
      </c>
      <c r="S10" s="208">
        <f>INDEX('Revenue by Customer'!T:T,MATCH('Full Customer List'!$B10,'Revenue by Customer'!$A:$A,0))</f>
        <v>4188</v>
      </c>
      <c r="T10" s="208">
        <f>INDEX('Revenue by Customer'!U:U,MATCH('Full Customer List'!$B10,'Revenue by Customer'!$A:$A,0))</f>
        <v>4132</v>
      </c>
      <c r="U10" s="208">
        <f>INDEX('Revenue by Customer'!V:V,MATCH('Full Customer List'!$B10,'Revenue by Customer'!$A:$A,0))</f>
        <v>4412</v>
      </c>
      <c r="V10" s="208">
        <f>INDEX('Revenue by Customer'!W:W,MATCH('Full Customer List'!$B10,'Revenue by Customer'!$A:$A,0))</f>
        <v>4636</v>
      </c>
      <c r="W10" s="208">
        <f>INDEX('Revenue by Customer'!X:X,MATCH('Full Customer List'!$B10,'Revenue by Customer'!$A:$A,0))</f>
        <v>5891</v>
      </c>
      <c r="X10" s="208">
        <f>INDEX('Revenue by Customer'!Y:Y,MATCH('Full Customer List'!$B10,'Revenue by Customer'!$A:$A,0))</f>
        <v>3381</v>
      </c>
      <c r="Y10" s="208">
        <f>INDEX('Revenue by Customer'!Z:Z,MATCH('Full Customer List'!$B10,'Revenue by Customer'!$A:$A,0))</f>
        <v>3625</v>
      </c>
      <c r="Z10" s="208">
        <f>INDEX('Revenue by Customer'!AA:AA,MATCH('Full Customer List'!$B10,'Revenue by Customer'!$A:$A,0))</f>
        <v>3736</v>
      </c>
      <c r="AA10" s="208">
        <f>INDEX('Revenue by Customer'!AB:AB,MATCH('Full Customer List'!$B10,'Revenue by Customer'!$A:$A,0))</f>
        <v>3736</v>
      </c>
      <c r="AB10" s="208">
        <f>INDEX('Revenue by Customer'!AC:AC,MATCH('Full Customer List'!$B10,'Revenue by Customer'!$A:$A,0))</f>
        <v>3847</v>
      </c>
    </row>
    <row r="11" spans="2:38" ht="12" customHeight="1">
      <c r="B11" s="175" t="s">
        <v>540</v>
      </c>
      <c r="C11" s="175" t="str">
        <f>INDEX('Customer List'!$B:$B,MATCH('Full Customer List'!$B11,'Customer List'!$A:$A,0))</f>
        <v>Active</v>
      </c>
      <c r="D11" s="175" t="str">
        <f>INDEX('Customer List'!$C:$C,MATCH('Full Customer List'!$B11,'Customer List'!$A:$A,0))</f>
        <v>Property manager</v>
      </c>
      <c r="E11" s="175" t="str">
        <f>INDEX('Customer List Mapping'!$C:$C,MATCH('Full Customer List'!D11,'Customer List Mapping'!$B:$B,0))</f>
        <v>Property Manager</v>
      </c>
      <c r="F11" s="208">
        <f>INDEX('Customer List'!$K:$K,MATCH('Full Customer List'!$B11,'Customer List'!$A:$A,0))</f>
        <v>73</v>
      </c>
      <c r="G11" s="208"/>
      <c r="H11" s="215">
        <v>44713</v>
      </c>
      <c r="I11" s="215"/>
      <c r="J11" s="208">
        <f>INDEX('Revenue by Customer'!K:K,MATCH('Full Customer List'!$B11,'Revenue by Customer'!$A:$A,0))</f>
        <v>4020</v>
      </c>
      <c r="K11" s="208">
        <f>INDEX('Revenue by Customer'!L:L,MATCH('Full Customer List'!$B11,'Revenue by Customer'!$A:$A,0))</f>
        <v>3060</v>
      </c>
      <c r="L11" s="208">
        <f>INDEX('Revenue by Customer'!M:M,MATCH('Full Customer List'!$B11,'Revenue by Customer'!$A:$A,0))</f>
        <v>3240</v>
      </c>
      <c r="M11" s="208">
        <f>INDEX('Revenue by Customer'!N:N,MATCH('Full Customer List'!$B11,'Revenue by Customer'!$A:$A,0))</f>
        <v>3120</v>
      </c>
      <c r="N11" s="208">
        <f>INDEX('Revenue by Customer'!O:O,MATCH('Full Customer List'!$B11,'Revenue by Customer'!$A:$A,0))</f>
        <v>3240</v>
      </c>
      <c r="O11" s="208">
        <f>INDEX('Revenue by Customer'!P:P,MATCH('Full Customer List'!$B11,'Revenue by Customer'!$A:$A,0))</f>
        <v>3120</v>
      </c>
      <c r="P11" s="208">
        <f>INDEX('Revenue by Customer'!Q:Q,MATCH('Full Customer List'!$B11,'Revenue by Customer'!$A:$A,0))</f>
        <v>3480</v>
      </c>
      <c r="Q11" s="208">
        <f>INDEX('Revenue by Customer'!R:R,MATCH('Full Customer List'!$B11,'Revenue by Customer'!$A:$A,0))</f>
        <v>3480</v>
      </c>
      <c r="R11" s="208">
        <f>INDEX('Revenue by Customer'!S:S,MATCH('Full Customer List'!$B11,'Revenue by Customer'!$A:$A,0))</f>
        <v>3780</v>
      </c>
      <c r="S11" s="208">
        <f>INDEX('Revenue by Customer'!T:T,MATCH('Full Customer List'!$B11,'Revenue by Customer'!$A:$A,0))</f>
        <v>3840</v>
      </c>
      <c r="T11" s="208">
        <f>INDEX('Revenue by Customer'!U:U,MATCH('Full Customer List'!$B11,'Revenue by Customer'!$A:$A,0))</f>
        <v>3900</v>
      </c>
      <c r="U11" s="208">
        <f>INDEX('Revenue by Customer'!V:V,MATCH('Full Customer List'!$B11,'Revenue by Customer'!$A:$A,0))</f>
        <v>4020</v>
      </c>
      <c r="V11" s="208">
        <f>INDEX('Revenue by Customer'!W:W,MATCH('Full Customer List'!$B11,'Revenue by Customer'!$A:$A,0))</f>
        <v>4020</v>
      </c>
      <c r="W11" s="208">
        <f>INDEX('Revenue by Customer'!X:X,MATCH('Full Customer List'!$B11,'Revenue by Customer'!$A:$A,0))</f>
        <v>5280</v>
      </c>
      <c r="X11" s="208">
        <f>INDEX('Revenue by Customer'!Y:Y,MATCH('Full Customer List'!$B11,'Revenue by Customer'!$A:$A,0))</f>
        <v>4155</v>
      </c>
      <c r="Y11" s="208">
        <f>INDEX('Revenue by Customer'!Z:Z,MATCH('Full Customer List'!$B11,'Revenue by Customer'!$A:$A,0))</f>
        <v>3900</v>
      </c>
      <c r="Z11" s="208">
        <f>INDEX('Revenue by Customer'!AA:AA,MATCH('Full Customer List'!$B11,'Revenue by Customer'!$A:$A,0))</f>
        <v>4200</v>
      </c>
      <c r="AA11" s="208">
        <f>INDEX('Revenue by Customer'!AB:AB,MATCH('Full Customer List'!$B11,'Revenue by Customer'!$A:$A,0))</f>
        <v>3400</v>
      </c>
      <c r="AB11" s="208">
        <f>INDEX('Revenue by Customer'!AC:AC,MATCH('Full Customer List'!$B11,'Revenue by Customer'!$A:$A,0))</f>
        <v>3353</v>
      </c>
    </row>
    <row r="12" spans="2:38" ht="12" customHeight="1">
      <c r="B12" s="175" t="s">
        <v>546</v>
      </c>
      <c r="C12" s="175" t="str">
        <f>INDEX('Customer List'!$B:$B,MATCH('Full Customer List'!$B12,'Customer List'!$A:$A,0))</f>
        <v>Active</v>
      </c>
      <c r="D12" s="175" t="str">
        <f>INDEX('Customer List'!$C:$C,MATCH('Full Customer List'!$B12,'Customer List'!$A:$A,0))</f>
        <v>Property manager</v>
      </c>
      <c r="E12" s="175" t="str">
        <f>INDEX('Customer List Mapping'!$C:$C,MATCH('Full Customer List'!D12,'Customer List Mapping'!$B:$B,0))</f>
        <v>Property Manager</v>
      </c>
      <c r="F12" s="208">
        <f>INDEX('Customer List'!$K:$K,MATCH('Full Customer List'!$B12,'Customer List'!$A:$A,0))</f>
        <v>54</v>
      </c>
      <c r="G12" s="208"/>
      <c r="H12" s="215">
        <v>45444</v>
      </c>
      <c r="I12" s="215"/>
      <c r="J12" s="208">
        <f>INDEX('Revenue by Customer'!K:K,MATCH('Full Customer List'!$B12,'Revenue by Customer'!$A:$A,0))</f>
        <v>3221</v>
      </c>
      <c r="K12" s="208">
        <f>INDEX('Revenue by Customer'!L:L,MATCH('Full Customer List'!$B12,'Revenue by Customer'!$A:$A,0))</f>
        <v>3920</v>
      </c>
      <c r="L12" s="208">
        <f>INDEX('Revenue by Customer'!M:M,MATCH('Full Customer List'!$B12,'Revenue by Customer'!$A:$A,0))</f>
        <v>3290</v>
      </c>
      <c r="M12" s="208">
        <f>INDEX('Revenue by Customer'!N:N,MATCH('Full Customer List'!$B12,'Revenue by Customer'!$A:$A,0))</f>
        <v>3384</v>
      </c>
      <c r="N12" s="208">
        <f>INDEX('Revenue by Customer'!O:O,MATCH('Full Customer List'!$B12,'Revenue by Customer'!$A:$A,0))</f>
        <v>3572</v>
      </c>
      <c r="O12" s="208">
        <f>INDEX('Revenue by Customer'!P:P,MATCH('Full Customer List'!$B12,'Revenue by Customer'!$A:$A,0))</f>
        <v>3216</v>
      </c>
      <c r="P12" s="208">
        <f>INDEX('Revenue by Customer'!Q:Q,MATCH('Full Customer List'!$B12,'Revenue by Customer'!$A:$A,0))</f>
        <v>3298</v>
      </c>
      <c r="Q12" s="208">
        <f>INDEX('Revenue by Customer'!R:R,MATCH('Full Customer List'!$B12,'Revenue by Customer'!$A:$A,0))</f>
        <v>3216</v>
      </c>
      <c r="R12" s="208">
        <f>INDEX('Revenue by Customer'!S:S,MATCH('Full Customer List'!$B12,'Revenue by Customer'!$A:$A,0))</f>
        <v>3462</v>
      </c>
      <c r="S12" s="208">
        <f>INDEX('Revenue by Customer'!T:T,MATCH('Full Customer List'!$B12,'Revenue by Customer'!$A:$A,0))</f>
        <v>3626</v>
      </c>
      <c r="T12" s="208">
        <f>INDEX('Revenue by Customer'!U:U,MATCH('Full Customer List'!$B12,'Revenue by Customer'!$A:$A,0))</f>
        <v>4036</v>
      </c>
      <c r="U12" s="208">
        <f>INDEX('Revenue by Customer'!V:V,MATCH('Full Customer List'!$B12,'Revenue by Customer'!$A:$A,0))</f>
        <v>4061</v>
      </c>
      <c r="V12" s="208">
        <f>INDEX('Revenue by Customer'!W:W,MATCH('Full Customer List'!$B12,'Revenue by Customer'!$A:$A,0))</f>
        <v>4036</v>
      </c>
      <c r="W12" s="208">
        <f>INDEX('Revenue by Customer'!X:X,MATCH('Full Customer List'!$B12,'Revenue by Customer'!$A:$A,0))</f>
        <v>4921</v>
      </c>
      <c r="X12" s="208">
        <f>INDEX('Revenue by Customer'!Y:Y,MATCH('Full Customer List'!$B12,'Revenue by Customer'!$A:$A,0))</f>
        <v>4133</v>
      </c>
      <c r="Y12" s="208">
        <f>INDEX('Revenue by Customer'!Z:Z,MATCH('Full Customer List'!$B12,'Revenue by Customer'!$A:$A,0))</f>
        <v>3805</v>
      </c>
      <c r="Z12" s="208">
        <f>INDEX('Revenue by Customer'!AA:AA,MATCH('Full Customer List'!$B12,'Revenue by Customer'!$A:$A,0))</f>
        <v>3872</v>
      </c>
      <c r="AA12" s="208">
        <f>INDEX('Revenue by Customer'!AB:AB,MATCH('Full Customer List'!$B12,'Revenue by Customer'!$A:$A,0))</f>
        <v>3272</v>
      </c>
      <c r="AB12" s="208">
        <f>INDEX('Revenue by Customer'!AC:AC,MATCH('Full Customer List'!$B12,'Revenue by Customer'!$A:$A,0))</f>
        <v>3318</v>
      </c>
    </row>
    <row r="13" spans="2:38" ht="12" customHeight="1">
      <c r="B13" s="175" t="s">
        <v>549</v>
      </c>
      <c r="C13" s="175" t="str">
        <f>INDEX('Customer List'!$B:$B,MATCH('Full Customer List'!$B13,'Customer List'!$A:$A,0))</f>
        <v>Active</v>
      </c>
      <c r="D13" s="175" t="str">
        <f>INDEX('Customer List'!$C:$C,MATCH('Full Customer List'!$B13,'Customer List'!$A:$A,0))</f>
        <v>Property manager</v>
      </c>
      <c r="E13" s="175" t="str">
        <f>INDEX('Customer List Mapping'!$C:$C,MATCH('Full Customer List'!D13,'Customer List Mapping'!$B:$B,0))</f>
        <v>Property Manager</v>
      </c>
      <c r="F13" s="208">
        <f>INDEX('Customer List'!$K:$K,MATCH('Full Customer List'!$B13,'Customer List'!$A:$A,0))</f>
        <v>81</v>
      </c>
      <c r="G13" s="208"/>
      <c r="H13" s="215">
        <v>45717</v>
      </c>
      <c r="I13" s="215"/>
      <c r="J13" s="208" t="str">
        <f>INDEX('Revenue by Customer'!K:K,MATCH('Full Customer List'!$B13,'Revenue by Customer'!$A:$A,0))</f>
        <v/>
      </c>
      <c r="K13" s="208" t="str">
        <f>INDEX('Revenue by Customer'!L:L,MATCH('Full Customer List'!$B13,'Revenue by Customer'!$A:$A,0))</f>
        <v/>
      </c>
      <c r="L13" s="208">
        <f>INDEX('Revenue by Customer'!M:M,MATCH('Full Customer List'!$B13,'Revenue by Customer'!$A:$A,0))</f>
        <v>3040</v>
      </c>
      <c r="M13" s="208">
        <f>INDEX('Revenue by Customer'!N:N,MATCH('Full Customer List'!$B13,'Revenue by Customer'!$A:$A,0))</f>
        <v>2445</v>
      </c>
      <c r="N13" s="208">
        <f>INDEX('Revenue by Customer'!O:O,MATCH('Full Customer List'!$B13,'Revenue by Customer'!$A:$A,0))</f>
        <v>2090</v>
      </c>
      <c r="O13" s="208">
        <f>INDEX('Revenue by Customer'!P:P,MATCH('Full Customer List'!$B13,'Revenue by Customer'!$A:$A,0))</f>
        <v>2090</v>
      </c>
      <c r="P13" s="208">
        <f>INDEX('Revenue by Customer'!Q:Q,MATCH('Full Customer List'!$B13,'Revenue by Customer'!$A:$A,0))</f>
        <v>1980</v>
      </c>
      <c r="Q13" s="208">
        <f>INDEX('Revenue by Customer'!R:R,MATCH('Full Customer List'!$B13,'Revenue by Customer'!$A:$A,0))</f>
        <v>1870</v>
      </c>
      <c r="R13" s="208">
        <f>INDEX('Revenue by Customer'!S:S,MATCH('Full Customer List'!$B13,'Revenue by Customer'!$A:$A,0))</f>
        <v>2090</v>
      </c>
      <c r="S13" s="208">
        <f>INDEX('Revenue by Customer'!T:T,MATCH('Full Customer List'!$B13,'Revenue by Customer'!$A:$A,0))</f>
        <v>2180</v>
      </c>
      <c r="T13" s="208">
        <f>INDEX('Revenue by Customer'!U:U,MATCH('Full Customer List'!$B13,'Revenue by Customer'!$A:$A,0))</f>
        <v>2289</v>
      </c>
      <c r="U13" s="208">
        <f>INDEX('Revenue by Customer'!V:V,MATCH('Full Customer List'!$B13,'Revenue by Customer'!$A:$A,0))</f>
        <v>2071</v>
      </c>
      <c r="V13" s="208">
        <f>INDEX('Revenue by Customer'!W:W,MATCH('Full Customer List'!$B13,'Revenue by Customer'!$A:$A,0))</f>
        <v>2071</v>
      </c>
      <c r="W13" s="208">
        <f>INDEX('Revenue by Customer'!X:X,MATCH('Full Customer List'!$B13,'Revenue by Customer'!$A:$A,0))</f>
        <v>3100</v>
      </c>
      <c r="X13" s="208">
        <f>INDEX('Revenue by Customer'!Y:Y,MATCH('Full Customer List'!$B13,'Revenue by Customer'!$A:$A,0))</f>
        <v>2124</v>
      </c>
      <c r="Y13" s="208">
        <f>INDEX('Revenue by Customer'!Z:Z,MATCH('Full Customer List'!$B13,'Revenue by Customer'!$A:$A,0))</f>
        <v>2124</v>
      </c>
      <c r="Z13" s="208">
        <f>INDEX('Revenue by Customer'!AA:AA,MATCH('Full Customer List'!$B13,'Revenue by Customer'!$A:$A,0))</f>
        <v>6260</v>
      </c>
      <c r="AA13" s="208">
        <f>INDEX('Revenue by Customer'!AB:AB,MATCH('Full Customer List'!$B13,'Revenue by Customer'!$A:$A,0))</f>
        <v>6254</v>
      </c>
      <c r="AB13" s="208">
        <f>INDEX('Revenue by Customer'!AC:AC,MATCH('Full Customer List'!$B13,'Revenue by Customer'!$A:$A,0))</f>
        <v>6557</v>
      </c>
    </row>
    <row r="14" spans="2:38" ht="12" customHeight="1">
      <c r="B14" s="175" t="s">
        <v>551</v>
      </c>
      <c r="C14" s="175" t="str">
        <f>INDEX('Customer List'!$B:$B,MATCH('Full Customer List'!$B14,'Customer List'!$A:$A,0))</f>
        <v>Active</v>
      </c>
      <c r="D14" s="175" t="str">
        <f>INDEX('Customer List'!$C:$C,MATCH('Full Customer List'!$B14,'Customer List'!$A:$A,0))</f>
        <v>Property manager</v>
      </c>
      <c r="E14" s="175" t="str">
        <f>INDEX('Customer List Mapping'!$C:$C,MATCH('Full Customer List'!D14,'Customer List Mapping'!$B:$B,0))</f>
        <v>Property Manager</v>
      </c>
      <c r="F14" s="208">
        <f>INDEX('Customer List'!$K:$K,MATCH('Full Customer List'!$B14,'Customer List'!$A:$A,0))</f>
        <v>33</v>
      </c>
      <c r="G14" s="208"/>
      <c r="H14" s="215">
        <v>45323</v>
      </c>
      <c r="I14" s="215"/>
      <c r="J14" s="208">
        <f>INDEX('Revenue by Customer'!K:K,MATCH('Full Customer List'!$B14,'Revenue by Customer'!$A:$A,0))</f>
        <v>2370</v>
      </c>
      <c r="K14" s="208">
        <f>INDEX('Revenue by Customer'!L:L,MATCH('Full Customer List'!$B14,'Revenue by Customer'!$A:$A,0))</f>
        <v>2399</v>
      </c>
      <c r="L14" s="208">
        <f>INDEX('Revenue by Customer'!M:M,MATCH('Full Customer List'!$B14,'Revenue by Customer'!$A:$A,0))</f>
        <v>2399</v>
      </c>
      <c r="M14" s="208">
        <f>INDEX('Revenue by Customer'!N:N,MATCH('Full Customer List'!$B14,'Revenue by Customer'!$A:$A,0))</f>
        <v>2399</v>
      </c>
      <c r="N14" s="208">
        <f>INDEX('Revenue by Customer'!O:O,MATCH('Full Customer List'!$B14,'Revenue by Customer'!$A:$A,0))</f>
        <v>1906</v>
      </c>
      <c r="O14" s="208">
        <f>INDEX('Revenue by Customer'!P:P,MATCH('Full Customer List'!$B14,'Revenue by Customer'!$A:$A,0))</f>
        <v>2447</v>
      </c>
      <c r="P14" s="208">
        <f>INDEX('Revenue by Customer'!Q:Q,MATCH('Full Customer List'!$B14,'Revenue by Customer'!$A:$A,0))</f>
        <v>2420</v>
      </c>
      <c r="Q14" s="208">
        <f>INDEX('Revenue by Customer'!R:R,MATCH('Full Customer List'!$B14,'Revenue by Customer'!$A:$A,0))</f>
        <v>2514</v>
      </c>
      <c r="R14" s="208">
        <f>INDEX('Revenue by Customer'!S:S,MATCH('Full Customer List'!$B14,'Revenue by Customer'!$A:$A,0))</f>
        <v>2467</v>
      </c>
      <c r="S14" s="208">
        <f>INDEX('Revenue by Customer'!T:T,MATCH('Full Customer List'!$B14,'Revenue by Customer'!$A:$A,0))</f>
        <v>2634</v>
      </c>
      <c r="T14" s="208">
        <f>INDEX('Revenue by Customer'!U:U,MATCH('Full Customer List'!$B14,'Revenue by Customer'!$A:$A,0))</f>
        <v>2618</v>
      </c>
      <c r="U14" s="208">
        <f>INDEX('Revenue by Customer'!V:V,MATCH('Full Customer List'!$B14,'Revenue by Customer'!$A:$A,0))</f>
        <v>2694</v>
      </c>
      <c r="V14" s="208">
        <f>INDEX('Revenue by Customer'!W:W,MATCH('Full Customer List'!$B14,'Revenue by Customer'!$A:$A,0))</f>
        <v>2694</v>
      </c>
      <c r="W14" s="208">
        <f>INDEX('Revenue by Customer'!X:X,MATCH('Full Customer List'!$B14,'Revenue by Customer'!$A:$A,0))</f>
        <v>3802</v>
      </c>
      <c r="X14" s="208">
        <f>INDEX('Revenue by Customer'!Y:Y,MATCH('Full Customer List'!$B14,'Revenue by Customer'!$A:$A,0))</f>
        <v>2708</v>
      </c>
      <c r="Y14" s="208">
        <f>INDEX('Revenue by Customer'!Z:Z,MATCH('Full Customer List'!$B14,'Revenue by Customer'!$A:$A,0))</f>
        <v>2834</v>
      </c>
      <c r="Z14" s="208">
        <f>INDEX('Revenue by Customer'!AA:AA,MATCH('Full Customer List'!$B14,'Revenue by Customer'!$A:$A,0))</f>
        <v>2606</v>
      </c>
      <c r="AA14" s="208">
        <f>INDEX('Revenue by Customer'!AB:AB,MATCH('Full Customer List'!$B14,'Revenue by Customer'!$A:$A,0))</f>
        <v>2839</v>
      </c>
      <c r="AB14" s="208">
        <f>INDEX('Revenue by Customer'!AC:AC,MATCH('Full Customer List'!$B14,'Revenue by Customer'!$A:$A,0))</f>
        <v>2813</v>
      </c>
    </row>
    <row r="15" spans="2:38" ht="12" customHeight="1">
      <c r="B15" s="175" t="s">
        <v>554</v>
      </c>
      <c r="C15" s="175" t="str">
        <f>INDEX('Customer List'!$B:$B,MATCH('Full Customer List'!$B15,'Customer List'!$A:$A,0))</f>
        <v>Active</v>
      </c>
      <c r="D15" s="175" t="str">
        <f>INDEX('Customer List'!$C:$C,MATCH('Full Customer List'!$B15,'Customer List'!$A:$A,0))</f>
        <v>Property manager</v>
      </c>
      <c r="E15" s="175" t="str">
        <f>INDEX('Customer List Mapping'!$C:$C,MATCH('Full Customer List'!D15,'Customer List Mapping'!$B:$B,0))</f>
        <v>Property Manager</v>
      </c>
      <c r="F15" s="208">
        <f>INDEX('Customer List'!$K:$K,MATCH('Full Customer List'!$B15,'Customer List'!$A:$A,0))</f>
        <v>36</v>
      </c>
      <c r="G15" s="208"/>
      <c r="H15" s="215">
        <v>44713</v>
      </c>
      <c r="I15" s="215"/>
      <c r="J15" s="208">
        <f>INDEX('Revenue by Customer'!K:K,MATCH('Full Customer List'!$B15,'Revenue by Customer'!$A:$A,0))</f>
        <v>3206</v>
      </c>
      <c r="K15" s="208">
        <f>INDEX('Revenue by Customer'!L:L,MATCH('Full Customer List'!$B15,'Revenue by Customer'!$A:$A,0))</f>
        <v>2201</v>
      </c>
      <c r="L15" s="208">
        <f>INDEX('Revenue by Customer'!M:M,MATCH('Full Customer List'!$B15,'Revenue by Customer'!$A:$A,0))</f>
        <v>2485</v>
      </c>
      <c r="M15" s="208">
        <f>INDEX('Revenue by Customer'!N:N,MATCH('Full Customer List'!$B15,'Revenue by Customer'!$A:$A,0))</f>
        <v>2201</v>
      </c>
      <c r="N15" s="208">
        <f>INDEX('Revenue by Customer'!O:O,MATCH('Full Customer List'!$B15,'Revenue by Customer'!$A:$A,0))</f>
        <v>2130</v>
      </c>
      <c r="O15" s="208">
        <f>INDEX('Revenue by Customer'!P:P,MATCH('Full Customer List'!$B15,'Revenue by Customer'!$A:$A,0))</f>
        <v>2514</v>
      </c>
      <c r="P15" s="208">
        <f>INDEX('Revenue by Customer'!Q:Q,MATCH('Full Customer List'!$B15,'Revenue by Customer'!$A:$A,0))</f>
        <v>2534</v>
      </c>
      <c r="Q15" s="208">
        <f>INDEX('Revenue by Customer'!R:R,MATCH('Full Customer List'!$B15,'Revenue by Customer'!$A:$A,0))</f>
        <v>2645</v>
      </c>
      <c r="R15" s="208">
        <f>INDEX('Revenue by Customer'!S:S,MATCH('Full Customer List'!$B15,'Revenue by Customer'!$A:$A,0))</f>
        <v>2574</v>
      </c>
      <c r="S15" s="208">
        <f>INDEX('Revenue by Customer'!T:T,MATCH('Full Customer List'!$B15,'Revenue by Customer'!$A:$A,0))</f>
        <v>2880</v>
      </c>
      <c r="T15" s="208">
        <f>INDEX('Revenue by Customer'!U:U,MATCH('Full Customer List'!$B15,'Revenue by Customer'!$A:$A,0))</f>
        <v>2880</v>
      </c>
      <c r="U15" s="208">
        <f>INDEX('Revenue by Customer'!V:V,MATCH('Full Customer List'!$B15,'Revenue by Customer'!$A:$A,0))</f>
        <v>2880</v>
      </c>
      <c r="V15" s="208">
        <f>INDEX('Revenue by Customer'!W:W,MATCH('Full Customer List'!$B15,'Revenue by Customer'!$A:$A,0))</f>
        <v>2329.52</v>
      </c>
      <c r="W15" s="208">
        <f>INDEX('Revenue by Customer'!X:X,MATCH('Full Customer List'!$B15,'Revenue by Customer'!$A:$A,0))</f>
        <v>2941.11</v>
      </c>
      <c r="X15" s="208">
        <f>INDEX('Revenue by Customer'!Y:Y,MATCH('Full Customer List'!$B15,'Revenue by Customer'!$A:$A,0))</f>
        <v>2730</v>
      </c>
      <c r="Y15" s="208">
        <f>INDEX('Revenue by Customer'!Z:Z,MATCH('Full Customer List'!$B15,'Revenue by Customer'!$A:$A,0))</f>
        <v>2655</v>
      </c>
      <c r="Z15" s="208">
        <f>INDEX('Revenue by Customer'!AA:AA,MATCH('Full Customer List'!$B15,'Revenue by Customer'!$A:$A,0))</f>
        <v>2861</v>
      </c>
      <c r="AA15" s="208">
        <f>INDEX('Revenue by Customer'!AB:AB,MATCH('Full Customer List'!$B15,'Revenue by Customer'!$A:$A,0))</f>
        <v>2800</v>
      </c>
      <c r="AB15" s="208">
        <f>INDEX('Revenue by Customer'!AC:AC,MATCH('Full Customer List'!$B15,'Revenue by Customer'!$A:$A,0))</f>
        <v>2465.35</v>
      </c>
    </row>
    <row r="16" spans="2:38" ht="12" customHeight="1">
      <c r="B16" s="175" t="s">
        <v>556</v>
      </c>
      <c r="C16" s="175" t="str">
        <f>INDEX('Customer List'!$B:$B,MATCH('Full Customer List'!$B16,'Customer List'!$A:$A,0))</f>
        <v>Active</v>
      </c>
      <c r="D16" s="175" t="str">
        <f>INDEX('Customer List'!$C:$C,MATCH('Full Customer List'!$B16,'Customer List'!$A:$A,0))</f>
        <v>Property manager</v>
      </c>
      <c r="E16" s="175" t="str">
        <f>INDEX('Customer List Mapping'!$C:$C,MATCH('Full Customer List'!D16,'Customer List Mapping'!$B:$B,0))</f>
        <v>Property Manager</v>
      </c>
      <c r="F16" s="208">
        <f>INDEX('Customer List'!$K:$K,MATCH('Full Customer List'!$B16,'Customer List'!$A:$A,0))</f>
        <v>38</v>
      </c>
      <c r="G16" s="208"/>
      <c r="H16" s="215">
        <v>45413</v>
      </c>
      <c r="I16" s="215"/>
      <c r="J16" s="208">
        <f>INDEX('Revenue by Customer'!K:K,MATCH('Full Customer List'!$B16,'Revenue by Customer'!$A:$A,0))</f>
        <v>2388.75</v>
      </c>
      <c r="K16" s="208">
        <f>INDEX('Revenue by Customer'!L:L,MATCH('Full Customer List'!$B16,'Revenue by Customer'!$A:$A,0))</f>
        <v>1850</v>
      </c>
      <c r="L16" s="208">
        <f>INDEX('Revenue by Customer'!M:M,MATCH('Full Customer List'!$B16,'Revenue by Customer'!$A:$A,0))</f>
        <v>1385</v>
      </c>
      <c r="M16" s="208">
        <f>INDEX('Revenue by Customer'!N:N,MATCH('Full Customer List'!$B16,'Revenue by Customer'!$A:$A,0))</f>
        <v>1370</v>
      </c>
      <c r="N16" s="208">
        <f>INDEX('Revenue by Customer'!O:O,MATCH('Full Customer List'!$B16,'Revenue by Customer'!$A:$A,0))</f>
        <v>1240</v>
      </c>
      <c r="O16" s="208">
        <f>INDEX('Revenue by Customer'!P:P,MATCH('Full Customer List'!$B16,'Revenue by Customer'!$A:$A,0))</f>
        <v>1175</v>
      </c>
      <c r="P16" s="208">
        <f>INDEX('Revenue by Customer'!Q:Q,MATCH('Full Customer List'!$B16,'Revenue by Customer'!$A:$A,0))</f>
        <v>1305</v>
      </c>
      <c r="Q16" s="208">
        <f>INDEX('Revenue by Customer'!R:R,MATCH('Full Customer List'!$B16,'Revenue by Customer'!$A:$A,0))</f>
        <v>1370</v>
      </c>
      <c r="R16" s="208">
        <f>INDEX('Revenue by Customer'!S:S,MATCH('Full Customer List'!$B16,'Revenue by Customer'!$A:$A,0))</f>
        <v>1435</v>
      </c>
      <c r="S16" s="208">
        <f>INDEX('Revenue by Customer'!T:T,MATCH('Full Customer List'!$B16,'Revenue by Customer'!$A:$A,0))</f>
        <v>1370</v>
      </c>
      <c r="T16" s="208">
        <f>INDEX('Revenue by Customer'!U:U,MATCH('Full Customer List'!$B16,'Revenue by Customer'!$A:$A,0))</f>
        <v>1530</v>
      </c>
      <c r="U16" s="208">
        <f>INDEX('Revenue by Customer'!V:V,MATCH('Full Customer List'!$B16,'Revenue by Customer'!$A:$A,0))</f>
        <v>1500</v>
      </c>
      <c r="V16" s="208">
        <f>INDEX('Revenue by Customer'!W:W,MATCH('Full Customer List'!$B16,'Revenue by Customer'!$A:$A,0))</f>
        <v>3800</v>
      </c>
      <c r="W16" s="208">
        <f>INDEX('Revenue by Customer'!X:X,MATCH('Full Customer List'!$B16,'Revenue by Customer'!$A:$A,0))</f>
        <v>4895</v>
      </c>
      <c r="X16" s="208">
        <f>INDEX('Revenue by Customer'!Y:Y,MATCH('Full Customer List'!$B16,'Revenue by Customer'!$A:$A,0))</f>
        <v>3450</v>
      </c>
      <c r="Y16" s="208">
        <f>INDEX('Revenue by Customer'!Z:Z,MATCH('Full Customer List'!$B16,'Revenue by Customer'!$A:$A,0))</f>
        <v>3650</v>
      </c>
      <c r="Z16" s="208">
        <f>INDEX('Revenue by Customer'!AA:AA,MATCH('Full Customer List'!$B16,'Revenue by Customer'!$A:$A,0))</f>
        <v>3200</v>
      </c>
      <c r="AA16" s="208">
        <f>INDEX('Revenue by Customer'!AB:AB,MATCH('Full Customer List'!$B16,'Revenue by Customer'!$A:$A,0))</f>
        <v>3050</v>
      </c>
      <c r="AB16" s="208">
        <f>INDEX('Revenue by Customer'!AC:AC,MATCH('Full Customer List'!$B16,'Revenue by Customer'!$A:$A,0))</f>
        <v>2975</v>
      </c>
    </row>
    <row r="17" spans="2:28" ht="12" customHeight="1">
      <c r="B17" s="175" t="s">
        <v>559</v>
      </c>
      <c r="C17" s="175" t="str">
        <f>INDEX('Customer List'!$B:$B,MATCH('Full Customer List'!$B17,'Customer List'!$A:$A,0))</f>
        <v>Active</v>
      </c>
      <c r="D17" s="175" t="str">
        <f>INDEX('Customer List'!$C:$C,MATCH('Full Customer List'!$B17,'Customer List'!$A:$A,0))</f>
        <v>Property manager</v>
      </c>
      <c r="E17" s="175" t="str">
        <f>INDEX('Customer List Mapping'!$C:$C,MATCH('Full Customer List'!D17,'Customer List Mapping'!$B:$B,0))</f>
        <v>Property Manager</v>
      </c>
      <c r="F17" s="208">
        <f>INDEX('Customer List'!$K:$K,MATCH('Full Customer List'!$B17,'Customer List'!$A:$A,0))</f>
        <v>61</v>
      </c>
      <c r="G17" s="208"/>
      <c r="H17" s="215">
        <v>45200</v>
      </c>
      <c r="I17" s="215"/>
      <c r="J17" s="208">
        <f>INDEX('Revenue by Customer'!K:K,MATCH('Full Customer List'!$B17,'Revenue by Customer'!$A:$A,0))</f>
        <v>1650</v>
      </c>
      <c r="K17" s="208">
        <f>INDEX('Revenue by Customer'!L:L,MATCH('Full Customer List'!$B17,'Revenue by Customer'!$A:$A,0))</f>
        <v>2085</v>
      </c>
      <c r="L17" s="208">
        <f>INDEX('Revenue by Customer'!M:M,MATCH('Full Customer List'!$B17,'Revenue by Customer'!$A:$A,0))</f>
        <v>1650</v>
      </c>
      <c r="M17" s="208">
        <f>INDEX('Revenue by Customer'!N:N,MATCH('Full Customer List'!$B17,'Revenue by Customer'!$A:$A,0))</f>
        <v>1800</v>
      </c>
      <c r="N17" s="208">
        <f>INDEX('Revenue by Customer'!O:O,MATCH('Full Customer List'!$B17,'Revenue by Customer'!$A:$A,0))</f>
        <v>1875</v>
      </c>
      <c r="O17" s="208">
        <f>INDEX('Revenue by Customer'!P:P,MATCH('Full Customer List'!$B17,'Revenue by Customer'!$A:$A,0))</f>
        <v>1917</v>
      </c>
      <c r="P17" s="208">
        <f>INDEX('Revenue by Customer'!Q:Q,MATCH('Full Customer List'!$B17,'Revenue by Customer'!$A:$A,0))</f>
        <v>1501</v>
      </c>
      <c r="Q17" s="208">
        <f>INDEX('Revenue by Customer'!R:R,MATCH('Full Customer List'!$B17,'Revenue by Customer'!$A:$A,0))</f>
        <v>2010</v>
      </c>
      <c r="R17" s="208">
        <f>INDEX('Revenue by Customer'!S:S,MATCH('Full Customer List'!$B17,'Revenue by Customer'!$A:$A,0))</f>
        <v>2010</v>
      </c>
      <c r="S17" s="208">
        <f>INDEX('Revenue by Customer'!T:T,MATCH('Full Customer List'!$B17,'Revenue by Customer'!$A:$A,0))</f>
        <v>2020</v>
      </c>
      <c r="T17" s="208">
        <f>INDEX('Revenue by Customer'!U:U,MATCH('Full Customer List'!$B17,'Revenue by Customer'!$A:$A,0))</f>
        <v>2148</v>
      </c>
      <c r="U17" s="208">
        <f>INDEX('Revenue by Customer'!V:V,MATCH('Full Customer List'!$B17,'Revenue by Customer'!$A:$A,0))</f>
        <v>2404</v>
      </c>
      <c r="V17" s="208">
        <f>INDEX('Revenue by Customer'!W:W,MATCH('Full Customer List'!$B17,'Revenue by Customer'!$A:$A,0))</f>
        <v>2468</v>
      </c>
      <c r="W17" s="208">
        <f>INDEX('Revenue by Customer'!X:X,MATCH('Full Customer List'!$B17,'Revenue by Customer'!$A:$A,0))</f>
        <v>2922</v>
      </c>
      <c r="X17" s="208">
        <f>INDEX('Revenue by Customer'!Y:Y,MATCH('Full Customer List'!$B17,'Revenue by Customer'!$A:$A,0))</f>
        <v>2468</v>
      </c>
      <c r="Y17" s="208">
        <f>INDEX('Revenue by Customer'!Z:Z,MATCH('Full Customer List'!$B17,'Revenue by Customer'!$A:$A,0))</f>
        <v>2532</v>
      </c>
      <c r="Z17" s="208">
        <f>INDEX('Revenue by Customer'!AA:AA,MATCH('Full Customer List'!$B17,'Revenue by Customer'!$A:$A,0))</f>
        <v>2824</v>
      </c>
      <c r="AA17" s="208">
        <f>INDEX('Revenue by Customer'!AB:AB,MATCH('Full Customer List'!$B17,'Revenue by Customer'!$A:$A,0))</f>
        <v>2843</v>
      </c>
      <c r="AB17" s="208">
        <f>INDEX('Revenue by Customer'!AC:AC,MATCH('Full Customer List'!$B17,'Revenue by Customer'!$A:$A,0))</f>
        <v>2978</v>
      </c>
    </row>
    <row r="18" spans="2:28" ht="12" customHeight="1">
      <c r="B18" s="175" t="s">
        <v>563</v>
      </c>
      <c r="C18" s="175" t="str">
        <f>INDEX('Customer List'!$B:$B,MATCH('Full Customer List'!$B18,'Customer List'!$A:$A,0))</f>
        <v>Active</v>
      </c>
      <c r="D18" s="175" t="str">
        <f>INDEX('Customer List'!$C:$C,MATCH('Full Customer List'!$B18,'Customer List'!$A:$A,0))</f>
        <v>Property manager</v>
      </c>
      <c r="E18" s="175" t="str">
        <f>INDEX('Customer List Mapping'!$C:$C,MATCH('Full Customer List'!D18,'Customer List Mapping'!$B:$B,0))</f>
        <v>Property Manager</v>
      </c>
      <c r="F18" s="208">
        <f>INDEX('Customer List'!$K:$K,MATCH('Full Customer List'!$B18,'Customer List'!$A:$A,0))</f>
        <v>27</v>
      </c>
      <c r="G18" s="208"/>
      <c r="H18" s="215">
        <v>45383</v>
      </c>
      <c r="I18" s="215"/>
      <c r="J18" s="208">
        <f>INDEX('Revenue by Customer'!K:K,MATCH('Full Customer List'!$B18,'Revenue by Customer'!$A:$A,0))</f>
        <v>2252</v>
      </c>
      <c r="K18" s="208">
        <f>INDEX('Revenue by Customer'!L:L,MATCH('Full Customer List'!$B18,'Revenue by Customer'!$A:$A,0))</f>
        <v>3817</v>
      </c>
      <c r="L18" s="208">
        <f>INDEX('Revenue by Customer'!M:M,MATCH('Full Customer List'!$B18,'Revenue by Customer'!$A:$A,0))</f>
        <v>1738</v>
      </c>
      <c r="M18" s="208">
        <f>INDEX('Revenue by Customer'!N:N,MATCH('Full Customer List'!$B18,'Revenue by Customer'!$A:$A,0))</f>
        <v>2380</v>
      </c>
      <c r="N18" s="208">
        <f>INDEX('Revenue by Customer'!O:O,MATCH('Full Customer List'!$B18,'Revenue by Customer'!$A:$A,0))</f>
        <v>2285</v>
      </c>
      <c r="O18" s="208">
        <f>INDEX('Revenue by Customer'!P:P,MATCH('Full Customer List'!$B18,'Revenue by Customer'!$A:$A,0))</f>
        <v>2190</v>
      </c>
      <c r="P18" s="208">
        <f>INDEX('Revenue by Customer'!Q:Q,MATCH('Full Customer List'!$B18,'Revenue by Customer'!$A:$A,0))</f>
        <v>2285</v>
      </c>
      <c r="Q18" s="208">
        <f>INDEX('Revenue by Customer'!R:R,MATCH('Full Customer List'!$B18,'Revenue by Customer'!$A:$A,0))</f>
        <v>2285</v>
      </c>
      <c r="R18" s="208">
        <f>INDEX('Revenue by Customer'!S:S,MATCH('Full Customer List'!$B18,'Revenue by Customer'!$A:$A,0))</f>
        <v>2285</v>
      </c>
      <c r="S18" s="208">
        <f>INDEX('Revenue by Customer'!T:T,MATCH('Full Customer List'!$B18,'Revenue by Customer'!$A:$A,0))</f>
        <v>2285</v>
      </c>
      <c r="T18" s="208">
        <f>INDEX('Revenue by Customer'!U:U,MATCH('Full Customer List'!$B18,'Revenue by Customer'!$A:$A,0))</f>
        <v>2362</v>
      </c>
      <c r="U18" s="208">
        <f>INDEX('Revenue by Customer'!V:V,MATCH('Full Customer List'!$B18,'Revenue by Customer'!$A:$A,0))</f>
        <v>2362</v>
      </c>
      <c r="V18" s="208">
        <f>INDEX('Revenue by Customer'!W:W,MATCH('Full Customer List'!$B18,'Revenue by Customer'!$A:$A,0))</f>
        <v>2449</v>
      </c>
      <c r="W18" s="208">
        <f>INDEX('Revenue by Customer'!X:X,MATCH('Full Customer List'!$B18,'Revenue by Customer'!$A:$A,0))</f>
        <v>2654</v>
      </c>
      <c r="X18" s="208">
        <f>INDEX('Revenue by Customer'!Y:Y,MATCH('Full Customer List'!$B18,'Revenue by Customer'!$A:$A,0))</f>
        <v>2362</v>
      </c>
      <c r="Y18" s="208">
        <f>INDEX('Revenue by Customer'!Z:Z,MATCH('Full Customer List'!$B18,'Revenue by Customer'!$A:$A,0))</f>
        <v>2609</v>
      </c>
      <c r="Z18" s="208">
        <f>INDEX('Revenue by Customer'!AA:AA,MATCH('Full Customer List'!$B18,'Revenue by Customer'!$A:$A,0))</f>
        <v>2202.62</v>
      </c>
      <c r="AA18" s="208">
        <f>INDEX('Revenue by Customer'!AB:AB,MATCH('Full Customer List'!$B18,'Revenue by Customer'!$A:$A,0))</f>
        <v>2502</v>
      </c>
      <c r="AB18" s="208">
        <f>INDEX('Revenue by Customer'!AC:AC,MATCH('Full Customer List'!$B18,'Revenue by Customer'!$A:$A,0))</f>
        <v>2594</v>
      </c>
    </row>
    <row r="19" spans="2:28" ht="12" customHeight="1">
      <c r="B19" s="175" t="s">
        <v>564</v>
      </c>
      <c r="C19" s="175" t="str">
        <f>INDEX('Customer List'!$B:$B,MATCH('Full Customer List'!$B19,'Customer List'!$A:$A,0))</f>
        <v>Active</v>
      </c>
      <c r="D19" s="175" t="str">
        <f>INDEX('Customer List'!$C:$C,MATCH('Full Customer List'!$B19,'Customer List'!$A:$A,0))</f>
        <v>Property manager</v>
      </c>
      <c r="E19" s="175" t="str">
        <f>INDEX('Customer List Mapping'!$C:$C,MATCH('Full Customer List'!D19,'Customer List Mapping'!$B:$B,0))</f>
        <v>Property Manager</v>
      </c>
      <c r="F19" s="208">
        <f>INDEX('Customer List'!$K:$K,MATCH('Full Customer List'!$B19,'Customer List'!$A:$A,0))</f>
        <v>21</v>
      </c>
      <c r="G19" s="208"/>
      <c r="H19" s="215">
        <v>45474</v>
      </c>
      <c r="I19" s="215"/>
      <c r="J19" s="208">
        <f>INDEX('Revenue by Customer'!K:K,MATCH('Full Customer List'!$B19,'Revenue by Customer'!$A:$A,0))</f>
        <v>2775</v>
      </c>
      <c r="K19" s="208">
        <f>INDEX('Revenue by Customer'!L:L,MATCH('Full Customer List'!$B19,'Revenue by Customer'!$A:$A,0))</f>
        <v>3645</v>
      </c>
      <c r="L19" s="208">
        <f>INDEX('Revenue by Customer'!M:M,MATCH('Full Customer List'!$B19,'Revenue by Customer'!$A:$A,0))</f>
        <v>2265</v>
      </c>
      <c r="M19" s="208">
        <f>INDEX('Revenue by Customer'!N:N,MATCH('Full Customer List'!$B19,'Revenue by Customer'!$A:$A,0))</f>
        <v>5125</v>
      </c>
      <c r="N19" s="208">
        <f>INDEX('Revenue by Customer'!O:O,MATCH('Full Customer List'!$B19,'Revenue by Customer'!$A:$A,0))</f>
        <v>2550</v>
      </c>
      <c r="O19" s="208">
        <f>INDEX('Revenue by Customer'!P:P,MATCH('Full Customer List'!$B19,'Revenue by Customer'!$A:$A,0))</f>
        <v>1432.5</v>
      </c>
      <c r="P19" s="208">
        <f>INDEX('Revenue by Customer'!Q:Q,MATCH('Full Customer List'!$B19,'Revenue by Customer'!$A:$A,0))</f>
        <v>2579</v>
      </c>
      <c r="Q19" s="208">
        <f>INDEX('Revenue by Customer'!R:R,MATCH('Full Customer List'!$B19,'Revenue by Customer'!$A:$A,0))</f>
        <v>2378</v>
      </c>
      <c r="R19" s="208">
        <f>INDEX('Revenue by Customer'!S:S,MATCH('Full Customer List'!$B19,'Revenue by Customer'!$A:$A,0))</f>
        <v>2378</v>
      </c>
      <c r="S19" s="208">
        <f>INDEX('Revenue by Customer'!T:T,MATCH('Full Customer List'!$B19,'Revenue by Customer'!$A:$A,0))</f>
        <v>2378</v>
      </c>
      <c r="T19" s="208">
        <f>INDEX('Revenue by Customer'!U:U,MATCH('Full Customer List'!$B19,'Revenue by Customer'!$A:$A,0))</f>
        <v>2311</v>
      </c>
      <c r="U19" s="208">
        <f>INDEX('Revenue by Customer'!V:V,MATCH('Full Customer List'!$B19,'Revenue by Customer'!$A:$A,0))</f>
        <v>2311</v>
      </c>
      <c r="V19" s="208">
        <f>INDEX('Revenue by Customer'!W:W,MATCH('Full Customer List'!$B19,'Revenue by Customer'!$A:$A,0))</f>
        <v>2445</v>
      </c>
      <c r="W19" s="208">
        <f>INDEX('Revenue by Customer'!X:X,MATCH('Full Customer List'!$B19,'Revenue by Customer'!$A:$A,0))</f>
        <v>3149</v>
      </c>
      <c r="X19" s="208">
        <f>INDEX('Revenue by Customer'!Y:Y,MATCH('Full Customer List'!$B19,'Revenue by Customer'!$A:$A,0))</f>
        <v>3023</v>
      </c>
      <c r="Y19" s="208">
        <f>INDEX('Revenue by Customer'!Z:Z,MATCH('Full Customer List'!$B19,'Revenue by Customer'!$A:$A,0))</f>
        <v>2393</v>
      </c>
      <c r="Z19" s="208">
        <f>INDEX('Revenue by Customer'!AA:AA,MATCH('Full Customer List'!$B19,'Revenue by Customer'!$A:$A,0))</f>
        <v>2378</v>
      </c>
      <c r="AA19" s="208">
        <f>INDEX('Revenue by Customer'!AB:AB,MATCH('Full Customer List'!$B19,'Revenue by Customer'!$A:$A,0))</f>
        <v>1877</v>
      </c>
      <c r="AB19" s="208">
        <f>INDEX('Revenue by Customer'!AC:AC,MATCH('Full Customer List'!$B19,'Revenue by Customer'!$A:$A,0))</f>
        <v>1852</v>
      </c>
    </row>
    <row r="20" spans="2:28" ht="12" customHeight="1">
      <c r="B20" s="175" t="s">
        <v>566</v>
      </c>
      <c r="C20" s="175" t="str">
        <f>INDEX('Customer List'!$B:$B,MATCH('Full Customer List'!$B20,'Customer List'!$A:$A,0))</f>
        <v>Active</v>
      </c>
      <c r="D20" s="175" t="str">
        <f>INDEX('Customer List'!$C:$C,MATCH('Full Customer List'!$B20,'Customer List'!$A:$A,0))</f>
        <v>Property manager</v>
      </c>
      <c r="E20" s="175" t="str">
        <f>INDEX('Customer List Mapping'!$C:$C,MATCH('Full Customer List'!D20,'Customer List Mapping'!$B:$B,0))</f>
        <v>Property Manager</v>
      </c>
      <c r="F20" s="208">
        <f>INDEX('Customer List'!$K:$K,MATCH('Full Customer List'!$B20,'Customer List'!$A:$A,0))</f>
        <v>25</v>
      </c>
      <c r="G20" s="208"/>
      <c r="H20" s="215">
        <v>45292</v>
      </c>
      <c r="I20" s="215"/>
      <c r="J20" s="208">
        <f>INDEX('Revenue by Customer'!K:K,MATCH('Full Customer List'!$B20,'Revenue by Customer'!$A:$A,0))</f>
        <v>2000</v>
      </c>
      <c r="K20" s="208">
        <f>INDEX('Revenue by Customer'!L:L,MATCH('Full Customer List'!$B20,'Revenue by Customer'!$A:$A,0))</f>
        <v>2225</v>
      </c>
      <c r="L20" s="208">
        <f>INDEX('Revenue by Customer'!M:M,MATCH('Full Customer List'!$B20,'Revenue by Customer'!$A:$A,0))</f>
        <v>2095</v>
      </c>
      <c r="M20" s="208">
        <f>INDEX('Revenue by Customer'!N:N,MATCH('Full Customer List'!$B20,'Revenue by Customer'!$A:$A,0))</f>
        <v>2285</v>
      </c>
      <c r="N20" s="208">
        <f>INDEX('Revenue by Customer'!O:O,MATCH('Full Customer List'!$B20,'Revenue by Customer'!$A:$A,0))</f>
        <v>2356.25</v>
      </c>
      <c r="O20" s="208">
        <f>INDEX('Revenue by Customer'!P:P,MATCH('Full Customer List'!$B20,'Revenue by Customer'!$A:$A,0))</f>
        <v>2380</v>
      </c>
      <c r="P20" s="208">
        <f>INDEX('Revenue by Customer'!Q:Q,MATCH('Full Customer List'!$B20,'Revenue by Customer'!$A:$A,0))</f>
        <v>2193.75</v>
      </c>
      <c r="Q20" s="208">
        <f>INDEX('Revenue by Customer'!R:R,MATCH('Full Customer List'!$B20,'Revenue by Customer'!$A:$A,0))</f>
        <v>2275</v>
      </c>
      <c r="R20" s="208">
        <f>INDEX('Revenue by Customer'!S:S,MATCH('Full Customer List'!$B20,'Revenue by Customer'!$A:$A,0))</f>
        <v>2275</v>
      </c>
      <c r="S20" s="208">
        <f>INDEX('Revenue by Customer'!T:T,MATCH('Full Customer List'!$B20,'Revenue by Customer'!$A:$A,0))</f>
        <v>2275</v>
      </c>
      <c r="T20" s="208">
        <f>INDEX('Revenue by Customer'!U:U,MATCH('Full Customer List'!$B20,'Revenue by Customer'!$A:$A,0))</f>
        <v>2525</v>
      </c>
      <c r="U20" s="208">
        <f>INDEX('Revenue by Customer'!V:V,MATCH('Full Customer List'!$B20,'Revenue by Customer'!$A:$A,0))</f>
        <v>2275</v>
      </c>
      <c r="V20" s="208">
        <f>INDEX('Revenue by Customer'!W:W,MATCH('Full Customer List'!$B20,'Revenue by Customer'!$A:$A,0))</f>
        <v>2285</v>
      </c>
      <c r="W20" s="208">
        <f>INDEX('Revenue by Customer'!X:X,MATCH('Full Customer List'!$B20,'Revenue by Customer'!$A:$A,0))</f>
        <v>2585</v>
      </c>
      <c r="X20" s="208">
        <f>INDEX('Revenue by Customer'!Y:Y,MATCH('Full Customer List'!$B20,'Revenue by Customer'!$A:$A,0))</f>
        <v>2285</v>
      </c>
      <c r="Y20" s="208">
        <f>INDEX('Revenue by Customer'!Z:Z,MATCH('Full Customer List'!$B20,'Revenue by Customer'!$A:$A,0))</f>
        <v>2285</v>
      </c>
      <c r="Z20" s="208">
        <f>INDEX('Revenue by Customer'!AA:AA,MATCH('Full Customer List'!$B20,'Revenue by Customer'!$A:$A,0))</f>
        <v>2285</v>
      </c>
      <c r="AA20" s="208">
        <f>INDEX('Revenue by Customer'!AB:AB,MATCH('Full Customer List'!$B20,'Revenue by Customer'!$A:$A,0))</f>
        <v>2285</v>
      </c>
      <c r="AB20" s="208">
        <f>INDEX('Revenue by Customer'!AC:AC,MATCH('Full Customer List'!$B20,'Revenue by Customer'!$A:$A,0))</f>
        <v>2285</v>
      </c>
    </row>
    <row r="21" spans="2:28" ht="12" customHeight="1">
      <c r="B21" s="175" t="s">
        <v>571</v>
      </c>
      <c r="C21" s="175" t="str">
        <f>INDEX('Customer List'!$B:$B,MATCH('Full Customer List'!$B21,'Customer List'!$A:$A,0))</f>
        <v>Active</v>
      </c>
      <c r="D21" s="175" t="str">
        <f>INDEX('Customer List'!$C:$C,MATCH('Full Customer List'!$B21,'Customer List'!$A:$A,0))</f>
        <v>Property manager</v>
      </c>
      <c r="E21" s="175" t="str">
        <f>INDEX('Customer List Mapping'!$C:$C,MATCH('Full Customer List'!D21,'Customer List Mapping'!$B:$B,0))</f>
        <v>Property Manager</v>
      </c>
      <c r="F21" s="208">
        <f>INDEX('Customer List'!$K:$K,MATCH('Full Customer List'!$B21,'Customer List'!$A:$A,0))</f>
        <v>60</v>
      </c>
      <c r="G21" s="208"/>
      <c r="H21" s="215">
        <v>45778</v>
      </c>
      <c r="I21" s="215"/>
      <c r="J21" s="208" t="str">
        <f>INDEX('Revenue by Customer'!K:K,MATCH('Full Customer List'!$B21,'Revenue by Customer'!$A:$A,0))</f>
        <v/>
      </c>
      <c r="K21" s="208" t="str">
        <f>INDEX('Revenue by Customer'!L:L,MATCH('Full Customer List'!$B21,'Revenue by Customer'!$A:$A,0))</f>
        <v/>
      </c>
      <c r="L21" s="208" t="str">
        <f>INDEX('Revenue by Customer'!M:M,MATCH('Full Customer List'!$B21,'Revenue by Customer'!$A:$A,0))</f>
        <v/>
      </c>
      <c r="M21" s="208" t="str">
        <f>INDEX('Revenue by Customer'!N:N,MATCH('Full Customer List'!$B21,'Revenue by Customer'!$A:$A,0))</f>
        <v/>
      </c>
      <c r="N21" s="208">
        <f>INDEX('Revenue by Customer'!O:O,MATCH('Full Customer List'!$B21,'Revenue by Customer'!$A:$A,0))</f>
        <v>2925</v>
      </c>
      <c r="O21" s="208">
        <f>INDEX('Revenue by Customer'!P:P,MATCH('Full Customer List'!$B21,'Revenue by Customer'!$A:$A,0))</f>
        <v>1675</v>
      </c>
      <c r="P21" s="208">
        <f>INDEX('Revenue by Customer'!Q:Q,MATCH('Full Customer List'!$B21,'Revenue by Customer'!$A:$A,0))</f>
        <v>1864</v>
      </c>
      <c r="Q21" s="208">
        <f>INDEX('Revenue by Customer'!R:R,MATCH('Full Customer List'!$B21,'Revenue by Customer'!$A:$A,0))</f>
        <v>1927</v>
      </c>
      <c r="R21" s="208">
        <f>INDEX('Revenue by Customer'!S:S,MATCH('Full Customer List'!$B21,'Revenue by Customer'!$A:$A,0))</f>
        <v>1990</v>
      </c>
      <c r="S21" s="208">
        <f>INDEX('Revenue by Customer'!T:T,MATCH('Full Customer List'!$B21,'Revenue by Customer'!$A:$A,0))</f>
        <v>2053</v>
      </c>
      <c r="T21" s="208">
        <f>INDEX('Revenue by Customer'!U:U,MATCH('Full Customer List'!$B21,'Revenue by Customer'!$A:$A,0))</f>
        <v>2179</v>
      </c>
      <c r="U21" s="208">
        <f>INDEX('Revenue by Customer'!V:V,MATCH('Full Customer List'!$B21,'Revenue by Customer'!$A:$A,0))</f>
        <v>1801</v>
      </c>
      <c r="V21" s="208">
        <f>INDEX('Revenue by Customer'!W:W,MATCH('Full Customer List'!$B21,'Revenue by Customer'!$A:$A,0))</f>
        <v>2656</v>
      </c>
      <c r="W21" s="208">
        <f>INDEX('Revenue by Customer'!X:X,MATCH('Full Customer List'!$B21,'Revenue by Customer'!$A:$A,0))</f>
        <v>1612</v>
      </c>
      <c r="X21" s="208">
        <f>INDEX('Revenue by Customer'!Y:Y,MATCH('Full Customer List'!$B21,'Revenue by Customer'!$A:$A,0))</f>
        <v>2431</v>
      </c>
      <c r="Y21" s="208">
        <f>INDEX('Revenue by Customer'!Z:Z,MATCH('Full Customer List'!$B21,'Revenue by Customer'!$A:$A,0))</f>
        <v>2557</v>
      </c>
      <c r="Z21" s="208">
        <f>INDEX('Revenue by Customer'!AA:AA,MATCH('Full Customer List'!$B21,'Revenue by Customer'!$A:$A,0))</f>
        <v>2460</v>
      </c>
      <c r="AA21" s="208">
        <f>INDEX('Revenue by Customer'!AB:AB,MATCH('Full Customer List'!$B21,'Revenue by Customer'!$A:$A,0))</f>
        <v>2732</v>
      </c>
      <c r="AB21" s="208">
        <f>INDEX('Revenue by Customer'!AC:AC,MATCH('Full Customer List'!$B21,'Revenue by Customer'!$A:$A,0))</f>
        <v>2742</v>
      </c>
    </row>
    <row r="22" spans="2:28" ht="12" customHeight="1">
      <c r="B22" s="175" t="s">
        <v>573</v>
      </c>
      <c r="C22" s="175" t="str">
        <f>INDEX('Customer List'!$B:$B,MATCH('Full Customer List'!$B22,'Customer List'!$A:$A,0))</f>
        <v>Former client</v>
      </c>
      <c r="D22" s="175" t="str">
        <f>INDEX('Customer List'!$C:$C,MATCH('Full Customer List'!$B22,'Customer List'!$A:$A,0))</f>
        <v>Property manager</v>
      </c>
      <c r="E22" s="175" t="str">
        <f>INDEX('Customer List Mapping'!$C:$C,MATCH('Full Customer List'!D22,'Customer List Mapping'!$B:$B,0))</f>
        <v>Property Manager</v>
      </c>
      <c r="F22" s="208">
        <f>INDEX('Customer List'!$K:$K,MATCH('Full Customer List'!$B22,'Customer List'!$A:$A,0))</f>
        <v>73</v>
      </c>
      <c r="G22" s="208"/>
      <c r="H22" s="215">
        <v>45870</v>
      </c>
      <c r="I22" s="215">
        <v>46142</v>
      </c>
      <c r="J22" s="208" t="str">
        <f>INDEX('Revenue by Customer'!K:K,MATCH('Full Customer List'!$B22,'Revenue by Customer'!$A:$A,0))</f>
        <v/>
      </c>
      <c r="K22" s="208" t="str">
        <f>INDEX('Revenue by Customer'!L:L,MATCH('Full Customer List'!$B22,'Revenue by Customer'!$A:$A,0))</f>
        <v/>
      </c>
      <c r="L22" s="208" t="str">
        <f>INDEX('Revenue by Customer'!M:M,MATCH('Full Customer List'!$B22,'Revenue by Customer'!$A:$A,0))</f>
        <v/>
      </c>
      <c r="M22" s="208" t="str">
        <f>INDEX('Revenue by Customer'!N:N,MATCH('Full Customer List'!$B22,'Revenue by Customer'!$A:$A,0))</f>
        <v/>
      </c>
      <c r="N22" s="208" t="str">
        <f>INDEX('Revenue by Customer'!O:O,MATCH('Full Customer List'!$B22,'Revenue by Customer'!$A:$A,0))</f>
        <v/>
      </c>
      <c r="O22" s="208" t="str">
        <f>INDEX('Revenue by Customer'!P:P,MATCH('Full Customer List'!$B22,'Revenue by Customer'!$A:$A,0))</f>
        <v/>
      </c>
      <c r="P22" s="208" t="str">
        <f>INDEX('Revenue by Customer'!Q:Q,MATCH('Full Customer List'!$B22,'Revenue by Customer'!$A:$A,0))</f>
        <v/>
      </c>
      <c r="Q22" s="208">
        <f>INDEX('Revenue by Customer'!R:R,MATCH('Full Customer List'!$B22,'Revenue by Customer'!$A:$A,0))</f>
        <v>2800</v>
      </c>
      <c r="R22" s="208">
        <f>INDEX('Revenue by Customer'!S:S,MATCH('Full Customer List'!$B22,'Revenue by Customer'!$A:$A,0))</f>
        <v>2800</v>
      </c>
      <c r="S22" s="208">
        <f>INDEX('Revenue by Customer'!T:T,MATCH('Full Customer List'!$B22,'Revenue by Customer'!$A:$A,0))</f>
        <v>3699.5</v>
      </c>
      <c r="T22" s="208">
        <f>INDEX('Revenue by Customer'!U:U,MATCH('Full Customer List'!$B22,'Revenue by Customer'!$A:$A,0))</f>
        <v>2540</v>
      </c>
      <c r="U22" s="208">
        <f>INDEX('Revenue by Customer'!V:V,MATCH('Full Customer List'!$B22,'Revenue by Customer'!$A:$A,0))</f>
        <v>2540</v>
      </c>
      <c r="V22" s="208">
        <f>INDEX('Revenue by Customer'!W:W,MATCH('Full Customer List'!$B22,'Revenue by Customer'!$A:$A,0))</f>
        <v>2620</v>
      </c>
      <c r="W22" s="208">
        <f>INDEX('Revenue by Customer'!X:X,MATCH('Full Customer List'!$B22,'Revenue by Customer'!$A:$A,0))</f>
        <v>3180</v>
      </c>
      <c r="X22" s="208">
        <f>INDEX('Revenue by Customer'!Y:Y,MATCH('Full Customer List'!$B22,'Revenue by Customer'!$A:$A,0))</f>
        <v>2820</v>
      </c>
      <c r="Y22" s="208">
        <f>INDEX('Revenue by Customer'!Z:Z,MATCH('Full Customer List'!$B22,'Revenue by Customer'!$A:$A,0))</f>
        <v>3020</v>
      </c>
      <c r="Z22" s="208" t="str">
        <f>INDEX('Revenue by Customer'!AA:AA,MATCH('Full Customer List'!$B22,'Revenue by Customer'!$A:$A,0))</f>
        <v/>
      </c>
      <c r="AA22" s="208" t="str">
        <f>INDEX('Revenue by Customer'!AB:AB,MATCH('Full Customer List'!$B22,'Revenue by Customer'!$A:$A,0))</f>
        <v/>
      </c>
      <c r="AB22" s="208" t="str">
        <f>INDEX('Revenue by Customer'!AC:AC,MATCH('Full Customer List'!$B22,'Revenue by Customer'!$A:$A,0))</f>
        <v/>
      </c>
    </row>
    <row r="23" spans="2:28" ht="12" customHeight="1">
      <c r="B23" s="175" t="s">
        <v>579</v>
      </c>
      <c r="C23" s="175" t="str">
        <f>INDEX('Customer List'!$B:$B,MATCH('Full Customer List'!$B23,'Customer List'!$A:$A,0))</f>
        <v>Active</v>
      </c>
      <c r="D23" s="175" t="str">
        <f>INDEX('Customer List'!$C:$C,MATCH('Full Customer List'!$B23,'Customer List'!$A:$A,0))</f>
        <v>Property manager</v>
      </c>
      <c r="E23" s="175" t="str">
        <f>INDEX('Customer List Mapping'!$C:$C,MATCH('Full Customer List'!D23,'Customer List Mapping'!$B:$B,0))</f>
        <v>Property Manager</v>
      </c>
      <c r="F23" s="208">
        <f>INDEX('Customer List'!$K:$K,MATCH('Full Customer List'!$B23,'Customer List'!$A:$A,0))</f>
        <v>42</v>
      </c>
      <c r="G23" s="208"/>
      <c r="H23" s="215">
        <v>45839</v>
      </c>
      <c r="I23" s="215"/>
      <c r="J23" s="208" t="str">
        <f>INDEX('Revenue by Customer'!K:K,MATCH('Full Customer List'!$B23,'Revenue by Customer'!$A:$A,0))</f>
        <v/>
      </c>
      <c r="K23" s="208" t="str">
        <f>INDEX('Revenue by Customer'!L:L,MATCH('Full Customer List'!$B23,'Revenue by Customer'!$A:$A,0))</f>
        <v/>
      </c>
      <c r="L23" s="208" t="str">
        <f>INDEX('Revenue by Customer'!M:M,MATCH('Full Customer List'!$B23,'Revenue by Customer'!$A:$A,0))</f>
        <v/>
      </c>
      <c r="M23" s="208" t="str">
        <f>INDEX('Revenue by Customer'!N:N,MATCH('Full Customer List'!$B23,'Revenue by Customer'!$A:$A,0))</f>
        <v/>
      </c>
      <c r="N23" s="208" t="str">
        <f>INDEX('Revenue by Customer'!O:O,MATCH('Full Customer List'!$B23,'Revenue by Customer'!$A:$A,0))</f>
        <v/>
      </c>
      <c r="O23" s="208" t="str">
        <f>INDEX('Revenue by Customer'!P:P,MATCH('Full Customer List'!$B23,'Revenue by Customer'!$A:$A,0))</f>
        <v/>
      </c>
      <c r="P23" s="208">
        <f>INDEX('Revenue by Customer'!Q:Q,MATCH('Full Customer List'!$B23,'Revenue by Customer'!$A:$A,0))</f>
        <v>3840</v>
      </c>
      <c r="Q23" s="208">
        <f>INDEX('Revenue by Customer'!R:R,MATCH('Full Customer List'!$B23,'Revenue by Customer'!$A:$A,0))</f>
        <v>2025</v>
      </c>
      <c r="R23" s="208">
        <f>INDEX('Revenue by Customer'!S:S,MATCH('Full Customer List'!$B23,'Revenue by Customer'!$A:$A,0))</f>
        <v>1970</v>
      </c>
      <c r="S23" s="208">
        <f>INDEX('Revenue by Customer'!T:T,MATCH('Full Customer List'!$B23,'Revenue by Customer'!$A:$A,0))</f>
        <v>2025</v>
      </c>
      <c r="T23" s="208">
        <f>INDEX('Revenue by Customer'!U:U,MATCH('Full Customer List'!$B23,'Revenue by Customer'!$A:$A,0))</f>
        <v>1970</v>
      </c>
      <c r="U23" s="208">
        <f>INDEX('Revenue by Customer'!V:V,MATCH('Full Customer List'!$B23,'Revenue by Customer'!$A:$A,0))</f>
        <v>2080</v>
      </c>
      <c r="V23" s="208">
        <f>INDEX('Revenue by Customer'!W:W,MATCH('Full Customer List'!$B23,'Revenue by Customer'!$A:$A,0))</f>
        <v>1970</v>
      </c>
      <c r="W23" s="208">
        <f>INDEX('Revenue by Customer'!X:X,MATCH('Full Customer List'!$B23,'Revenue by Customer'!$A:$A,0))</f>
        <v>2235</v>
      </c>
      <c r="X23" s="208">
        <f>INDEX('Revenue by Customer'!Y:Y,MATCH('Full Customer List'!$B23,'Revenue by Customer'!$A:$A,0))</f>
        <v>2135</v>
      </c>
      <c r="Y23" s="208">
        <f>INDEX('Revenue by Customer'!Z:Z,MATCH('Full Customer List'!$B23,'Revenue by Customer'!$A:$A,0))</f>
        <v>2135</v>
      </c>
      <c r="Z23" s="208">
        <f>INDEX('Revenue by Customer'!AA:AA,MATCH('Full Customer List'!$B23,'Revenue by Customer'!$A:$A,0))</f>
        <v>2410</v>
      </c>
      <c r="AA23" s="208">
        <f>INDEX('Revenue by Customer'!AB:AB,MATCH('Full Customer List'!$B23,'Revenue by Customer'!$A:$A,0))</f>
        <v>2355</v>
      </c>
      <c r="AB23" s="208">
        <f>INDEX('Revenue by Customer'!AC:AC,MATCH('Full Customer List'!$B23,'Revenue by Customer'!$A:$A,0))</f>
        <v>2242</v>
      </c>
    </row>
    <row r="24" spans="2:28" ht="12" customHeight="1">
      <c r="B24" s="175" t="s">
        <v>581</v>
      </c>
      <c r="C24" s="175" t="str">
        <f>INDEX('Customer List'!$B:$B,MATCH('Full Customer List'!$B24,'Customer List'!$A:$A,0))</f>
        <v>Active</v>
      </c>
      <c r="D24" s="175" t="str">
        <f>INDEX('Customer List'!$C:$C,MATCH('Full Customer List'!$B24,'Customer List'!$A:$A,0))</f>
        <v>Property manager</v>
      </c>
      <c r="E24" s="175" t="str">
        <f>INDEX('Customer List Mapping'!$C:$C,MATCH('Full Customer List'!D24,'Customer List Mapping'!$B:$B,0))</f>
        <v>Property Manager</v>
      </c>
      <c r="F24" s="208">
        <f>INDEX('Customer List'!$K:$K,MATCH('Full Customer List'!$B24,'Customer List'!$A:$A,0))</f>
        <v>47</v>
      </c>
      <c r="G24" s="208"/>
      <c r="H24" s="215">
        <v>45231</v>
      </c>
      <c r="I24" s="215"/>
      <c r="J24" s="208">
        <f>INDEX('Revenue by Customer'!K:K,MATCH('Full Customer List'!$B24,'Revenue by Customer'!$A:$A,0))</f>
        <v>733</v>
      </c>
      <c r="K24" s="208">
        <f>INDEX('Revenue by Customer'!L:L,MATCH('Full Customer List'!$B24,'Revenue by Customer'!$A:$A,0))</f>
        <v>869</v>
      </c>
      <c r="L24" s="208">
        <f>INDEX('Revenue by Customer'!M:M,MATCH('Full Customer List'!$B24,'Revenue by Customer'!$A:$A,0))</f>
        <v>869</v>
      </c>
      <c r="M24" s="208">
        <f>INDEX('Revenue by Customer'!N:N,MATCH('Full Customer List'!$B24,'Revenue by Customer'!$A:$A,0))</f>
        <v>926</v>
      </c>
      <c r="N24" s="208">
        <f>INDEX('Revenue by Customer'!O:O,MATCH('Full Customer List'!$B24,'Revenue by Customer'!$A:$A,0))</f>
        <v>1055</v>
      </c>
      <c r="O24" s="208">
        <f>INDEX('Revenue by Customer'!P:P,MATCH('Full Customer List'!$B24,'Revenue by Customer'!$A:$A,0))</f>
        <v>1189</v>
      </c>
      <c r="P24" s="208">
        <f>INDEX('Revenue by Customer'!Q:Q,MATCH('Full Customer List'!$B24,'Revenue by Customer'!$A:$A,0))</f>
        <v>1457</v>
      </c>
      <c r="Q24" s="208">
        <f>INDEX('Revenue by Customer'!R:R,MATCH('Full Customer List'!$B24,'Revenue by Customer'!$A:$A,0))</f>
        <v>1524</v>
      </c>
      <c r="R24" s="208">
        <f>INDEX('Revenue by Customer'!S:S,MATCH('Full Customer List'!$B24,'Revenue by Customer'!$A:$A,0))</f>
        <v>1524</v>
      </c>
      <c r="S24" s="208">
        <f>INDEX('Revenue by Customer'!T:T,MATCH('Full Customer List'!$B24,'Revenue by Customer'!$A:$A,0))</f>
        <v>1524</v>
      </c>
      <c r="T24" s="208">
        <f>INDEX('Revenue by Customer'!U:U,MATCH('Full Customer List'!$B24,'Revenue by Customer'!$A:$A,0))</f>
        <v>1658</v>
      </c>
      <c r="U24" s="208">
        <f>INDEX('Revenue by Customer'!V:V,MATCH('Full Customer List'!$B24,'Revenue by Customer'!$A:$A,0))</f>
        <v>1658</v>
      </c>
      <c r="V24" s="208">
        <f>INDEX('Revenue by Customer'!W:W,MATCH('Full Customer List'!$B24,'Revenue by Customer'!$A:$A,0))</f>
        <v>1658</v>
      </c>
      <c r="W24" s="208">
        <f>INDEX('Revenue by Customer'!X:X,MATCH('Full Customer List'!$B24,'Revenue by Customer'!$A:$A,0))</f>
        <v>2197</v>
      </c>
      <c r="X24" s="208">
        <f>INDEX('Revenue by Customer'!Y:Y,MATCH('Full Customer List'!$B24,'Revenue by Customer'!$A:$A,0))</f>
        <v>1993</v>
      </c>
      <c r="Y24" s="208">
        <f>INDEX('Revenue by Customer'!Z:Z,MATCH('Full Customer List'!$B24,'Revenue by Customer'!$A:$A,0))</f>
        <v>2003</v>
      </c>
      <c r="Z24" s="208">
        <f>INDEX('Revenue by Customer'!AA:AA,MATCH('Full Customer List'!$B24,'Revenue by Customer'!$A:$A,0))</f>
        <v>2333</v>
      </c>
      <c r="AA24" s="208">
        <f>INDEX('Revenue by Customer'!AB:AB,MATCH('Full Customer List'!$B24,'Revenue by Customer'!$A:$A,0))</f>
        <v>4666</v>
      </c>
      <c r="AB24" s="208">
        <f>INDEX('Revenue by Customer'!AC:AC,MATCH('Full Customer List'!$B24,'Revenue by Customer'!$A:$A,0))</f>
        <v>2789</v>
      </c>
    </row>
    <row r="25" spans="2:28" ht="12" customHeight="1">
      <c r="B25" s="175" t="s">
        <v>583</v>
      </c>
      <c r="C25" s="175" t="str">
        <f>INDEX('Customer List'!$B:$B,MATCH('Full Customer List'!$B25,'Customer List'!$A:$A,0))</f>
        <v>Active</v>
      </c>
      <c r="D25" s="175" t="str">
        <f>INDEX('Customer List'!$C:$C,MATCH('Full Customer List'!$B25,'Customer List'!$A:$A,0))</f>
        <v>Property manager</v>
      </c>
      <c r="E25" s="175" t="str">
        <f>INDEX('Customer List Mapping'!$C:$C,MATCH('Full Customer List'!D25,'Customer List Mapping'!$B:$B,0))</f>
        <v>Property Manager</v>
      </c>
      <c r="F25" s="208">
        <f>INDEX('Customer List'!$K:$K,MATCH('Full Customer List'!$B25,'Customer List'!$A:$A,0))</f>
        <v>26</v>
      </c>
      <c r="G25" s="208"/>
      <c r="H25" s="215">
        <v>44958</v>
      </c>
      <c r="I25" s="215"/>
      <c r="J25" s="208">
        <f>INDEX('Revenue by Customer'!K:K,MATCH('Full Customer List'!$B25,'Revenue by Customer'!$A:$A,0))</f>
        <v>1767</v>
      </c>
      <c r="K25" s="208">
        <f>INDEX('Revenue by Customer'!L:L,MATCH('Full Customer List'!$B25,'Revenue by Customer'!$A:$A,0))</f>
        <v>1415</v>
      </c>
      <c r="L25" s="208">
        <f>INDEX('Revenue by Customer'!M:M,MATCH('Full Customer List'!$B25,'Revenue by Customer'!$A:$A,0))</f>
        <v>1325</v>
      </c>
      <c r="M25" s="208">
        <f>INDEX('Revenue by Customer'!N:N,MATCH('Full Customer List'!$B25,'Revenue by Customer'!$A:$A,0))</f>
        <v>1325</v>
      </c>
      <c r="N25" s="208">
        <f>INDEX('Revenue by Customer'!O:O,MATCH('Full Customer List'!$B25,'Revenue by Customer'!$A:$A,0))</f>
        <v>1400</v>
      </c>
      <c r="O25" s="208">
        <f>INDEX('Revenue by Customer'!P:P,MATCH('Full Customer List'!$B25,'Revenue by Customer'!$A:$A,0))</f>
        <v>1400</v>
      </c>
      <c r="P25" s="208">
        <f>INDEX('Revenue by Customer'!Q:Q,MATCH('Full Customer List'!$B25,'Revenue by Customer'!$A:$A,0))</f>
        <v>1475</v>
      </c>
      <c r="Q25" s="208">
        <f>INDEX('Revenue by Customer'!R:R,MATCH('Full Customer List'!$B25,'Revenue by Customer'!$A:$A,0))</f>
        <v>1625</v>
      </c>
      <c r="R25" s="208">
        <f>INDEX('Revenue by Customer'!S:S,MATCH('Full Customer List'!$B25,'Revenue by Customer'!$A:$A,0))</f>
        <v>1730</v>
      </c>
      <c r="S25" s="208">
        <f>INDEX('Revenue by Customer'!T:T,MATCH('Full Customer List'!$B25,'Revenue by Customer'!$A:$A,0))</f>
        <v>2186</v>
      </c>
      <c r="T25" s="208">
        <f>INDEX('Revenue by Customer'!U:U,MATCH('Full Customer List'!$B25,'Revenue by Customer'!$A:$A,0))</f>
        <v>2097</v>
      </c>
      <c r="U25" s="208">
        <f>INDEX('Revenue by Customer'!V:V,MATCH('Full Customer List'!$B25,'Revenue by Customer'!$A:$A,0))</f>
        <v>2102</v>
      </c>
      <c r="V25" s="208">
        <f>INDEX('Revenue by Customer'!W:W,MATCH('Full Customer List'!$B25,'Revenue by Customer'!$A:$A,0))</f>
        <v>2254</v>
      </c>
      <c r="W25" s="208">
        <f>INDEX('Revenue by Customer'!X:X,MATCH('Full Customer List'!$B25,'Revenue by Customer'!$A:$A,0))</f>
        <v>2774</v>
      </c>
      <c r="X25" s="208">
        <f>INDEX('Revenue by Customer'!Y:Y,MATCH('Full Customer List'!$B25,'Revenue by Customer'!$A:$A,0))</f>
        <v>2279</v>
      </c>
      <c r="Y25" s="208">
        <f>INDEX('Revenue by Customer'!Z:Z,MATCH('Full Customer List'!$B25,'Revenue by Customer'!$A:$A,0))</f>
        <v>1975</v>
      </c>
      <c r="Z25" s="208">
        <f>INDEX('Revenue by Customer'!AA:AA,MATCH('Full Customer List'!$B25,'Revenue by Customer'!$A:$A,0))</f>
        <v>2042</v>
      </c>
      <c r="AA25" s="208">
        <f>INDEX('Revenue by Customer'!AB:AB,MATCH('Full Customer List'!$B25,'Revenue by Customer'!$A:$A,0))</f>
        <v>2194</v>
      </c>
      <c r="AB25" s="208">
        <f>INDEX('Revenue by Customer'!AC:AC,MATCH('Full Customer List'!$B25,'Revenue by Customer'!$A:$A,0))</f>
        <v>2051</v>
      </c>
    </row>
    <row r="26" spans="2:28" ht="12" customHeight="1">
      <c r="B26" s="175" t="s">
        <v>587</v>
      </c>
      <c r="C26" s="175" t="str">
        <f>INDEX('Customer List'!$B:$B,MATCH('Full Customer List'!$B26,'Customer List'!$A:$A,0))</f>
        <v>Active</v>
      </c>
      <c r="D26" s="175" t="str">
        <f>INDEX('Customer List'!$C:$C,MATCH('Full Customer List'!$B26,'Customer List'!$A:$A,0))</f>
        <v>Property manager</v>
      </c>
      <c r="E26" s="175" t="str">
        <f>INDEX('Customer List Mapping'!$C:$C,MATCH('Full Customer List'!D26,'Customer List Mapping'!$B:$B,0))</f>
        <v>Property Manager</v>
      </c>
      <c r="F26" s="208">
        <f>INDEX('Customer List'!$K:$K,MATCH('Full Customer List'!$B26,'Customer List'!$A:$A,0))</f>
        <v>26</v>
      </c>
      <c r="G26" s="208"/>
      <c r="H26" s="215">
        <v>45658</v>
      </c>
      <c r="I26" s="215"/>
      <c r="J26" s="208">
        <f>INDEX('Revenue by Customer'!K:K,MATCH('Full Customer List'!$B26,'Revenue by Customer'!$A:$A,0))</f>
        <v>2168</v>
      </c>
      <c r="K26" s="208">
        <f>INDEX('Revenue by Customer'!L:L,MATCH('Full Customer List'!$B26,'Revenue by Customer'!$A:$A,0))</f>
        <v>1466</v>
      </c>
      <c r="L26" s="208">
        <f>INDEX('Revenue by Customer'!M:M,MATCH('Full Customer List'!$B26,'Revenue by Customer'!$A:$A,0))</f>
        <v>1466</v>
      </c>
      <c r="M26" s="208">
        <f>INDEX('Revenue by Customer'!N:N,MATCH('Full Customer List'!$B26,'Revenue by Customer'!$A:$A,0))</f>
        <v>1466</v>
      </c>
      <c r="N26" s="208">
        <f>INDEX('Revenue by Customer'!O:O,MATCH('Full Customer List'!$B26,'Revenue by Customer'!$A:$A,0))</f>
        <v>1565</v>
      </c>
      <c r="O26" s="208">
        <f>INDEX('Revenue by Customer'!P:P,MATCH('Full Customer List'!$B26,'Revenue by Customer'!$A:$A,0))</f>
        <v>1620</v>
      </c>
      <c r="P26" s="208">
        <f>INDEX('Revenue by Customer'!Q:Q,MATCH('Full Customer List'!$B26,'Revenue by Customer'!$A:$A,0))</f>
        <v>1660</v>
      </c>
      <c r="Q26" s="208">
        <f>INDEX('Revenue by Customer'!R:R,MATCH('Full Customer List'!$B26,'Revenue by Customer'!$A:$A,0))</f>
        <v>1755</v>
      </c>
      <c r="R26" s="208">
        <f>INDEX('Revenue by Customer'!S:S,MATCH('Full Customer List'!$B26,'Revenue by Customer'!$A:$A,0))</f>
        <v>1660</v>
      </c>
      <c r="S26" s="208">
        <f>INDEX('Revenue by Customer'!T:T,MATCH('Full Customer List'!$B26,'Revenue by Customer'!$A:$A,0))</f>
        <v>1993</v>
      </c>
      <c r="T26" s="208">
        <f>INDEX('Revenue by Customer'!U:U,MATCH('Full Customer List'!$B26,'Revenue by Customer'!$A:$A,0))</f>
        <v>2211</v>
      </c>
      <c r="U26" s="208">
        <f>INDEX('Revenue by Customer'!V:V,MATCH('Full Customer List'!$B26,'Revenue by Customer'!$A:$A,0))</f>
        <v>2320</v>
      </c>
      <c r="V26" s="208">
        <f>INDEX('Revenue by Customer'!W:W,MATCH('Full Customer List'!$B26,'Revenue by Customer'!$A:$A,0))</f>
        <v>2211</v>
      </c>
      <c r="W26" s="208">
        <f>INDEX('Revenue by Customer'!X:X,MATCH('Full Customer List'!$B26,'Revenue by Customer'!$A:$A,0))</f>
        <v>3246</v>
      </c>
      <c r="X26" s="208">
        <f>INDEX('Revenue by Customer'!Y:Y,MATCH('Full Customer List'!$B26,'Revenue by Customer'!$A:$A,0))</f>
        <v>2429</v>
      </c>
      <c r="Y26" s="208">
        <f>INDEX('Revenue by Customer'!Z:Z,MATCH('Full Customer List'!$B26,'Revenue by Customer'!$A:$A,0))</f>
        <v>1630.2</v>
      </c>
      <c r="Z26" s="208">
        <f>INDEX('Revenue by Customer'!AA:AA,MATCH('Full Customer List'!$B26,'Revenue by Customer'!$A:$A,0))</f>
        <v>1816</v>
      </c>
      <c r="AA26" s="208">
        <f>INDEX('Revenue by Customer'!AB:AB,MATCH('Full Customer List'!$B26,'Revenue by Customer'!$A:$A,0))</f>
        <v>1724</v>
      </c>
      <c r="AB26" s="208">
        <f>INDEX('Revenue by Customer'!AC:AC,MATCH('Full Customer List'!$B26,'Revenue by Customer'!$A:$A,0))</f>
        <v>1885</v>
      </c>
    </row>
    <row r="27" spans="2:28" ht="12" customHeight="1">
      <c r="B27" s="175" t="s">
        <v>589</v>
      </c>
      <c r="C27" s="175" t="str">
        <f>INDEX('Customer List'!$B:$B,MATCH('Full Customer List'!$B27,'Customer List'!$A:$A,0))</f>
        <v>Active</v>
      </c>
      <c r="D27" s="175" t="str">
        <f>INDEX('Customer List'!$C:$C,MATCH('Full Customer List'!$B27,'Customer List'!$A:$A,0))</f>
        <v>Property manager</v>
      </c>
      <c r="E27" s="175" t="str">
        <f>INDEX('Customer List Mapping'!$C:$C,MATCH('Full Customer List'!D27,'Customer List Mapping'!$B:$B,0))</f>
        <v>Property Manager</v>
      </c>
      <c r="F27" s="208">
        <f>INDEX('Customer List'!$K:$K,MATCH('Full Customer List'!$B27,'Customer List'!$A:$A,0))</f>
        <v>34</v>
      </c>
      <c r="G27" s="208"/>
      <c r="H27" s="215">
        <v>45231</v>
      </c>
      <c r="I27" s="215"/>
      <c r="J27" s="208">
        <f>INDEX('Revenue by Customer'!K:K,MATCH('Full Customer List'!$B27,'Revenue by Customer'!$A:$A,0))</f>
        <v>1350</v>
      </c>
      <c r="K27" s="208">
        <f>INDEX('Revenue by Customer'!L:L,MATCH('Full Customer List'!$B27,'Revenue by Customer'!$A:$A,0))</f>
        <v>1620</v>
      </c>
      <c r="L27" s="208">
        <f>INDEX('Revenue by Customer'!M:M,MATCH('Full Customer List'!$B27,'Revenue by Customer'!$A:$A,0))</f>
        <v>1425</v>
      </c>
      <c r="M27" s="208">
        <f>INDEX('Revenue by Customer'!N:N,MATCH('Full Customer List'!$B27,'Revenue by Customer'!$A:$A,0))</f>
        <v>1575</v>
      </c>
      <c r="N27" s="208">
        <f>INDEX('Revenue by Customer'!O:O,MATCH('Full Customer List'!$B27,'Revenue by Customer'!$A:$A,0))</f>
        <v>1650</v>
      </c>
      <c r="O27" s="208">
        <f>INDEX('Revenue by Customer'!P:P,MATCH('Full Customer List'!$B27,'Revenue by Customer'!$A:$A,0))</f>
        <v>1725</v>
      </c>
      <c r="P27" s="208">
        <f>INDEX('Revenue by Customer'!Q:Q,MATCH('Full Customer List'!$B27,'Revenue by Customer'!$A:$A,0))</f>
        <v>1800</v>
      </c>
      <c r="Q27" s="208">
        <f>INDEX('Revenue by Customer'!R:R,MATCH('Full Customer List'!$B27,'Revenue by Customer'!$A:$A,0))</f>
        <v>1800</v>
      </c>
      <c r="R27" s="208">
        <f>INDEX('Revenue by Customer'!S:S,MATCH('Full Customer List'!$B27,'Revenue by Customer'!$A:$A,0))</f>
        <v>1800</v>
      </c>
      <c r="S27" s="208">
        <f>INDEX('Revenue by Customer'!T:T,MATCH('Full Customer List'!$B27,'Revenue by Customer'!$A:$A,0))</f>
        <v>1650</v>
      </c>
      <c r="T27" s="208">
        <f>INDEX('Revenue by Customer'!U:U,MATCH('Full Customer List'!$B27,'Revenue by Customer'!$A:$A,0))</f>
        <v>1595</v>
      </c>
      <c r="U27" s="208">
        <f>INDEX('Revenue by Customer'!V:V,MATCH('Full Customer List'!$B27,'Revenue by Customer'!$A:$A,0))</f>
        <v>1660</v>
      </c>
      <c r="V27" s="208">
        <f>INDEX('Revenue by Customer'!W:W,MATCH('Full Customer List'!$B27,'Revenue by Customer'!$A:$A,0))</f>
        <v>1920</v>
      </c>
      <c r="W27" s="208">
        <f>INDEX('Revenue by Customer'!X:X,MATCH('Full Customer List'!$B27,'Revenue by Customer'!$A:$A,0))</f>
        <v>2215</v>
      </c>
      <c r="X27" s="208">
        <f>INDEX('Revenue by Customer'!Y:Y,MATCH('Full Customer List'!$B27,'Revenue by Customer'!$A:$A,0))</f>
        <v>3965</v>
      </c>
      <c r="Y27" s="208">
        <f>INDEX('Revenue by Customer'!Z:Z,MATCH('Full Customer List'!$B27,'Revenue by Customer'!$A:$A,0))</f>
        <v>1860</v>
      </c>
      <c r="Z27" s="208">
        <f>INDEX('Revenue by Customer'!AA:AA,MATCH('Full Customer List'!$B27,'Revenue by Customer'!$A:$A,0))</f>
        <v>2135</v>
      </c>
      <c r="AA27" s="208">
        <f>INDEX('Revenue by Customer'!AB:AB,MATCH('Full Customer List'!$B27,'Revenue by Customer'!$A:$A,0))</f>
        <v>2025</v>
      </c>
      <c r="AB27" s="208">
        <f>INDEX('Revenue by Customer'!AC:AC,MATCH('Full Customer List'!$B27,'Revenue by Customer'!$A:$A,0))</f>
        <v>1640</v>
      </c>
    </row>
    <row r="28" spans="2:28" ht="12" customHeight="1">
      <c r="B28" s="175" t="s">
        <v>590</v>
      </c>
      <c r="C28" s="175" t="str">
        <f>INDEX('Customer List'!$B:$B,MATCH('Full Customer List'!$B28,'Customer List'!$A:$A,0))</f>
        <v>Active</v>
      </c>
      <c r="D28" s="175" t="str">
        <f>INDEX('Customer List'!$C:$C,MATCH('Full Customer List'!$B28,'Customer List'!$A:$A,0))</f>
        <v>Property manager</v>
      </c>
      <c r="E28" s="175" t="str">
        <f>INDEX('Customer List Mapping'!$C:$C,MATCH('Full Customer List'!D28,'Customer List Mapping'!$B:$B,0))</f>
        <v>Property Manager</v>
      </c>
      <c r="F28" s="208">
        <f>INDEX('Customer List'!$K:$K,MATCH('Full Customer List'!$B28,'Customer List'!$A:$A,0))</f>
        <v>28</v>
      </c>
      <c r="G28" s="208"/>
      <c r="H28" s="215">
        <v>44958</v>
      </c>
      <c r="I28" s="215"/>
      <c r="J28" s="208">
        <f>INDEX('Revenue by Customer'!K:K,MATCH('Full Customer List'!$B28,'Revenue by Customer'!$A:$A,0))</f>
        <v>2775</v>
      </c>
      <c r="K28" s="208">
        <f>INDEX('Revenue by Customer'!L:L,MATCH('Full Customer List'!$B28,'Revenue by Customer'!$A:$A,0))</f>
        <v>3285</v>
      </c>
      <c r="L28" s="208">
        <f>INDEX('Revenue by Customer'!M:M,MATCH('Full Customer List'!$B28,'Revenue by Customer'!$A:$A,0))</f>
        <v>2570</v>
      </c>
      <c r="M28" s="208">
        <f>INDEX('Revenue by Customer'!N:N,MATCH('Full Customer List'!$B28,'Revenue by Customer'!$A:$A,0))</f>
        <v>2507</v>
      </c>
      <c r="N28" s="208">
        <f>INDEX('Revenue by Customer'!O:O,MATCH('Full Customer List'!$B28,'Revenue by Customer'!$A:$A,0))</f>
        <v>2696</v>
      </c>
      <c r="O28" s="208">
        <f>INDEX('Revenue by Customer'!P:P,MATCH('Full Customer List'!$B28,'Revenue by Customer'!$A:$A,0))</f>
        <v>2570</v>
      </c>
      <c r="P28" s="208">
        <f>INDEX('Revenue by Customer'!Q:Q,MATCH('Full Customer List'!$B28,'Revenue by Customer'!$A:$A,0))</f>
        <v>2129</v>
      </c>
      <c r="Q28" s="208">
        <f>INDEX('Revenue by Customer'!R:R,MATCH('Full Customer List'!$B28,'Revenue by Customer'!$A:$A,0))</f>
        <v>2066</v>
      </c>
      <c r="R28" s="208">
        <f>INDEX('Revenue by Customer'!S:S,MATCH('Full Customer List'!$B28,'Revenue by Customer'!$A:$A,0))</f>
        <v>2129</v>
      </c>
      <c r="S28" s="208">
        <f>INDEX('Revenue by Customer'!T:T,MATCH('Full Customer List'!$B28,'Revenue by Customer'!$A:$A,0))</f>
        <v>1814</v>
      </c>
      <c r="T28" s="208">
        <f>INDEX('Revenue by Customer'!U:U,MATCH('Full Customer List'!$B28,'Revenue by Customer'!$A:$A,0))</f>
        <v>1814</v>
      </c>
      <c r="U28" s="208">
        <f>INDEX('Revenue by Customer'!V:V,MATCH('Full Customer List'!$B28,'Revenue by Customer'!$A:$A,0))</f>
        <v>1814</v>
      </c>
      <c r="V28" s="208">
        <f>INDEX('Revenue by Customer'!W:W,MATCH('Full Customer List'!$B28,'Revenue by Customer'!$A:$A,0))</f>
        <v>1940</v>
      </c>
      <c r="W28" s="208">
        <f>INDEX('Revenue by Customer'!X:X,MATCH('Full Customer List'!$B28,'Revenue by Customer'!$A:$A,0))</f>
        <v>2541</v>
      </c>
      <c r="X28" s="208">
        <f>INDEX('Revenue by Customer'!Y:Y,MATCH('Full Customer List'!$B28,'Revenue by Customer'!$A:$A,0))</f>
        <v>2013</v>
      </c>
      <c r="Y28" s="208">
        <f>INDEX('Revenue by Customer'!Z:Z,MATCH('Full Customer List'!$B28,'Revenue by Customer'!$A:$A,0))</f>
        <v>2013</v>
      </c>
      <c r="Z28" s="208">
        <f>INDEX('Revenue by Customer'!AA:AA,MATCH('Full Customer List'!$B28,'Revenue by Customer'!$A:$A,0))</f>
        <v>2018</v>
      </c>
      <c r="AA28" s="208">
        <f>INDEX('Revenue by Customer'!AB:AB,MATCH('Full Customer List'!$B28,'Revenue by Customer'!$A:$A,0))</f>
        <v>1951</v>
      </c>
      <c r="AB28" s="208">
        <f>INDEX('Revenue by Customer'!AC:AC,MATCH('Full Customer List'!$B28,'Revenue by Customer'!$A:$A,0))</f>
        <v>1951</v>
      </c>
    </row>
    <row r="29" spans="2:28" ht="12" customHeight="1">
      <c r="B29" s="175" t="s">
        <v>594</v>
      </c>
      <c r="C29" s="175" t="str">
        <f>INDEX('Customer List'!$B:$B,MATCH('Full Customer List'!$B29,'Customer List'!$A:$A,0))</f>
        <v>Active</v>
      </c>
      <c r="D29" s="175" t="str">
        <f>INDEX('Customer List'!$C:$C,MATCH('Full Customer List'!$B29,'Customer List'!$A:$A,0))</f>
        <v>Property manager</v>
      </c>
      <c r="E29" s="175" t="str">
        <f>INDEX('Customer List Mapping'!$C:$C,MATCH('Full Customer List'!D29,'Customer List Mapping'!$B:$B,0))</f>
        <v>Property Manager</v>
      </c>
      <c r="F29" s="208">
        <f>INDEX('Customer List'!$K:$K,MATCH('Full Customer List'!$B29,'Customer List'!$A:$A,0))</f>
        <v>24</v>
      </c>
      <c r="G29" s="208"/>
      <c r="H29" s="215">
        <v>45108</v>
      </c>
      <c r="I29" s="215"/>
      <c r="J29" s="208">
        <f>INDEX('Revenue by Customer'!K:K,MATCH('Full Customer List'!$B29,'Revenue by Customer'!$A:$A,0))</f>
        <v>1335</v>
      </c>
      <c r="K29" s="208">
        <f>INDEX('Revenue by Customer'!L:L,MATCH('Full Customer List'!$B29,'Revenue by Customer'!$A:$A,0))</f>
        <v>2234</v>
      </c>
      <c r="L29" s="208">
        <f>INDEX('Revenue by Customer'!M:M,MATCH('Full Customer List'!$B29,'Revenue by Customer'!$A:$A,0))</f>
        <v>1424</v>
      </c>
      <c r="M29" s="208">
        <f>INDEX('Revenue by Customer'!N:N,MATCH('Full Customer List'!$B29,'Revenue by Customer'!$A:$A,0))</f>
        <v>1424</v>
      </c>
      <c r="N29" s="208">
        <f>INDEX('Revenue by Customer'!O:O,MATCH('Full Customer List'!$B29,'Revenue by Customer'!$A:$A,0))</f>
        <v>1424</v>
      </c>
      <c r="O29" s="208">
        <f>INDEX('Revenue by Customer'!P:P,MATCH('Full Customer List'!$B29,'Revenue by Customer'!$A:$A,0))</f>
        <v>1513</v>
      </c>
      <c r="P29" s="208">
        <f>INDEX('Revenue by Customer'!Q:Q,MATCH('Full Customer List'!$B29,'Revenue by Customer'!$A:$A,0))</f>
        <v>1545</v>
      </c>
      <c r="Q29" s="208">
        <f>INDEX('Revenue by Customer'!R:R,MATCH('Full Customer List'!$B29,'Revenue by Customer'!$A:$A,0))</f>
        <v>1715</v>
      </c>
      <c r="R29" s="208">
        <f>INDEX('Revenue by Customer'!S:S,MATCH('Full Customer List'!$B29,'Revenue by Customer'!$A:$A,0))</f>
        <v>1800</v>
      </c>
      <c r="S29" s="208">
        <f>INDEX('Revenue by Customer'!T:T,MATCH('Full Customer List'!$B29,'Revenue by Customer'!$A:$A,0))</f>
        <v>1715</v>
      </c>
      <c r="T29" s="208">
        <f>INDEX('Revenue by Customer'!U:U,MATCH('Full Customer List'!$B29,'Revenue by Customer'!$A:$A,0))</f>
        <v>1800</v>
      </c>
      <c r="U29" s="208">
        <f>INDEX('Revenue by Customer'!V:V,MATCH('Full Customer List'!$B29,'Revenue by Customer'!$A:$A,0))</f>
        <v>1800</v>
      </c>
      <c r="V29" s="208">
        <f>INDEX('Revenue by Customer'!W:W,MATCH('Full Customer List'!$B29,'Revenue by Customer'!$A:$A,0))</f>
        <v>2455</v>
      </c>
      <c r="W29" s="208">
        <f>INDEX('Revenue by Customer'!X:X,MATCH('Full Customer List'!$B29,'Revenue by Customer'!$A:$A,0))</f>
        <v>2055</v>
      </c>
      <c r="X29" s="208">
        <f>INDEX('Revenue by Customer'!Y:Y,MATCH('Full Customer List'!$B29,'Revenue by Customer'!$A:$A,0))</f>
        <v>2055</v>
      </c>
      <c r="Y29" s="208">
        <f>INDEX('Revenue by Customer'!Z:Z,MATCH('Full Customer List'!$B29,'Revenue by Customer'!$A:$A,0))</f>
        <v>2055</v>
      </c>
      <c r="Z29" s="208">
        <f>INDEX('Revenue by Customer'!AA:AA,MATCH('Full Customer List'!$B29,'Revenue by Customer'!$A:$A,0))</f>
        <v>2055</v>
      </c>
      <c r="AA29" s="208">
        <f>INDEX('Revenue by Customer'!AB:AB,MATCH('Full Customer List'!$B29,'Revenue by Customer'!$A:$A,0))</f>
        <v>2140</v>
      </c>
      <c r="AB29" s="208">
        <f>INDEX('Revenue by Customer'!AC:AC,MATCH('Full Customer List'!$B29,'Revenue by Customer'!$A:$A,0))</f>
        <v>1958</v>
      </c>
    </row>
    <row r="30" spans="2:28" ht="12" customHeight="1">
      <c r="B30" s="175" t="s">
        <v>597</v>
      </c>
      <c r="C30" s="175" t="str">
        <f>INDEX('Customer List'!$B:$B,MATCH('Full Customer List'!$B30,'Customer List'!$A:$A,0))</f>
        <v>Active</v>
      </c>
      <c r="D30" s="175" t="str">
        <f>INDEX('Customer List'!$C:$C,MATCH('Full Customer List'!$B30,'Customer List'!$A:$A,0))</f>
        <v>Property manager</v>
      </c>
      <c r="E30" s="175" t="str">
        <f>INDEX('Customer List Mapping'!$C:$C,MATCH('Full Customer List'!D30,'Customer List Mapping'!$B:$B,0))</f>
        <v>Property Manager</v>
      </c>
      <c r="F30" s="208">
        <f>INDEX('Customer List'!$K:$K,MATCH('Full Customer List'!$B30,'Customer List'!$A:$A,0))</f>
        <v>30</v>
      </c>
      <c r="G30" s="208"/>
      <c r="H30" s="215">
        <v>45778</v>
      </c>
      <c r="I30" s="215"/>
      <c r="J30" s="208" t="str">
        <f>INDEX('Revenue by Customer'!K:K,MATCH('Full Customer List'!$B30,'Revenue by Customer'!$A:$A,0))</f>
        <v/>
      </c>
      <c r="K30" s="208" t="str">
        <f>INDEX('Revenue by Customer'!L:L,MATCH('Full Customer List'!$B30,'Revenue by Customer'!$A:$A,0))</f>
        <v/>
      </c>
      <c r="L30" s="208" t="str">
        <f>INDEX('Revenue by Customer'!M:M,MATCH('Full Customer List'!$B30,'Revenue by Customer'!$A:$A,0))</f>
        <v/>
      </c>
      <c r="M30" s="208" t="str">
        <f>INDEX('Revenue by Customer'!N:N,MATCH('Full Customer List'!$B30,'Revenue by Customer'!$A:$A,0))</f>
        <v/>
      </c>
      <c r="N30" s="208">
        <f>INDEX('Revenue by Customer'!O:O,MATCH('Full Customer List'!$B30,'Revenue by Customer'!$A:$A,0))</f>
        <v>2860</v>
      </c>
      <c r="O30" s="208">
        <f>INDEX('Revenue by Customer'!P:P,MATCH('Full Customer List'!$B30,'Revenue by Customer'!$A:$A,0))</f>
        <v>1480</v>
      </c>
      <c r="P30" s="208">
        <f>INDEX('Revenue by Customer'!Q:Q,MATCH('Full Customer List'!$B30,'Revenue by Customer'!$A:$A,0))</f>
        <v>1480</v>
      </c>
      <c r="Q30" s="208">
        <f>INDEX('Revenue by Customer'!R:R,MATCH('Full Customer List'!$B30,'Revenue by Customer'!$A:$A,0))</f>
        <v>1480</v>
      </c>
      <c r="R30" s="208">
        <f>INDEX('Revenue by Customer'!S:S,MATCH('Full Customer List'!$B30,'Revenue by Customer'!$A:$A,0))</f>
        <v>1480</v>
      </c>
      <c r="S30" s="208">
        <f>INDEX('Revenue by Customer'!T:T,MATCH('Full Customer List'!$B30,'Revenue by Customer'!$A:$A,0))</f>
        <v>1480</v>
      </c>
      <c r="T30" s="208">
        <f>INDEX('Revenue by Customer'!U:U,MATCH('Full Customer List'!$B30,'Revenue by Customer'!$A:$A,0))</f>
        <v>1867</v>
      </c>
      <c r="U30" s="208">
        <f>INDEX('Revenue by Customer'!V:V,MATCH('Full Customer List'!$B30,'Revenue by Customer'!$A:$A,0))</f>
        <v>1576</v>
      </c>
      <c r="V30" s="208">
        <f>INDEX('Revenue by Customer'!W:W,MATCH('Full Customer List'!$B30,'Revenue by Customer'!$A:$A,0))</f>
        <v>1627</v>
      </c>
      <c r="W30" s="208">
        <f>INDEX('Revenue by Customer'!X:X,MATCH('Full Customer List'!$B30,'Revenue by Customer'!$A:$A,0))</f>
        <v>2086</v>
      </c>
      <c r="X30" s="208">
        <f>INDEX('Revenue by Customer'!Y:Y,MATCH('Full Customer List'!$B30,'Revenue by Customer'!$A:$A,0))</f>
        <v>2098</v>
      </c>
      <c r="Y30" s="208">
        <f>INDEX('Revenue by Customer'!Z:Z,MATCH('Full Customer List'!$B30,'Revenue by Customer'!$A:$A,0))</f>
        <v>2098</v>
      </c>
      <c r="Z30" s="208">
        <f>INDEX('Revenue by Customer'!AA:AA,MATCH('Full Customer List'!$B30,'Revenue by Customer'!$A:$A,0))</f>
        <v>2434</v>
      </c>
      <c r="AA30" s="208">
        <f>INDEX('Revenue by Customer'!AB:AB,MATCH('Full Customer List'!$B30,'Revenue by Customer'!$A:$A,0))</f>
        <v>2434</v>
      </c>
      <c r="AB30" s="208">
        <f>INDEX('Revenue by Customer'!AC:AC,MATCH('Full Customer List'!$B30,'Revenue by Customer'!$A:$A,0))</f>
        <v>2515</v>
      </c>
    </row>
    <row r="31" spans="2:28" ht="12" customHeight="1">
      <c r="B31" s="175" t="s">
        <v>598</v>
      </c>
      <c r="C31" s="175" t="str">
        <f>INDEX('Customer List'!$B:$B,MATCH('Full Customer List'!$B31,'Customer List'!$A:$A,0))</f>
        <v>Active</v>
      </c>
      <c r="D31" s="175" t="str">
        <f>INDEX('Customer List'!$C:$C,MATCH('Full Customer List'!$B31,'Customer List'!$A:$A,0))</f>
        <v>Property manager</v>
      </c>
      <c r="E31" s="175" t="str">
        <f>INDEX('Customer List Mapping'!$C:$C,MATCH('Full Customer List'!D31,'Customer List Mapping'!$B:$B,0))</f>
        <v>Property Manager</v>
      </c>
      <c r="F31" s="208">
        <f>INDEX('Customer List'!$K:$K,MATCH('Full Customer List'!$B31,'Customer List'!$A:$A,0))</f>
        <v>18</v>
      </c>
      <c r="G31" s="208"/>
      <c r="H31" s="215">
        <v>45261</v>
      </c>
      <c r="I31" s="215"/>
      <c r="J31" s="208">
        <f>INDEX('Revenue by Customer'!K:K,MATCH('Full Customer List'!$B31,'Revenue by Customer'!$A:$A,0))</f>
        <v>1729.5</v>
      </c>
      <c r="K31" s="208">
        <f>INDEX('Revenue by Customer'!L:L,MATCH('Full Customer List'!$B31,'Revenue by Customer'!$A:$A,0))</f>
        <v>729.5</v>
      </c>
      <c r="L31" s="208">
        <f>INDEX('Revenue by Customer'!M:M,MATCH('Full Customer List'!$B31,'Revenue by Customer'!$A:$A,0))</f>
        <v>695.5</v>
      </c>
      <c r="M31" s="208">
        <f>INDEX('Revenue by Customer'!N:N,MATCH('Full Customer List'!$B31,'Revenue by Customer'!$A:$A,0))</f>
        <v>712.5</v>
      </c>
      <c r="N31" s="208">
        <f>INDEX('Revenue by Customer'!O:O,MATCH('Full Customer List'!$B31,'Revenue by Customer'!$A:$A,0))</f>
        <v>704</v>
      </c>
      <c r="O31" s="208">
        <f>INDEX('Revenue by Customer'!P:P,MATCH('Full Customer List'!$B31,'Revenue by Customer'!$A:$A,0))</f>
        <v>2043</v>
      </c>
      <c r="P31" s="208">
        <f>INDEX('Revenue by Customer'!Q:Q,MATCH('Full Customer List'!$B31,'Revenue by Customer'!$A:$A,0))</f>
        <v>2043</v>
      </c>
      <c r="Q31" s="208">
        <f>INDEX('Revenue by Customer'!R:R,MATCH('Full Customer List'!$B31,'Revenue by Customer'!$A:$A,0))</f>
        <v>2125</v>
      </c>
      <c r="R31" s="208">
        <f>INDEX('Revenue by Customer'!S:S,MATCH('Full Customer List'!$B31,'Revenue by Customer'!$A:$A,0))</f>
        <v>2125</v>
      </c>
      <c r="S31" s="208">
        <f>INDEX('Revenue by Customer'!T:T,MATCH('Full Customer List'!$B31,'Revenue by Customer'!$A:$A,0))</f>
        <v>1909</v>
      </c>
      <c r="T31" s="208">
        <f>INDEX('Revenue by Customer'!U:U,MATCH('Full Customer List'!$B31,'Revenue by Customer'!$A:$A,0))</f>
        <v>2096</v>
      </c>
      <c r="U31" s="208">
        <f>INDEX('Revenue by Customer'!V:V,MATCH('Full Customer List'!$B31,'Revenue by Customer'!$A:$A,0))</f>
        <v>2243</v>
      </c>
      <c r="V31" s="208">
        <f>INDEX('Revenue by Customer'!W:W,MATCH('Full Customer List'!$B31,'Revenue by Customer'!$A:$A,0))</f>
        <v>1845</v>
      </c>
      <c r="W31" s="208">
        <f>INDEX('Revenue by Customer'!X:X,MATCH('Full Customer List'!$B31,'Revenue by Customer'!$A:$A,0))</f>
        <v>1905</v>
      </c>
      <c r="X31" s="208">
        <f>INDEX('Revenue by Customer'!Y:Y,MATCH('Full Customer List'!$B31,'Revenue by Customer'!$A:$A,0))</f>
        <v>2130</v>
      </c>
      <c r="Y31" s="208">
        <f>INDEX('Revenue by Customer'!Z:Z,MATCH('Full Customer List'!$B31,'Revenue by Customer'!$A:$A,0))</f>
        <v>1810</v>
      </c>
      <c r="Z31" s="208">
        <f>INDEX('Revenue by Customer'!AA:AA,MATCH('Full Customer List'!$B31,'Revenue by Customer'!$A:$A,0))</f>
        <v>1905</v>
      </c>
      <c r="AA31" s="208">
        <f>INDEX('Revenue by Customer'!AB:AB,MATCH('Full Customer List'!$B31,'Revenue by Customer'!$A:$A,0))</f>
        <v>1478</v>
      </c>
      <c r="AB31" s="208">
        <f>INDEX('Revenue by Customer'!AC:AC,MATCH('Full Customer List'!$B31,'Revenue by Customer'!$A:$A,0))</f>
        <v>1406</v>
      </c>
    </row>
    <row r="32" spans="2:28" ht="12" customHeight="1">
      <c r="B32" s="175" t="s">
        <v>602</v>
      </c>
      <c r="C32" s="175" t="str">
        <f>INDEX('Customer List'!$B:$B,MATCH('Full Customer List'!$B32,'Customer List'!$A:$A,0))</f>
        <v>Active</v>
      </c>
      <c r="D32" s="175" t="str">
        <f>INDEX('Customer List'!$C:$C,MATCH('Full Customer List'!$B32,'Customer List'!$A:$A,0))</f>
        <v>Property manager</v>
      </c>
      <c r="E32" s="175" t="str">
        <f>INDEX('Customer List Mapping'!$C:$C,MATCH('Full Customer List'!D32,'Customer List Mapping'!$B:$B,0))</f>
        <v>Property Manager</v>
      </c>
      <c r="F32" s="208">
        <f>INDEX('Customer List'!$K:$K,MATCH('Full Customer List'!$B32,'Customer List'!$A:$A,0))</f>
        <v>55</v>
      </c>
      <c r="G32" s="208"/>
      <c r="H32" s="215">
        <v>45992</v>
      </c>
      <c r="I32" s="215"/>
      <c r="J32" s="208" t="str">
        <f>INDEX('Revenue by Customer'!K:K,MATCH('Full Customer List'!$B32,'Revenue by Customer'!$A:$A,0))</f>
        <v/>
      </c>
      <c r="K32" s="208" t="str">
        <f>INDEX('Revenue by Customer'!L:L,MATCH('Full Customer List'!$B32,'Revenue by Customer'!$A:$A,0))</f>
        <v/>
      </c>
      <c r="L32" s="208" t="str">
        <f>INDEX('Revenue by Customer'!M:M,MATCH('Full Customer List'!$B32,'Revenue by Customer'!$A:$A,0))</f>
        <v/>
      </c>
      <c r="M32" s="208" t="str">
        <f>INDEX('Revenue by Customer'!N:N,MATCH('Full Customer List'!$B32,'Revenue by Customer'!$A:$A,0))</f>
        <v/>
      </c>
      <c r="N32" s="208" t="str">
        <f>INDEX('Revenue by Customer'!O:O,MATCH('Full Customer List'!$B32,'Revenue by Customer'!$A:$A,0))</f>
        <v/>
      </c>
      <c r="O32" s="208" t="str">
        <f>INDEX('Revenue by Customer'!P:P,MATCH('Full Customer List'!$B32,'Revenue by Customer'!$A:$A,0))</f>
        <v/>
      </c>
      <c r="P32" s="208" t="str">
        <f>INDEX('Revenue by Customer'!Q:Q,MATCH('Full Customer List'!$B32,'Revenue by Customer'!$A:$A,0))</f>
        <v/>
      </c>
      <c r="Q32" s="208" t="str">
        <f>INDEX('Revenue by Customer'!R:R,MATCH('Full Customer List'!$B32,'Revenue by Customer'!$A:$A,0))</f>
        <v/>
      </c>
      <c r="R32" s="208" t="str">
        <f>INDEX('Revenue by Customer'!S:S,MATCH('Full Customer List'!$B32,'Revenue by Customer'!$A:$A,0))</f>
        <v/>
      </c>
      <c r="S32" s="208" t="str">
        <f>INDEX('Revenue by Customer'!T:T,MATCH('Full Customer List'!$B32,'Revenue by Customer'!$A:$A,0))</f>
        <v/>
      </c>
      <c r="T32" s="208" t="str">
        <f>INDEX('Revenue by Customer'!U:U,MATCH('Full Customer List'!$B32,'Revenue by Customer'!$A:$A,0))</f>
        <v/>
      </c>
      <c r="U32" s="208">
        <f>INDEX('Revenue by Customer'!V:V,MATCH('Full Customer List'!$B32,'Revenue by Customer'!$A:$A,0))</f>
        <v>3748</v>
      </c>
      <c r="V32" s="208">
        <f>INDEX('Revenue by Customer'!W:W,MATCH('Full Customer List'!$B32,'Revenue by Customer'!$A:$A,0))</f>
        <v>2836</v>
      </c>
      <c r="W32" s="208">
        <f>INDEX('Revenue by Customer'!X:X,MATCH('Full Customer List'!$B32,'Revenue by Customer'!$A:$A,0))</f>
        <v>2236</v>
      </c>
      <c r="X32" s="208">
        <f>INDEX('Revenue by Customer'!Y:Y,MATCH('Full Customer List'!$B32,'Revenue by Customer'!$A:$A,0))</f>
        <v>2427</v>
      </c>
      <c r="Y32" s="208">
        <f>INDEX('Revenue by Customer'!Z:Z,MATCH('Full Customer List'!$B32,'Revenue by Customer'!$A:$A,0))</f>
        <v>3343</v>
      </c>
      <c r="Z32" s="208">
        <f>INDEX('Revenue by Customer'!AA:AA,MATCH('Full Customer List'!$B32,'Revenue by Customer'!$A:$A,0))</f>
        <v>2212</v>
      </c>
      <c r="AA32" s="208">
        <f>INDEX('Revenue by Customer'!AB:AB,MATCH('Full Customer List'!$B32,'Revenue by Customer'!$A:$A,0))</f>
        <v>2994</v>
      </c>
      <c r="AB32" s="208">
        <f>INDEX('Revenue by Customer'!AC:AC,MATCH('Full Customer List'!$B32,'Revenue by Customer'!$A:$A,0))</f>
        <v>3148</v>
      </c>
    </row>
    <row r="33" spans="2:28" ht="12" customHeight="1">
      <c r="B33" s="175" t="s">
        <v>604</v>
      </c>
      <c r="C33" s="175" t="str">
        <f>INDEX('Customer List'!$B:$B,MATCH('Full Customer List'!$B33,'Customer List'!$A:$A,0))</f>
        <v>Active</v>
      </c>
      <c r="D33" s="175" t="str">
        <f>INDEX('Customer List'!$C:$C,MATCH('Full Customer List'!$B33,'Customer List'!$A:$A,0))</f>
        <v>Property manager</v>
      </c>
      <c r="E33" s="175" t="str">
        <f>INDEX('Customer List Mapping'!$C:$C,MATCH('Full Customer List'!D33,'Customer List Mapping'!$B:$B,0))</f>
        <v>Property Manager</v>
      </c>
      <c r="F33" s="208">
        <f>INDEX('Customer List'!$K:$K,MATCH('Full Customer List'!$B33,'Customer List'!$A:$A,0))</f>
        <v>34</v>
      </c>
      <c r="G33" s="208"/>
      <c r="H33" s="215">
        <v>45566</v>
      </c>
      <c r="I33" s="215"/>
      <c r="J33" s="208">
        <f>INDEX('Revenue by Customer'!K:K,MATCH('Full Customer List'!$B33,'Revenue by Customer'!$A:$A,0))</f>
        <v>519</v>
      </c>
      <c r="K33" s="208">
        <f>INDEX('Revenue by Customer'!L:L,MATCH('Full Customer List'!$B33,'Revenue by Customer'!$A:$A,0))</f>
        <v>632</v>
      </c>
      <c r="L33" s="208">
        <f>INDEX('Revenue by Customer'!M:M,MATCH('Full Customer List'!$B33,'Revenue by Customer'!$A:$A,0))</f>
        <v>869</v>
      </c>
      <c r="M33" s="208">
        <f>INDEX('Revenue by Customer'!N:N,MATCH('Full Customer List'!$B33,'Revenue by Customer'!$A:$A,0))</f>
        <v>1106</v>
      </c>
      <c r="N33" s="208">
        <f>INDEX('Revenue by Customer'!O:O,MATCH('Full Customer List'!$B33,'Revenue by Customer'!$A:$A,0))</f>
        <v>1106</v>
      </c>
      <c r="O33" s="208">
        <f>INDEX('Revenue by Customer'!P:P,MATCH('Full Customer List'!$B33,'Revenue by Customer'!$A:$A,0))</f>
        <v>1363</v>
      </c>
      <c r="P33" s="208">
        <f>INDEX('Revenue by Customer'!Q:Q,MATCH('Full Customer List'!$B33,'Revenue by Customer'!$A:$A,0))</f>
        <v>1442</v>
      </c>
      <c r="Q33" s="208">
        <f>INDEX('Revenue by Customer'!R:R,MATCH('Full Customer List'!$B33,'Revenue by Customer'!$A:$A,0))</f>
        <v>1600</v>
      </c>
      <c r="R33" s="208">
        <f>INDEX('Revenue by Customer'!S:S,MATCH('Full Customer List'!$B33,'Revenue by Customer'!$A:$A,0))</f>
        <v>1980</v>
      </c>
      <c r="S33" s="208">
        <f>INDEX('Revenue by Customer'!T:T,MATCH('Full Customer List'!$B33,'Revenue by Customer'!$A:$A,0))</f>
        <v>1485</v>
      </c>
      <c r="T33" s="208">
        <f>INDEX('Revenue by Customer'!U:U,MATCH('Full Customer List'!$B33,'Revenue by Customer'!$A:$A,0))</f>
        <v>1550</v>
      </c>
      <c r="U33" s="208">
        <f>INDEX('Revenue by Customer'!V:V,MATCH('Full Customer List'!$B33,'Revenue by Customer'!$A:$A,0))</f>
        <v>1765</v>
      </c>
      <c r="V33" s="208">
        <f>INDEX('Revenue by Customer'!W:W,MATCH('Full Customer List'!$B33,'Revenue by Customer'!$A:$A,0))</f>
        <v>1830</v>
      </c>
      <c r="W33" s="208">
        <f>INDEX('Revenue by Customer'!X:X,MATCH('Full Customer List'!$B33,'Revenue by Customer'!$A:$A,0))</f>
        <v>2990</v>
      </c>
      <c r="X33" s="208">
        <f>INDEX('Revenue by Customer'!Y:Y,MATCH('Full Customer List'!$B33,'Revenue by Customer'!$A:$A,0))</f>
        <v>1835</v>
      </c>
      <c r="Y33" s="208">
        <f>INDEX('Revenue by Customer'!Z:Z,MATCH('Full Customer List'!$B33,'Revenue by Customer'!$A:$A,0))</f>
        <v>2025</v>
      </c>
      <c r="Z33" s="208">
        <f>INDEX('Revenue by Customer'!AA:AA,MATCH('Full Customer List'!$B33,'Revenue by Customer'!$A:$A,0))</f>
        <v>1845</v>
      </c>
      <c r="AA33" s="208">
        <f>INDEX('Revenue by Customer'!AB:AB,MATCH('Full Customer List'!$B33,'Revenue by Customer'!$A:$A,0))</f>
        <v>1790</v>
      </c>
      <c r="AB33" s="208">
        <f>INDEX('Revenue by Customer'!AC:AC,MATCH('Full Customer List'!$B33,'Revenue by Customer'!$A:$A,0))</f>
        <v>1845</v>
      </c>
    </row>
    <row r="34" spans="2:28" ht="12" customHeight="1">
      <c r="B34" s="175" t="s">
        <v>605</v>
      </c>
      <c r="C34" s="175" t="str">
        <f>INDEX('Customer List'!$B:$B,MATCH('Full Customer List'!$B34,'Customer List'!$A:$A,0))</f>
        <v>Active</v>
      </c>
      <c r="D34" s="175" t="str">
        <f>INDEX('Customer List'!$C:$C,MATCH('Full Customer List'!$B34,'Customer List'!$A:$A,0))</f>
        <v>Property manager</v>
      </c>
      <c r="E34" s="175" t="str">
        <f>INDEX('Customer List Mapping'!$C:$C,MATCH('Full Customer List'!D34,'Customer List Mapping'!$B:$B,0))</f>
        <v>Property Manager</v>
      </c>
      <c r="F34" s="208">
        <f>INDEX('Customer List'!$K:$K,MATCH('Full Customer List'!$B34,'Customer List'!$A:$A,0))</f>
        <v>90</v>
      </c>
      <c r="G34" s="208"/>
      <c r="H34" s="215">
        <v>45108</v>
      </c>
      <c r="I34" s="215"/>
      <c r="J34" s="208">
        <f>INDEX('Revenue by Customer'!K:K,MATCH('Full Customer List'!$B34,'Revenue by Customer'!$A:$A,0))</f>
        <v>1887.5</v>
      </c>
      <c r="K34" s="208">
        <f>INDEX('Revenue by Customer'!L:L,MATCH('Full Customer List'!$B34,'Revenue by Customer'!$A:$A,0))</f>
        <v>1913</v>
      </c>
      <c r="L34" s="208">
        <f>INDEX('Revenue by Customer'!M:M,MATCH('Full Customer List'!$B34,'Revenue by Customer'!$A:$A,0))</f>
        <v>1913</v>
      </c>
      <c r="M34" s="208">
        <f>INDEX('Revenue by Customer'!N:N,MATCH('Full Customer List'!$B34,'Revenue by Customer'!$A:$A,0))</f>
        <v>1904.5</v>
      </c>
      <c r="N34" s="208">
        <f>INDEX('Revenue by Customer'!O:O,MATCH('Full Customer List'!$B34,'Revenue by Customer'!$A:$A,0))</f>
        <v>1896</v>
      </c>
      <c r="O34" s="208">
        <f>INDEX('Revenue by Customer'!P:P,MATCH('Full Customer List'!$B34,'Revenue by Customer'!$A:$A,0))</f>
        <v>1913</v>
      </c>
      <c r="P34" s="208">
        <f>INDEX('Revenue by Customer'!Q:Q,MATCH('Full Customer List'!$B34,'Revenue by Customer'!$A:$A,0))</f>
        <v>1921.5</v>
      </c>
      <c r="Q34" s="208">
        <f>INDEX('Revenue by Customer'!R:R,MATCH('Full Customer List'!$B34,'Revenue by Customer'!$A:$A,0))</f>
        <v>1947</v>
      </c>
      <c r="R34" s="208">
        <f>INDEX('Revenue by Customer'!S:S,MATCH('Full Customer List'!$B34,'Revenue by Customer'!$A:$A,0))</f>
        <v>1921.5</v>
      </c>
      <c r="S34" s="208">
        <f>INDEX('Revenue by Customer'!T:T,MATCH('Full Customer List'!$B34,'Revenue by Customer'!$A:$A,0))</f>
        <v>1930</v>
      </c>
      <c r="T34" s="208">
        <f>INDEX('Revenue by Customer'!U:U,MATCH('Full Customer List'!$B34,'Revenue by Customer'!$A:$A,0))</f>
        <v>1904.5</v>
      </c>
      <c r="U34" s="208">
        <f>INDEX('Revenue by Customer'!V:V,MATCH('Full Customer List'!$B34,'Revenue by Customer'!$A:$A,0))</f>
        <v>1938.5</v>
      </c>
      <c r="V34" s="208">
        <f>INDEX('Revenue by Customer'!W:W,MATCH('Full Customer List'!$B34,'Revenue by Customer'!$A:$A,0))</f>
        <v>1930</v>
      </c>
      <c r="W34" s="208">
        <f>INDEX('Revenue by Customer'!X:X,MATCH('Full Customer List'!$B34,'Revenue by Customer'!$A:$A,0))</f>
        <v>1930</v>
      </c>
      <c r="X34" s="208">
        <f>INDEX('Revenue by Customer'!Y:Y,MATCH('Full Customer List'!$B34,'Revenue by Customer'!$A:$A,0))</f>
        <v>1930</v>
      </c>
      <c r="Y34" s="208">
        <f>INDEX('Revenue by Customer'!Z:Z,MATCH('Full Customer List'!$B34,'Revenue by Customer'!$A:$A,0))</f>
        <v>1938.5</v>
      </c>
      <c r="Z34" s="208">
        <f>INDEX('Revenue by Customer'!AA:AA,MATCH('Full Customer List'!$B34,'Revenue by Customer'!$A:$A,0))</f>
        <v>1680</v>
      </c>
      <c r="AA34" s="208">
        <f>INDEX('Revenue by Customer'!AB:AB,MATCH('Full Customer List'!$B34,'Revenue by Customer'!$A:$A,0))</f>
        <v>1700</v>
      </c>
      <c r="AB34" s="208">
        <f>INDEX('Revenue by Customer'!AC:AC,MATCH('Full Customer List'!$B34,'Revenue by Customer'!$A:$A,0))</f>
        <v>1540</v>
      </c>
    </row>
    <row r="35" spans="2:28" ht="12" customHeight="1">
      <c r="B35" s="175" t="s">
        <v>608</v>
      </c>
      <c r="C35" s="175" t="str">
        <f>INDEX('Customer List'!$B:$B,MATCH('Full Customer List'!$B35,'Customer List'!$A:$A,0))</f>
        <v>Active</v>
      </c>
      <c r="D35" s="175" t="str">
        <f>INDEX('Customer List'!$C:$C,MATCH('Full Customer List'!$B35,'Customer List'!$A:$A,0))</f>
        <v>Property manager</v>
      </c>
      <c r="E35" s="175" t="str">
        <f>INDEX('Customer List Mapping'!$C:$C,MATCH('Full Customer List'!D35,'Customer List Mapping'!$B:$B,0))</f>
        <v>Property Manager</v>
      </c>
      <c r="F35" s="208">
        <f>INDEX('Customer List'!$K:$K,MATCH('Full Customer List'!$B35,'Customer List'!$A:$A,0))</f>
        <v>22</v>
      </c>
      <c r="G35" s="208"/>
      <c r="H35" s="215">
        <v>45170</v>
      </c>
      <c r="I35" s="215"/>
      <c r="J35" s="208">
        <f>INDEX('Revenue by Customer'!K:K,MATCH('Full Customer List'!$B35,'Revenue by Customer'!$A:$A,0))</f>
        <v>2030</v>
      </c>
      <c r="K35" s="208">
        <f>INDEX('Revenue by Customer'!L:L,MATCH('Full Customer List'!$B35,'Revenue by Customer'!$A:$A,0))</f>
        <v>1659</v>
      </c>
      <c r="L35" s="208">
        <f>INDEX('Revenue by Customer'!M:M,MATCH('Full Customer List'!$B35,'Revenue by Customer'!$A:$A,0))</f>
        <v>1817</v>
      </c>
      <c r="M35" s="208">
        <f>INDEX('Revenue by Customer'!N:N,MATCH('Full Customer List'!$B35,'Revenue by Customer'!$A:$A,0))</f>
        <v>1738</v>
      </c>
      <c r="N35" s="208">
        <f>INDEX('Revenue by Customer'!O:O,MATCH('Full Customer List'!$B35,'Revenue by Customer'!$A:$A,0))</f>
        <v>1738</v>
      </c>
      <c r="O35" s="208">
        <f>INDEX('Revenue by Customer'!P:P,MATCH('Full Customer List'!$B35,'Revenue by Customer'!$A:$A,0))</f>
        <v>1738</v>
      </c>
      <c r="P35" s="208">
        <f>INDEX('Revenue by Customer'!Q:Q,MATCH('Full Customer List'!$B35,'Revenue by Customer'!$A:$A,0))</f>
        <v>1738</v>
      </c>
      <c r="Q35" s="208">
        <f>INDEX('Revenue by Customer'!R:R,MATCH('Full Customer List'!$B35,'Revenue by Customer'!$A:$A,0))</f>
        <v>1738</v>
      </c>
      <c r="R35" s="208">
        <f>INDEX('Revenue by Customer'!S:S,MATCH('Full Customer List'!$B35,'Revenue by Customer'!$A:$A,0))</f>
        <v>1750</v>
      </c>
      <c r="S35" s="208">
        <f>INDEX('Revenue by Customer'!T:T,MATCH('Full Customer List'!$B35,'Revenue by Customer'!$A:$A,0))</f>
        <v>1750</v>
      </c>
      <c r="T35" s="208">
        <f>INDEX('Revenue by Customer'!U:U,MATCH('Full Customer List'!$B35,'Revenue by Customer'!$A:$A,0))</f>
        <v>1825</v>
      </c>
      <c r="U35" s="208">
        <f>INDEX('Revenue by Customer'!V:V,MATCH('Full Customer List'!$B35,'Revenue by Customer'!$A:$A,0))</f>
        <v>1825</v>
      </c>
      <c r="V35" s="208">
        <f>INDEX('Revenue by Customer'!W:W,MATCH('Full Customer List'!$B35,'Revenue by Customer'!$A:$A,0))</f>
        <v>1825</v>
      </c>
      <c r="W35" s="208">
        <f>INDEX('Revenue by Customer'!X:X,MATCH('Full Customer List'!$B35,'Revenue by Customer'!$A:$A,0))</f>
        <v>2305</v>
      </c>
      <c r="X35" s="208">
        <f>INDEX('Revenue by Customer'!Y:Y,MATCH('Full Customer List'!$B35,'Revenue by Customer'!$A:$A,0))</f>
        <v>1825</v>
      </c>
      <c r="Y35" s="208">
        <f>INDEX('Revenue by Customer'!Z:Z,MATCH('Full Customer List'!$B35,'Revenue by Customer'!$A:$A,0))</f>
        <v>1825</v>
      </c>
      <c r="Z35" s="208">
        <f>INDEX('Revenue by Customer'!AA:AA,MATCH('Full Customer List'!$B35,'Revenue by Customer'!$A:$A,0))</f>
        <v>1825</v>
      </c>
      <c r="AA35" s="208">
        <f>INDEX('Revenue by Customer'!AB:AB,MATCH('Full Customer List'!$B35,'Revenue by Customer'!$A:$A,0))</f>
        <v>1900</v>
      </c>
      <c r="AB35" s="208">
        <f>INDEX('Revenue by Customer'!AC:AC,MATCH('Full Customer List'!$B35,'Revenue by Customer'!$A:$A,0))</f>
        <v>1750</v>
      </c>
    </row>
    <row r="36" spans="2:28" ht="12" customHeight="1">
      <c r="B36" s="175" t="s">
        <v>611</v>
      </c>
      <c r="C36" s="175" t="str">
        <f>INDEX('Customer List'!$B:$B,MATCH('Full Customer List'!$B36,'Customer List'!$A:$A,0))</f>
        <v>Active</v>
      </c>
      <c r="D36" s="175" t="str">
        <f>INDEX('Customer List'!$C:$C,MATCH('Full Customer List'!$B36,'Customer List'!$A:$A,0))</f>
        <v>Property manager</v>
      </c>
      <c r="E36" s="175" t="str">
        <f>INDEX('Customer List Mapping'!$C:$C,MATCH('Full Customer List'!D36,'Customer List Mapping'!$B:$B,0))</f>
        <v>Property Manager</v>
      </c>
      <c r="F36" s="208">
        <f>INDEX('Customer List'!$K:$K,MATCH('Full Customer List'!$B36,'Customer List'!$A:$A,0))</f>
        <v>32</v>
      </c>
      <c r="G36" s="208"/>
      <c r="H36" s="215">
        <v>45566</v>
      </c>
      <c r="I36" s="215"/>
      <c r="J36" s="208">
        <f>INDEX('Revenue by Customer'!K:K,MATCH('Full Customer List'!$B36,'Revenue by Customer'!$A:$A,0))</f>
        <v>752</v>
      </c>
      <c r="K36" s="208">
        <f>INDEX('Revenue by Customer'!L:L,MATCH('Full Customer List'!$B36,'Revenue by Customer'!$A:$A,0))</f>
        <v>474</v>
      </c>
      <c r="L36" s="208">
        <f>INDEX('Revenue by Customer'!M:M,MATCH('Full Customer List'!$B36,'Revenue by Customer'!$A:$A,0))</f>
        <v>869</v>
      </c>
      <c r="M36" s="208">
        <f>INDEX('Revenue by Customer'!N:N,MATCH('Full Customer List'!$B36,'Revenue by Customer'!$A:$A,0))</f>
        <v>948</v>
      </c>
      <c r="N36" s="208">
        <f>INDEX('Revenue by Customer'!O:O,MATCH('Full Customer List'!$B36,'Revenue by Customer'!$A:$A,0))</f>
        <v>1027</v>
      </c>
      <c r="O36" s="208">
        <f>INDEX('Revenue by Customer'!P:P,MATCH('Full Customer List'!$B36,'Revenue by Customer'!$A:$A,0))</f>
        <v>1106</v>
      </c>
      <c r="P36" s="208">
        <f>INDEX('Revenue by Customer'!Q:Q,MATCH('Full Customer List'!$B36,'Revenue by Customer'!$A:$A,0))</f>
        <v>1185</v>
      </c>
      <c r="Q36" s="208">
        <f>INDEX('Revenue by Customer'!R:R,MATCH('Full Customer List'!$B36,'Revenue by Customer'!$A:$A,0))</f>
        <v>1343</v>
      </c>
      <c r="R36" s="208">
        <f>INDEX('Revenue by Customer'!S:S,MATCH('Full Customer List'!$B36,'Revenue by Customer'!$A:$A,0))</f>
        <v>1422</v>
      </c>
      <c r="S36" s="208">
        <f>INDEX('Revenue by Customer'!T:T,MATCH('Full Customer List'!$B36,'Revenue by Customer'!$A:$A,0))</f>
        <v>1358</v>
      </c>
      <c r="T36" s="208">
        <f>INDEX('Revenue by Customer'!U:U,MATCH('Full Customer List'!$B36,'Revenue by Customer'!$A:$A,0))</f>
        <v>1580</v>
      </c>
      <c r="U36" s="208">
        <f>INDEX('Revenue by Customer'!V:V,MATCH('Full Customer List'!$B36,'Revenue by Customer'!$A:$A,0))</f>
        <v>1654</v>
      </c>
      <c r="V36" s="208">
        <f>INDEX('Revenue by Customer'!W:W,MATCH('Full Customer List'!$B36,'Revenue by Customer'!$A:$A,0))</f>
        <v>2267</v>
      </c>
      <c r="W36" s="208">
        <f>INDEX('Revenue by Customer'!X:X,MATCH('Full Customer List'!$B36,'Revenue by Customer'!$A:$A,0))</f>
        <v>1728</v>
      </c>
      <c r="X36" s="208">
        <f>INDEX('Revenue by Customer'!Y:Y,MATCH('Full Customer List'!$B36,'Revenue by Customer'!$A:$A,0))</f>
        <v>1950</v>
      </c>
      <c r="Y36" s="208">
        <f>INDEX('Revenue by Customer'!Z:Z,MATCH('Full Customer List'!$B36,'Revenue by Customer'!$A:$A,0))</f>
        <v>2098</v>
      </c>
      <c r="Z36" s="208">
        <f>INDEX('Revenue by Customer'!AA:AA,MATCH('Full Customer List'!$B36,'Revenue by Customer'!$A:$A,0))</f>
        <v>2172</v>
      </c>
      <c r="AA36" s="208">
        <f>INDEX('Revenue by Customer'!AB:AB,MATCH('Full Customer List'!$B36,'Revenue by Customer'!$A:$A,0))</f>
        <v>2255</v>
      </c>
      <c r="AB36" s="208">
        <f>INDEX('Revenue by Customer'!AC:AC,MATCH('Full Customer List'!$B36,'Revenue by Customer'!$A:$A,0))</f>
        <v>2102</v>
      </c>
    </row>
    <row r="37" spans="2:28" ht="12" customHeight="1">
      <c r="B37" s="175" t="s">
        <v>613</v>
      </c>
      <c r="C37" s="175" t="str">
        <f>INDEX('Customer List'!$B:$B,MATCH('Full Customer List'!$B37,'Customer List'!$A:$A,0))</f>
        <v>Former client</v>
      </c>
      <c r="D37" s="175" t="str">
        <f>INDEX('Customer List'!$C:$C,MATCH('Full Customer List'!$B37,'Customer List'!$A:$A,0))</f>
        <v>Property manager</v>
      </c>
      <c r="E37" s="175" t="str">
        <f>INDEX('Customer List Mapping'!$C:$C,MATCH('Full Customer List'!D37,'Customer List Mapping'!$B:$B,0))</f>
        <v>Property Manager</v>
      </c>
      <c r="F37" s="208">
        <f>INDEX('Customer List'!$K:$K,MATCH('Full Customer List'!$B37,'Customer List'!$A:$A,0))</f>
        <v>32</v>
      </c>
      <c r="G37" s="208"/>
      <c r="H37" s="215">
        <v>45108</v>
      </c>
      <c r="I37" s="215"/>
      <c r="J37" s="208">
        <f>INDEX('Revenue by Customer'!K:K,MATCH('Full Customer List'!$B37,'Revenue by Customer'!$A:$A,0))</f>
        <v>2453</v>
      </c>
      <c r="K37" s="208">
        <f>INDEX('Revenue by Customer'!L:L,MATCH('Full Customer List'!$B37,'Revenue by Customer'!$A:$A,0))</f>
        <v>1958</v>
      </c>
      <c r="L37" s="208">
        <f>INDEX('Revenue by Customer'!M:M,MATCH('Full Customer List'!$B37,'Revenue by Customer'!$A:$A,0))</f>
        <v>1958</v>
      </c>
      <c r="M37" s="208">
        <f>INDEX('Revenue by Customer'!N:N,MATCH('Full Customer List'!$B37,'Revenue by Customer'!$A:$A,0))</f>
        <v>1869</v>
      </c>
      <c r="N37" s="208">
        <f>INDEX('Revenue by Customer'!O:O,MATCH('Full Customer List'!$B37,'Revenue by Customer'!$A:$A,0))</f>
        <v>1869</v>
      </c>
      <c r="O37" s="208">
        <f>INDEX('Revenue by Customer'!P:P,MATCH('Full Customer List'!$B37,'Revenue by Customer'!$A:$A,0))</f>
        <v>1869</v>
      </c>
      <c r="P37" s="208">
        <f>INDEX('Revenue by Customer'!Q:Q,MATCH('Full Customer List'!$B37,'Revenue by Customer'!$A:$A,0))</f>
        <v>1885</v>
      </c>
      <c r="Q37" s="208">
        <f>INDEX('Revenue by Customer'!R:R,MATCH('Full Customer List'!$B37,'Revenue by Customer'!$A:$A,0))</f>
        <v>1970</v>
      </c>
      <c r="R37" s="208">
        <f>INDEX('Revenue by Customer'!S:S,MATCH('Full Customer List'!$B37,'Revenue by Customer'!$A:$A,0))</f>
        <v>1970</v>
      </c>
      <c r="S37" s="208">
        <f>INDEX('Revenue by Customer'!T:T,MATCH('Full Customer List'!$B37,'Revenue by Customer'!$A:$A,0))</f>
        <v>2179</v>
      </c>
      <c r="T37" s="208">
        <f>INDEX('Revenue by Customer'!U:U,MATCH('Full Customer List'!$B37,'Revenue by Customer'!$A:$A,0))</f>
        <v>2179</v>
      </c>
      <c r="U37" s="208">
        <f>INDEX('Revenue by Customer'!V:V,MATCH('Full Customer List'!$B37,'Revenue by Customer'!$A:$A,0))</f>
        <v>2179</v>
      </c>
      <c r="V37" s="208">
        <f>INDEX('Revenue by Customer'!W:W,MATCH('Full Customer List'!$B37,'Revenue by Customer'!$A:$A,0))</f>
        <v>2410</v>
      </c>
      <c r="W37" s="208">
        <f>INDEX('Revenue by Customer'!X:X,MATCH('Full Customer List'!$B37,'Revenue by Customer'!$A:$A,0))</f>
        <v>3070</v>
      </c>
      <c r="X37" s="208">
        <f>INDEX('Revenue by Customer'!Y:Y,MATCH('Full Customer List'!$B37,'Revenue by Customer'!$A:$A,0))</f>
        <v>2444</v>
      </c>
      <c r="Y37" s="208">
        <f>INDEX('Revenue by Customer'!Z:Z,MATCH('Full Customer List'!$B37,'Revenue by Customer'!$A:$A,0))</f>
        <v>2692</v>
      </c>
      <c r="Z37" s="208">
        <f>INDEX('Revenue by Customer'!AA:AA,MATCH('Full Customer List'!$B37,'Revenue by Customer'!$A:$A,0))</f>
        <v>0</v>
      </c>
      <c r="AA37" s="208" t="str">
        <f>INDEX('Revenue by Customer'!AB:AB,MATCH('Full Customer List'!$B37,'Revenue by Customer'!$A:$A,0))</f>
        <v/>
      </c>
      <c r="AB37" s="208" t="str">
        <f>INDEX('Revenue by Customer'!AC:AC,MATCH('Full Customer List'!$B37,'Revenue by Customer'!$A:$A,0))</f>
        <v/>
      </c>
    </row>
    <row r="38" spans="2:28" ht="12" customHeight="1">
      <c r="B38" s="175" t="s">
        <v>615</v>
      </c>
      <c r="C38" s="175" t="str">
        <f>INDEX('Customer List'!$B:$B,MATCH('Full Customer List'!$B38,'Customer List'!$A:$A,0))</f>
        <v>Former client</v>
      </c>
      <c r="D38" s="175" t="str">
        <f>INDEX('Customer List'!$C:$C,MATCH('Full Customer List'!$B38,'Customer List'!$A:$A,0))</f>
        <v>Property manager</v>
      </c>
      <c r="E38" s="175" t="str">
        <f>INDEX('Customer List Mapping'!$C:$C,MATCH('Full Customer List'!D38,'Customer List Mapping'!$B:$B,0))</f>
        <v>Property Manager</v>
      </c>
      <c r="F38" s="208">
        <f>INDEX('Customer List'!$K:$K,MATCH('Full Customer List'!$B38,'Customer List'!$A:$A,0))</f>
        <v>25</v>
      </c>
      <c r="G38" s="208"/>
      <c r="H38" s="215">
        <v>45597</v>
      </c>
      <c r="I38" s="215"/>
      <c r="J38" s="208">
        <f>INDEX('Revenue by Customer'!K:K,MATCH('Full Customer List'!$B38,'Revenue by Customer'!$A:$A,0))</f>
        <v>2010</v>
      </c>
      <c r="K38" s="208">
        <f>INDEX('Revenue by Customer'!L:L,MATCH('Full Customer List'!$B38,'Revenue by Customer'!$A:$A,0))</f>
        <v>1500</v>
      </c>
      <c r="L38" s="208">
        <f>INDEX('Revenue by Customer'!M:M,MATCH('Full Customer List'!$B38,'Revenue by Customer'!$A:$A,0))</f>
        <v>1150</v>
      </c>
      <c r="M38" s="208">
        <f>INDEX('Revenue by Customer'!N:N,MATCH('Full Customer List'!$B38,'Revenue by Customer'!$A:$A,0))</f>
        <v>1290</v>
      </c>
      <c r="N38" s="208">
        <f>INDEX('Revenue by Customer'!O:O,MATCH('Full Customer List'!$B38,'Revenue by Customer'!$A:$A,0))</f>
        <v>1430</v>
      </c>
      <c r="O38" s="208">
        <f>INDEX('Revenue by Customer'!P:P,MATCH('Full Customer List'!$B38,'Revenue by Customer'!$A:$A,0))</f>
        <v>1500</v>
      </c>
      <c r="P38" s="208">
        <f>INDEX('Revenue by Customer'!Q:Q,MATCH('Full Customer List'!$B38,'Revenue by Customer'!$A:$A,0))</f>
        <v>1780</v>
      </c>
      <c r="Q38" s="208">
        <f>INDEX('Revenue by Customer'!R:R,MATCH('Full Customer List'!$B38,'Revenue by Customer'!$A:$A,0))</f>
        <v>1780</v>
      </c>
      <c r="R38" s="208">
        <f>INDEX('Revenue by Customer'!S:S,MATCH('Full Customer List'!$B38,'Revenue by Customer'!$A:$A,0))</f>
        <v>1570</v>
      </c>
      <c r="S38" s="208">
        <f>INDEX('Revenue by Customer'!T:T,MATCH('Full Customer List'!$B38,'Revenue by Customer'!$A:$A,0))</f>
        <v>1710</v>
      </c>
      <c r="T38" s="208">
        <f>INDEX('Revenue by Customer'!U:U,MATCH('Full Customer List'!$B38,'Revenue by Customer'!$A:$A,0))</f>
        <v>1654</v>
      </c>
      <c r="U38" s="208">
        <f>INDEX('Revenue by Customer'!V:V,MATCH('Full Customer List'!$B38,'Revenue by Customer'!$A:$A,0))</f>
        <v>1728</v>
      </c>
      <c r="V38" s="208">
        <f>INDEX('Revenue by Customer'!W:W,MATCH('Full Customer List'!$B38,'Revenue by Customer'!$A:$A,0))</f>
        <v>2006</v>
      </c>
      <c r="W38" s="208">
        <f>INDEX('Revenue by Customer'!X:X,MATCH('Full Customer List'!$B38,'Revenue by Customer'!$A:$A,0))</f>
        <v>2915</v>
      </c>
      <c r="X38" s="208">
        <f>INDEX('Revenue by Customer'!Y:Y,MATCH('Full Customer List'!$B38,'Revenue by Customer'!$A:$A,0))</f>
        <v>2406</v>
      </c>
      <c r="Y38" s="208">
        <f>INDEX('Revenue by Customer'!Z:Z,MATCH('Full Customer List'!$B38,'Revenue by Customer'!$A:$A,0))</f>
        <v>2406</v>
      </c>
      <c r="Z38" s="208">
        <f>INDEX('Revenue by Customer'!AA:AA,MATCH('Full Customer List'!$B38,'Revenue by Customer'!$A:$A,0))</f>
        <v>2145</v>
      </c>
      <c r="AA38" s="208" t="str">
        <f>INDEX('Revenue by Customer'!AB:AB,MATCH('Full Customer List'!$B38,'Revenue by Customer'!$A:$A,0))</f>
        <v/>
      </c>
      <c r="AB38" s="208" t="str">
        <f>INDEX('Revenue by Customer'!AC:AC,MATCH('Full Customer List'!$B38,'Revenue by Customer'!$A:$A,0))</f>
        <v/>
      </c>
    </row>
    <row r="39" spans="2:28" ht="12" customHeight="1">
      <c r="B39" s="175" t="s">
        <v>616</v>
      </c>
      <c r="C39" s="175" t="str">
        <f>INDEX('Customer List'!$B:$B,MATCH('Full Customer List'!$B39,'Customer List'!$A:$A,0))</f>
        <v>Active</v>
      </c>
      <c r="D39" s="175" t="str">
        <f>INDEX('Customer List'!$C:$C,MATCH('Full Customer List'!$B39,'Customer List'!$A:$A,0))</f>
        <v>Property manager</v>
      </c>
      <c r="E39" s="175" t="str">
        <f>INDEX('Customer List Mapping'!$C:$C,MATCH('Full Customer List'!D39,'Customer List Mapping'!$B:$B,0))</f>
        <v>Property Manager</v>
      </c>
      <c r="F39" s="208">
        <f>INDEX('Customer List'!$K:$K,MATCH('Full Customer List'!$B39,'Customer List'!$A:$A,0))</f>
        <v>16</v>
      </c>
      <c r="G39" s="208"/>
      <c r="H39" s="215">
        <v>45292</v>
      </c>
      <c r="I39" s="215"/>
      <c r="J39" s="208">
        <f>INDEX('Revenue by Customer'!K:K,MATCH('Full Customer List'!$B39,'Revenue by Customer'!$A:$A,0))</f>
        <v>810</v>
      </c>
      <c r="K39" s="208">
        <f>INDEX('Revenue by Customer'!L:L,MATCH('Full Customer List'!$B39,'Revenue by Customer'!$A:$A,0))</f>
        <v>600</v>
      </c>
      <c r="L39" s="208">
        <f>INDEX('Revenue by Customer'!M:M,MATCH('Full Customer List'!$B39,'Revenue by Customer'!$A:$A,0))</f>
        <v>850</v>
      </c>
      <c r="M39" s="208">
        <f>INDEX('Revenue by Customer'!N:N,MATCH('Full Customer List'!$B39,'Revenue by Customer'!$A:$A,0))</f>
        <v>2690</v>
      </c>
      <c r="N39" s="208">
        <f>INDEX('Revenue by Customer'!O:O,MATCH('Full Customer List'!$B39,'Revenue by Customer'!$A:$A,0))</f>
        <v>2871.5</v>
      </c>
      <c r="O39" s="208">
        <f>INDEX('Revenue by Customer'!P:P,MATCH('Full Customer List'!$B39,'Revenue by Customer'!$A:$A,0))</f>
        <v>2682.5</v>
      </c>
      <c r="P39" s="208">
        <f>INDEX('Revenue by Customer'!Q:Q,MATCH('Full Customer List'!$B39,'Revenue by Customer'!$A:$A,0))</f>
        <v>2808</v>
      </c>
      <c r="Q39" s="208">
        <f>INDEX('Revenue by Customer'!R:R,MATCH('Full Customer List'!$B39,'Revenue by Customer'!$A:$A,0))</f>
        <v>2705</v>
      </c>
      <c r="R39" s="208">
        <f>INDEX('Revenue by Customer'!S:S,MATCH('Full Customer List'!$B39,'Revenue by Customer'!$A:$A,0))</f>
        <v>2705</v>
      </c>
      <c r="S39" s="208">
        <f>INDEX('Revenue by Customer'!T:T,MATCH('Full Customer List'!$B39,'Revenue by Customer'!$A:$A,0))</f>
        <v>1023.5</v>
      </c>
      <c r="T39" s="208">
        <f>INDEX('Revenue by Customer'!U:U,MATCH('Full Customer List'!$B39,'Revenue by Customer'!$A:$A,0))</f>
        <v>1150</v>
      </c>
      <c r="U39" s="208">
        <f>INDEX('Revenue by Customer'!V:V,MATCH('Full Customer List'!$B39,'Revenue by Customer'!$A:$A,0))</f>
        <v>1350</v>
      </c>
      <c r="V39" s="208">
        <f>INDEX('Revenue by Customer'!W:W,MATCH('Full Customer List'!$B39,'Revenue by Customer'!$A:$A,0))</f>
        <v>1801</v>
      </c>
      <c r="W39" s="208">
        <f>INDEX('Revenue by Customer'!X:X,MATCH('Full Customer List'!$B39,'Revenue by Customer'!$A:$A,0))</f>
        <v>1364</v>
      </c>
      <c r="X39" s="208">
        <f>INDEX('Revenue by Customer'!Y:Y,MATCH('Full Customer List'!$B39,'Revenue by Customer'!$A:$A,0))</f>
        <v>1578</v>
      </c>
      <c r="Y39" s="208">
        <f>INDEX('Revenue by Customer'!Z:Z,MATCH('Full Customer List'!$B39,'Revenue by Customer'!$A:$A,0))</f>
        <v>1535</v>
      </c>
      <c r="Z39" s="208">
        <f>INDEX('Revenue by Customer'!AA:AA,MATCH('Full Customer List'!$B39,'Revenue by Customer'!$A:$A,0))</f>
        <v>1578</v>
      </c>
      <c r="AA39" s="208">
        <f>INDEX('Revenue by Customer'!AB:AB,MATCH('Full Customer List'!$B39,'Revenue by Customer'!$A:$A,0))</f>
        <v>1632</v>
      </c>
      <c r="AB39" s="208">
        <f>INDEX('Revenue by Customer'!AC:AC,MATCH('Full Customer List'!$B39,'Revenue by Customer'!$A:$A,0))</f>
        <v>1535</v>
      </c>
    </row>
    <row r="40" spans="2:28" ht="12" customHeight="1">
      <c r="B40" s="175" t="s">
        <v>617</v>
      </c>
      <c r="C40" s="175" t="str">
        <f>INDEX('Customer List'!$B:$B,MATCH('Full Customer List'!$B40,'Customer List'!$A:$A,0))</f>
        <v>Active</v>
      </c>
      <c r="D40" s="175" t="str">
        <f>INDEX('Customer List'!$C:$C,MATCH('Full Customer List'!$B40,'Customer List'!$A:$A,0))</f>
        <v>Property manager</v>
      </c>
      <c r="E40" s="175" t="str">
        <f>INDEX('Customer List Mapping'!$C:$C,MATCH('Full Customer List'!D40,'Customer List Mapping'!$B:$B,0))</f>
        <v>Property Manager</v>
      </c>
      <c r="F40" s="208">
        <f>INDEX('Customer List'!$K:$K,MATCH('Full Customer List'!$B40,'Customer List'!$A:$A,0))</f>
        <v>84</v>
      </c>
      <c r="G40" s="208"/>
      <c r="H40" s="215">
        <v>45962</v>
      </c>
      <c r="I40" s="215"/>
      <c r="J40" s="208" t="str">
        <f>INDEX('Revenue by Customer'!K:K,MATCH('Full Customer List'!$B40,'Revenue by Customer'!$A:$A,0))</f>
        <v/>
      </c>
      <c r="K40" s="208" t="str">
        <f>INDEX('Revenue by Customer'!L:L,MATCH('Full Customer List'!$B40,'Revenue by Customer'!$A:$A,0))</f>
        <v/>
      </c>
      <c r="L40" s="208" t="str">
        <f>INDEX('Revenue by Customer'!M:M,MATCH('Full Customer List'!$B40,'Revenue by Customer'!$A:$A,0))</f>
        <v/>
      </c>
      <c r="M40" s="208" t="str">
        <f>INDEX('Revenue by Customer'!N:N,MATCH('Full Customer List'!$B40,'Revenue by Customer'!$A:$A,0))</f>
        <v/>
      </c>
      <c r="N40" s="208" t="str">
        <f>INDEX('Revenue by Customer'!O:O,MATCH('Full Customer List'!$B40,'Revenue by Customer'!$A:$A,0))</f>
        <v/>
      </c>
      <c r="O40" s="208" t="str">
        <f>INDEX('Revenue by Customer'!P:P,MATCH('Full Customer List'!$B40,'Revenue by Customer'!$A:$A,0))</f>
        <v/>
      </c>
      <c r="P40" s="208" t="str">
        <f>INDEX('Revenue by Customer'!Q:Q,MATCH('Full Customer List'!$B40,'Revenue by Customer'!$A:$A,0))</f>
        <v/>
      </c>
      <c r="Q40" s="208" t="str">
        <f>INDEX('Revenue by Customer'!R:R,MATCH('Full Customer List'!$B40,'Revenue by Customer'!$A:$A,0))</f>
        <v/>
      </c>
      <c r="R40" s="208" t="str">
        <f>INDEX('Revenue by Customer'!S:S,MATCH('Full Customer List'!$B40,'Revenue by Customer'!$A:$A,0))</f>
        <v/>
      </c>
      <c r="S40" s="208" t="str">
        <f>INDEX('Revenue by Customer'!T:T,MATCH('Full Customer List'!$B40,'Revenue by Customer'!$A:$A,0))</f>
        <v/>
      </c>
      <c r="T40" s="208" t="str">
        <f>INDEX('Revenue by Customer'!U:U,MATCH('Full Customer List'!$B40,'Revenue by Customer'!$A:$A,0))</f>
        <v/>
      </c>
      <c r="U40" s="208" t="str">
        <f>INDEX('Revenue by Customer'!V:V,MATCH('Full Customer List'!$B40,'Revenue by Customer'!$A:$A,0))</f>
        <v/>
      </c>
      <c r="V40" s="208" t="str">
        <f>INDEX('Revenue by Customer'!W:W,MATCH('Full Customer List'!$B40,'Revenue by Customer'!$A:$A,0))</f>
        <v/>
      </c>
      <c r="W40" s="208">
        <f>INDEX('Revenue by Customer'!X:X,MATCH('Full Customer List'!$B40,'Revenue by Customer'!$A:$A,0))</f>
        <v>5420</v>
      </c>
      <c r="X40" s="208">
        <f>INDEX('Revenue by Customer'!Y:Y,MATCH('Full Customer List'!$B40,'Revenue by Customer'!$A:$A,0))</f>
        <v>2795</v>
      </c>
      <c r="Y40" s="208">
        <f>INDEX('Revenue by Customer'!Z:Z,MATCH('Full Customer List'!$B40,'Revenue by Customer'!$A:$A,0))</f>
        <v>2865</v>
      </c>
      <c r="Z40" s="208">
        <f>INDEX('Revenue by Customer'!AA:AA,MATCH('Full Customer List'!$B40,'Revenue by Customer'!$A:$A,0))</f>
        <v>2865</v>
      </c>
      <c r="AA40" s="208">
        <f>INDEX('Revenue by Customer'!AB:AB,MATCH('Full Customer List'!$B40,'Revenue by Customer'!$A:$A,0))</f>
        <v>2935</v>
      </c>
      <c r="AB40" s="208">
        <f>INDEX('Revenue by Customer'!AC:AC,MATCH('Full Customer List'!$B40,'Revenue by Customer'!$A:$A,0))</f>
        <v>3005</v>
      </c>
    </row>
    <row r="41" spans="2:28" ht="12" customHeight="1">
      <c r="B41" s="175" t="s">
        <v>618</v>
      </c>
      <c r="C41" s="175" t="str">
        <f>INDEX('Customer List'!$B:$B,MATCH('Full Customer List'!$B41,'Customer List'!$A:$A,0))</f>
        <v>Active</v>
      </c>
      <c r="D41" s="175" t="str">
        <f>INDEX('Customer List'!$C:$C,MATCH('Full Customer List'!$B41,'Customer List'!$A:$A,0))</f>
        <v>Property manager</v>
      </c>
      <c r="E41" s="175" t="str">
        <f>INDEX('Customer List Mapping'!$C:$C,MATCH('Full Customer List'!D41,'Customer List Mapping'!$B:$B,0))</f>
        <v>Property Manager</v>
      </c>
      <c r="F41" s="208">
        <f>INDEX('Customer List'!$K:$K,MATCH('Full Customer List'!$B41,'Customer List'!$A:$A,0))</f>
        <v>66</v>
      </c>
      <c r="G41" s="208"/>
      <c r="H41" s="215">
        <v>45352</v>
      </c>
      <c r="I41" s="215"/>
      <c r="J41" s="208">
        <f>INDEX('Revenue by Customer'!K:K,MATCH('Full Customer List'!$B41,'Revenue by Customer'!$A:$A,0))</f>
        <v>950</v>
      </c>
      <c r="K41" s="208">
        <f>INDEX('Revenue by Customer'!L:L,MATCH('Full Customer List'!$B41,'Revenue by Customer'!$A:$A,0))</f>
        <v>950</v>
      </c>
      <c r="L41" s="208">
        <f>INDEX('Revenue by Customer'!M:M,MATCH('Full Customer List'!$B41,'Revenue by Customer'!$A:$A,0))</f>
        <v>2055</v>
      </c>
      <c r="M41" s="208">
        <f>INDEX('Revenue by Customer'!N:N,MATCH('Full Customer List'!$B41,'Revenue by Customer'!$A:$A,0))</f>
        <v>950</v>
      </c>
      <c r="N41" s="208">
        <f>INDEX('Revenue by Customer'!O:O,MATCH('Full Customer List'!$B41,'Revenue by Customer'!$A:$A,0))</f>
        <v>2700</v>
      </c>
      <c r="O41" s="208">
        <f>INDEX('Revenue by Customer'!P:P,MATCH('Full Customer List'!$B41,'Revenue by Customer'!$A:$A,0))</f>
        <v>950</v>
      </c>
      <c r="P41" s="208">
        <f>INDEX('Revenue by Customer'!Q:Q,MATCH('Full Customer List'!$B41,'Revenue by Customer'!$A:$A,0))</f>
        <v>950</v>
      </c>
      <c r="Q41" s="208">
        <f>INDEX('Revenue by Customer'!R:R,MATCH('Full Customer List'!$B41,'Revenue by Customer'!$A:$A,0))</f>
        <v>950</v>
      </c>
      <c r="R41" s="208">
        <f>INDEX('Revenue by Customer'!S:S,MATCH('Full Customer List'!$B41,'Revenue by Customer'!$A:$A,0))</f>
        <v>950</v>
      </c>
      <c r="S41" s="208">
        <f>INDEX('Revenue by Customer'!T:T,MATCH('Full Customer List'!$B41,'Revenue by Customer'!$A:$A,0))</f>
        <v>950</v>
      </c>
      <c r="T41" s="208">
        <f>INDEX('Revenue by Customer'!U:U,MATCH('Full Customer List'!$B41,'Revenue by Customer'!$A:$A,0))</f>
        <v>2250</v>
      </c>
      <c r="U41" s="208">
        <f>INDEX('Revenue by Customer'!V:V,MATCH('Full Customer List'!$B41,'Revenue by Customer'!$A:$A,0))</f>
        <v>1275</v>
      </c>
      <c r="V41" s="208">
        <f>INDEX('Revenue by Customer'!W:W,MATCH('Full Customer List'!$B41,'Revenue by Customer'!$A:$A,0))</f>
        <v>1195</v>
      </c>
      <c r="W41" s="208">
        <f>INDEX('Revenue by Customer'!X:X,MATCH('Full Customer List'!$B41,'Revenue by Customer'!$A:$A,0))</f>
        <v>2369</v>
      </c>
      <c r="X41" s="208">
        <f>INDEX('Revenue by Customer'!Y:Y,MATCH('Full Customer List'!$B41,'Revenue by Customer'!$A:$A,0))</f>
        <v>1375</v>
      </c>
      <c r="Y41" s="208">
        <f>INDEX('Revenue by Customer'!Z:Z,MATCH('Full Customer List'!$B41,'Revenue by Customer'!$A:$A,0))</f>
        <v>1400</v>
      </c>
      <c r="Z41" s="208">
        <f>INDEX('Revenue by Customer'!AA:AA,MATCH('Full Customer List'!$B41,'Revenue by Customer'!$A:$A,0))</f>
        <v>1475</v>
      </c>
      <c r="AA41" s="208">
        <f>INDEX('Revenue by Customer'!AB:AB,MATCH('Full Customer List'!$B41,'Revenue by Customer'!$A:$A,0))</f>
        <v>3650</v>
      </c>
      <c r="AB41" s="208">
        <f>INDEX('Revenue by Customer'!AC:AC,MATCH('Full Customer List'!$B41,'Revenue by Customer'!$A:$A,0))</f>
        <v>1550</v>
      </c>
    </row>
    <row r="42" spans="2:28" ht="12" customHeight="1">
      <c r="B42" s="175" t="s">
        <v>621</v>
      </c>
      <c r="C42" s="175" t="str">
        <f>INDEX('Customer List'!$B:$B,MATCH('Full Customer List'!$B42,'Customer List'!$A:$A,0))</f>
        <v>Active</v>
      </c>
      <c r="D42" s="175" t="str">
        <f>INDEX('Customer List'!$C:$C,MATCH('Full Customer List'!$B42,'Customer List'!$A:$A,0))</f>
        <v>Property manager</v>
      </c>
      <c r="E42" s="175" t="str">
        <f>INDEX('Customer List Mapping'!$C:$C,MATCH('Full Customer List'!D42,'Customer List Mapping'!$B:$B,0))</f>
        <v>Property Manager</v>
      </c>
      <c r="F42" s="208">
        <f>INDEX('Customer List'!$K:$K,MATCH('Full Customer List'!$B42,'Customer List'!$A:$A,0))</f>
        <v>39</v>
      </c>
      <c r="G42" s="208"/>
      <c r="H42" s="215">
        <v>45901</v>
      </c>
      <c r="I42" s="215"/>
      <c r="J42" s="208" t="str">
        <f>INDEX('Revenue by Customer'!K:K,MATCH('Full Customer List'!$B42,'Revenue by Customer'!$A:$A,0))</f>
        <v/>
      </c>
      <c r="K42" s="208" t="str">
        <f>INDEX('Revenue by Customer'!L:L,MATCH('Full Customer List'!$B42,'Revenue by Customer'!$A:$A,0))</f>
        <v/>
      </c>
      <c r="L42" s="208" t="str">
        <f>INDEX('Revenue by Customer'!M:M,MATCH('Full Customer List'!$B42,'Revenue by Customer'!$A:$A,0))</f>
        <v/>
      </c>
      <c r="M42" s="208" t="str">
        <f>INDEX('Revenue by Customer'!N:N,MATCH('Full Customer List'!$B42,'Revenue by Customer'!$A:$A,0))</f>
        <v/>
      </c>
      <c r="N42" s="208" t="str">
        <f>INDEX('Revenue by Customer'!O:O,MATCH('Full Customer List'!$B42,'Revenue by Customer'!$A:$A,0))</f>
        <v/>
      </c>
      <c r="O42" s="208" t="str">
        <f>INDEX('Revenue by Customer'!P:P,MATCH('Full Customer List'!$B42,'Revenue by Customer'!$A:$A,0))</f>
        <v/>
      </c>
      <c r="P42" s="208" t="str">
        <f>INDEX('Revenue by Customer'!Q:Q,MATCH('Full Customer List'!$B42,'Revenue by Customer'!$A:$A,0))</f>
        <v/>
      </c>
      <c r="Q42" s="208" t="str">
        <f>INDEX('Revenue by Customer'!R:R,MATCH('Full Customer List'!$B42,'Revenue by Customer'!$A:$A,0))</f>
        <v/>
      </c>
      <c r="R42" s="208" t="str">
        <f>INDEX('Revenue by Customer'!S:S,MATCH('Full Customer List'!$B42,'Revenue by Customer'!$A:$A,0))</f>
        <v/>
      </c>
      <c r="S42" s="208" t="str">
        <f>INDEX('Revenue by Customer'!T:T,MATCH('Full Customer List'!$B42,'Revenue by Customer'!$A:$A,0))</f>
        <v/>
      </c>
      <c r="T42" s="208">
        <f>INDEX('Revenue by Customer'!U:U,MATCH('Full Customer List'!$B42,'Revenue by Customer'!$A:$A,0))</f>
        <v>3730</v>
      </c>
      <c r="U42" s="208">
        <f>INDEX('Revenue by Customer'!V:V,MATCH('Full Customer List'!$B42,'Revenue by Customer'!$A:$A,0))</f>
        <v>1915</v>
      </c>
      <c r="V42" s="208">
        <f>INDEX('Revenue by Customer'!W:W,MATCH('Full Customer List'!$B42,'Revenue by Customer'!$A:$A,0))</f>
        <v>1805</v>
      </c>
      <c r="W42" s="208">
        <f>INDEX('Revenue by Customer'!X:X,MATCH('Full Customer List'!$B42,'Revenue by Customer'!$A:$A,0))</f>
        <v>1960</v>
      </c>
      <c r="X42" s="208">
        <f>INDEX('Revenue by Customer'!Y:Y,MATCH('Full Customer List'!$B42,'Revenue by Customer'!$A:$A,0))</f>
        <v>1780</v>
      </c>
      <c r="Y42" s="208">
        <f>INDEX('Revenue by Customer'!Z:Z,MATCH('Full Customer List'!$B42,'Revenue by Customer'!$A:$A,0))</f>
        <v>1695</v>
      </c>
      <c r="Z42" s="208">
        <f>INDEX('Revenue by Customer'!AA:AA,MATCH('Full Customer List'!$B42,'Revenue by Customer'!$A:$A,0))</f>
        <v>1915</v>
      </c>
      <c r="AA42" s="208">
        <f>INDEX('Revenue by Customer'!AB:AB,MATCH('Full Customer List'!$B42,'Revenue by Customer'!$A:$A,0))</f>
        <v>1860</v>
      </c>
      <c r="AB42" s="208">
        <f>INDEX('Revenue by Customer'!AC:AC,MATCH('Full Customer List'!$B42,'Revenue by Customer'!$A:$A,0))</f>
        <v>1970</v>
      </c>
    </row>
    <row r="43" spans="2:28" ht="12" customHeight="1">
      <c r="B43" s="175" t="s">
        <v>623</v>
      </c>
      <c r="C43" s="175" t="str">
        <f>INDEX('Customer List'!$B:$B,MATCH('Full Customer List'!$B43,'Customer List'!$A:$A,0))</f>
        <v>Active</v>
      </c>
      <c r="D43" s="175" t="str">
        <f>INDEX('Customer List'!$C:$C,MATCH('Full Customer List'!$B43,'Customer List'!$A:$A,0))</f>
        <v>Property manager</v>
      </c>
      <c r="E43" s="175" t="str">
        <f>INDEX('Customer List Mapping'!$C:$C,MATCH('Full Customer List'!D43,'Customer List Mapping'!$B:$B,0))</f>
        <v>Property Manager</v>
      </c>
      <c r="F43" s="208">
        <f>INDEX('Customer List'!$K:$K,MATCH('Full Customer List'!$B43,'Customer List'!$A:$A,0))</f>
        <v>45</v>
      </c>
      <c r="G43" s="208"/>
      <c r="H43" s="215">
        <v>46023</v>
      </c>
      <c r="I43" s="215"/>
      <c r="J43" s="208" t="str">
        <f>INDEX('Revenue by Customer'!K:K,MATCH('Full Customer List'!$B43,'Revenue by Customer'!$A:$A,0))</f>
        <v/>
      </c>
      <c r="K43" s="208" t="str">
        <f>INDEX('Revenue by Customer'!L:L,MATCH('Full Customer List'!$B43,'Revenue by Customer'!$A:$A,0))</f>
        <v/>
      </c>
      <c r="L43" s="208" t="str">
        <f>INDEX('Revenue by Customer'!M:M,MATCH('Full Customer List'!$B43,'Revenue by Customer'!$A:$A,0))</f>
        <v/>
      </c>
      <c r="M43" s="208" t="str">
        <f>INDEX('Revenue by Customer'!N:N,MATCH('Full Customer List'!$B43,'Revenue by Customer'!$A:$A,0))</f>
        <v/>
      </c>
      <c r="N43" s="208" t="str">
        <f>INDEX('Revenue by Customer'!O:O,MATCH('Full Customer List'!$B43,'Revenue by Customer'!$A:$A,0))</f>
        <v/>
      </c>
      <c r="O43" s="208" t="str">
        <f>INDEX('Revenue by Customer'!P:P,MATCH('Full Customer List'!$B43,'Revenue by Customer'!$A:$A,0))</f>
        <v/>
      </c>
      <c r="P43" s="208" t="str">
        <f>INDEX('Revenue by Customer'!Q:Q,MATCH('Full Customer List'!$B43,'Revenue by Customer'!$A:$A,0))</f>
        <v/>
      </c>
      <c r="Q43" s="208" t="str">
        <f>INDEX('Revenue by Customer'!R:R,MATCH('Full Customer List'!$B43,'Revenue by Customer'!$A:$A,0))</f>
        <v/>
      </c>
      <c r="R43" s="208" t="str">
        <f>INDEX('Revenue by Customer'!S:S,MATCH('Full Customer List'!$B43,'Revenue by Customer'!$A:$A,0))</f>
        <v/>
      </c>
      <c r="S43" s="208" t="str">
        <f>INDEX('Revenue by Customer'!T:T,MATCH('Full Customer List'!$B43,'Revenue by Customer'!$A:$A,0))</f>
        <v/>
      </c>
      <c r="T43" s="208" t="str">
        <f>INDEX('Revenue by Customer'!U:U,MATCH('Full Customer List'!$B43,'Revenue by Customer'!$A:$A,0))</f>
        <v/>
      </c>
      <c r="U43" s="208" t="str">
        <f>INDEX('Revenue by Customer'!V:V,MATCH('Full Customer List'!$B43,'Revenue by Customer'!$A:$A,0))</f>
        <v/>
      </c>
      <c r="V43" s="208">
        <f>INDEX('Revenue by Customer'!W:W,MATCH('Full Customer List'!$B43,'Revenue by Customer'!$A:$A,0))</f>
        <v>4257</v>
      </c>
      <c r="W43" s="208">
        <f>INDEX('Revenue by Customer'!X:X,MATCH('Full Customer List'!$B43,'Revenue by Customer'!$A:$A,0))</f>
        <v>2216</v>
      </c>
      <c r="X43" s="208">
        <f>INDEX('Revenue by Customer'!Y:Y,MATCH('Full Customer List'!$B43,'Revenue by Customer'!$A:$A,0))</f>
        <v>2378</v>
      </c>
      <c r="Y43" s="208">
        <f>INDEX('Revenue by Customer'!Z:Z,MATCH('Full Customer List'!$B43,'Revenue by Customer'!$A:$A,0))</f>
        <v>2378</v>
      </c>
      <c r="Z43" s="208">
        <f>INDEX('Revenue by Customer'!AA:AA,MATCH('Full Customer List'!$B43,'Revenue by Customer'!$A:$A,0))</f>
        <v>3271</v>
      </c>
      <c r="AA43" s="208">
        <f>INDEX('Revenue by Customer'!AB:AB,MATCH('Full Customer List'!$B43,'Revenue by Customer'!$A:$A,0))</f>
        <v>3231</v>
      </c>
      <c r="AB43" s="208">
        <f>INDEX('Revenue by Customer'!AC:AC,MATCH('Full Customer List'!$B43,'Revenue by Customer'!$A:$A,0))</f>
        <v>872</v>
      </c>
    </row>
    <row r="44" spans="2:28" ht="12" customHeight="1">
      <c r="B44" s="175" t="s">
        <v>626</v>
      </c>
      <c r="C44" s="175" t="str">
        <f>INDEX('Customer List'!$B:$B,MATCH('Full Customer List'!$B44,'Customer List'!$A:$A,0))</f>
        <v>Active</v>
      </c>
      <c r="D44" s="175" t="str">
        <f>INDEX('Customer List'!$C:$C,MATCH('Full Customer List'!$B44,'Customer List'!$A:$A,0))</f>
        <v>Property manager</v>
      </c>
      <c r="E44" s="175" t="str">
        <f>INDEX('Customer List Mapping'!$C:$C,MATCH('Full Customer List'!D44,'Customer List Mapping'!$B:$B,0))</f>
        <v>Property Manager</v>
      </c>
      <c r="F44" s="208">
        <f>INDEX('Customer List'!$K:$K,MATCH('Full Customer List'!$B44,'Customer List'!$A:$A,0))</f>
        <v>18</v>
      </c>
      <c r="G44" s="208"/>
      <c r="H44" s="215">
        <v>45444</v>
      </c>
      <c r="I44" s="215"/>
      <c r="J44" s="208">
        <f>INDEX('Revenue by Customer'!K:K,MATCH('Full Customer List'!$B44,'Revenue by Customer'!$A:$A,0))</f>
        <v>790</v>
      </c>
      <c r="K44" s="208">
        <f>INDEX('Revenue by Customer'!L:L,MATCH('Full Customer List'!$B44,'Revenue by Customer'!$A:$A,0))</f>
        <v>1196</v>
      </c>
      <c r="L44" s="208">
        <f>INDEX('Revenue by Customer'!M:M,MATCH('Full Customer List'!$B44,'Revenue by Customer'!$A:$A,0))</f>
        <v>1264</v>
      </c>
      <c r="M44" s="208">
        <f>INDEX('Revenue by Customer'!N:N,MATCH('Full Customer List'!$B44,'Revenue by Customer'!$A:$A,0))</f>
        <v>948</v>
      </c>
      <c r="N44" s="208">
        <f>INDEX('Revenue by Customer'!O:O,MATCH('Full Customer List'!$B44,'Revenue by Customer'!$A:$A,0))</f>
        <v>1264</v>
      </c>
      <c r="O44" s="208">
        <f>INDEX('Revenue by Customer'!P:P,MATCH('Full Customer List'!$B44,'Revenue by Customer'!$A:$A,0))</f>
        <v>1370</v>
      </c>
      <c r="P44" s="208">
        <f>INDEX('Revenue by Customer'!Q:Q,MATCH('Full Customer List'!$B44,'Revenue by Customer'!$A:$A,0))</f>
        <v>1445</v>
      </c>
      <c r="Q44" s="208">
        <f>INDEX('Revenue by Customer'!R:R,MATCH('Full Customer List'!$B44,'Revenue by Customer'!$A:$A,0))</f>
        <v>1280</v>
      </c>
      <c r="R44" s="208">
        <f>INDEX('Revenue by Customer'!S:S,MATCH('Full Customer List'!$B44,'Revenue by Customer'!$A:$A,0))</f>
        <v>1430</v>
      </c>
      <c r="S44" s="208">
        <f>INDEX('Revenue by Customer'!T:T,MATCH('Full Customer List'!$B44,'Revenue by Customer'!$A:$A,0))</f>
        <v>1335</v>
      </c>
      <c r="T44" s="208">
        <f>INDEX('Revenue by Customer'!U:U,MATCH('Full Customer List'!$B44,'Revenue by Customer'!$A:$A,0))</f>
        <v>1410</v>
      </c>
      <c r="U44" s="208">
        <f>INDEX('Revenue by Customer'!V:V,MATCH('Full Customer List'!$B44,'Revenue by Customer'!$A:$A,0))</f>
        <v>1560</v>
      </c>
      <c r="V44" s="208">
        <f>INDEX('Revenue by Customer'!W:W,MATCH('Full Customer List'!$B44,'Revenue by Customer'!$A:$A,0))</f>
        <v>1635</v>
      </c>
      <c r="W44" s="208">
        <f>INDEX('Revenue by Customer'!X:X,MATCH('Full Customer List'!$B44,'Revenue by Customer'!$A:$A,0))</f>
        <v>1485</v>
      </c>
      <c r="X44" s="208">
        <f>INDEX('Revenue by Customer'!Y:Y,MATCH('Full Customer List'!$B44,'Revenue by Customer'!$A:$A,0))</f>
        <v>1410</v>
      </c>
      <c r="Y44" s="208">
        <f>INDEX('Revenue by Customer'!Z:Z,MATCH('Full Customer List'!$B44,'Revenue by Customer'!$A:$A,0))</f>
        <v>1635</v>
      </c>
      <c r="Z44" s="208">
        <f>INDEX('Revenue by Customer'!AA:AA,MATCH('Full Customer List'!$B44,'Revenue by Customer'!$A:$A,0))</f>
        <v>1635</v>
      </c>
      <c r="AA44" s="208">
        <f>INDEX('Revenue by Customer'!AB:AB,MATCH('Full Customer List'!$B44,'Revenue by Customer'!$A:$A,0))</f>
        <v>1509</v>
      </c>
      <c r="AB44" s="208">
        <f>INDEX('Revenue by Customer'!AC:AC,MATCH('Full Customer List'!$B44,'Revenue by Customer'!$A:$A,0))</f>
        <v>1509</v>
      </c>
    </row>
    <row r="45" spans="2:28" ht="12" customHeight="1">
      <c r="B45" s="175" t="s">
        <v>627</v>
      </c>
      <c r="C45" s="175" t="str">
        <f>INDEX('Customer List'!$B:$B,MATCH('Full Customer List'!$B45,'Customer List'!$A:$A,0))</f>
        <v>Active</v>
      </c>
      <c r="D45" s="175" t="str">
        <f>INDEX('Customer List'!$C:$C,MATCH('Full Customer List'!$B45,'Customer List'!$A:$A,0))</f>
        <v>Property manager</v>
      </c>
      <c r="E45" s="175" t="str">
        <f>INDEX('Customer List Mapping'!$C:$C,MATCH('Full Customer List'!D45,'Customer List Mapping'!$B:$B,0))</f>
        <v>Property Manager</v>
      </c>
      <c r="F45" s="208">
        <f>INDEX('Customer List'!$K:$K,MATCH('Full Customer List'!$B45,'Customer List'!$A:$A,0))</f>
        <v>48</v>
      </c>
      <c r="G45" s="208"/>
      <c r="H45" s="215">
        <v>45992</v>
      </c>
      <c r="I45" s="215"/>
      <c r="J45" s="208" t="str">
        <f>INDEX('Revenue by Customer'!K:K,MATCH('Full Customer List'!$B45,'Revenue by Customer'!$A:$A,0))</f>
        <v/>
      </c>
      <c r="K45" s="208" t="str">
        <f>INDEX('Revenue by Customer'!L:L,MATCH('Full Customer List'!$B45,'Revenue by Customer'!$A:$A,0))</f>
        <v/>
      </c>
      <c r="L45" s="208" t="str">
        <f>INDEX('Revenue by Customer'!M:M,MATCH('Full Customer List'!$B45,'Revenue by Customer'!$A:$A,0))</f>
        <v/>
      </c>
      <c r="M45" s="208" t="str">
        <f>INDEX('Revenue by Customer'!N:N,MATCH('Full Customer List'!$B45,'Revenue by Customer'!$A:$A,0))</f>
        <v/>
      </c>
      <c r="N45" s="208" t="str">
        <f>INDEX('Revenue by Customer'!O:O,MATCH('Full Customer List'!$B45,'Revenue by Customer'!$A:$A,0))</f>
        <v/>
      </c>
      <c r="O45" s="208" t="str">
        <f>INDEX('Revenue by Customer'!P:P,MATCH('Full Customer List'!$B45,'Revenue by Customer'!$A:$A,0))</f>
        <v/>
      </c>
      <c r="P45" s="208" t="str">
        <f>INDEX('Revenue by Customer'!Q:Q,MATCH('Full Customer List'!$B45,'Revenue by Customer'!$A:$A,0))</f>
        <v/>
      </c>
      <c r="Q45" s="208" t="str">
        <f>INDEX('Revenue by Customer'!R:R,MATCH('Full Customer List'!$B45,'Revenue by Customer'!$A:$A,0))</f>
        <v/>
      </c>
      <c r="R45" s="208" t="str">
        <f>INDEX('Revenue by Customer'!S:S,MATCH('Full Customer List'!$B45,'Revenue by Customer'!$A:$A,0))</f>
        <v/>
      </c>
      <c r="S45" s="208" t="str">
        <f>INDEX('Revenue by Customer'!T:T,MATCH('Full Customer List'!$B45,'Revenue by Customer'!$A:$A,0))</f>
        <v/>
      </c>
      <c r="T45" s="208" t="str">
        <f>INDEX('Revenue by Customer'!U:U,MATCH('Full Customer List'!$B45,'Revenue by Customer'!$A:$A,0))</f>
        <v/>
      </c>
      <c r="U45" s="208">
        <f>INDEX('Revenue by Customer'!V:V,MATCH('Full Customer List'!$B45,'Revenue by Customer'!$A:$A,0))</f>
        <v>1805</v>
      </c>
      <c r="V45" s="208">
        <f>INDEX('Revenue by Customer'!W:W,MATCH('Full Customer List'!$B45,'Revenue by Customer'!$A:$A,0))</f>
        <v>2337.5500000000002</v>
      </c>
      <c r="W45" s="208">
        <f>INDEX('Revenue by Customer'!X:X,MATCH('Full Customer List'!$B45,'Revenue by Customer'!$A:$A,0))</f>
        <v>2185.9</v>
      </c>
      <c r="X45" s="208">
        <f>INDEX('Revenue by Customer'!Y:Y,MATCH('Full Customer List'!$B45,'Revenue by Customer'!$A:$A,0))</f>
        <v>1702</v>
      </c>
      <c r="Y45" s="208">
        <f>INDEX('Revenue by Customer'!Z:Z,MATCH('Full Customer List'!$B45,'Revenue by Customer'!$A:$A,0))</f>
        <v>2360</v>
      </c>
      <c r="Z45" s="208">
        <f>INDEX('Revenue by Customer'!AA:AA,MATCH('Full Customer List'!$B45,'Revenue by Customer'!$A:$A,0))</f>
        <v>2516</v>
      </c>
      <c r="AA45" s="208">
        <f>INDEX('Revenue by Customer'!AB:AB,MATCH('Full Customer List'!$B45,'Revenue by Customer'!$A:$A,0))</f>
        <v>2448.4499999999998</v>
      </c>
      <c r="AB45" s="208">
        <f>INDEX('Revenue by Customer'!AC:AC,MATCH('Full Customer List'!$B45,'Revenue by Customer'!$A:$A,0))</f>
        <v>2464</v>
      </c>
    </row>
    <row r="46" spans="2:28" ht="12" customHeight="1">
      <c r="B46" s="175" t="s">
        <v>630</v>
      </c>
      <c r="C46" s="175" t="str">
        <f>INDEX('Customer List'!$B:$B,MATCH('Full Customer List'!$B46,'Customer List'!$A:$A,0))</f>
        <v>Active</v>
      </c>
      <c r="D46" s="175" t="str">
        <f>INDEX('Customer List'!$C:$C,MATCH('Full Customer List'!$B46,'Customer List'!$A:$A,0))</f>
        <v>Property manager</v>
      </c>
      <c r="E46" s="175" t="str">
        <f>INDEX('Customer List Mapping'!$C:$C,MATCH('Full Customer List'!D46,'Customer List Mapping'!$B:$B,0))</f>
        <v>Property Manager</v>
      </c>
      <c r="F46" s="208">
        <f>INDEX('Customer List'!$K:$K,MATCH('Full Customer List'!$B46,'Customer List'!$A:$A,0))</f>
        <v>20</v>
      </c>
      <c r="G46" s="208"/>
      <c r="H46" s="215">
        <v>45352</v>
      </c>
      <c r="I46" s="215"/>
      <c r="J46" s="208" t="str">
        <f>INDEX('Revenue by Customer'!K:K,MATCH('Full Customer List'!$B46,'Revenue by Customer'!$A:$A,0))</f>
        <v/>
      </c>
      <c r="K46" s="208" t="str">
        <f>INDEX('Revenue by Customer'!L:L,MATCH('Full Customer List'!$B46,'Revenue by Customer'!$A:$A,0))</f>
        <v/>
      </c>
      <c r="L46" s="208" t="str">
        <f>INDEX('Revenue by Customer'!M:M,MATCH('Full Customer List'!$B46,'Revenue by Customer'!$A:$A,0))</f>
        <v/>
      </c>
      <c r="M46" s="208" t="str">
        <f>INDEX('Revenue by Customer'!N:N,MATCH('Full Customer List'!$B46,'Revenue by Customer'!$A:$A,0))</f>
        <v/>
      </c>
      <c r="N46" s="208">
        <f>INDEX('Revenue by Customer'!O:O,MATCH('Full Customer List'!$B46,'Revenue by Customer'!$A:$A,0))</f>
        <v>2350</v>
      </c>
      <c r="O46" s="208">
        <f>INDEX('Revenue by Customer'!P:P,MATCH('Full Customer List'!$B46,'Revenue by Customer'!$A:$A,0))</f>
        <v>2702.5</v>
      </c>
      <c r="P46" s="208">
        <f>INDEX('Revenue by Customer'!Q:Q,MATCH('Full Customer List'!$B46,'Revenue by Customer'!$A:$A,0))</f>
        <v>1075</v>
      </c>
      <c r="Q46" s="208">
        <f>INDEX('Revenue by Customer'!R:R,MATCH('Full Customer List'!$B46,'Revenue by Customer'!$A:$A,0))</f>
        <v>1075</v>
      </c>
      <c r="R46" s="208">
        <f>INDEX('Revenue by Customer'!S:S,MATCH('Full Customer List'!$B46,'Revenue by Customer'!$A:$A,0))</f>
        <v>1150</v>
      </c>
      <c r="S46" s="208">
        <f>INDEX('Revenue by Customer'!T:T,MATCH('Full Customer List'!$B46,'Revenue by Customer'!$A:$A,0))</f>
        <v>1150</v>
      </c>
      <c r="T46" s="208">
        <f>INDEX('Revenue by Customer'!U:U,MATCH('Full Customer List'!$B46,'Revenue by Customer'!$A:$A,0))</f>
        <v>1150</v>
      </c>
      <c r="U46" s="208">
        <f>INDEX('Revenue by Customer'!V:V,MATCH('Full Customer List'!$B46,'Revenue by Customer'!$A:$A,0))</f>
        <v>1150</v>
      </c>
      <c r="V46" s="208">
        <f>INDEX('Revenue by Customer'!W:W,MATCH('Full Customer List'!$B46,'Revenue by Customer'!$A:$A,0))</f>
        <v>1425</v>
      </c>
      <c r="W46" s="208">
        <f>INDEX('Revenue by Customer'!X:X,MATCH('Full Customer List'!$B46,'Revenue by Customer'!$A:$A,0))</f>
        <v>1785</v>
      </c>
      <c r="X46" s="208">
        <f>INDEX('Revenue by Customer'!Y:Y,MATCH('Full Customer List'!$B46,'Revenue by Customer'!$A:$A,0))</f>
        <v>1500</v>
      </c>
      <c r="Y46" s="208">
        <f>INDEX('Revenue by Customer'!Z:Z,MATCH('Full Customer List'!$B46,'Revenue by Customer'!$A:$A,0))</f>
        <v>1500</v>
      </c>
      <c r="Z46" s="208">
        <f>INDEX('Revenue by Customer'!AA:AA,MATCH('Full Customer List'!$B46,'Revenue by Customer'!$A:$A,0))</f>
        <v>1674</v>
      </c>
      <c r="AA46" s="208">
        <f>INDEX('Revenue by Customer'!AB:AB,MATCH('Full Customer List'!$B46,'Revenue by Customer'!$A:$A,0))</f>
        <v>2038</v>
      </c>
      <c r="AB46" s="208">
        <f>INDEX('Revenue by Customer'!AC:AC,MATCH('Full Customer List'!$B46,'Revenue by Customer'!$A:$A,0))</f>
        <v>2130</v>
      </c>
    </row>
    <row r="47" spans="2:28" ht="12" customHeight="1">
      <c r="B47" s="175" t="s">
        <v>631</v>
      </c>
      <c r="C47" s="175" t="str">
        <f>INDEX('Customer List'!$B:$B,MATCH('Full Customer List'!$B47,'Customer List'!$A:$A,0))</f>
        <v>Active</v>
      </c>
      <c r="D47" s="175" t="str">
        <f>INDEX('Customer List'!$C:$C,MATCH('Full Customer List'!$B47,'Customer List'!$A:$A,0))</f>
        <v>Property manager</v>
      </c>
      <c r="E47" s="175" t="str">
        <f>INDEX('Customer List Mapping'!$C:$C,MATCH('Full Customer List'!D47,'Customer List Mapping'!$B:$B,0))</f>
        <v>Property Manager</v>
      </c>
      <c r="F47" s="208">
        <f>INDEX('Customer List'!$K:$K,MATCH('Full Customer List'!$B47,'Customer List'!$A:$A,0))</f>
        <v>24</v>
      </c>
      <c r="G47" s="208"/>
      <c r="H47" s="215">
        <v>44743</v>
      </c>
      <c r="I47" s="215"/>
      <c r="J47" s="208">
        <f>INDEX('Revenue by Customer'!K:K,MATCH('Full Customer List'!$B47,'Revenue by Customer'!$A:$A,0))</f>
        <v>1222</v>
      </c>
      <c r="K47" s="208">
        <f>INDEX('Revenue by Customer'!L:L,MATCH('Full Customer List'!$B47,'Revenue by Customer'!$A:$A,0))</f>
        <v>1025</v>
      </c>
      <c r="L47" s="208">
        <f>INDEX('Revenue by Customer'!M:M,MATCH('Full Customer List'!$B47,'Revenue by Customer'!$A:$A,0))</f>
        <v>1175</v>
      </c>
      <c r="M47" s="208">
        <f>INDEX('Revenue by Customer'!N:N,MATCH('Full Customer List'!$B47,'Revenue by Customer'!$A:$A,0))</f>
        <v>1325</v>
      </c>
      <c r="N47" s="208">
        <f>INDEX('Revenue by Customer'!O:O,MATCH('Full Customer List'!$B47,'Revenue by Customer'!$A:$A,0))</f>
        <v>1325</v>
      </c>
      <c r="O47" s="208">
        <f>INDEX('Revenue by Customer'!P:P,MATCH('Full Customer List'!$B47,'Revenue by Customer'!$A:$A,0))</f>
        <v>1400</v>
      </c>
      <c r="P47" s="208">
        <f>INDEX('Revenue by Customer'!Q:Q,MATCH('Full Customer List'!$B47,'Revenue by Customer'!$A:$A,0))</f>
        <v>1400</v>
      </c>
      <c r="Q47" s="208">
        <f>INDEX('Revenue by Customer'!R:R,MATCH('Full Customer List'!$B47,'Revenue by Customer'!$A:$A,0))</f>
        <v>1400</v>
      </c>
      <c r="R47" s="208">
        <f>INDEX('Revenue by Customer'!S:S,MATCH('Full Customer List'!$B47,'Revenue by Customer'!$A:$A,0))</f>
        <v>1325</v>
      </c>
      <c r="S47" s="208">
        <f>INDEX('Revenue by Customer'!T:T,MATCH('Full Customer List'!$B47,'Revenue by Customer'!$A:$A,0))</f>
        <v>1325</v>
      </c>
      <c r="T47" s="208">
        <f>INDEX('Revenue by Customer'!U:U,MATCH('Full Customer List'!$B47,'Revenue by Customer'!$A:$A,0))</f>
        <v>1250</v>
      </c>
      <c r="U47" s="208">
        <f>INDEX('Revenue by Customer'!V:V,MATCH('Full Customer List'!$B47,'Revenue by Customer'!$A:$A,0))</f>
        <v>1325</v>
      </c>
      <c r="V47" s="208">
        <f>INDEX('Revenue by Customer'!W:W,MATCH('Full Customer List'!$B47,'Revenue by Customer'!$A:$A,0))</f>
        <v>1730</v>
      </c>
      <c r="W47" s="208">
        <f>INDEX('Revenue by Customer'!X:X,MATCH('Full Customer List'!$B47,'Revenue by Customer'!$A:$A,0))</f>
        <v>1316</v>
      </c>
      <c r="X47" s="208">
        <f>INDEX('Revenue by Customer'!Y:Y,MATCH('Full Customer List'!$B47,'Revenue by Customer'!$A:$A,0))</f>
        <v>1517</v>
      </c>
      <c r="Y47" s="208">
        <f>INDEX('Revenue by Customer'!Z:Z,MATCH('Full Customer List'!$B47,'Revenue by Customer'!$A:$A,0))</f>
        <v>1584</v>
      </c>
      <c r="Z47" s="208">
        <f>INDEX('Revenue by Customer'!AA:AA,MATCH('Full Customer List'!$B47,'Revenue by Customer'!$A:$A,0))</f>
        <v>1584</v>
      </c>
      <c r="AA47" s="208">
        <f>INDEX('Revenue by Customer'!AB:AB,MATCH('Full Customer List'!$B47,'Revenue by Customer'!$A:$A,0))</f>
        <v>1651</v>
      </c>
      <c r="AB47" s="208">
        <f>INDEX('Revenue by Customer'!AC:AC,MATCH('Full Customer List'!$B47,'Revenue by Customer'!$A:$A,0))</f>
        <v>1718</v>
      </c>
    </row>
    <row r="48" spans="2:28" ht="12" customHeight="1">
      <c r="B48" s="175" t="s">
        <v>633</v>
      </c>
      <c r="C48" s="175" t="str">
        <f>INDEX('Customer List'!$B:$B,MATCH('Full Customer List'!$B48,'Customer List'!$A:$A,0))</f>
        <v>Former client</v>
      </c>
      <c r="D48" s="175" t="str">
        <f>INDEX('Customer List'!$C:$C,MATCH('Full Customer List'!$B48,'Customer List'!$A:$A,0))</f>
        <v>Property manager</v>
      </c>
      <c r="E48" s="175" t="str">
        <f>INDEX('Customer List Mapping'!$C:$C,MATCH('Full Customer List'!D48,'Customer List Mapping'!$B:$B,0))</f>
        <v>Property Manager</v>
      </c>
      <c r="F48" s="208">
        <f>INDEX('Customer List'!$K:$K,MATCH('Full Customer List'!$B48,'Customer List'!$A:$A,0))</f>
        <v>26</v>
      </c>
      <c r="G48" s="208"/>
      <c r="H48" s="215">
        <v>45658</v>
      </c>
      <c r="I48" s="215">
        <v>46234</v>
      </c>
      <c r="J48" s="208">
        <f>INDEX('Revenue by Customer'!K:K,MATCH('Full Customer List'!$B48,'Revenue by Customer'!$A:$A,0))</f>
        <v>640</v>
      </c>
      <c r="K48" s="208">
        <f>INDEX('Revenue by Customer'!L:L,MATCH('Full Customer List'!$B48,'Revenue by Customer'!$A:$A,0))</f>
        <v>340</v>
      </c>
      <c r="L48" s="208">
        <f>INDEX('Revenue by Customer'!M:M,MATCH('Full Customer List'!$B48,'Revenue by Customer'!$A:$A,0))</f>
        <v>340</v>
      </c>
      <c r="M48" s="208">
        <f>INDEX('Revenue by Customer'!N:N,MATCH('Full Customer List'!$B48,'Revenue by Customer'!$A:$A,0))</f>
        <v>400</v>
      </c>
      <c r="N48" s="208">
        <f>INDEX('Revenue by Customer'!O:O,MATCH('Full Customer List'!$B48,'Revenue by Customer'!$A:$A,0))</f>
        <v>400</v>
      </c>
      <c r="O48" s="208">
        <f>INDEX('Revenue by Customer'!P:P,MATCH('Full Customer List'!$B48,'Revenue by Customer'!$A:$A,0))</f>
        <v>625</v>
      </c>
      <c r="P48" s="208">
        <f>INDEX('Revenue by Customer'!Q:Q,MATCH('Full Customer List'!$B48,'Revenue by Customer'!$A:$A,0))</f>
        <v>625</v>
      </c>
      <c r="Q48" s="208">
        <f>INDEX('Revenue by Customer'!R:R,MATCH('Full Customer List'!$B48,'Revenue by Customer'!$A:$A,0))</f>
        <v>625</v>
      </c>
      <c r="R48" s="208">
        <f>INDEX('Revenue by Customer'!S:S,MATCH('Full Customer List'!$B48,'Revenue by Customer'!$A:$A,0))</f>
        <v>625</v>
      </c>
      <c r="S48" s="208">
        <f>INDEX('Revenue by Customer'!T:T,MATCH('Full Customer List'!$B48,'Revenue by Customer'!$A:$A,0))</f>
        <v>625</v>
      </c>
      <c r="T48" s="208">
        <f>INDEX('Revenue by Customer'!U:U,MATCH('Full Customer List'!$B48,'Revenue by Customer'!$A:$A,0))</f>
        <v>625</v>
      </c>
      <c r="U48" s="208">
        <f>INDEX('Revenue by Customer'!V:V,MATCH('Full Customer List'!$B48,'Revenue by Customer'!$A:$A,0))</f>
        <v>625</v>
      </c>
      <c r="V48" s="208">
        <f>INDEX('Revenue by Customer'!W:W,MATCH('Full Customer List'!$B48,'Revenue by Customer'!$A:$A,0))</f>
        <v>1376</v>
      </c>
      <c r="W48" s="208">
        <f>INDEX('Revenue by Customer'!X:X,MATCH('Full Customer List'!$B48,'Revenue by Customer'!$A:$A,0))</f>
        <v>1514</v>
      </c>
      <c r="X48" s="208">
        <f>INDEX('Revenue by Customer'!Y:Y,MATCH('Full Customer List'!$B48,'Revenue by Customer'!$A:$A,0))</f>
        <v>1912</v>
      </c>
      <c r="Y48" s="208">
        <f>INDEX('Revenue by Customer'!Z:Z,MATCH('Full Customer List'!$B48,'Revenue by Customer'!$A:$A,0))</f>
        <v>1912</v>
      </c>
      <c r="Z48" s="208">
        <f>INDEX('Revenue by Customer'!AA:AA,MATCH('Full Customer List'!$B48,'Revenue by Customer'!$A:$A,0))</f>
        <v>2441</v>
      </c>
      <c r="AA48" s="208">
        <f>INDEX('Revenue by Customer'!AB:AB,MATCH('Full Customer List'!$B48,'Revenue by Customer'!$A:$A,0))</f>
        <v>2566</v>
      </c>
      <c r="AB48" s="208">
        <f>INDEX('Revenue by Customer'!AC:AC,MATCH('Full Customer List'!$B48,'Revenue by Customer'!$A:$A,0))</f>
        <v>2663</v>
      </c>
    </row>
    <row r="49" spans="2:28" ht="12" customHeight="1">
      <c r="B49" s="175" t="s">
        <v>635</v>
      </c>
      <c r="C49" s="175" t="str">
        <f>INDEX('Customer List'!$B:$B,MATCH('Full Customer List'!$B49,'Customer List'!$A:$A,0))</f>
        <v>Active</v>
      </c>
      <c r="D49" s="175" t="str">
        <f>INDEX('Customer List'!$C:$C,MATCH('Full Customer List'!$B49,'Customer List'!$A:$A,0))</f>
        <v>Property manager</v>
      </c>
      <c r="E49" s="175" t="str">
        <f>INDEX('Customer List Mapping'!$C:$C,MATCH('Full Customer List'!D49,'Customer List Mapping'!$B:$B,0))</f>
        <v>Property Manager</v>
      </c>
      <c r="F49" s="208">
        <f>INDEX('Customer List'!$K:$K,MATCH('Full Customer List'!$B49,'Customer List'!$A:$A,0))</f>
        <v>26</v>
      </c>
      <c r="G49" s="208"/>
      <c r="H49" s="215">
        <v>45658</v>
      </c>
      <c r="I49" s="215"/>
      <c r="J49" s="208">
        <f>INDEX('Revenue by Customer'!K:K,MATCH('Full Customer List'!$B49,'Revenue by Customer'!$A:$A,0))</f>
        <v>1348.75</v>
      </c>
      <c r="K49" s="208">
        <f>INDEX('Revenue by Customer'!L:L,MATCH('Full Customer List'!$B49,'Revenue by Customer'!$A:$A,0))</f>
        <v>688.75</v>
      </c>
      <c r="L49" s="208">
        <f>INDEX('Revenue by Customer'!M:M,MATCH('Full Customer List'!$B49,'Revenue by Customer'!$A:$A,0))</f>
        <v>896.25</v>
      </c>
      <c r="M49" s="208">
        <f>INDEX('Revenue by Customer'!N:N,MATCH('Full Customer List'!$B49,'Revenue by Customer'!$A:$A,0))</f>
        <v>1035</v>
      </c>
      <c r="N49" s="208">
        <f>INDEX('Revenue by Customer'!O:O,MATCH('Full Customer List'!$B49,'Revenue by Customer'!$A:$A,0))</f>
        <v>1035</v>
      </c>
      <c r="O49" s="208">
        <f>INDEX('Revenue by Customer'!P:P,MATCH('Full Customer List'!$B49,'Revenue by Customer'!$A:$A,0))</f>
        <v>1035</v>
      </c>
      <c r="P49" s="208">
        <f>INDEX('Revenue by Customer'!Q:Q,MATCH('Full Customer List'!$B49,'Revenue by Customer'!$A:$A,0))</f>
        <v>1120</v>
      </c>
      <c r="Q49" s="208">
        <f>INDEX('Revenue by Customer'!R:R,MATCH('Full Customer List'!$B49,'Revenue by Customer'!$A:$A,0))</f>
        <v>1120</v>
      </c>
      <c r="R49" s="208">
        <f>INDEX('Revenue by Customer'!S:S,MATCH('Full Customer List'!$B49,'Revenue by Customer'!$A:$A,0))</f>
        <v>1120</v>
      </c>
      <c r="S49" s="208">
        <f>INDEX('Revenue by Customer'!T:T,MATCH('Full Customer List'!$B49,'Revenue by Customer'!$A:$A,0))</f>
        <v>1290</v>
      </c>
      <c r="T49" s="208">
        <f>INDEX('Revenue by Customer'!U:U,MATCH('Full Customer List'!$B49,'Revenue by Customer'!$A:$A,0))</f>
        <v>1375</v>
      </c>
      <c r="U49" s="208">
        <f>INDEX('Revenue by Customer'!V:V,MATCH('Full Customer List'!$B49,'Revenue by Customer'!$A:$A,0))</f>
        <v>1604</v>
      </c>
      <c r="V49" s="208">
        <f>INDEX('Revenue by Customer'!W:W,MATCH('Full Customer List'!$B49,'Revenue by Customer'!$A:$A,0))</f>
        <v>1402</v>
      </c>
      <c r="W49" s="208">
        <f>INDEX('Revenue by Customer'!X:X,MATCH('Full Customer List'!$B49,'Revenue by Customer'!$A:$A,0))</f>
        <v>1567</v>
      </c>
      <c r="X49" s="208">
        <f>INDEX('Revenue by Customer'!Y:Y,MATCH('Full Customer List'!$B49,'Revenue by Customer'!$A:$A,0))</f>
        <v>1554</v>
      </c>
      <c r="Y49" s="208">
        <f>INDEX('Revenue by Customer'!Z:Z,MATCH('Full Customer List'!$B49,'Revenue by Customer'!$A:$A,0))</f>
        <v>1326</v>
      </c>
      <c r="Z49" s="208">
        <f>INDEX('Revenue by Customer'!AA:AA,MATCH('Full Customer List'!$B49,'Revenue by Customer'!$A:$A,0))</f>
        <v>1514</v>
      </c>
      <c r="AA49" s="208">
        <f>INDEX('Revenue by Customer'!AB:AB,MATCH('Full Customer List'!$B49,'Revenue by Customer'!$A:$A,0))</f>
        <v>1728.99</v>
      </c>
      <c r="AB49" s="208">
        <f>INDEX('Revenue by Customer'!AC:AC,MATCH('Full Customer List'!$B49,'Revenue by Customer'!$A:$A,0))</f>
        <v>1894</v>
      </c>
    </row>
    <row r="50" spans="2:28" ht="12" customHeight="1">
      <c r="B50" s="175" t="s">
        <v>637</v>
      </c>
      <c r="C50" s="175" t="str">
        <f>INDEX('Customer List'!$B:$B,MATCH('Full Customer List'!$B50,'Customer List'!$A:$A,0))</f>
        <v>Active</v>
      </c>
      <c r="D50" s="175" t="str">
        <f>INDEX('Customer List'!$C:$C,MATCH('Full Customer List'!$B50,'Customer List'!$A:$A,0))</f>
        <v>Property manager</v>
      </c>
      <c r="E50" s="175" t="str">
        <f>INDEX('Customer List Mapping'!$C:$C,MATCH('Full Customer List'!D50,'Customer List Mapping'!$B:$B,0))</f>
        <v>Property Manager</v>
      </c>
      <c r="F50" s="208">
        <f>INDEX('Customer List'!$K:$K,MATCH('Full Customer List'!$B50,'Customer List'!$A:$A,0))</f>
        <v>15</v>
      </c>
      <c r="G50" s="208"/>
      <c r="H50" s="215">
        <v>45292</v>
      </c>
      <c r="I50" s="215"/>
      <c r="J50" s="208">
        <f>INDEX('Revenue by Customer'!K:K,MATCH('Full Customer List'!$B50,'Revenue by Customer'!$A:$A,0))</f>
        <v>770</v>
      </c>
      <c r="K50" s="208">
        <f>INDEX('Revenue by Customer'!L:L,MATCH('Full Customer List'!$B50,'Revenue by Customer'!$A:$A,0))</f>
        <v>620</v>
      </c>
      <c r="L50" s="208">
        <f>INDEX('Revenue by Customer'!M:M,MATCH('Full Customer List'!$B50,'Revenue by Customer'!$A:$A,0))</f>
        <v>620</v>
      </c>
      <c r="M50" s="208">
        <f>INDEX('Revenue by Customer'!N:N,MATCH('Full Customer List'!$B50,'Revenue by Customer'!$A:$A,0))</f>
        <v>620</v>
      </c>
      <c r="N50" s="208">
        <f>INDEX('Revenue by Customer'!O:O,MATCH('Full Customer List'!$B50,'Revenue by Customer'!$A:$A,0))</f>
        <v>810</v>
      </c>
      <c r="O50" s="208">
        <f>INDEX('Revenue by Customer'!P:P,MATCH('Full Customer List'!$B50,'Revenue by Customer'!$A:$A,0))</f>
        <v>905</v>
      </c>
      <c r="P50" s="208">
        <f>INDEX('Revenue by Customer'!Q:Q,MATCH('Full Customer List'!$B50,'Revenue by Customer'!$A:$A,0))</f>
        <v>905</v>
      </c>
      <c r="Q50" s="208">
        <f>INDEX('Revenue by Customer'!R:R,MATCH('Full Customer List'!$B50,'Revenue by Customer'!$A:$A,0))</f>
        <v>1000</v>
      </c>
      <c r="R50" s="208">
        <f>INDEX('Revenue by Customer'!S:S,MATCH('Full Customer List'!$B50,'Revenue by Customer'!$A:$A,0))</f>
        <v>3848</v>
      </c>
      <c r="S50" s="208">
        <f>INDEX('Revenue by Customer'!T:T,MATCH('Full Customer List'!$B50,'Revenue by Customer'!$A:$A,0))</f>
        <v>1040</v>
      </c>
      <c r="T50" s="208">
        <f>INDEX('Revenue by Customer'!U:U,MATCH('Full Customer List'!$B50,'Revenue by Customer'!$A:$A,0))</f>
        <v>1040</v>
      </c>
      <c r="U50" s="208">
        <f>INDEX('Revenue by Customer'!V:V,MATCH('Full Customer List'!$B50,'Revenue by Customer'!$A:$A,0))</f>
        <v>1040</v>
      </c>
      <c r="V50" s="208">
        <f>INDEX('Revenue by Customer'!W:W,MATCH('Full Customer List'!$B50,'Revenue by Customer'!$A:$A,0))</f>
        <v>1586</v>
      </c>
      <c r="W50" s="208">
        <f>INDEX('Revenue by Customer'!X:X,MATCH('Full Customer List'!$B50,'Revenue by Customer'!$A:$A,0))</f>
        <v>1271</v>
      </c>
      <c r="X50" s="208">
        <f>INDEX('Revenue by Customer'!Y:Y,MATCH('Full Customer List'!$B50,'Revenue by Customer'!$A:$A,0))</f>
        <v>1271</v>
      </c>
      <c r="Y50" s="208">
        <f>INDEX('Revenue by Customer'!Z:Z,MATCH('Full Customer List'!$B50,'Revenue by Customer'!$A:$A,0))</f>
        <v>1363</v>
      </c>
      <c r="Z50" s="208">
        <f>INDEX('Revenue by Customer'!AA:AA,MATCH('Full Customer List'!$B50,'Revenue by Customer'!$A:$A,0))</f>
        <v>1290</v>
      </c>
      <c r="AA50" s="208">
        <f>INDEX('Revenue by Customer'!AB:AB,MATCH('Full Customer List'!$B50,'Revenue by Customer'!$A:$A,0))</f>
        <v>1290</v>
      </c>
      <c r="AB50" s="208">
        <f>INDEX('Revenue by Customer'!AC:AC,MATCH('Full Customer List'!$B50,'Revenue by Customer'!$A:$A,0))</f>
        <v>1290</v>
      </c>
    </row>
    <row r="51" spans="2:28" ht="12" customHeight="1">
      <c r="B51" s="175" t="s">
        <v>639</v>
      </c>
      <c r="C51" s="175" t="str">
        <f>INDEX('Customer List'!$B:$B,MATCH('Full Customer List'!$B51,'Customer List'!$A:$A,0))</f>
        <v>Active</v>
      </c>
      <c r="D51" s="175" t="str">
        <f>INDEX('Customer List'!$C:$C,MATCH('Full Customer List'!$B51,'Customer List'!$A:$A,0))</f>
        <v>Property manager</v>
      </c>
      <c r="E51" s="175" t="str">
        <f>INDEX('Customer List Mapping'!$C:$C,MATCH('Full Customer List'!D51,'Customer List Mapping'!$B:$B,0))</f>
        <v>Property Manager</v>
      </c>
      <c r="F51" s="208">
        <f>INDEX('Customer List'!$K:$K,MATCH('Full Customer List'!$B51,'Customer List'!$A:$A,0))</f>
        <v>18</v>
      </c>
      <c r="G51" s="208"/>
      <c r="H51" s="215">
        <v>45809</v>
      </c>
      <c r="I51" s="215"/>
      <c r="J51" s="208" t="str">
        <f>INDEX('Revenue by Customer'!K:K,MATCH('Full Customer List'!$B51,'Revenue by Customer'!$A:$A,0))</f>
        <v/>
      </c>
      <c r="K51" s="208" t="str">
        <f>INDEX('Revenue by Customer'!L:L,MATCH('Full Customer List'!$B51,'Revenue by Customer'!$A:$A,0))</f>
        <v/>
      </c>
      <c r="L51" s="208" t="str">
        <f>INDEX('Revenue by Customer'!M:M,MATCH('Full Customer List'!$B51,'Revenue by Customer'!$A:$A,0))</f>
        <v/>
      </c>
      <c r="M51" s="208" t="str">
        <f>INDEX('Revenue by Customer'!N:N,MATCH('Full Customer List'!$B51,'Revenue by Customer'!$A:$A,0))</f>
        <v/>
      </c>
      <c r="N51" s="208" t="str">
        <f>INDEX('Revenue by Customer'!O:O,MATCH('Full Customer List'!$B51,'Revenue by Customer'!$A:$A,0))</f>
        <v/>
      </c>
      <c r="O51" s="208">
        <f>INDEX('Revenue by Customer'!P:P,MATCH('Full Customer List'!$B51,'Revenue by Customer'!$A:$A,0))</f>
        <v>3345</v>
      </c>
      <c r="P51" s="208">
        <f>INDEX('Revenue by Customer'!Q:Q,MATCH('Full Customer List'!$B51,'Revenue by Customer'!$A:$A,0))</f>
        <v>1927.5</v>
      </c>
      <c r="Q51" s="208">
        <f>INDEX('Revenue by Customer'!R:R,MATCH('Full Customer List'!$B51,'Revenue by Customer'!$A:$A,0))</f>
        <v>1843.75</v>
      </c>
      <c r="R51" s="208">
        <f>INDEX('Revenue by Customer'!S:S,MATCH('Full Customer List'!$B51,'Revenue by Customer'!$A:$A,0))</f>
        <v>2000</v>
      </c>
      <c r="S51" s="208">
        <f>INDEX('Revenue by Customer'!T:T,MATCH('Full Customer List'!$B51,'Revenue by Customer'!$A:$A,0))</f>
        <v>1905</v>
      </c>
      <c r="T51" s="208">
        <f>INDEX('Revenue by Customer'!U:U,MATCH('Full Customer List'!$B51,'Revenue by Customer'!$A:$A,0))</f>
        <v>2000</v>
      </c>
      <c r="U51" s="208">
        <f>INDEX('Revenue by Customer'!V:V,MATCH('Full Customer List'!$B51,'Revenue by Customer'!$A:$A,0))</f>
        <v>1715</v>
      </c>
      <c r="V51" s="208">
        <f>INDEX('Revenue by Customer'!W:W,MATCH('Full Customer List'!$B51,'Revenue by Customer'!$A:$A,0))</f>
        <v>1620</v>
      </c>
      <c r="W51" s="208">
        <f>INDEX('Revenue by Customer'!X:X,MATCH('Full Customer List'!$B51,'Revenue by Customer'!$A:$A,0))</f>
        <v>1620</v>
      </c>
      <c r="X51" s="208">
        <f>INDEX('Revenue by Customer'!Y:Y,MATCH('Full Customer List'!$B51,'Revenue by Customer'!$A:$A,0))</f>
        <v>980</v>
      </c>
      <c r="Y51" s="208">
        <f>INDEX('Revenue by Customer'!Z:Z,MATCH('Full Customer List'!$B51,'Revenue by Customer'!$A:$A,0))</f>
        <v>880</v>
      </c>
      <c r="Z51" s="208">
        <f>INDEX('Revenue by Customer'!AA:AA,MATCH('Full Customer List'!$B51,'Revenue by Customer'!$A:$A,0))</f>
        <v>835</v>
      </c>
      <c r="AA51" s="208">
        <f>INDEX('Revenue by Customer'!AB:AB,MATCH('Full Customer List'!$B51,'Revenue by Customer'!$A:$A,0))</f>
        <v>935</v>
      </c>
      <c r="AB51" s="208">
        <f>INDEX('Revenue by Customer'!AC:AC,MATCH('Full Customer List'!$B51,'Revenue by Customer'!$A:$A,0))</f>
        <v>935</v>
      </c>
    </row>
    <row r="52" spans="2:28" ht="12" customHeight="1">
      <c r="B52" s="175" t="s">
        <v>640</v>
      </c>
      <c r="C52" s="175" t="str">
        <f>INDEX('Customer List'!$B:$B,MATCH('Full Customer List'!$B52,'Customer List'!$A:$A,0))</f>
        <v>Active</v>
      </c>
      <c r="D52" s="175" t="str">
        <f>INDEX('Customer List'!$C:$C,MATCH('Full Customer List'!$B52,'Customer List'!$A:$A,0))</f>
        <v>Property manager</v>
      </c>
      <c r="E52" s="175" t="str">
        <f>INDEX('Customer List Mapping'!$C:$C,MATCH('Full Customer List'!D52,'Customer List Mapping'!$B:$B,0))</f>
        <v>Property Manager</v>
      </c>
      <c r="F52" s="208">
        <f>INDEX('Customer List'!$K:$K,MATCH('Full Customer List'!$B52,'Customer List'!$A:$A,0))</f>
        <v>120</v>
      </c>
      <c r="G52" s="208"/>
      <c r="H52" s="215">
        <v>46143</v>
      </c>
      <c r="I52" s="215"/>
      <c r="J52" s="208" t="str">
        <f>INDEX('Revenue by Customer'!K:K,MATCH('Full Customer List'!$B52,'Revenue by Customer'!$A:$A,0))</f>
        <v/>
      </c>
      <c r="K52" s="208" t="str">
        <f>INDEX('Revenue by Customer'!L:L,MATCH('Full Customer List'!$B52,'Revenue by Customer'!$A:$A,0))</f>
        <v/>
      </c>
      <c r="L52" s="208" t="str">
        <f>INDEX('Revenue by Customer'!M:M,MATCH('Full Customer List'!$B52,'Revenue by Customer'!$A:$A,0))</f>
        <v/>
      </c>
      <c r="M52" s="208" t="str">
        <f>INDEX('Revenue by Customer'!N:N,MATCH('Full Customer List'!$B52,'Revenue by Customer'!$A:$A,0))</f>
        <v/>
      </c>
      <c r="N52" s="208" t="str">
        <f>INDEX('Revenue by Customer'!O:O,MATCH('Full Customer List'!$B52,'Revenue by Customer'!$A:$A,0))</f>
        <v/>
      </c>
      <c r="O52" s="208" t="str">
        <f>INDEX('Revenue by Customer'!P:P,MATCH('Full Customer List'!$B52,'Revenue by Customer'!$A:$A,0))</f>
        <v/>
      </c>
      <c r="P52" s="208" t="str">
        <f>INDEX('Revenue by Customer'!Q:Q,MATCH('Full Customer List'!$B52,'Revenue by Customer'!$A:$A,0))</f>
        <v/>
      </c>
      <c r="Q52" s="208" t="str">
        <f>INDEX('Revenue by Customer'!R:R,MATCH('Full Customer List'!$B52,'Revenue by Customer'!$A:$A,0))</f>
        <v/>
      </c>
      <c r="R52" s="208" t="str">
        <f>INDEX('Revenue by Customer'!S:S,MATCH('Full Customer List'!$B52,'Revenue by Customer'!$A:$A,0))</f>
        <v/>
      </c>
      <c r="S52" s="208" t="str">
        <f>INDEX('Revenue by Customer'!T:T,MATCH('Full Customer List'!$B52,'Revenue by Customer'!$A:$A,0))</f>
        <v/>
      </c>
      <c r="T52" s="208" t="str">
        <f>INDEX('Revenue by Customer'!U:U,MATCH('Full Customer List'!$B52,'Revenue by Customer'!$A:$A,0))</f>
        <v/>
      </c>
      <c r="U52" s="208" t="str">
        <f>INDEX('Revenue by Customer'!V:V,MATCH('Full Customer List'!$B52,'Revenue by Customer'!$A:$A,0))</f>
        <v/>
      </c>
      <c r="V52" s="208" t="str">
        <f>INDEX('Revenue by Customer'!W:W,MATCH('Full Customer List'!$B52,'Revenue by Customer'!$A:$A,0))</f>
        <v/>
      </c>
      <c r="W52" s="208" t="str">
        <f>INDEX('Revenue by Customer'!X:X,MATCH('Full Customer List'!$B52,'Revenue by Customer'!$A:$A,0))</f>
        <v/>
      </c>
      <c r="X52" s="208" t="str">
        <f>INDEX('Revenue by Customer'!Y:Y,MATCH('Full Customer List'!$B52,'Revenue by Customer'!$A:$A,0))</f>
        <v/>
      </c>
      <c r="Y52" s="208" t="str">
        <f>INDEX('Revenue by Customer'!Z:Z,MATCH('Full Customer List'!$B52,'Revenue by Customer'!$A:$A,0))</f>
        <v/>
      </c>
      <c r="Z52" s="208">
        <f>INDEX('Revenue by Customer'!AA:AA,MATCH('Full Customer List'!$B52,'Revenue by Customer'!$A:$A,0))</f>
        <v>7806</v>
      </c>
      <c r="AA52" s="208">
        <f>INDEX('Revenue by Customer'!AB:AB,MATCH('Full Customer List'!$B52,'Revenue by Customer'!$A:$A,0))</f>
        <v>5163</v>
      </c>
      <c r="AB52" s="208">
        <f>INDEX('Revenue by Customer'!AC:AC,MATCH('Full Customer List'!$B52,'Revenue by Customer'!$A:$A,0))</f>
        <v>4217</v>
      </c>
    </row>
    <row r="53" spans="2:28" ht="12" customHeight="1">
      <c r="B53" s="175" t="s">
        <v>641</v>
      </c>
      <c r="C53" s="175" t="str">
        <f>INDEX('Customer List'!$B:$B,MATCH('Full Customer List'!$B53,'Customer List'!$A:$A,0))</f>
        <v>Active</v>
      </c>
      <c r="D53" s="175" t="str">
        <f>INDEX('Customer List'!$C:$C,MATCH('Full Customer List'!$B53,'Customer List'!$A:$A,0))</f>
        <v>Property manager</v>
      </c>
      <c r="E53" s="175" t="str">
        <f>INDEX('Customer List Mapping'!$C:$C,MATCH('Full Customer List'!D53,'Customer List Mapping'!$B:$B,0))</f>
        <v>Property Manager</v>
      </c>
      <c r="F53" s="208">
        <f>INDEX('Customer List'!$K:$K,MATCH('Full Customer List'!$B53,'Customer List'!$A:$A,0))</f>
        <v>26</v>
      </c>
      <c r="G53" s="208"/>
      <c r="H53" s="215">
        <v>45778</v>
      </c>
      <c r="I53" s="215"/>
      <c r="J53" s="208" t="str">
        <f>INDEX('Revenue by Customer'!K:K,MATCH('Full Customer List'!$B53,'Revenue by Customer'!$A:$A,0))</f>
        <v/>
      </c>
      <c r="K53" s="208" t="str">
        <f>INDEX('Revenue by Customer'!L:L,MATCH('Full Customer List'!$B53,'Revenue by Customer'!$A:$A,0))</f>
        <v/>
      </c>
      <c r="L53" s="208" t="str">
        <f>INDEX('Revenue by Customer'!M:M,MATCH('Full Customer List'!$B53,'Revenue by Customer'!$A:$A,0))</f>
        <v/>
      </c>
      <c r="M53" s="208" t="str">
        <f>INDEX('Revenue by Customer'!N:N,MATCH('Full Customer List'!$B53,'Revenue by Customer'!$A:$A,0))</f>
        <v/>
      </c>
      <c r="N53" s="208">
        <f>INDEX('Revenue by Customer'!O:O,MATCH('Full Customer List'!$B53,'Revenue by Customer'!$A:$A,0))</f>
        <v>1907.5</v>
      </c>
      <c r="O53" s="208">
        <f>INDEX('Revenue by Customer'!P:P,MATCH('Full Customer List'!$B53,'Revenue by Customer'!$A:$A,0))</f>
        <v>1257.5</v>
      </c>
      <c r="P53" s="208">
        <f>INDEX('Revenue by Customer'!Q:Q,MATCH('Full Customer List'!$B53,'Revenue by Customer'!$A:$A,0))</f>
        <v>1257.5</v>
      </c>
      <c r="Q53" s="208">
        <f>INDEX('Revenue by Customer'!R:R,MATCH('Full Customer List'!$B53,'Revenue by Customer'!$A:$A,0))</f>
        <v>1335</v>
      </c>
      <c r="R53" s="208">
        <f>INDEX('Revenue by Customer'!S:S,MATCH('Full Customer List'!$B53,'Revenue by Customer'!$A:$A,0))</f>
        <v>1050</v>
      </c>
      <c r="S53" s="208">
        <f>INDEX('Revenue by Customer'!T:T,MATCH('Full Customer List'!$B53,'Revenue by Customer'!$A:$A,0))</f>
        <v>1050</v>
      </c>
      <c r="T53" s="208">
        <f>INDEX('Revenue by Customer'!U:U,MATCH('Full Customer List'!$B53,'Revenue by Customer'!$A:$A,0))</f>
        <v>1050</v>
      </c>
      <c r="U53" s="208">
        <f>INDEX('Revenue by Customer'!V:V,MATCH('Full Customer List'!$B53,'Revenue by Customer'!$A:$A,0))</f>
        <v>1050</v>
      </c>
      <c r="V53" s="208">
        <f>INDEX('Revenue by Customer'!W:W,MATCH('Full Customer List'!$B53,'Revenue by Customer'!$A:$A,0))</f>
        <v>1145</v>
      </c>
      <c r="W53" s="208">
        <f>INDEX('Revenue by Customer'!X:X,MATCH('Full Customer List'!$B53,'Revenue by Customer'!$A:$A,0))</f>
        <v>1700</v>
      </c>
      <c r="X53" s="208">
        <f>INDEX('Revenue by Customer'!Y:Y,MATCH('Full Customer List'!$B53,'Revenue by Customer'!$A:$A,0))</f>
        <v>1430</v>
      </c>
      <c r="Y53" s="208">
        <f>INDEX('Revenue by Customer'!Z:Z,MATCH('Full Customer List'!$B53,'Revenue by Customer'!$A:$A,0))</f>
        <v>1525</v>
      </c>
      <c r="Z53" s="208">
        <f>INDEX('Revenue by Customer'!AA:AA,MATCH('Full Customer List'!$B53,'Revenue by Customer'!$A:$A,0))</f>
        <v>1490</v>
      </c>
      <c r="AA53" s="208">
        <f>INDEX('Revenue by Customer'!AB:AB,MATCH('Full Customer List'!$B53,'Revenue by Customer'!$A:$A,0))</f>
        <v>1858</v>
      </c>
      <c r="AB53" s="208">
        <f>INDEX('Revenue by Customer'!AC:AC,MATCH('Full Customer List'!$B53,'Revenue by Customer'!$A:$A,0))</f>
        <v>2134</v>
      </c>
    </row>
    <row r="54" spans="2:28" ht="12" customHeight="1">
      <c r="B54" s="175" t="s">
        <v>642</v>
      </c>
      <c r="C54" s="175" t="str">
        <f>INDEX('Customer List'!$B:$B,MATCH('Full Customer List'!$B54,'Customer List'!$A:$A,0))</f>
        <v>Active</v>
      </c>
      <c r="D54" s="175" t="str">
        <f>INDEX('Customer List'!$C:$C,MATCH('Full Customer List'!$B54,'Customer List'!$A:$A,0))</f>
        <v>Property manager</v>
      </c>
      <c r="E54" s="175" t="str">
        <f>INDEX('Customer List Mapping'!$C:$C,MATCH('Full Customer List'!D54,'Customer List Mapping'!$B:$B,0))</f>
        <v>Property Manager</v>
      </c>
      <c r="F54" s="208">
        <f>INDEX('Customer List'!$K:$K,MATCH('Full Customer List'!$B54,'Customer List'!$A:$A,0))</f>
        <v>22</v>
      </c>
      <c r="G54" s="208"/>
      <c r="H54" s="215">
        <v>46023</v>
      </c>
      <c r="I54" s="215"/>
      <c r="J54" s="208" t="str">
        <f>INDEX('Revenue by Customer'!K:K,MATCH('Full Customer List'!$B54,'Revenue by Customer'!$A:$A,0))</f>
        <v/>
      </c>
      <c r="K54" s="208" t="str">
        <f>INDEX('Revenue by Customer'!L:L,MATCH('Full Customer List'!$B54,'Revenue by Customer'!$A:$A,0))</f>
        <v/>
      </c>
      <c r="L54" s="208" t="str">
        <f>INDEX('Revenue by Customer'!M:M,MATCH('Full Customer List'!$B54,'Revenue by Customer'!$A:$A,0))</f>
        <v/>
      </c>
      <c r="M54" s="208" t="str">
        <f>INDEX('Revenue by Customer'!N:N,MATCH('Full Customer List'!$B54,'Revenue by Customer'!$A:$A,0))</f>
        <v/>
      </c>
      <c r="N54" s="208" t="str">
        <f>INDEX('Revenue by Customer'!O:O,MATCH('Full Customer List'!$B54,'Revenue by Customer'!$A:$A,0))</f>
        <v/>
      </c>
      <c r="O54" s="208" t="str">
        <f>INDEX('Revenue by Customer'!P:P,MATCH('Full Customer List'!$B54,'Revenue by Customer'!$A:$A,0))</f>
        <v/>
      </c>
      <c r="P54" s="208" t="str">
        <f>INDEX('Revenue by Customer'!Q:Q,MATCH('Full Customer List'!$B54,'Revenue by Customer'!$A:$A,0))</f>
        <v/>
      </c>
      <c r="Q54" s="208" t="str">
        <f>INDEX('Revenue by Customer'!R:R,MATCH('Full Customer List'!$B54,'Revenue by Customer'!$A:$A,0))</f>
        <v/>
      </c>
      <c r="R54" s="208" t="str">
        <f>INDEX('Revenue by Customer'!S:S,MATCH('Full Customer List'!$B54,'Revenue by Customer'!$A:$A,0))</f>
        <v/>
      </c>
      <c r="S54" s="208" t="str">
        <f>INDEX('Revenue by Customer'!T:T,MATCH('Full Customer List'!$B54,'Revenue by Customer'!$A:$A,0))</f>
        <v/>
      </c>
      <c r="T54" s="208" t="str">
        <f>INDEX('Revenue by Customer'!U:U,MATCH('Full Customer List'!$B54,'Revenue by Customer'!$A:$A,0))</f>
        <v/>
      </c>
      <c r="U54" s="208" t="str">
        <f>INDEX('Revenue by Customer'!V:V,MATCH('Full Customer List'!$B54,'Revenue by Customer'!$A:$A,0))</f>
        <v/>
      </c>
      <c r="V54" s="208">
        <f>INDEX('Revenue by Customer'!W:W,MATCH('Full Customer List'!$B54,'Revenue by Customer'!$A:$A,0))</f>
        <v>3268</v>
      </c>
      <c r="W54" s="208">
        <f>INDEX('Revenue by Customer'!X:X,MATCH('Full Customer List'!$B54,'Revenue by Customer'!$A:$A,0))</f>
        <v>1759</v>
      </c>
      <c r="X54" s="208">
        <f>INDEX('Revenue by Customer'!Y:Y,MATCH('Full Customer List'!$B54,'Revenue by Customer'!$A:$A,0))</f>
        <v>1759</v>
      </c>
      <c r="Y54" s="208">
        <f>INDEX('Revenue by Customer'!Z:Z,MATCH('Full Customer List'!$B54,'Revenue by Customer'!$A:$A,0))</f>
        <v>1838</v>
      </c>
      <c r="Z54" s="208">
        <f>INDEX('Revenue by Customer'!AA:AA,MATCH('Full Customer List'!$B54,'Revenue by Customer'!$A:$A,0))</f>
        <v>2498</v>
      </c>
      <c r="AA54" s="208">
        <f>INDEX('Revenue by Customer'!AB:AB,MATCH('Full Customer List'!$B54,'Revenue by Customer'!$A:$A,0))</f>
        <v>2498</v>
      </c>
      <c r="AB54" s="208">
        <f>INDEX('Revenue by Customer'!AC:AC,MATCH('Full Customer List'!$B54,'Revenue by Customer'!$A:$A,0))</f>
        <v>2498</v>
      </c>
    </row>
    <row r="55" spans="2:28" ht="12" customHeight="1">
      <c r="B55" s="175" t="s">
        <v>643</v>
      </c>
      <c r="C55" s="175" t="str">
        <f>INDEX('Customer List'!$B:$B,MATCH('Full Customer List'!$B55,'Customer List'!$A:$A,0))</f>
        <v>Former client</v>
      </c>
      <c r="D55" s="175" t="str">
        <f>INDEX('Customer List'!$C:$C,MATCH('Full Customer List'!$B55,'Customer List'!$A:$A,0))</f>
        <v>Small business</v>
      </c>
      <c r="E55" s="175" t="str">
        <f>INDEX('Customer List Mapping'!$C:$C,MATCH('Full Customer List'!D55,'Customer List Mapping'!$B:$B,0))</f>
        <v>Small Business</v>
      </c>
      <c r="F55" s="208" t="str">
        <f>INDEX('Customer List'!$K:$K,MATCH('Full Customer List'!$B55,'Customer List'!$A:$A,0))</f>
        <v/>
      </c>
      <c r="G55" s="208"/>
      <c r="H55" s="215">
        <v>44317</v>
      </c>
      <c r="I55" s="215">
        <v>46234</v>
      </c>
      <c r="J55" s="208">
        <f>INDEX('Revenue by Customer'!K:K,MATCH('Full Customer List'!$B55,'Revenue by Customer'!$A:$A,0))</f>
        <v>1390</v>
      </c>
      <c r="K55" s="208">
        <f>INDEX('Revenue by Customer'!L:L,MATCH('Full Customer List'!$B55,'Revenue by Customer'!$A:$A,0))</f>
        <v>1300</v>
      </c>
      <c r="L55" s="208">
        <f>INDEX('Revenue by Customer'!M:M,MATCH('Full Customer List'!$B55,'Revenue by Customer'!$A:$A,0))</f>
        <v>1300</v>
      </c>
      <c r="M55" s="208">
        <f>INDEX('Revenue by Customer'!N:N,MATCH('Full Customer List'!$B55,'Revenue by Customer'!$A:$A,0))</f>
        <v>1300</v>
      </c>
      <c r="N55" s="208">
        <f>INDEX('Revenue by Customer'!O:O,MATCH('Full Customer List'!$B55,'Revenue by Customer'!$A:$A,0))</f>
        <v>1300</v>
      </c>
      <c r="O55" s="208">
        <f>INDEX('Revenue by Customer'!P:P,MATCH('Full Customer List'!$B55,'Revenue by Customer'!$A:$A,0))</f>
        <v>1300</v>
      </c>
      <c r="P55" s="208">
        <f>INDEX('Revenue by Customer'!Q:Q,MATCH('Full Customer List'!$B55,'Revenue by Customer'!$A:$A,0))</f>
        <v>1300</v>
      </c>
      <c r="Q55" s="208">
        <f>INDEX('Revenue by Customer'!R:R,MATCH('Full Customer List'!$B55,'Revenue by Customer'!$A:$A,0))</f>
        <v>1300</v>
      </c>
      <c r="R55" s="208">
        <f>INDEX('Revenue by Customer'!S:S,MATCH('Full Customer List'!$B55,'Revenue by Customer'!$A:$A,0))</f>
        <v>1300</v>
      </c>
      <c r="S55" s="208">
        <f>INDEX('Revenue by Customer'!T:T,MATCH('Full Customer List'!$B55,'Revenue by Customer'!$A:$A,0))</f>
        <v>1300</v>
      </c>
      <c r="T55" s="208">
        <f>INDEX('Revenue by Customer'!U:U,MATCH('Full Customer List'!$B55,'Revenue by Customer'!$A:$A,0))</f>
        <v>1300</v>
      </c>
      <c r="U55" s="208">
        <f>INDEX('Revenue by Customer'!V:V,MATCH('Full Customer List'!$B55,'Revenue by Customer'!$A:$A,0))</f>
        <v>1300</v>
      </c>
      <c r="V55" s="208">
        <f>INDEX('Revenue by Customer'!W:W,MATCH('Full Customer List'!$B55,'Revenue by Customer'!$A:$A,0))</f>
        <v>1330</v>
      </c>
      <c r="W55" s="208">
        <f>INDEX('Revenue by Customer'!X:X,MATCH('Full Customer List'!$B55,'Revenue by Customer'!$A:$A,0))</f>
        <v>1375</v>
      </c>
      <c r="X55" s="208">
        <f>INDEX('Revenue by Customer'!Y:Y,MATCH('Full Customer List'!$B55,'Revenue by Customer'!$A:$A,0))</f>
        <v>1345</v>
      </c>
      <c r="Y55" s="208">
        <f>INDEX('Revenue by Customer'!Z:Z,MATCH('Full Customer List'!$B55,'Revenue by Customer'!$A:$A,0))</f>
        <v>1330</v>
      </c>
      <c r="Z55" s="208">
        <f>INDEX('Revenue by Customer'!AA:AA,MATCH('Full Customer List'!$B55,'Revenue by Customer'!$A:$A,0))</f>
        <v>1330</v>
      </c>
      <c r="AA55" s="208">
        <f>INDEX('Revenue by Customer'!AB:AB,MATCH('Full Customer List'!$B55,'Revenue by Customer'!$A:$A,0))</f>
        <v>1330</v>
      </c>
      <c r="AB55" s="208">
        <f>INDEX('Revenue by Customer'!AC:AC,MATCH('Full Customer List'!$B55,'Revenue by Customer'!$A:$A,0))</f>
        <v>1330</v>
      </c>
    </row>
    <row r="56" spans="2:28" ht="12" customHeight="1">
      <c r="B56" s="175" t="s">
        <v>651</v>
      </c>
      <c r="C56" s="175" t="str">
        <f>INDEX('Customer List'!$B:$B,MATCH('Full Customer List'!$B56,'Customer List'!$A:$A,0))</f>
        <v>Active</v>
      </c>
      <c r="D56" s="175" t="str">
        <f>INDEX('Customer List'!$C:$C,MATCH('Full Customer List'!$B56,'Customer List'!$A:$A,0))</f>
        <v>Property manager</v>
      </c>
      <c r="E56" s="175" t="str">
        <f>INDEX('Customer List Mapping'!$C:$C,MATCH('Full Customer List'!D56,'Customer List Mapping'!$B:$B,0))</f>
        <v>Property Manager</v>
      </c>
      <c r="F56" s="208">
        <f>INDEX('Customer List'!$K:$K,MATCH('Full Customer List'!$B56,'Customer List'!$A:$A,0))</f>
        <v>42</v>
      </c>
      <c r="G56" s="208"/>
      <c r="H56" s="215">
        <v>45658</v>
      </c>
      <c r="I56" s="215"/>
      <c r="J56" s="208">
        <f>INDEX('Revenue by Customer'!K:K,MATCH('Full Customer List'!$B56,'Revenue by Customer'!$A:$A,0))</f>
        <v>1195</v>
      </c>
      <c r="K56" s="208">
        <f>INDEX('Revenue by Customer'!L:L,MATCH('Full Customer List'!$B56,'Revenue by Customer'!$A:$A,0))</f>
        <v>595</v>
      </c>
      <c r="L56" s="208">
        <f>INDEX('Revenue by Customer'!M:M,MATCH('Full Customer List'!$B56,'Revenue by Customer'!$A:$A,0))</f>
        <v>595</v>
      </c>
      <c r="M56" s="208">
        <f>INDEX('Revenue by Customer'!N:N,MATCH('Full Customer List'!$B56,'Revenue by Customer'!$A:$A,0))</f>
        <v>700</v>
      </c>
      <c r="N56" s="208">
        <f>INDEX('Revenue by Customer'!O:O,MATCH('Full Customer List'!$B56,'Revenue by Customer'!$A:$A,0))</f>
        <v>700</v>
      </c>
      <c r="O56" s="208">
        <f>INDEX('Revenue by Customer'!P:P,MATCH('Full Customer List'!$B56,'Revenue by Customer'!$A:$A,0))</f>
        <v>700</v>
      </c>
      <c r="P56" s="208">
        <f>INDEX('Revenue by Customer'!Q:Q,MATCH('Full Customer List'!$B56,'Revenue by Customer'!$A:$A,0))</f>
        <v>700</v>
      </c>
      <c r="Q56" s="208">
        <f>INDEX('Revenue by Customer'!R:R,MATCH('Full Customer List'!$B56,'Revenue by Customer'!$A:$A,0))</f>
        <v>850</v>
      </c>
      <c r="R56" s="208">
        <f>INDEX('Revenue by Customer'!S:S,MATCH('Full Customer List'!$B56,'Revenue by Customer'!$A:$A,0))</f>
        <v>1075</v>
      </c>
      <c r="S56" s="208">
        <f>INDEX('Revenue by Customer'!T:T,MATCH('Full Customer List'!$B56,'Revenue by Customer'!$A:$A,0))</f>
        <v>1075</v>
      </c>
      <c r="T56" s="208">
        <f>INDEX('Revenue by Customer'!U:U,MATCH('Full Customer List'!$B56,'Revenue by Customer'!$A:$A,0))</f>
        <v>1075</v>
      </c>
      <c r="U56" s="208">
        <f>INDEX('Revenue by Customer'!V:V,MATCH('Full Customer List'!$B56,'Revenue by Customer'!$A:$A,0))</f>
        <v>1150</v>
      </c>
      <c r="V56" s="208">
        <f>INDEX('Revenue by Customer'!W:W,MATCH('Full Customer List'!$B56,'Revenue by Customer'!$A:$A,0))</f>
        <v>1182</v>
      </c>
      <c r="W56" s="208">
        <f>INDEX('Revenue by Customer'!X:X,MATCH('Full Customer List'!$B56,'Revenue by Customer'!$A:$A,0))</f>
        <v>1512</v>
      </c>
      <c r="X56" s="208">
        <f>INDEX('Revenue by Customer'!Y:Y,MATCH('Full Customer List'!$B56,'Revenue by Customer'!$A:$A,0))</f>
        <v>1115</v>
      </c>
      <c r="Y56" s="208">
        <f>INDEX('Revenue by Customer'!Z:Z,MATCH('Full Customer List'!$B56,'Revenue by Customer'!$A:$A,0))</f>
        <v>1249</v>
      </c>
      <c r="Z56" s="208">
        <f>INDEX('Revenue by Customer'!AA:AA,MATCH('Full Customer List'!$B56,'Revenue by Customer'!$A:$A,0))</f>
        <v>1584</v>
      </c>
      <c r="AA56" s="208">
        <f>INDEX('Revenue by Customer'!AB:AB,MATCH('Full Customer List'!$B56,'Revenue by Customer'!$A:$A,0))</f>
        <v>1881</v>
      </c>
      <c r="AB56" s="208">
        <f>INDEX('Revenue by Customer'!AC:AC,MATCH('Full Customer List'!$B56,'Revenue by Customer'!$A:$A,0))</f>
        <v>2120</v>
      </c>
    </row>
    <row r="57" spans="2:28" ht="12" customHeight="1">
      <c r="B57" s="175" t="s">
        <v>653</v>
      </c>
      <c r="C57" s="175" t="str">
        <f>INDEX('Customer List'!$B:$B,MATCH('Full Customer List'!$B57,'Customer List'!$A:$A,0))</f>
        <v>Active</v>
      </c>
      <c r="D57" s="175" t="str">
        <f>INDEX('Customer List'!$C:$C,MATCH('Full Customer List'!$B57,'Customer List'!$A:$A,0))</f>
        <v>Property manager</v>
      </c>
      <c r="E57" s="175" t="str">
        <f>INDEX('Customer List Mapping'!$C:$C,MATCH('Full Customer List'!D57,'Customer List Mapping'!$B:$B,0))</f>
        <v>Property Manager</v>
      </c>
      <c r="F57" s="208">
        <f>INDEX('Customer List'!$K:$K,MATCH('Full Customer List'!$B57,'Customer List'!$A:$A,0))</f>
        <v>16</v>
      </c>
      <c r="G57" s="208"/>
      <c r="H57" s="215">
        <v>45597</v>
      </c>
      <c r="I57" s="215"/>
      <c r="J57" s="208">
        <f>INDEX('Revenue by Customer'!K:K,MATCH('Full Customer List'!$B57,'Revenue by Customer'!$A:$A,0))</f>
        <v>1168.75</v>
      </c>
      <c r="K57" s="208">
        <f>INDEX('Revenue by Customer'!L:L,MATCH('Full Customer List'!$B57,'Revenue by Customer'!$A:$A,0))</f>
        <v>1450</v>
      </c>
      <c r="L57" s="208">
        <f>INDEX('Revenue by Customer'!M:M,MATCH('Full Customer List'!$B57,'Revenue by Customer'!$A:$A,0))</f>
        <v>1450</v>
      </c>
      <c r="M57" s="208">
        <f>INDEX('Revenue by Customer'!N:N,MATCH('Full Customer List'!$B57,'Revenue by Customer'!$A:$A,0))</f>
        <v>1300</v>
      </c>
      <c r="N57" s="208">
        <f>INDEX('Revenue by Customer'!O:O,MATCH('Full Customer List'!$B57,'Revenue by Customer'!$A:$A,0))</f>
        <v>1525</v>
      </c>
      <c r="O57" s="208">
        <f>INDEX('Revenue by Customer'!P:P,MATCH('Full Customer List'!$B57,'Revenue by Customer'!$A:$A,0))</f>
        <v>1525</v>
      </c>
      <c r="P57" s="208">
        <f>INDEX('Revenue by Customer'!Q:Q,MATCH('Full Customer List'!$B57,'Revenue by Customer'!$A:$A,0))</f>
        <v>1300</v>
      </c>
      <c r="Q57" s="208">
        <f>INDEX('Revenue by Customer'!R:R,MATCH('Full Customer List'!$B57,'Revenue by Customer'!$A:$A,0))</f>
        <v>1300</v>
      </c>
      <c r="R57" s="208">
        <f>INDEX('Revenue by Customer'!S:S,MATCH('Full Customer List'!$B57,'Revenue by Customer'!$A:$A,0))</f>
        <v>1450</v>
      </c>
      <c r="S57" s="208">
        <f>INDEX('Revenue by Customer'!T:T,MATCH('Full Customer List'!$B57,'Revenue by Customer'!$A:$A,0))</f>
        <v>1450</v>
      </c>
      <c r="T57" s="208">
        <f>INDEX('Revenue by Customer'!U:U,MATCH('Full Customer List'!$B57,'Revenue by Customer'!$A:$A,0))</f>
        <v>1280</v>
      </c>
      <c r="U57" s="208">
        <f>INDEX('Revenue by Customer'!V:V,MATCH('Full Customer List'!$B57,'Revenue by Customer'!$A:$A,0))</f>
        <v>1215</v>
      </c>
      <c r="V57" s="208">
        <f>INDEX('Revenue by Customer'!W:W,MATCH('Full Customer List'!$B57,'Revenue by Customer'!$A:$A,0))</f>
        <v>1085</v>
      </c>
      <c r="W57" s="208">
        <f>INDEX('Revenue by Customer'!X:X,MATCH('Full Customer List'!$B57,'Revenue by Customer'!$A:$A,0))</f>
        <v>1225</v>
      </c>
      <c r="X57" s="208">
        <f>INDEX('Revenue by Customer'!Y:Y,MATCH('Full Customer List'!$B57,'Revenue by Customer'!$A:$A,0))</f>
        <v>1150</v>
      </c>
      <c r="Y57" s="208">
        <f>INDEX('Revenue by Customer'!Z:Z,MATCH('Full Customer List'!$B57,'Revenue by Customer'!$A:$A,0))</f>
        <v>1225</v>
      </c>
      <c r="Z57" s="208">
        <f>INDEX('Revenue by Customer'!AA:AA,MATCH('Full Customer List'!$B57,'Revenue by Customer'!$A:$A,0))</f>
        <v>1225</v>
      </c>
      <c r="AA57" s="208">
        <f>INDEX('Revenue by Customer'!AB:AB,MATCH('Full Customer List'!$B57,'Revenue by Customer'!$A:$A,0))</f>
        <v>1280</v>
      </c>
      <c r="AB57" s="208">
        <f>INDEX('Revenue by Customer'!AC:AC,MATCH('Full Customer List'!$B57,'Revenue by Customer'!$A:$A,0))</f>
        <v>1150</v>
      </c>
    </row>
    <row r="58" spans="2:28" ht="12" customHeight="1">
      <c r="B58" s="175" t="s">
        <v>654</v>
      </c>
      <c r="C58" s="175" t="str">
        <f>INDEX('Customer List'!$B:$B,MATCH('Full Customer List'!$B58,'Customer List'!$A:$A,0))</f>
        <v>Active</v>
      </c>
      <c r="D58" s="175" t="str">
        <f>INDEX('Customer List'!$C:$C,MATCH('Full Customer List'!$B58,'Customer List'!$A:$A,0))</f>
        <v>Property manager</v>
      </c>
      <c r="E58" s="175" t="str">
        <f>INDEX('Customer List Mapping'!$C:$C,MATCH('Full Customer List'!D58,'Customer List Mapping'!$B:$B,0))</f>
        <v>Property Manager</v>
      </c>
      <c r="F58" s="208">
        <f>INDEX('Customer List'!$K:$K,MATCH('Full Customer List'!$B58,'Customer List'!$A:$A,0))</f>
        <v>26</v>
      </c>
      <c r="G58" s="208"/>
      <c r="H58" s="215">
        <v>45992</v>
      </c>
      <c r="I58" s="215"/>
      <c r="J58" s="208" t="str">
        <f>INDEX('Revenue by Customer'!K:K,MATCH('Full Customer List'!$B58,'Revenue by Customer'!$A:$A,0))</f>
        <v/>
      </c>
      <c r="K58" s="208" t="str">
        <f>INDEX('Revenue by Customer'!L:L,MATCH('Full Customer List'!$B58,'Revenue by Customer'!$A:$A,0))</f>
        <v/>
      </c>
      <c r="L58" s="208" t="str">
        <f>INDEX('Revenue by Customer'!M:M,MATCH('Full Customer List'!$B58,'Revenue by Customer'!$A:$A,0))</f>
        <v/>
      </c>
      <c r="M58" s="208" t="str">
        <f>INDEX('Revenue by Customer'!N:N,MATCH('Full Customer List'!$B58,'Revenue by Customer'!$A:$A,0))</f>
        <v/>
      </c>
      <c r="N58" s="208" t="str">
        <f>INDEX('Revenue by Customer'!O:O,MATCH('Full Customer List'!$B58,'Revenue by Customer'!$A:$A,0))</f>
        <v/>
      </c>
      <c r="O58" s="208" t="str">
        <f>INDEX('Revenue by Customer'!P:P,MATCH('Full Customer List'!$B58,'Revenue by Customer'!$A:$A,0))</f>
        <v/>
      </c>
      <c r="P58" s="208" t="str">
        <f>INDEX('Revenue by Customer'!Q:Q,MATCH('Full Customer List'!$B58,'Revenue by Customer'!$A:$A,0))</f>
        <v/>
      </c>
      <c r="Q58" s="208" t="str">
        <f>INDEX('Revenue by Customer'!R:R,MATCH('Full Customer List'!$B58,'Revenue by Customer'!$A:$A,0))</f>
        <v/>
      </c>
      <c r="R58" s="208" t="str">
        <f>INDEX('Revenue by Customer'!S:S,MATCH('Full Customer List'!$B58,'Revenue by Customer'!$A:$A,0))</f>
        <v/>
      </c>
      <c r="S58" s="208" t="str">
        <f>INDEX('Revenue by Customer'!T:T,MATCH('Full Customer List'!$B58,'Revenue by Customer'!$A:$A,0))</f>
        <v/>
      </c>
      <c r="T58" s="208" t="str">
        <f>INDEX('Revenue by Customer'!U:U,MATCH('Full Customer List'!$B58,'Revenue by Customer'!$A:$A,0))</f>
        <v/>
      </c>
      <c r="U58" s="208">
        <f>INDEX('Revenue by Customer'!V:V,MATCH('Full Customer List'!$B58,'Revenue by Customer'!$A:$A,0))</f>
        <v>2722</v>
      </c>
      <c r="V58" s="208">
        <f>INDEX('Revenue by Customer'!W:W,MATCH('Full Customer List'!$B58,'Revenue by Customer'!$A:$A,0))</f>
        <v>1636</v>
      </c>
      <c r="W58" s="208">
        <f>INDEX('Revenue by Customer'!X:X,MATCH('Full Customer List'!$B58,'Revenue by Customer'!$A:$A,0))</f>
        <v>1636</v>
      </c>
      <c r="X58" s="208">
        <f>INDEX('Revenue by Customer'!Y:Y,MATCH('Full Customer List'!$B58,'Revenue by Customer'!$A:$A,0))</f>
        <v>1636</v>
      </c>
      <c r="Y58" s="208">
        <f>INDEX('Revenue by Customer'!Z:Z,MATCH('Full Customer List'!$B58,'Revenue by Customer'!$A:$A,0))</f>
        <v>1636</v>
      </c>
      <c r="Z58" s="208">
        <f>INDEX('Revenue by Customer'!AA:AA,MATCH('Full Customer List'!$B58,'Revenue by Customer'!$A:$A,0))</f>
        <v>1636</v>
      </c>
      <c r="AA58" s="208">
        <f>INDEX('Revenue by Customer'!AB:AB,MATCH('Full Customer List'!$B58,'Revenue by Customer'!$A:$A,0))</f>
        <v>1664</v>
      </c>
      <c r="AB58" s="208">
        <f>INDEX('Revenue by Customer'!AC:AC,MATCH('Full Customer List'!$B58,'Revenue by Customer'!$A:$A,0))</f>
        <v>1828</v>
      </c>
    </row>
    <row r="59" spans="2:28" ht="12" customHeight="1">
      <c r="B59" s="175" t="s">
        <v>656</v>
      </c>
      <c r="C59" s="175" t="str">
        <f>INDEX('Customer List'!$B:$B,MATCH('Full Customer List'!$B59,'Customer List'!$A:$A,0))</f>
        <v>Active</v>
      </c>
      <c r="D59" s="175" t="str">
        <f>INDEX('Customer List'!$C:$C,MATCH('Full Customer List'!$B59,'Customer List'!$A:$A,0))</f>
        <v>Property manager</v>
      </c>
      <c r="E59" s="175" t="str">
        <f>INDEX('Customer List Mapping'!$C:$C,MATCH('Full Customer List'!D59,'Customer List Mapping'!$B:$B,0))</f>
        <v>Property Manager</v>
      </c>
      <c r="F59" s="208">
        <f>INDEX('Customer List'!$K:$K,MATCH('Full Customer List'!$B59,'Customer List'!$A:$A,0))</f>
        <v>32</v>
      </c>
      <c r="G59" s="208"/>
      <c r="H59" s="215">
        <v>46023</v>
      </c>
      <c r="I59" s="215"/>
      <c r="J59" s="208" t="str">
        <f>INDEX('Revenue by Customer'!K:K,MATCH('Full Customer List'!$B59,'Revenue by Customer'!$A:$A,0))</f>
        <v/>
      </c>
      <c r="K59" s="208" t="str">
        <f>INDEX('Revenue by Customer'!L:L,MATCH('Full Customer List'!$B59,'Revenue by Customer'!$A:$A,0))</f>
        <v/>
      </c>
      <c r="L59" s="208" t="str">
        <f>INDEX('Revenue by Customer'!M:M,MATCH('Full Customer List'!$B59,'Revenue by Customer'!$A:$A,0))</f>
        <v/>
      </c>
      <c r="M59" s="208" t="str">
        <f>INDEX('Revenue by Customer'!N:N,MATCH('Full Customer List'!$B59,'Revenue by Customer'!$A:$A,0))</f>
        <v/>
      </c>
      <c r="N59" s="208" t="str">
        <f>INDEX('Revenue by Customer'!O:O,MATCH('Full Customer List'!$B59,'Revenue by Customer'!$A:$A,0))</f>
        <v/>
      </c>
      <c r="O59" s="208" t="str">
        <f>INDEX('Revenue by Customer'!P:P,MATCH('Full Customer List'!$B59,'Revenue by Customer'!$A:$A,0))</f>
        <v/>
      </c>
      <c r="P59" s="208" t="str">
        <f>INDEX('Revenue by Customer'!Q:Q,MATCH('Full Customer List'!$B59,'Revenue by Customer'!$A:$A,0))</f>
        <v/>
      </c>
      <c r="Q59" s="208" t="str">
        <f>INDEX('Revenue by Customer'!R:R,MATCH('Full Customer List'!$B59,'Revenue by Customer'!$A:$A,0))</f>
        <v/>
      </c>
      <c r="R59" s="208" t="str">
        <f>INDEX('Revenue by Customer'!S:S,MATCH('Full Customer List'!$B59,'Revenue by Customer'!$A:$A,0))</f>
        <v/>
      </c>
      <c r="S59" s="208" t="str">
        <f>INDEX('Revenue by Customer'!T:T,MATCH('Full Customer List'!$B59,'Revenue by Customer'!$A:$A,0))</f>
        <v/>
      </c>
      <c r="T59" s="208" t="str">
        <f>INDEX('Revenue by Customer'!U:U,MATCH('Full Customer List'!$B59,'Revenue by Customer'!$A:$A,0))</f>
        <v/>
      </c>
      <c r="U59" s="208" t="str">
        <f>INDEX('Revenue by Customer'!V:V,MATCH('Full Customer List'!$B59,'Revenue by Customer'!$A:$A,0))</f>
        <v/>
      </c>
      <c r="V59" s="208">
        <f>INDEX('Revenue by Customer'!W:W,MATCH('Full Customer List'!$B59,'Revenue by Customer'!$A:$A,0))</f>
        <v>3220</v>
      </c>
      <c r="W59" s="208">
        <f>INDEX('Revenue by Customer'!X:X,MATCH('Full Customer List'!$B59,'Revenue by Customer'!$A:$A,0))</f>
        <v>2085</v>
      </c>
      <c r="X59" s="208">
        <f>INDEX('Revenue by Customer'!Y:Y,MATCH('Full Customer List'!$B59,'Revenue by Customer'!$A:$A,0))</f>
        <v>1660</v>
      </c>
      <c r="Y59" s="208">
        <f>INDEX('Revenue by Customer'!Z:Z,MATCH('Full Customer List'!$B59,'Revenue by Customer'!$A:$A,0))</f>
        <v>1855</v>
      </c>
      <c r="Z59" s="208">
        <f>INDEX('Revenue by Customer'!AA:AA,MATCH('Full Customer List'!$B59,'Revenue by Customer'!$A:$A,0))</f>
        <v>1855</v>
      </c>
      <c r="AA59" s="208">
        <f>INDEX('Revenue by Customer'!AB:AB,MATCH('Full Customer List'!$B59,'Revenue by Customer'!$A:$A,0))</f>
        <v>1855</v>
      </c>
      <c r="AB59" s="208">
        <f>INDEX('Revenue by Customer'!AC:AC,MATCH('Full Customer List'!$B59,'Revenue by Customer'!$A:$A,0))</f>
        <v>1805</v>
      </c>
    </row>
    <row r="60" spans="2:28" ht="12" customHeight="1">
      <c r="B60" s="175" t="s">
        <v>657</v>
      </c>
      <c r="C60" s="175" t="str">
        <f>INDEX('Customer List'!$B:$B,MATCH('Full Customer List'!$B60,'Customer List'!$A:$A,0))</f>
        <v>Active</v>
      </c>
      <c r="D60" s="175" t="str">
        <f>INDEX('Customer List'!$C:$C,MATCH('Full Customer List'!$B60,'Customer List'!$A:$A,0))</f>
        <v>Property manager</v>
      </c>
      <c r="E60" s="175" t="str">
        <f>INDEX('Customer List Mapping'!$C:$C,MATCH('Full Customer List'!D60,'Customer List Mapping'!$B:$B,0))</f>
        <v>Property Manager</v>
      </c>
      <c r="F60" s="208">
        <f>INDEX('Customer List'!$K:$K,MATCH('Full Customer List'!$B60,'Customer List'!$A:$A,0))</f>
        <v>15</v>
      </c>
      <c r="G60" s="208"/>
      <c r="H60" s="215">
        <v>45597</v>
      </c>
      <c r="I60" s="215"/>
      <c r="J60" s="208">
        <f>INDEX('Revenue by Customer'!K:K,MATCH('Full Customer List'!$B60,'Revenue by Customer'!$A:$A,0))</f>
        <v>658.75</v>
      </c>
      <c r="K60" s="208">
        <f>INDEX('Revenue by Customer'!L:L,MATCH('Full Customer List'!$B60,'Revenue by Customer'!$A:$A,0))</f>
        <v>910</v>
      </c>
      <c r="L60" s="208">
        <f>INDEX('Revenue by Customer'!M:M,MATCH('Full Customer List'!$B60,'Revenue by Customer'!$A:$A,0))</f>
        <v>850</v>
      </c>
      <c r="M60" s="208">
        <f>INDEX('Revenue by Customer'!N:N,MATCH('Full Customer List'!$B60,'Revenue by Customer'!$A:$A,0))</f>
        <v>850</v>
      </c>
      <c r="N60" s="208">
        <f>INDEX('Revenue by Customer'!O:O,MATCH('Full Customer List'!$B60,'Revenue by Customer'!$A:$A,0))</f>
        <v>925</v>
      </c>
      <c r="O60" s="208">
        <f>INDEX('Revenue by Customer'!P:P,MATCH('Full Customer List'!$B60,'Revenue by Customer'!$A:$A,0))</f>
        <v>925</v>
      </c>
      <c r="P60" s="208">
        <f>INDEX('Revenue by Customer'!Q:Q,MATCH('Full Customer List'!$B60,'Revenue by Customer'!$A:$A,0))</f>
        <v>925</v>
      </c>
      <c r="Q60" s="208">
        <f>INDEX('Revenue by Customer'!R:R,MATCH('Full Customer List'!$B60,'Revenue by Customer'!$A:$A,0))</f>
        <v>925</v>
      </c>
      <c r="R60" s="208">
        <f>INDEX('Revenue by Customer'!S:S,MATCH('Full Customer List'!$B60,'Revenue by Customer'!$A:$A,0))</f>
        <v>1000</v>
      </c>
      <c r="S60" s="208">
        <f>INDEX('Revenue by Customer'!T:T,MATCH('Full Customer List'!$B60,'Revenue by Customer'!$A:$A,0))</f>
        <v>1120</v>
      </c>
      <c r="T60" s="208">
        <f>INDEX('Revenue by Customer'!U:U,MATCH('Full Customer List'!$B60,'Revenue by Customer'!$A:$A,0))</f>
        <v>1205</v>
      </c>
      <c r="U60" s="208">
        <f>INDEX('Revenue by Customer'!V:V,MATCH('Full Customer List'!$B60,'Revenue by Customer'!$A:$A,0))</f>
        <v>1205</v>
      </c>
      <c r="V60" s="208">
        <f>INDEX('Revenue by Customer'!W:W,MATCH('Full Customer List'!$B60,'Revenue by Customer'!$A:$A,0))</f>
        <v>1154</v>
      </c>
      <c r="W60" s="208">
        <f>INDEX('Revenue by Customer'!X:X,MATCH('Full Customer List'!$B60,'Revenue by Customer'!$A:$A,0))</f>
        <v>1589</v>
      </c>
      <c r="X60" s="208">
        <f>INDEX('Revenue by Customer'!Y:Y,MATCH('Full Customer List'!$B60,'Revenue by Customer'!$A:$A,0))</f>
        <v>1154</v>
      </c>
      <c r="Y60" s="208">
        <f>INDEX('Revenue by Customer'!Z:Z,MATCH('Full Customer List'!$B60,'Revenue by Customer'!$A:$A,0))</f>
        <v>1154</v>
      </c>
      <c r="Z60" s="208">
        <f>INDEX('Revenue by Customer'!AA:AA,MATCH('Full Customer List'!$B60,'Revenue by Customer'!$A:$A,0))</f>
        <v>1154</v>
      </c>
      <c r="AA60" s="208">
        <f>INDEX('Revenue by Customer'!AB:AB,MATCH('Full Customer List'!$B60,'Revenue by Customer'!$A:$A,0))</f>
        <v>1235</v>
      </c>
      <c r="AB60" s="208">
        <f>INDEX('Revenue by Customer'!AC:AC,MATCH('Full Customer List'!$B60,'Revenue by Customer'!$A:$A,0))</f>
        <v>1235</v>
      </c>
    </row>
    <row r="61" spans="2:28" ht="12" customHeight="1">
      <c r="B61" s="175" t="s">
        <v>658</v>
      </c>
      <c r="C61" s="175" t="str">
        <f>INDEX('Customer List'!$B:$B,MATCH('Full Customer List'!$B61,'Customer List'!$A:$A,0))</f>
        <v>Active</v>
      </c>
      <c r="D61" s="175" t="str">
        <f>INDEX('Customer List'!$C:$C,MATCH('Full Customer List'!$B61,'Customer List'!$A:$A,0))</f>
        <v>Property manager</v>
      </c>
      <c r="E61" s="175" t="str">
        <f>INDEX('Customer List Mapping'!$C:$C,MATCH('Full Customer List'!D61,'Customer List Mapping'!$B:$B,0))</f>
        <v>Property Manager</v>
      </c>
      <c r="F61" s="208">
        <f>INDEX('Customer List'!$K:$K,MATCH('Full Customer List'!$B61,'Customer List'!$A:$A,0))</f>
        <v>16</v>
      </c>
      <c r="G61" s="208"/>
      <c r="H61" s="215">
        <v>45292</v>
      </c>
      <c r="I61" s="215"/>
      <c r="J61" s="208">
        <f>INDEX('Revenue by Customer'!K:K,MATCH('Full Customer List'!$B61,'Revenue by Customer'!$A:$A,0))</f>
        <v>1295</v>
      </c>
      <c r="K61" s="208">
        <f>INDEX('Revenue by Customer'!L:L,MATCH('Full Customer List'!$B61,'Revenue by Customer'!$A:$A,0))</f>
        <v>950</v>
      </c>
      <c r="L61" s="208">
        <f>INDEX('Revenue by Customer'!M:M,MATCH('Full Customer List'!$B61,'Revenue by Customer'!$A:$A,0))</f>
        <v>1025</v>
      </c>
      <c r="M61" s="208">
        <f>INDEX('Revenue by Customer'!N:N,MATCH('Full Customer List'!$B61,'Revenue by Customer'!$A:$A,0))</f>
        <v>1025</v>
      </c>
      <c r="N61" s="208">
        <f>INDEX('Revenue by Customer'!O:O,MATCH('Full Customer List'!$B61,'Revenue by Customer'!$A:$A,0))</f>
        <v>1025</v>
      </c>
      <c r="O61" s="208">
        <f>INDEX('Revenue by Customer'!P:P,MATCH('Full Customer List'!$B61,'Revenue by Customer'!$A:$A,0))</f>
        <v>1100</v>
      </c>
      <c r="P61" s="208">
        <f>INDEX('Revenue by Customer'!Q:Q,MATCH('Full Customer List'!$B61,'Revenue by Customer'!$A:$A,0))</f>
        <v>1100</v>
      </c>
      <c r="Q61" s="208">
        <f>INDEX('Revenue by Customer'!R:R,MATCH('Full Customer List'!$B61,'Revenue by Customer'!$A:$A,0))</f>
        <v>1100</v>
      </c>
      <c r="R61" s="208">
        <f>INDEX('Revenue by Customer'!S:S,MATCH('Full Customer List'!$B61,'Revenue by Customer'!$A:$A,0))</f>
        <v>1025</v>
      </c>
      <c r="S61" s="208">
        <f>INDEX('Revenue by Customer'!T:T,MATCH('Full Customer List'!$B61,'Revenue by Customer'!$A:$A,0))</f>
        <v>1025</v>
      </c>
      <c r="T61" s="208">
        <f>INDEX('Revenue by Customer'!U:U,MATCH('Full Customer List'!$B61,'Revenue by Customer'!$A:$A,0))</f>
        <v>1025</v>
      </c>
      <c r="U61" s="208">
        <f>INDEX('Revenue by Customer'!V:V,MATCH('Full Customer List'!$B61,'Revenue by Customer'!$A:$A,0))</f>
        <v>1100</v>
      </c>
      <c r="V61" s="208">
        <f>INDEX('Revenue by Customer'!W:W,MATCH('Full Customer List'!$B61,'Revenue by Customer'!$A:$A,0))</f>
        <v>1438</v>
      </c>
      <c r="W61" s="208">
        <f>INDEX('Revenue by Customer'!X:X,MATCH('Full Customer List'!$B61,'Revenue by Customer'!$A:$A,0))</f>
        <v>1080</v>
      </c>
      <c r="X61" s="208">
        <f>INDEX('Revenue by Customer'!Y:Y,MATCH('Full Customer List'!$B61,'Revenue by Customer'!$A:$A,0))</f>
        <v>1080</v>
      </c>
      <c r="Y61" s="208">
        <f>INDEX('Revenue by Customer'!Z:Z,MATCH('Full Customer List'!$B61,'Revenue by Customer'!$A:$A,0))</f>
        <v>1080</v>
      </c>
      <c r="Z61" s="208">
        <f>INDEX('Revenue by Customer'!AA:AA,MATCH('Full Customer List'!$B61,'Revenue by Customer'!$A:$A,0))</f>
        <v>1147</v>
      </c>
      <c r="AA61" s="208">
        <f>INDEX('Revenue by Customer'!AB:AB,MATCH('Full Customer List'!$B61,'Revenue by Customer'!$A:$A,0))</f>
        <v>1214</v>
      </c>
      <c r="AB61" s="208">
        <f>INDEX('Revenue by Customer'!AC:AC,MATCH('Full Customer List'!$B61,'Revenue by Customer'!$A:$A,0))</f>
        <v>1147</v>
      </c>
    </row>
    <row r="62" spans="2:28" ht="12" customHeight="1">
      <c r="B62" s="175" t="s">
        <v>659</v>
      </c>
      <c r="C62" s="175" t="str">
        <f>INDEX('Customer List'!$B:$B,MATCH('Full Customer List'!$B62,'Customer List'!$A:$A,0))</f>
        <v>Active</v>
      </c>
      <c r="D62" s="175" t="str">
        <f>INDEX('Customer List'!$C:$C,MATCH('Full Customer List'!$B62,'Customer List'!$A:$A,0))</f>
        <v>Property manager</v>
      </c>
      <c r="E62" s="175" t="str">
        <f>INDEX('Customer List Mapping'!$C:$C,MATCH('Full Customer List'!D62,'Customer List Mapping'!$B:$B,0))</f>
        <v>Property Manager</v>
      </c>
      <c r="F62" s="208">
        <f>INDEX('Customer List'!$K:$K,MATCH('Full Customer List'!$B62,'Customer List'!$A:$A,0))</f>
        <v>44</v>
      </c>
      <c r="G62" s="208"/>
      <c r="H62" s="215">
        <v>46113</v>
      </c>
      <c r="I62" s="215"/>
      <c r="J62" s="208" t="str">
        <f>INDEX('Revenue by Customer'!K:K,MATCH('Full Customer List'!$B62,'Revenue by Customer'!$A:$A,0))</f>
        <v/>
      </c>
      <c r="K62" s="208" t="str">
        <f>INDEX('Revenue by Customer'!L:L,MATCH('Full Customer List'!$B62,'Revenue by Customer'!$A:$A,0))</f>
        <v/>
      </c>
      <c r="L62" s="208" t="str">
        <f>INDEX('Revenue by Customer'!M:M,MATCH('Full Customer List'!$B62,'Revenue by Customer'!$A:$A,0))</f>
        <v/>
      </c>
      <c r="M62" s="208" t="str">
        <f>INDEX('Revenue by Customer'!N:N,MATCH('Full Customer List'!$B62,'Revenue by Customer'!$A:$A,0))</f>
        <v/>
      </c>
      <c r="N62" s="208" t="str">
        <f>INDEX('Revenue by Customer'!O:O,MATCH('Full Customer List'!$B62,'Revenue by Customer'!$A:$A,0))</f>
        <v/>
      </c>
      <c r="O62" s="208" t="str">
        <f>INDEX('Revenue by Customer'!P:P,MATCH('Full Customer List'!$B62,'Revenue by Customer'!$A:$A,0))</f>
        <v/>
      </c>
      <c r="P62" s="208" t="str">
        <f>INDEX('Revenue by Customer'!Q:Q,MATCH('Full Customer List'!$B62,'Revenue by Customer'!$A:$A,0))</f>
        <v/>
      </c>
      <c r="Q62" s="208" t="str">
        <f>INDEX('Revenue by Customer'!R:R,MATCH('Full Customer List'!$B62,'Revenue by Customer'!$A:$A,0))</f>
        <v/>
      </c>
      <c r="R62" s="208" t="str">
        <f>INDEX('Revenue by Customer'!S:S,MATCH('Full Customer List'!$B62,'Revenue by Customer'!$A:$A,0))</f>
        <v/>
      </c>
      <c r="S62" s="208" t="str">
        <f>INDEX('Revenue by Customer'!T:T,MATCH('Full Customer List'!$B62,'Revenue by Customer'!$A:$A,0))</f>
        <v/>
      </c>
      <c r="T62" s="208" t="str">
        <f>INDEX('Revenue by Customer'!U:U,MATCH('Full Customer List'!$B62,'Revenue by Customer'!$A:$A,0))</f>
        <v/>
      </c>
      <c r="U62" s="208" t="str">
        <f>INDEX('Revenue by Customer'!V:V,MATCH('Full Customer List'!$B62,'Revenue by Customer'!$A:$A,0))</f>
        <v/>
      </c>
      <c r="V62" s="208" t="str">
        <f>INDEX('Revenue by Customer'!W:W,MATCH('Full Customer List'!$B62,'Revenue by Customer'!$A:$A,0))</f>
        <v/>
      </c>
      <c r="W62" s="208" t="str">
        <f>INDEX('Revenue by Customer'!X:X,MATCH('Full Customer List'!$B62,'Revenue by Customer'!$A:$A,0))</f>
        <v/>
      </c>
      <c r="X62" s="208" t="str">
        <f>INDEX('Revenue by Customer'!Y:Y,MATCH('Full Customer List'!$B62,'Revenue by Customer'!$A:$A,0))</f>
        <v/>
      </c>
      <c r="Y62" s="208">
        <f>INDEX('Revenue by Customer'!Z:Z,MATCH('Full Customer List'!$B62,'Revenue by Customer'!$A:$A,0))</f>
        <v>5354</v>
      </c>
      <c r="Z62" s="208">
        <f>INDEX('Revenue by Customer'!AA:AA,MATCH('Full Customer List'!$B62,'Revenue by Customer'!$A:$A,0))</f>
        <v>2561</v>
      </c>
      <c r="AA62" s="208">
        <f>INDEX('Revenue by Customer'!AB:AB,MATCH('Full Customer List'!$B62,'Revenue by Customer'!$A:$A,0))</f>
        <v>2675</v>
      </c>
      <c r="AB62" s="208">
        <f>INDEX('Revenue by Customer'!AC:AC,MATCH('Full Customer List'!$B62,'Revenue by Customer'!$A:$A,0))</f>
        <v>2675</v>
      </c>
    </row>
    <row r="63" spans="2:28" ht="12" customHeight="1">
      <c r="B63" s="175" t="s">
        <v>661</v>
      </c>
      <c r="C63" s="175" t="str">
        <f>INDEX('Customer List'!$B:$B,MATCH('Full Customer List'!$B63,'Customer List'!$A:$A,0))</f>
        <v>Active</v>
      </c>
      <c r="D63" s="175" t="str">
        <f>INDEX('Customer List'!$C:$C,MATCH('Full Customer List'!$B63,'Customer List'!$A:$A,0))</f>
        <v>Property manager</v>
      </c>
      <c r="E63" s="175" t="str">
        <f>INDEX('Customer List Mapping'!$C:$C,MATCH('Full Customer List'!D63,'Customer List Mapping'!$B:$B,0))</f>
        <v>Property Manager</v>
      </c>
      <c r="F63" s="208">
        <f>INDEX('Customer List'!$K:$K,MATCH('Full Customer List'!$B63,'Customer List'!$A:$A,0))</f>
        <v>13</v>
      </c>
      <c r="G63" s="208"/>
      <c r="H63" s="215">
        <v>45597</v>
      </c>
      <c r="I63" s="215"/>
      <c r="J63" s="208">
        <f>INDEX('Revenue by Customer'!K:K,MATCH('Full Customer List'!$B63,'Revenue by Customer'!$A:$A,0))</f>
        <v>410.75</v>
      </c>
      <c r="K63" s="208">
        <f>INDEX('Revenue by Customer'!L:L,MATCH('Full Customer List'!$B63,'Revenue by Customer'!$A:$A,0))</f>
        <v>474</v>
      </c>
      <c r="L63" s="208">
        <f>INDEX('Revenue by Customer'!M:M,MATCH('Full Customer List'!$B63,'Revenue by Customer'!$A:$A,0))</f>
        <v>474</v>
      </c>
      <c r="M63" s="208">
        <f>INDEX('Revenue by Customer'!N:N,MATCH('Full Customer List'!$B63,'Revenue by Customer'!$A:$A,0))</f>
        <v>632</v>
      </c>
      <c r="N63" s="208">
        <f>INDEX('Revenue by Customer'!O:O,MATCH('Full Customer List'!$B63,'Revenue by Customer'!$A:$A,0))</f>
        <v>632</v>
      </c>
      <c r="O63" s="208" t="str">
        <f>INDEX('Revenue by Customer'!P:P,MATCH('Full Customer List'!$B63,'Revenue by Customer'!$A:$A,0))</f>
        <v/>
      </c>
      <c r="P63" s="208">
        <f>INDEX('Revenue by Customer'!Q:Q,MATCH('Full Customer List'!$B63,'Revenue by Customer'!$A:$A,0))</f>
        <v>700</v>
      </c>
      <c r="Q63" s="208">
        <f>INDEX('Revenue by Customer'!R:R,MATCH('Full Customer List'!$B63,'Revenue by Customer'!$A:$A,0))</f>
        <v>850</v>
      </c>
      <c r="R63" s="208">
        <f>INDEX('Revenue by Customer'!S:S,MATCH('Full Customer List'!$B63,'Revenue by Customer'!$A:$A,0))</f>
        <v>850</v>
      </c>
      <c r="S63" s="208">
        <f>INDEX('Revenue by Customer'!T:T,MATCH('Full Customer List'!$B63,'Revenue by Customer'!$A:$A,0))</f>
        <v>850</v>
      </c>
      <c r="T63" s="208">
        <f>INDEX('Revenue by Customer'!U:U,MATCH('Full Customer List'!$B63,'Revenue by Customer'!$A:$A,0))</f>
        <v>1075</v>
      </c>
      <c r="U63" s="208">
        <f>INDEX('Revenue by Customer'!V:V,MATCH('Full Customer List'!$B63,'Revenue by Customer'!$A:$A,0))</f>
        <v>1075</v>
      </c>
      <c r="V63" s="208">
        <f>INDEX('Revenue by Customer'!W:W,MATCH('Full Customer List'!$B63,'Revenue by Customer'!$A:$A,0))</f>
        <v>1225</v>
      </c>
      <c r="W63" s="208">
        <f>INDEX('Revenue by Customer'!X:X,MATCH('Full Customer List'!$B63,'Revenue by Customer'!$A:$A,0))</f>
        <v>1230</v>
      </c>
      <c r="X63" s="208">
        <f>INDEX('Revenue by Customer'!Y:Y,MATCH('Full Customer List'!$B63,'Revenue by Customer'!$A:$A,0))</f>
        <v>1220</v>
      </c>
      <c r="Y63" s="208">
        <f>INDEX('Revenue by Customer'!Z:Z,MATCH('Full Customer List'!$B63,'Revenue by Customer'!$A:$A,0))</f>
        <v>1075</v>
      </c>
      <c r="Z63" s="208">
        <f>INDEX('Revenue by Customer'!AA:AA,MATCH('Full Customer List'!$B63,'Revenue by Customer'!$A:$A,0))</f>
        <v>1225</v>
      </c>
      <c r="AA63" s="208">
        <f>INDEX('Revenue by Customer'!AB:AB,MATCH('Full Customer List'!$B63,'Revenue by Customer'!$A:$A,0))</f>
        <v>1225</v>
      </c>
      <c r="AB63" s="208">
        <f>INDEX('Revenue by Customer'!AC:AC,MATCH('Full Customer List'!$B63,'Revenue by Customer'!$A:$A,0))</f>
        <v>1261</v>
      </c>
    </row>
    <row r="64" spans="2:28" ht="12" customHeight="1">
      <c r="B64" s="175" t="s">
        <v>662</v>
      </c>
      <c r="C64" s="175" t="str">
        <f>INDEX('Customer List'!$B:$B,MATCH('Full Customer List'!$B64,'Customer List'!$A:$A,0))</f>
        <v>Onboarding</v>
      </c>
      <c r="D64" s="175" t="str">
        <f>INDEX('Customer List'!$C:$C,MATCH('Full Customer List'!$B64,'Customer List'!$A:$A,0))</f>
        <v>Property manager</v>
      </c>
      <c r="E64" s="175" t="str">
        <f>INDEX('Customer List Mapping'!$C:$C,MATCH('Full Customer List'!D64,'Customer List Mapping'!$B:$B,0))</f>
        <v>Property Manager</v>
      </c>
      <c r="F64" s="208">
        <f>INDEX('Customer List'!$K:$K,MATCH('Full Customer List'!$B64,'Customer List'!$A:$A,0))</f>
        <v>51</v>
      </c>
      <c r="G64" s="208"/>
      <c r="H64" s="215">
        <v>46082</v>
      </c>
      <c r="I64" s="215"/>
      <c r="J64" s="208" t="str">
        <f>INDEX('Revenue by Customer'!K:K,MATCH('Full Customer List'!$B64,'Revenue by Customer'!$A:$A,0))</f>
        <v/>
      </c>
      <c r="K64" s="208" t="str">
        <f>INDEX('Revenue by Customer'!L:L,MATCH('Full Customer List'!$B64,'Revenue by Customer'!$A:$A,0))</f>
        <v/>
      </c>
      <c r="L64" s="208" t="str">
        <f>INDEX('Revenue by Customer'!M:M,MATCH('Full Customer List'!$B64,'Revenue by Customer'!$A:$A,0))</f>
        <v/>
      </c>
      <c r="M64" s="208" t="str">
        <f>INDEX('Revenue by Customer'!N:N,MATCH('Full Customer List'!$B64,'Revenue by Customer'!$A:$A,0))</f>
        <v/>
      </c>
      <c r="N64" s="208" t="str">
        <f>INDEX('Revenue by Customer'!O:O,MATCH('Full Customer List'!$B64,'Revenue by Customer'!$A:$A,0))</f>
        <v/>
      </c>
      <c r="O64" s="208" t="str">
        <f>INDEX('Revenue by Customer'!P:P,MATCH('Full Customer List'!$B64,'Revenue by Customer'!$A:$A,0))</f>
        <v/>
      </c>
      <c r="P64" s="208" t="str">
        <f>INDEX('Revenue by Customer'!Q:Q,MATCH('Full Customer List'!$B64,'Revenue by Customer'!$A:$A,0))</f>
        <v/>
      </c>
      <c r="Q64" s="208" t="str">
        <f>INDEX('Revenue by Customer'!R:R,MATCH('Full Customer List'!$B64,'Revenue by Customer'!$A:$A,0))</f>
        <v/>
      </c>
      <c r="R64" s="208" t="str">
        <f>INDEX('Revenue by Customer'!S:S,MATCH('Full Customer List'!$B64,'Revenue by Customer'!$A:$A,0))</f>
        <v/>
      </c>
      <c r="S64" s="208" t="str">
        <f>INDEX('Revenue by Customer'!T:T,MATCH('Full Customer List'!$B64,'Revenue by Customer'!$A:$A,0))</f>
        <v/>
      </c>
      <c r="T64" s="208" t="str">
        <f>INDEX('Revenue by Customer'!U:U,MATCH('Full Customer List'!$B64,'Revenue by Customer'!$A:$A,0))</f>
        <v/>
      </c>
      <c r="U64" s="208" t="str">
        <f>INDEX('Revenue by Customer'!V:V,MATCH('Full Customer List'!$B64,'Revenue by Customer'!$A:$A,0))</f>
        <v/>
      </c>
      <c r="V64" s="208" t="str">
        <f>INDEX('Revenue by Customer'!W:W,MATCH('Full Customer List'!$B64,'Revenue by Customer'!$A:$A,0))</f>
        <v/>
      </c>
      <c r="W64" s="208" t="str">
        <f>INDEX('Revenue by Customer'!X:X,MATCH('Full Customer List'!$B64,'Revenue by Customer'!$A:$A,0))</f>
        <v/>
      </c>
      <c r="X64" s="208">
        <f>INDEX('Revenue by Customer'!Y:Y,MATCH('Full Customer List'!$B64,'Revenue by Customer'!$A:$A,0))</f>
        <v>4229</v>
      </c>
      <c r="Y64" s="208">
        <f>INDEX('Revenue by Customer'!Z:Z,MATCH('Full Customer List'!$B64,'Revenue by Customer'!$A:$A,0))</f>
        <v>2293</v>
      </c>
      <c r="Z64" s="208">
        <f>INDEX('Revenue by Customer'!AA:AA,MATCH('Full Customer List'!$B64,'Revenue by Customer'!$A:$A,0))</f>
        <v>2349</v>
      </c>
      <c r="AA64" s="208">
        <f>INDEX('Revenue by Customer'!AB:AB,MATCH('Full Customer List'!$B64,'Revenue by Customer'!$A:$A,0))</f>
        <v>2429</v>
      </c>
      <c r="AB64" s="208">
        <f>INDEX('Revenue by Customer'!AC:AC,MATCH('Full Customer List'!$B64,'Revenue by Customer'!$A:$A,0))</f>
        <v>1757</v>
      </c>
    </row>
    <row r="65" spans="2:28" ht="12" customHeight="1">
      <c r="B65" s="175" t="s">
        <v>666</v>
      </c>
      <c r="C65" s="175" t="str">
        <f>INDEX('Customer List'!$B:$B,MATCH('Full Customer List'!$B65,'Customer List'!$A:$A,0))</f>
        <v>Active</v>
      </c>
      <c r="D65" s="175" t="str">
        <f>INDEX('Customer List'!$C:$C,MATCH('Full Customer List'!$B65,'Customer List'!$A:$A,0))</f>
        <v>Property manager</v>
      </c>
      <c r="E65" s="175" t="str">
        <f>INDEX('Customer List Mapping'!$C:$C,MATCH('Full Customer List'!D65,'Customer List Mapping'!$B:$B,0))</f>
        <v>Property Manager</v>
      </c>
      <c r="F65" s="208">
        <f>INDEX('Customer List'!$K:$K,MATCH('Full Customer List'!$B65,'Customer List'!$A:$A,0))</f>
        <v>22</v>
      </c>
      <c r="G65" s="208"/>
      <c r="H65" s="215">
        <v>44986</v>
      </c>
      <c r="I65" s="215"/>
      <c r="J65" s="208">
        <f>INDEX('Revenue by Customer'!K:K,MATCH('Full Customer List'!$B65,'Revenue by Customer'!$A:$A,0))</f>
        <v>985</v>
      </c>
      <c r="K65" s="208">
        <f>INDEX('Revenue by Customer'!L:L,MATCH('Full Customer List'!$B65,'Revenue by Customer'!$A:$A,0))</f>
        <v>790</v>
      </c>
      <c r="L65" s="208">
        <f>INDEX('Revenue by Customer'!M:M,MATCH('Full Customer List'!$B65,'Revenue by Customer'!$A:$A,0))</f>
        <v>825</v>
      </c>
      <c r="M65" s="208">
        <f>INDEX('Revenue by Customer'!N:N,MATCH('Full Customer List'!$B65,'Revenue by Customer'!$A:$A,0))</f>
        <v>825</v>
      </c>
      <c r="N65" s="208">
        <f>INDEX('Revenue by Customer'!O:O,MATCH('Full Customer List'!$B65,'Revenue by Customer'!$A:$A,0))</f>
        <v>825</v>
      </c>
      <c r="O65" s="208">
        <f>INDEX('Revenue by Customer'!P:P,MATCH('Full Customer List'!$B65,'Revenue by Customer'!$A:$A,0))</f>
        <v>825</v>
      </c>
      <c r="P65" s="208">
        <f>INDEX('Revenue by Customer'!Q:Q,MATCH('Full Customer List'!$B65,'Revenue by Customer'!$A:$A,0))</f>
        <v>900</v>
      </c>
      <c r="Q65" s="208">
        <f>INDEX('Revenue by Customer'!R:R,MATCH('Full Customer List'!$B65,'Revenue by Customer'!$A:$A,0))</f>
        <v>900</v>
      </c>
      <c r="R65" s="208">
        <f>INDEX('Revenue by Customer'!S:S,MATCH('Full Customer List'!$B65,'Revenue by Customer'!$A:$A,0))</f>
        <v>900</v>
      </c>
      <c r="S65" s="208">
        <f>INDEX('Revenue by Customer'!T:T,MATCH('Full Customer List'!$B65,'Revenue by Customer'!$A:$A,0))</f>
        <v>975</v>
      </c>
      <c r="T65" s="208">
        <f>INDEX('Revenue by Customer'!U:U,MATCH('Full Customer List'!$B65,'Revenue by Customer'!$A:$A,0))</f>
        <v>525</v>
      </c>
      <c r="U65" s="208">
        <f>INDEX('Revenue by Customer'!V:V,MATCH('Full Customer List'!$B65,'Revenue by Customer'!$A:$A,0))</f>
        <v>900</v>
      </c>
      <c r="V65" s="208">
        <f>INDEX('Revenue by Customer'!W:W,MATCH('Full Customer List'!$B65,'Revenue by Customer'!$A:$A,0))</f>
        <v>1050</v>
      </c>
      <c r="W65" s="208">
        <f>INDEX('Revenue by Customer'!X:X,MATCH('Full Customer List'!$B65,'Revenue by Customer'!$A:$A,0))</f>
        <v>1185</v>
      </c>
      <c r="X65" s="208">
        <f>INDEX('Revenue by Customer'!Y:Y,MATCH('Full Customer List'!$B65,'Revenue by Customer'!$A:$A,0))</f>
        <v>1034</v>
      </c>
      <c r="Y65" s="208">
        <f>INDEX('Revenue by Customer'!Z:Z,MATCH('Full Customer List'!$B65,'Revenue by Customer'!$A:$A,0))</f>
        <v>1188</v>
      </c>
      <c r="Z65" s="208">
        <f>INDEX('Revenue by Customer'!AA:AA,MATCH('Full Customer List'!$B65,'Revenue by Customer'!$A:$A,0))</f>
        <v>1188</v>
      </c>
      <c r="AA65" s="208">
        <f>INDEX('Revenue by Customer'!AB:AB,MATCH('Full Customer List'!$B65,'Revenue by Customer'!$A:$A,0))</f>
        <v>1316</v>
      </c>
      <c r="AB65" s="208">
        <f>INDEX('Revenue by Customer'!AC:AC,MATCH('Full Customer List'!$B65,'Revenue by Customer'!$A:$A,0))</f>
        <v>1517</v>
      </c>
    </row>
    <row r="66" spans="2:28" ht="12" customHeight="1">
      <c r="B66" s="175" t="s">
        <v>668</v>
      </c>
      <c r="C66" s="175" t="str">
        <f>INDEX('Customer List'!$B:$B,MATCH('Full Customer List'!$B66,'Customer List'!$A:$A,0))</f>
        <v>Former client</v>
      </c>
      <c r="D66" s="175" t="str">
        <f>INDEX('Customer List'!$C:$C,MATCH('Full Customer List'!$B66,'Customer List'!$A:$A,0))</f>
        <v>Short-term rental (departed)</v>
      </c>
      <c r="E66" s="175" t="str">
        <f>INDEX('Customer List Mapping'!$C:$C,MATCH('Full Customer List'!D66,'Customer List Mapping'!$B:$B,0))</f>
        <v>Short-Term Rental</v>
      </c>
      <c r="F66" s="208" t="str">
        <f>INDEX('Customer List'!$K:$K,MATCH('Full Customer List'!$B66,'Customer List'!$A:$A,0))</f>
        <v/>
      </c>
      <c r="G66" s="208"/>
      <c r="H66" s="215">
        <v>44743</v>
      </c>
      <c r="I66" s="215">
        <v>46022</v>
      </c>
      <c r="J66" s="208">
        <f>INDEX('Revenue by Customer'!K:K,MATCH('Full Customer List'!$B66,'Revenue by Customer'!$A:$A,0))</f>
        <v>2210</v>
      </c>
      <c r="K66" s="208">
        <f>INDEX('Revenue by Customer'!L:L,MATCH('Full Customer List'!$B66,'Revenue by Customer'!$A:$A,0))</f>
        <v>3529.6</v>
      </c>
      <c r="L66" s="208">
        <f>INDEX('Revenue by Customer'!M:M,MATCH('Full Customer List'!$B66,'Revenue by Customer'!$A:$A,0))</f>
        <v>2550</v>
      </c>
      <c r="M66" s="208">
        <f>INDEX('Revenue by Customer'!N:N,MATCH('Full Customer List'!$B66,'Revenue by Customer'!$A:$A,0))</f>
        <v>2550</v>
      </c>
      <c r="N66" s="208">
        <f>INDEX('Revenue by Customer'!O:O,MATCH('Full Customer List'!$B66,'Revenue by Customer'!$A:$A,0))</f>
        <v>2707.94</v>
      </c>
      <c r="O66" s="208">
        <f>INDEX('Revenue by Customer'!P:P,MATCH('Full Customer List'!$B66,'Revenue by Customer'!$A:$A,0))</f>
        <v>2635</v>
      </c>
      <c r="P66" s="208">
        <f>INDEX('Revenue by Customer'!Q:Q,MATCH('Full Customer List'!$B66,'Revenue by Customer'!$A:$A,0))</f>
        <v>2621.71</v>
      </c>
      <c r="Q66" s="208">
        <f>INDEX('Revenue by Customer'!R:R,MATCH('Full Customer List'!$B66,'Revenue by Customer'!$A:$A,0))</f>
        <v>2713.69</v>
      </c>
      <c r="R66" s="208">
        <f>INDEX('Revenue by Customer'!S:S,MATCH('Full Customer List'!$B66,'Revenue by Customer'!$A:$A,0))</f>
        <v>2404</v>
      </c>
      <c r="S66" s="208">
        <f>INDEX('Revenue by Customer'!T:T,MATCH('Full Customer List'!$B66,'Revenue by Customer'!$A:$A,0))</f>
        <v>2404</v>
      </c>
      <c r="T66" s="208">
        <f>INDEX('Revenue by Customer'!U:U,MATCH('Full Customer List'!$B66,'Revenue by Customer'!$A:$A,0))</f>
        <v>2404</v>
      </c>
      <c r="U66" s="208">
        <f>INDEX('Revenue by Customer'!V:V,MATCH('Full Customer List'!$B66,'Revenue by Customer'!$A:$A,0))</f>
        <v>2404</v>
      </c>
      <c r="V66" s="208">
        <f>INDEX('Revenue by Customer'!W:W,MATCH('Full Customer List'!$B66,'Revenue by Customer'!$A:$A,0))</f>
        <v>249.84</v>
      </c>
      <c r="W66" s="208" t="str">
        <f>INDEX('Revenue by Customer'!X:X,MATCH('Full Customer List'!$B66,'Revenue by Customer'!$A:$A,0))</f>
        <v/>
      </c>
      <c r="X66" s="208" t="str">
        <f>INDEX('Revenue by Customer'!Y:Y,MATCH('Full Customer List'!$B66,'Revenue by Customer'!$A:$A,0))</f>
        <v/>
      </c>
      <c r="Y66" s="208" t="str">
        <f>INDEX('Revenue by Customer'!Z:Z,MATCH('Full Customer List'!$B66,'Revenue by Customer'!$A:$A,0))</f>
        <v/>
      </c>
      <c r="Z66" s="208" t="str">
        <f>INDEX('Revenue by Customer'!AA:AA,MATCH('Full Customer List'!$B66,'Revenue by Customer'!$A:$A,0))</f>
        <v/>
      </c>
      <c r="AA66" s="208" t="str">
        <f>INDEX('Revenue by Customer'!AB:AB,MATCH('Full Customer List'!$B66,'Revenue by Customer'!$A:$A,0))</f>
        <v/>
      </c>
      <c r="AB66" s="208" t="str">
        <f>INDEX('Revenue by Customer'!AC:AC,MATCH('Full Customer List'!$B66,'Revenue by Customer'!$A:$A,0))</f>
        <v/>
      </c>
    </row>
    <row r="67" spans="2:28" ht="12" customHeight="1">
      <c r="B67" s="175" t="s">
        <v>670</v>
      </c>
      <c r="C67" s="175" t="str">
        <f>INDEX('Customer List'!$B:$B,MATCH('Full Customer List'!$B67,'Customer List'!$A:$A,0))</f>
        <v>Active</v>
      </c>
      <c r="D67" s="175" t="str">
        <f>INDEX('Customer List'!$C:$C,MATCH('Full Customer List'!$B67,'Customer List'!$A:$A,0))</f>
        <v>Property manager</v>
      </c>
      <c r="E67" s="175" t="str">
        <f>INDEX('Customer List Mapping'!$C:$C,MATCH('Full Customer List'!D67,'Customer List Mapping'!$B:$B,0))</f>
        <v>Property Manager</v>
      </c>
      <c r="F67" s="208">
        <f>INDEX('Customer List'!$K:$K,MATCH('Full Customer List'!$B67,'Customer List'!$A:$A,0))</f>
        <v>19</v>
      </c>
      <c r="G67" s="208"/>
      <c r="H67" s="215">
        <v>45901</v>
      </c>
      <c r="I67" s="215"/>
      <c r="J67" s="208" t="str">
        <f>INDEX('Revenue by Customer'!K:K,MATCH('Full Customer List'!$B67,'Revenue by Customer'!$A:$A,0))</f>
        <v/>
      </c>
      <c r="K67" s="208" t="str">
        <f>INDEX('Revenue by Customer'!L:L,MATCH('Full Customer List'!$B67,'Revenue by Customer'!$A:$A,0))</f>
        <v/>
      </c>
      <c r="L67" s="208" t="str">
        <f>INDEX('Revenue by Customer'!M:M,MATCH('Full Customer List'!$B67,'Revenue by Customer'!$A:$A,0))</f>
        <v/>
      </c>
      <c r="M67" s="208" t="str">
        <f>INDEX('Revenue by Customer'!N:N,MATCH('Full Customer List'!$B67,'Revenue by Customer'!$A:$A,0))</f>
        <v/>
      </c>
      <c r="N67" s="208" t="str">
        <f>INDEX('Revenue by Customer'!O:O,MATCH('Full Customer List'!$B67,'Revenue by Customer'!$A:$A,0))</f>
        <v/>
      </c>
      <c r="O67" s="208" t="str">
        <f>INDEX('Revenue by Customer'!P:P,MATCH('Full Customer List'!$B67,'Revenue by Customer'!$A:$A,0))</f>
        <v/>
      </c>
      <c r="P67" s="208" t="str">
        <f>INDEX('Revenue by Customer'!Q:Q,MATCH('Full Customer List'!$B67,'Revenue by Customer'!$A:$A,0))</f>
        <v/>
      </c>
      <c r="Q67" s="208" t="str">
        <f>INDEX('Revenue by Customer'!R:R,MATCH('Full Customer List'!$B67,'Revenue by Customer'!$A:$A,0))</f>
        <v/>
      </c>
      <c r="R67" s="208">
        <f>INDEX('Revenue by Customer'!S:S,MATCH('Full Customer List'!$B67,'Revenue by Customer'!$A:$A,0))</f>
        <v>1920</v>
      </c>
      <c r="S67" s="208">
        <f>INDEX('Revenue by Customer'!T:T,MATCH('Full Customer List'!$B67,'Revenue by Customer'!$A:$A,0))</f>
        <v>1140</v>
      </c>
      <c r="T67" s="208">
        <f>INDEX('Revenue by Customer'!U:U,MATCH('Full Customer List'!$B67,'Revenue by Customer'!$A:$A,0))</f>
        <v>0</v>
      </c>
      <c r="U67" s="208">
        <f>INDEX('Revenue by Customer'!V:V,MATCH('Full Customer List'!$B67,'Revenue by Customer'!$A:$A,0))</f>
        <v>945</v>
      </c>
      <c r="V67" s="208">
        <f>INDEX('Revenue by Customer'!W:W,MATCH('Full Customer List'!$B67,'Revenue by Customer'!$A:$A,0))</f>
        <v>1075</v>
      </c>
      <c r="W67" s="208">
        <f>INDEX('Revenue by Customer'!X:X,MATCH('Full Customer List'!$B67,'Revenue by Customer'!$A:$A,0))</f>
        <v>1150</v>
      </c>
      <c r="X67" s="208">
        <f>INDEX('Revenue by Customer'!Y:Y,MATCH('Full Customer List'!$B67,'Revenue by Customer'!$A:$A,0))</f>
        <v>1075</v>
      </c>
      <c r="Y67" s="208">
        <f>INDEX('Revenue by Customer'!Z:Z,MATCH('Full Customer List'!$B67,'Revenue by Customer'!$A:$A,0))</f>
        <v>1140</v>
      </c>
      <c r="Z67" s="208">
        <f>INDEX('Revenue by Customer'!AA:AA,MATCH('Full Customer List'!$B67,'Revenue by Customer'!$A:$A,0))</f>
        <v>1335</v>
      </c>
      <c r="AA67" s="208">
        <f>INDEX('Revenue by Customer'!AB:AB,MATCH('Full Customer List'!$B67,'Revenue by Customer'!$A:$A,0))</f>
        <v>1335</v>
      </c>
      <c r="AB67" s="208">
        <f>INDEX('Revenue by Customer'!AC:AC,MATCH('Full Customer List'!$B67,'Revenue by Customer'!$A:$A,0))</f>
        <v>1335</v>
      </c>
    </row>
    <row r="68" spans="2:28" ht="12" customHeight="1">
      <c r="B68" s="175" t="s">
        <v>671</v>
      </c>
      <c r="C68" s="175" t="str">
        <f>INDEX('Customer List'!$B:$B,MATCH('Full Customer List'!$B68,'Customer List'!$A:$A,0))</f>
        <v>Active</v>
      </c>
      <c r="D68" s="175" t="str">
        <f>INDEX('Customer List'!$C:$C,MATCH('Full Customer List'!$B68,'Customer List'!$A:$A,0))</f>
        <v>Property manager</v>
      </c>
      <c r="E68" s="175" t="str">
        <f>INDEX('Customer List Mapping'!$C:$C,MATCH('Full Customer List'!D68,'Customer List Mapping'!$B:$B,0))</f>
        <v>Property Manager</v>
      </c>
      <c r="F68" s="208">
        <f>INDEX('Customer List'!$K:$K,MATCH('Full Customer List'!$B68,'Customer List'!$A:$A,0))</f>
        <v>17</v>
      </c>
      <c r="G68" s="208"/>
      <c r="H68" s="215">
        <v>45444</v>
      </c>
      <c r="I68" s="215"/>
      <c r="J68" s="208">
        <f>INDEX('Revenue by Customer'!K:K,MATCH('Full Customer List'!$B68,'Revenue by Customer'!$A:$A,0))</f>
        <v>553</v>
      </c>
      <c r="K68" s="208">
        <f>INDEX('Revenue by Customer'!L:L,MATCH('Full Customer List'!$B68,'Revenue by Customer'!$A:$A,0))</f>
        <v>628</v>
      </c>
      <c r="L68" s="208">
        <f>INDEX('Revenue by Customer'!M:M,MATCH('Full Customer List'!$B68,'Revenue by Customer'!$A:$A,0))</f>
        <v>553</v>
      </c>
      <c r="M68" s="208">
        <f>INDEX('Revenue by Customer'!N:N,MATCH('Full Customer List'!$B68,'Revenue by Customer'!$A:$A,0))</f>
        <v>553</v>
      </c>
      <c r="N68" s="208">
        <f>INDEX('Revenue by Customer'!O:O,MATCH('Full Customer List'!$B68,'Revenue by Customer'!$A:$A,0))</f>
        <v>632</v>
      </c>
      <c r="O68" s="208">
        <f>INDEX('Revenue by Customer'!P:P,MATCH('Full Customer List'!$B68,'Revenue by Customer'!$A:$A,0))</f>
        <v>700</v>
      </c>
      <c r="P68" s="208">
        <f>INDEX('Revenue by Customer'!Q:Q,MATCH('Full Customer List'!$B68,'Revenue by Customer'!$A:$A,0))</f>
        <v>775</v>
      </c>
      <c r="Q68" s="208">
        <f>INDEX('Revenue by Customer'!R:R,MATCH('Full Customer List'!$B68,'Revenue by Customer'!$A:$A,0))</f>
        <v>775</v>
      </c>
      <c r="R68" s="208">
        <f>INDEX('Revenue by Customer'!S:S,MATCH('Full Customer List'!$B68,'Revenue by Customer'!$A:$A,0))</f>
        <v>775</v>
      </c>
      <c r="S68" s="208">
        <f>INDEX('Revenue by Customer'!T:T,MATCH('Full Customer List'!$B68,'Revenue by Customer'!$A:$A,0))</f>
        <v>850</v>
      </c>
      <c r="T68" s="208">
        <f>INDEX('Revenue by Customer'!U:U,MATCH('Full Customer List'!$B68,'Revenue by Customer'!$A:$A,0))</f>
        <v>1075</v>
      </c>
      <c r="U68" s="208">
        <f>INDEX('Revenue by Customer'!V:V,MATCH('Full Customer List'!$B68,'Revenue by Customer'!$A:$A,0))</f>
        <v>1000</v>
      </c>
      <c r="V68" s="208">
        <f>INDEX('Revenue by Customer'!W:W,MATCH('Full Customer List'!$B68,'Revenue by Customer'!$A:$A,0))</f>
        <v>1000</v>
      </c>
      <c r="W68" s="208">
        <f>INDEX('Revenue by Customer'!X:X,MATCH('Full Customer List'!$B68,'Revenue by Customer'!$A:$A,0))</f>
        <v>1135</v>
      </c>
      <c r="X68" s="208">
        <f>INDEX('Revenue by Customer'!Y:Y,MATCH('Full Customer List'!$B68,'Revenue by Customer'!$A:$A,0))</f>
        <v>1150</v>
      </c>
      <c r="Y68" s="208">
        <f>INDEX('Revenue by Customer'!Z:Z,MATCH('Full Customer List'!$B68,'Revenue by Customer'!$A:$A,0))</f>
        <v>1225</v>
      </c>
      <c r="Z68" s="208">
        <f>INDEX('Revenue by Customer'!AA:AA,MATCH('Full Customer List'!$B68,'Revenue by Customer'!$A:$A,0))</f>
        <v>1225</v>
      </c>
      <c r="AA68" s="208">
        <f>INDEX('Revenue by Customer'!AB:AB,MATCH('Full Customer List'!$B68,'Revenue by Customer'!$A:$A,0))</f>
        <v>1115</v>
      </c>
      <c r="AB68" s="208">
        <f>INDEX('Revenue by Customer'!AC:AC,MATCH('Full Customer List'!$B68,'Revenue by Customer'!$A:$A,0))</f>
        <v>1048</v>
      </c>
    </row>
    <row r="69" spans="2:28" ht="12" customHeight="1">
      <c r="B69" s="175" t="s">
        <v>672</v>
      </c>
      <c r="C69" s="175" t="str">
        <f>INDEX('Customer List'!$B:$B,MATCH('Full Customer List'!$B69,'Customer List'!$A:$A,0))</f>
        <v>Active</v>
      </c>
      <c r="D69" s="175" t="str">
        <f>INDEX('Customer List'!$C:$C,MATCH('Full Customer List'!$B69,'Customer List'!$A:$A,0))</f>
        <v>Property manager</v>
      </c>
      <c r="E69" s="175" t="str">
        <f>INDEX('Customer List Mapping'!$C:$C,MATCH('Full Customer List'!D69,'Customer List Mapping'!$B:$B,0))</f>
        <v>Property Manager</v>
      </c>
      <c r="F69" s="208">
        <f>INDEX('Customer List'!$K:$K,MATCH('Full Customer List'!$B69,'Customer List'!$A:$A,0))</f>
        <v>21</v>
      </c>
      <c r="G69" s="208"/>
      <c r="H69" s="215">
        <v>45689</v>
      </c>
      <c r="I69" s="215"/>
      <c r="J69" s="208" t="str">
        <f>INDEX('Revenue by Customer'!K:K,MATCH('Full Customer List'!$B69,'Revenue by Customer'!$A:$A,0))</f>
        <v/>
      </c>
      <c r="K69" s="208">
        <f>INDEX('Revenue by Customer'!L:L,MATCH('Full Customer List'!$B69,'Revenue by Customer'!$A:$A,0))</f>
        <v>440</v>
      </c>
      <c r="L69" s="208">
        <f>INDEX('Revenue by Customer'!M:M,MATCH('Full Customer List'!$B69,'Revenue by Customer'!$A:$A,0))</f>
        <v>550</v>
      </c>
      <c r="M69" s="208">
        <f>INDEX('Revenue by Customer'!N:N,MATCH('Full Customer List'!$B69,'Revenue by Customer'!$A:$A,0))</f>
        <v>625</v>
      </c>
      <c r="N69" s="208">
        <f>INDEX('Revenue by Customer'!O:O,MATCH('Full Customer List'!$B69,'Revenue by Customer'!$A:$A,0))</f>
        <v>625</v>
      </c>
      <c r="O69" s="208">
        <f>INDEX('Revenue by Customer'!P:P,MATCH('Full Customer List'!$B69,'Revenue by Customer'!$A:$A,0))</f>
        <v>700</v>
      </c>
      <c r="P69" s="208">
        <f>INDEX('Revenue by Customer'!Q:Q,MATCH('Full Customer List'!$B69,'Revenue by Customer'!$A:$A,0))</f>
        <v>700</v>
      </c>
      <c r="Q69" s="208">
        <f>INDEX('Revenue by Customer'!R:R,MATCH('Full Customer List'!$B69,'Revenue by Customer'!$A:$A,0))</f>
        <v>700</v>
      </c>
      <c r="R69" s="208">
        <f>INDEX('Revenue by Customer'!S:S,MATCH('Full Customer List'!$B69,'Revenue by Customer'!$A:$A,0))</f>
        <v>925</v>
      </c>
      <c r="S69" s="208">
        <f>INDEX('Revenue by Customer'!T:T,MATCH('Full Customer List'!$B69,'Revenue by Customer'!$A:$A,0))</f>
        <v>1075</v>
      </c>
      <c r="T69" s="208">
        <f>INDEX('Revenue by Customer'!U:U,MATCH('Full Customer List'!$B69,'Revenue by Customer'!$A:$A,0))</f>
        <v>1150</v>
      </c>
      <c r="U69" s="208">
        <f>INDEX('Revenue by Customer'!V:V,MATCH('Full Customer List'!$B69,'Revenue by Customer'!$A:$A,0))</f>
        <v>1075</v>
      </c>
      <c r="V69" s="208">
        <f>INDEX('Revenue by Customer'!W:W,MATCH('Full Customer List'!$B69,'Revenue by Customer'!$A:$A,0))</f>
        <v>1000</v>
      </c>
      <c r="W69" s="208">
        <f>INDEX('Revenue by Customer'!X:X,MATCH('Full Customer List'!$B69,'Revenue by Customer'!$A:$A,0))</f>
        <v>1263</v>
      </c>
      <c r="X69" s="208">
        <f>INDEX('Revenue by Customer'!Y:Y,MATCH('Full Customer List'!$B69,'Revenue by Customer'!$A:$A,0))</f>
        <v>905</v>
      </c>
      <c r="Y69" s="208">
        <f>INDEX('Revenue by Customer'!Z:Z,MATCH('Full Customer List'!$B69,'Revenue by Customer'!$A:$A,0))</f>
        <v>942</v>
      </c>
      <c r="Z69" s="208">
        <f>INDEX('Revenue by Customer'!AA:AA,MATCH('Full Customer List'!$B69,'Revenue by Customer'!$A:$A,0))</f>
        <v>942</v>
      </c>
      <c r="AA69" s="208">
        <f>INDEX('Revenue by Customer'!AB:AB,MATCH('Full Customer List'!$B69,'Revenue by Customer'!$A:$A,0))</f>
        <v>942</v>
      </c>
      <c r="AB69" s="208">
        <f>INDEX('Revenue by Customer'!AC:AC,MATCH('Full Customer List'!$B69,'Revenue by Customer'!$A:$A,0))</f>
        <v>1150</v>
      </c>
    </row>
    <row r="70" spans="2:28" ht="12" customHeight="1">
      <c r="B70" s="175" t="s">
        <v>673</v>
      </c>
      <c r="C70" s="175" t="str">
        <f>INDEX('Customer List'!$B:$B,MATCH('Full Customer List'!$B70,'Customer List'!$A:$A,0))</f>
        <v>Active</v>
      </c>
      <c r="D70" s="175" t="str">
        <f>INDEX('Customer List'!$C:$C,MATCH('Full Customer List'!$B70,'Customer List'!$A:$A,0))</f>
        <v>Property manager</v>
      </c>
      <c r="E70" s="175" t="str">
        <f>INDEX('Customer List Mapping'!$C:$C,MATCH('Full Customer List'!D70,'Customer List Mapping'!$B:$B,0))</f>
        <v>Property Manager</v>
      </c>
      <c r="F70" s="208">
        <f>INDEX('Customer List'!$K:$K,MATCH('Full Customer List'!$B70,'Customer List'!$A:$A,0))</f>
        <v>11</v>
      </c>
      <c r="G70" s="208"/>
      <c r="H70" s="215">
        <v>45658</v>
      </c>
      <c r="I70" s="215"/>
      <c r="J70" s="208">
        <f>INDEX('Revenue by Customer'!K:K,MATCH('Full Customer List'!$B70,'Revenue by Customer'!$A:$A,0))</f>
        <v>876.9</v>
      </c>
      <c r="K70" s="208">
        <f>INDEX('Revenue by Customer'!L:L,MATCH('Full Customer List'!$B70,'Revenue by Customer'!$A:$A,0))</f>
        <v>452.9</v>
      </c>
      <c r="L70" s="208">
        <f>INDEX('Revenue by Customer'!M:M,MATCH('Full Customer List'!$B70,'Revenue by Customer'!$A:$A,0))</f>
        <v>540.04999999999995</v>
      </c>
      <c r="M70" s="208">
        <f>INDEX('Revenue by Customer'!N:N,MATCH('Full Customer List'!$B70,'Revenue by Customer'!$A:$A,0))</f>
        <v>890</v>
      </c>
      <c r="N70" s="208">
        <f>INDEX('Revenue by Customer'!O:O,MATCH('Full Customer List'!$B70,'Revenue by Customer'!$A:$A,0))</f>
        <v>1068</v>
      </c>
      <c r="O70" s="208">
        <f>INDEX('Revenue by Customer'!P:P,MATCH('Full Customer List'!$B70,'Revenue by Customer'!$A:$A,0))</f>
        <v>1157</v>
      </c>
      <c r="P70" s="208">
        <f>INDEX('Revenue by Customer'!Q:Q,MATCH('Full Customer List'!$B70,'Revenue by Customer'!$A:$A,0))</f>
        <v>1157</v>
      </c>
      <c r="Q70" s="208">
        <f>INDEX('Revenue by Customer'!R:R,MATCH('Full Customer List'!$B70,'Revenue by Customer'!$A:$A,0))</f>
        <v>1246</v>
      </c>
      <c r="R70" s="208">
        <f>INDEX('Revenue by Customer'!S:S,MATCH('Full Customer List'!$B70,'Revenue by Customer'!$A:$A,0))</f>
        <v>1157</v>
      </c>
      <c r="S70" s="208">
        <f>INDEX('Revenue by Customer'!T:T,MATCH('Full Customer List'!$B70,'Revenue by Customer'!$A:$A,0))</f>
        <v>1157</v>
      </c>
      <c r="T70" s="208">
        <f>INDEX('Revenue by Customer'!U:U,MATCH('Full Customer List'!$B70,'Revenue by Customer'!$A:$A,0))</f>
        <v>1157</v>
      </c>
      <c r="U70" s="208">
        <f>INDEX('Revenue by Customer'!V:V,MATCH('Full Customer List'!$B70,'Revenue by Customer'!$A:$A,0))</f>
        <v>890</v>
      </c>
      <c r="V70" s="208">
        <f>INDEX('Revenue by Customer'!W:W,MATCH('Full Customer List'!$B70,'Revenue by Customer'!$A:$A,0))</f>
        <v>806</v>
      </c>
      <c r="W70" s="208">
        <f>INDEX('Revenue by Customer'!X:X,MATCH('Full Customer List'!$B70,'Revenue by Customer'!$A:$A,0))</f>
        <v>1076</v>
      </c>
      <c r="X70" s="208">
        <f>INDEX('Revenue by Customer'!Y:Y,MATCH('Full Customer List'!$B70,'Revenue by Customer'!$A:$A,0))</f>
        <v>806</v>
      </c>
      <c r="Y70" s="208">
        <f>INDEX('Revenue by Customer'!Z:Z,MATCH('Full Customer List'!$B70,'Revenue by Customer'!$A:$A,0))</f>
        <v>893</v>
      </c>
      <c r="Z70" s="208">
        <f>INDEX('Revenue by Customer'!AA:AA,MATCH('Full Customer List'!$B70,'Revenue by Customer'!$A:$A,0))</f>
        <v>893</v>
      </c>
      <c r="AA70" s="208">
        <f>INDEX('Revenue by Customer'!AB:AB,MATCH('Full Customer List'!$B70,'Revenue by Customer'!$A:$A,0))</f>
        <v>893</v>
      </c>
      <c r="AB70" s="208">
        <f>INDEX('Revenue by Customer'!AC:AC,MATCH('Full Customer List'!$B70,'Revenue by Customer'!$A:$A,0))</f>
        <v>980</v>
      </c>
    </row>
    <row r="71" spans="2:28" ht="12" customHeight="1">
      <c r="B71" s="175" t="s">
        <v>674</v>
      </c>
      <c r="C71" s="175" t="str">
        <f>INDEX('Customer List'!$B:$B,MATCH('Full Customer List'!$B71,'Customer List'!$A:$A,0))</f>
        <v>Active</v>
      </c>
      <c r="D71" s="175" t="str">
        <f>INDEX('Customer List'!$C:$C,MATCH('Full Customer List'!$B71,'Customer List'!$A:$A,0))</f>
        <v>Property manager</v>
      </c>
      <c r="E71" s="175" t="str">
        <f>INDEX('Customer List Mapping'!$C:$C,MATCH('Full Customer List'!D71,'Customer List Mapping'!$B:$B,0))</f>
        <v>Property Manager</v>
      </c>
      <c r="F71" s="208">
        <f>INDEX('Customer List'!$K:$K,MATCH('Full Customer List'!$B71,'Customer List'!$A:$A,0))</f>
        <v>17</v>
      </c>
      <c r="G71" s="208"/>
      <c r="H71" s="215">
        <v>45901</v>
      </c>
      <c r="I71" s="215"/>
      <c r="J71" s="208" t="str">
        <f>INDEX('Revenue by Customer'!K:K,MATCH('Full Customer List'!$B71,'Revenue by Customer'!$A:$A,0))</f>
        <v/>
      </c>
      <c r="K71" s="208" t="str">
        <f>INDEX('Revenue by Customer'!L:L,MATCH('Full Customer List'!$B71,'Revenue by Customer'!$A:$A,0))</f>
        <v/>
      </c>
      <c r="L71" s="208" t="str">
        <f>INDEX('Revenue by Customer'!M:M,MATCH('Full Customer List'!$B71,'Revenue by Customer'!$A:$A,0))</f>
        <v/>
      </c>
      <c r="M71" s="208" t="str">
        <f>INDEX('Revenue by Customer'!N:N,MATCH('Full Customer List'!$B71,'Revenue by Customer'!$A:$A,0))</f>
        <v/>
      </c>
      <c r="N71" s="208" t="str">
        <f>INDEX('Revenue by Customer'!O:O,MATCH('Full Customer List'!$B71,'Revenue by Customer'!$A:$A,0))</f>
        <v/>
      </c>
      <c r="O71" s="208" t="str">
        <f>INDEX('Revenue by Customer'!P:P,MATCH('Full Customer List'!$B71,'Revenue by Customer'!$A:$A,0))</f>
        <v/>
      </c>
      <c r="P71" s="208" t="str">
        <f>INDEX('Revenue by Customer'!Q:Q,MATCH('Full Customer List'!$B71,'Revenue by Customer'!$A:$A,0))</f>
        <v/>
      </c>
      <c r="Q71" s="208" t="str">
        <f>INDEX('Revenue by Customer'!R:R,MATCH('Full Customer List'!$B71,'Revenue by Customer'!$A:$A,0))</f>
        <v/>
      </c>
      <c r="R71" s="208">
        <f>INDEX('Revenue by Customer'!S:S,MATCH('Full Customer List'!$B71,'Revenue by Customer'!$A:$A,0))</f>
        <v>1300</v>
      </c>
      <c r="S71" s="208">
        <f>INDEX('Revenue by Customer'!T:T,MATCH('Full Customer List'!$B71,'Revenue by Customer'!$A:$A,0))</f>
        <v>925</v>
      </c>
      <c r="T71" s="208">
        <f>INDEX('Revenue by Customer'!U:U,MATCH('Full Customer List'!$B71,'Revenue by Customer'!$A:$A,0))</f>
        <v>925</v>
      </c>
      <c r="U71" s="208">
        <f>INDEX('Revenue by Customer'!V:V,MATCH('Full Customer List'!$B71,'Revenue by Customer'!$A:$A,0))</f>
        <v>925</v>
      </c>
      <c r="V71" s="208">
        <f>INDEX('Revenue by Customer'!W:W,MATCH('Full Customer List'!$B71,'Revenue by Customer'!$A:$A,0))</f>
        <v>1090</v>
      </c>
      <c r="W71" s="208">
        <f>INDEX('Revenue by Customer'!X:X,MATCH('Full Customer List'!$B71,'Revenue by Customer'!$A:$A,0))</f>
        <v>1015</v>
      </c>
      <c r="X71" s="208">
        <f>INDEX('Revenue by Customer'!Y:Y,MATCH('Full Customer List'!$B71,'Revenue by Customer'!$A:$A,0))</f>
        <v>1075</v>
      </c>
      <c r="Y71" s="208">
        <f>INDEX('Revenue by Customer'!Z:Z,MATCH('Full Customer List'!$B71,'Revenue by Customer'!$A:$A,0))</f>
        <v>1150</v>
      </c>
      <c r="Z71" s="208">
        <f>INDEX('Revenue by Customer'!AA:AA,MATCH('Full Customer List'!$B71,'Revenue by Customer'!$A:$A,0))</f>
        <v>1150</v>
      </c>
      <c r="AA71" s="208">
        <f>INDEX('Revenue by Customer'!AB:AB,MATCH('Full Customer List'!$B71,'Revenue by Customer'!$A:$A,0))</f>
        <v>1140</v>
      </c>
      <c r="AB71" s="208">
        <f>INDEX('Revenue by Customer'!AC:AC,MATCH('Full Customer List'!$B71,'Revenue by Customer'!$A:$A,0))</f>
        <v>1140</v>
      </c>
    </row>
    <row r="72" spans="2:28" ht="12" customHeight="1">
      <c r="B72" s="175" t="s">
        <v>675</v>
      </c>
      <c r="C72" s="175" t="str">
        <f>INDEX('Customer List'!$B:$B,MATCH('Full Customer List'!$B72,'Customer List'!$A:$A,0))</f>
        <v>Active</v>
      </c>
      <c r="D72" s="175" t="str">
        <f>INDEX('Customer List'!$C:$C,MATCH('Full Customer List'!$B72,'Customer List'!$A:$A,0))</f>
        <v>Property manager</v>
      </c>
      <c r="E72" s="175" t="str">
        <f>INDEX('Customer List Mapping'!$C:$C,MATCH('Full Customer List'!D72,'Customer List Mapping'!$B:$B,0))</f>
        <v>Property Manager</v>
      </c>
      <c r="F72" s="208">
        <f>INDEX('Customer List'!$K:$K,MATCH('Full Customer List'!$B72,'Customer List'!$A:$A,0))</f>
        <v>32</v>
      </c>
      <c r="G72" s="208"/>
      <c r="H72" s="215">
        <v>46082</v>
      </c>
      <c r="I72" s="215"/>
      <c r="J72" s="208" t="str">
        <f>INDEX('Revenue by Customer'!K:K,MATCH('Full Customer List'!$B72,'Revenue by Customer'!$A:$A,0))</f>
        <v/>
      </c>
      <c r="K72" s="208" t="str">
        <f>INDEX('Revenue by Customer'!L:L,MATCH('Full Customer List'!$B72,'Revenue by Customer'!$A:$A,0))</f>
        <v/>
      </c>
      <c r="L72" s="208" t="str">
        <f>INDEX('Revenue by Customer'!M:M,MATCH('Full Customer List'!$B72,'Revenue by Customer'!$A:$A,0))</f>
        <v/>
      </c>
      <c r="M72" s="208" t="str">
        <f>INDEX('Revenue by Customer'!N:N,MATCH('Full Customer List'!$B72,'Revenue by Customer'!$A:$A,0))</f>
        <v/>
      </c>
      <c r="N72" s="208" t="str">
        <f>INDEX('Revenue by Customer'!O:O,MATCH('Full Customer List'!$B72,'Revenue by Customer'!$A:$A,0))</f>
        <v/>
      </c>
      <c r="O72" s="208" t="str">
        <f>INDEX('Revenue by Customer'!P:P,MATCH('Full Customer List'!$B72,'Revenue by Customer'!$A:$A,0))</f>
        <v/>
      </c>
      <c r="P72" s="208" t="str">
        <f>INDEX('Revenue by Customer'!Q:Q,MATCH('Full Customer List'!$B72,'Revenue by Customer'!$A:$A,0))</f>
        <v/>
      </c>
      <c r="Q72" s="208" t="str">
        <f>INDEX('Revenue by Customer'!R:R,MATCH('Full Customer List'!$B72,'Revenue by Customer'!$A:$A,0))</f>
        <v/>
      </c>
      <c r="R72" s="208" t="str">
        <f>INDEX('Revenue by Customer'!S:S,MATCH('Full Customer List'!$B72,'Revenue by Customer'!$A:$A,0))</f>
        <v/>
      </c>
      <c r="S72" s="208" t="str">
        <f>INDEX('Revenue by Customer'!T:T,MATCH('Full Customer List'!$B72,'Revenue by Customer'!$A:$A,0))</f>
        <v/>
      </c>
      <c r="T72" s="208" t="str">
        <f>INDEX('Revenue by Customer'!U:U,MATCH('Full Customer List'!$B72,'Revenue by Customer'!$A:$A,0))</f>
        <v/>
      </c>
      <c r="U72" s="208" t="str">
        <f>INDEX('Revenue by Customer'!V:V,MATCH('Full Customer List'!$B72,'Revenue by Customer'!$A:$A,0))</f>
        <v/>
      </c>
      <c r="V72" s="208" t="str">
        <f>INDEX('Revenue by Customer'!W:W,MATCH('Full Customer List'!$B72,'Revenue by Customer'!$A:$A,0))</f>
        <v/>
      </c>
      <c r="W72" s="208" t="str">
        <f>INDEX('Revenue by Customer'!X:X,MATCH('Full Customer List'!$B72,'Revenue by Customer'!$A:$A,0))</f>
        <v/>
      </c>
      <c r="X72" s="208">
        <f>INDEX('Revenue by Customer'!Y:Y,MATCH('Full Customer List'!$B72,'Revenue by Customer'!$A:$A,0))</f>
        <v>3937</v>
      </c>
      <c r="Y72" s="208">
        <f>INDEX('Revenue by Customer'!Z:Z,MATCH('Full Customer List'!$B72,'Revenue by Customer'!$A:$A,0))</f>
        <v>1860</v>
      </c>
      <c r="Z72" s="208">
        <f>INDEX('Revenue by Customer'!AA:AA,MATCH('Full Customer List'!$B72,'Revenue by Customer'!$A:$A,0))</f>
        <v>1803</v>
      </c>
      <c r="AA72" s="208">
        <f>INDEX('Revenue by Customer'!AB:AB,MATCH('Full Customer List'!$B72,'Revenue by Customer'!$A:$A,0))</f>
        <v>2268</v>
      </c>
      <c r="AB72" s="208">
        <f>INDEX('Revenue by Customer'!AC:AC,MATCH('Full Customer List'!$B72,'Revenue by Customer'!$A:$A,0))</f>
        <v>1908</v>
      </c>
    </row>
    <row r="73" spans="2:28" ht="12" customHeight="1">
      <c r="B73" s="175" t="s">
        <v>678</v>
      </c>
      <c r="C73" s="175" t="str">
        <f>INDEX('Customer List'!$B:$B,MATCH('Full Customer List'!$B73,'Customer List'!$A:$A,0))</f>
        <v>Active</v>
      </c>
      <c r="D73" s="175" t="str">
        <f>INDEX('Customer List'!$C:$C,MATCH('Full Customer List'!$B73,'Customer List'!$A:$A,0))</f>
        <v>Small business</v>
      </c>
      <c r="E73" s="175" t="str">
        <f>INDEX('Customer List Mapping'!$C:$C,MATCH('Full Customer List'!D73,'Customer List Mapping'!$B:$B,0))</f>
        <v>Small Business</v>
      </c>
      <c r="F73" s="208" t="str">
        <f>INDEX('Customer List'!$K:$K,MATCH('Full Customer List'!$B73,'Customer List'!$A:$A,0))</f>
        <v/>
      </c>
      <c r="G73" s="208"/>
      <c r="H73" s="215">
        <v>44317</v>
      </c>
      <c r="I73" s="215"/>
      <c r="J73" s="208">
        <f>INDEX('Revenue by Customer'!K:K,MATCH('Full Customer List'!$B73,'Revenue by Customer'!$A:$A,0))</f>
        <v>1040</v>
      </c>
      <c r="K73" s="208">
        <f>INDEX('Revenue by Customer'!L:L,MATCH('Full Customer List'!$B73,'Revenue by Customer'!$A:$A,0))</f>
        <v>950</v>
      </c>
      <c r="L73" s="208">
        <f>INDEX('Revenue by Customer'!M:M,MATCH('Full Customer List'!$B73,'Revenue by Customer'!$A:$A,0))</f>
        <v>950</v>
      </c>
      <c r="M73" s="208">
        <f>INDEX('Revenue by Customer'!N:N,MATCH('Full Customer List'!$B73,'Revenue by Customer'!$A:$A,0))</f>
        <v>950</v>
      </c>
      <c r="N73" s="208">
        <f>INDEX('Revenue by Customer'!O:O,MATCH('Full Customer List'!$B73,'Revenue by Customer'!$A:$A,0))</f>
        <v>950</v>
      </c>
      <c r="O73" s="208">
        <f>INDEX('Revenue by Customer'!P:P,MATCH('Full Customer List'!$B73,'Revenue by Customer'!$A:$A,0))</f>
        <v>950</v>
      </c>
      <c r="P73" s="208">
        <f>INDEX('Revenue by Customer'!Q:Q,MATCH('Full Customer List'!$B73,'Revenue by Customer'!$A:$A,0))</f>
        <v>950</v>
      </c>
      <c r="Q73" s="208">
        <f>INDEX('Revenue by Customer'!R:R,MATCH('Full Customer List'!$B73,'Revenue by Customer'!$A:$A,0))</f>
        <v>950</v>
      </c>
      <c r="R73" s="208">
        <f>INDEX('Revenue by Customer'!S:S,MATCH('Full Customer List'!$B73,'Revenue by Customer'!$A:$A,0))</f>
        <v>950</v>
      </c>
      <c r="S73" s="208">
        <f>INDEX('Revenue by Customer'!T:T,MATCH('Full Customer List'!$B73,'Revenue by Customer'!$A:$A,0))</f>
        <v>950</v>
      </c>
      <c r="T73" s="208">
        <f>INDEX('Revenue by Customer'!U:U,MATCH('Full Customer List'!$B73,'Revenue by Customer'!$A:$A,0))</f>
        <v>950</v>
      </c>
      <c r="U73" s="208">
        <f>INDEX('Revenue by Customer'!V:V,MATCH('Full Customer List'!$B73,'Revenue by Customer'!$A:$A,0))</f>
        <v>950</v>
      </c>
      <c r="V73" s="208">
        <f>INDEX('Revenue by Customer'!W:W,MATCH('Full Customer List'!$B73,'Revenue by Customer'!$A:$A,0))</f>
        <v>995</v>
      </c>
      <c r="W73" s="208">
        <f>INDEX('Revenue by Customer'!X:X,MATCH('Full Customer List'!$B73,'Revenue by Customer'!$A:$A,0))</f>
        <v>995</v>
      </c>
      <c r="X73" s="208">
        <f>INDEX('Revenue by Customer'!Y:Y,MATCH('Full Customer List'!$B73,'Revenue by Customer'!$A:$A,0))</f>
        <v>995</v>
      </c>
      <c r="Y73" s="208">
        <f>INDEX('Revenue by Customer'!Z:Z,MATCH('Full Customer List'!$B73,'Revenue by Customer'!$A:$A,0))</f>
        <v>995</v>
      </c>
      <c r="Z73" s="208">
        <f>INDEX('Revenue by Customer'!AA:AA,MATCH('Full Customer List'!$B73,'Revenue by Customer'!$A:$A,0))</f>
        <v>995</v>
      </c>
      <c r="AA73" s="208">
        <f>INDEX('Revenue by Customer'!AB:AB,MATCH('Full Customer List'!$B73,'Revenue by Customer'!$A:$A,0))</f>
        <v>995</v>
      </c>
      <c r="AB73" s="208">
        <f>INDEX('Revenue by Customer'!AC:AC,MATCH('Full Customer List'!$B73,'Revenue by Customer'!$A:$A,0))</f>
        <v>995</v>
      </c>
    </row>
    <row r="74" spans="2:28" ht="12" customHeight="1">
      <c r="B74" s="175" t="s">
        <v>682</v>
      </c>
      <c r="C74" s="175" t="str">
        <f>INDEX('Customer List'!$B:$B,MATCH('Full Customer List'!$B74,'Customer List'!$A:$A,0))</f>
        <v>Active</v>
      </c>
      <c r="D74" s="175" t="str">
        <f>INDEX('Customer List'!$C:$C,MATCH('Full Customer List'!$B74,'Customer List'!$A:$A,0))</f>
        <v>Property manager</v>
      </c>
      <c r="E74" s="175" t="str">
        <f>INDEX('Customer List Mapping'!$C:$C,MATCH('Full Customer List'!D74,'Customer List Mapping'!$B:$B,0))</f>
        <v>Property Manager</v>
      </c>
      <c r="F74" s="208">
        <f>INDEX('Customer List'!$K:$K,MATCH('Full Customer List'!$B74,'Customer List'!$A:$A,0))</f>
        <v>37</v>
      </c>
      <c r="G74" s="208"/>
      <c r="H74" s="215">
        <v>46054</v>
      </c>
      <c r="I74" s="215"/>
      <c r="J74" s="208" t="str">
        <f>INDEX('Revenue by Customer'!K:K,MATCH('Full Customer List'!$B74,'Revenue by Customer'!$A:$A,0))</f>
        <v/>
      </c>
      <c r="K74" s="208" t="str">
        <f>INDEX('Revenue by Customer'!L:L,MATCH('Full Customer List'!$B74,'Revenue by Customer'!$A:$A,0))</f>
        <v/>
      </c>
      <c r="L74" s="208" t="str">
        <f>INDEX('Revenue by Customer'!M:M,MATCH('Full Customer List'!$B74,'Revenue by Customer'!$A:$A,0))</f>
        <v/>
      </c>
      <c r="M74" s="208" t="str">
        <f>INDEX('Revenue by Customer'!N:N,MATCH('Full Customer List'!$B74,'Revenue by Customer'!$A:$A,0))</f>
        <v/>
      </c>
      <c r="N74" s="208" t="str">
        <f>INDEX('Revenue by Customer'!O:O,MATCH('Full Customer List'!$B74,'Revenue by Customer'!$A:$A,0))</f>
        <v/>
      </c>
      <c r="O74" s="208" t="str">
        <f>INDEX('Revenue by Customer'!P:P,MATCH('Full Customer List'!$B74,'Revenue by Customer'!$A:$A,0))</f>
        <v/>
      </c>
      <c r="P74" s="208" t="str">
        <f>INDEX('Revenue by Customer'!Q:Q,MATCH('Full Customer List'!$B74,'Revenue by Customer'!$A:$A,0))</f>
        <v/>
      </c>
      <c r="Q74" s="208" t="str">
        <f>INDEX('Revenue by Customer'!R:R,MATCH('Full Customer List'!$B74,'Revenue by Customer'!$A:$A,0))</f>
        <v/>
      </c>
      <c r="R74" s="208" t="str">
        <f>INDEX('Revenue by Customer'!S:S,MATCH('Full Customer List'!$B74,'Revenue by Customer'!$A:$A,0))</f>
        <v/>
      </c>
      <c r="S74" s="208" t="str">
        <f>INDEX('Revenue by Customer'!T:T,MATCH('Full Customer List'!$B74,'Revenue by Customer'!$A:$A,0))</f>
        <v/>
      </c>
      <c r="T74" s="208" t="str">
        <f>INDEX('Revenue by Customer'!U:U,MATCH('Full Customer List'!$B74,'Revenue by Customer'!$A:$A,0))</f>
        <v/>
      </c>
      <c r="U74" s="208" t="str">
        <f>INDEX('Revenue by Customer'!V:V,MATCH('Full Customer List'!$B74,'Revenue by Customer'!$A:$A,0))</f>
        <v/>
      </c>
      <c r="V74" s="208" t="str">
        <f>INDEX('Revenue by Customer'!W:W,MATCH('Full Customer List'!$B74,'Revenue by Customer'!$A:$A,0))</f>
        <v/>
      </c>
      <c r="W74" s="208">
        <f>INDEX('Revenue by Customer'!X:X,MATCH('Full Customer List'!$B74,'Revenue by Customer'!$A:$A,0))</f>
        <v>975</v>
      </c>
      <c r="X74" s="208">
        <f>INDEX('Revenue by Customer'!Y:Y,MATCH('Full Customer List'!$B74,'Revenue by Customer'!$A:$A,0))</f>
        <v>2823</v>
      </c>
      <c r="Y74" s="208">
        <f>INDEX('Revenue by Customer'!Z:Z,MATCH('Full Customer List'!$B74,'Revenue by Customer'!$A:$A,0))</f>
        <v>1471</v>
      </c>
      <c r="Z74" s="208">
        <f>INDEX('Revenue by Customer'!AA:AA,MATCH('Full Customer List'!$B74,'Revenue by Customer'!$A:$A,0))</f>
        <v>1944</v>
      </c>
      <c r="AA74" s="208">
        <f>INDEX('Revenue by Customer'!AB:AB,MATCH('Full Customer List'!$B74,'Revenue by Customer'!$A:$A,0))</f>
        <v>2138</v>
      </c>
      <c r="AB74" s="208">
        <f>INDEX('Revenue by Customer'!AC:AC,MATCH('Full Customer List'!$B74,'Revenue by Customer'!$A:$A,0))</f>
        <v>2164</v>
      </c>
    </row>
    <row r="75" spans="2:28" ht="12" customHeight="1">
      <c r="B75" s="175" t="s">
        <v>683</v>
      </c>
      <c r="C75" s="175" t="str">
        <f>INDEX('Customer List'!$B:$B,MATCH('Full Customer List'!$B75,'Customer List'!$A:$A,0))</f>
        <v>Active</v>
      </c>
      <c r="D75" s="175" t="str">
        <f>INDEX('Customer List'!$C:$C,MATCH('Full Customer List'!$B75,'Customer List'!$A:$A,0))</f>
        <v>Property manager</v>
      </c>
      <c r="E75" s="175" t="str">
        <f>INDEX('Customer List Mapping'!$C:$C,MATCH('Full Customer List'!D75,'Customer List Mapping'!$B:$B,0))</f>
        <v>Property Manager</v>
      </c>
      <c r="F75" s="208">
        <f>INDEX('Customer List'!$K:$K,MATCH('Full Customer List'!$B75,'Customer List'!$A:$A,0))</f>
        <v>19</v>
      </c>
      <c r="G75" s="208"/>
      <c r="H75" s="215">
        <v>45200</v>
      </c>
      <c r="I75" s="215"/>
      <c r="J75" s="208">
        <f>INDEX('Revenue by Customer'!K:K,MATCH('Full Customer List'!$B75,'Revenue by Customer'!$A:$A,0))</f>
        <v>699</v>
      </c>
      <c r="K75" s="208">
        <f>INDEX('Revenue by Customer'!L:L,MATCH('Full Customer List'!$B75,'Revenue by Customer'!$A:$A,0))</f>
        <v>623</v>
      </c>
      <c r="L75" s="208">
        <f>INDEX('Revenue by Customer'!M:M,MATCH('Full Customer List'!$B75,'Revenue by Customer'!$A:$A,0))</f>
        <v>623</v>
      </c>
      <c r="M75" s="208">
        <f>INDEX('Revenue by Customer'!N:N,MATCH('Full Customer List'!$B75,'Revenue by Customer'!$A:$A,0))</f>
        <v>712</v>
      </c>
      <c r="N75" s="208">
        <f>INDEX('Revenue by Customer'!O:O,MATCH('Full Customer List'!$B75,'Revenue by Customer'!$A:$A,0))</f>
        <v>801</v>
      </c>
      <c r="O75" s="208">
        <f>INDEX('Revenue by Customer'!P:P,MATCH('Full Customer List'!$B75,'Revenue by Customer'!$A:$A,0))</f>
        <v>712</v>
      </c>
      <c r="P75" s="208">
        <f>INDEX('Revenue by Customer'!Q:Q,MATCH('Full Customer List'!$B75,'Revenue by Customer'!$A:$A,0))</f>
        <v>801</v>
      </c>
      <c r="Q75" s="208">
        <f>INDEX('Revenue by Customer'!R:R,MATCH('Full Customer List'!$B75,'Revenue by Customer'!$A:$A,0))</f>
        <v>445</v>
      </c>
      <c r="R75" s="208">
        <f>INDEX('Revenue by Customer'!S:S,MATCH('Full Customer List'!$B75,'Revenue by Customer'!$A:$A,0))</f>
        <v>356</v>
      </c>
      <c r="S75" s="208">
        <f>INDEX('Revenue by Customer'!T:T,MATCH('Full Customer List'!$B75,'Revenue by Customer'!$A:$A,0))</f>
        <v>590</v>
      </c>
      <c r="T75" s="208">
        <f>INDEX('Revenue by Customer'!U:U,MATCH('Full Customer List'!$B75,'Revenue by Customer'!$A:$A,0))</f>
        <v>590</v>
      </c>
      <c r="U75" s="208">
        <f>INDEX('Revenue by Customer'!V:V,MATCH('Full Customer List'!$B75,'Revenue by Customer'!$A:$A,0))</f>
        <v>680</v>
      </c>
      <c r="V75" s="208">
        <f>INDEX('Revenue by Customer'!W:W,MATCH('Full Customer List'!$B75,'Revenue by Customer'!$A:$A,0))</f>
        <v>790</v>
      </c>
      <c r="W75" s="208">
        <f>INDEX('Revenue by Customer'!X:X,MATCH('Full Customer List'!$B75,'Revenue by Customer'!$A:$A,0))</f>
        <v>1260</v>
      </c>
      <c r="X75" s="208">
        <f>INDEX('Revenue by Customer'!Y:Y,MATCH('Full Customer List'!$B75,'Revenue by Customer'!$A:$A,0))</f>
        <v>1280</v>
      </c>
      <c r="Y75" s="208">
        <f>INDEX('Revenue by Customer'!Z:Z,MATCH('Full Customer List'!$B75,'Revenue by Customer'!$A:$A,0))</f>
        <v>1140</v>
      </c>
      <c r="Z75" s="208">
        <f>INDEX('Revenue by Customer'!AA:AA,MATCH('Full Customer List'!$B75,'Revenue by Customer'!$A:$A,0))</f>
        <v>1377</v>
      </c>
      <c r="AA75" s="208">
        <f>INDEX('Revenue by Customer'!AB:AB,MATCH('Full Customer List'!$B75,'Revenue by Customer'!$A:$A,0))</f>
        <v>1391</v>
      </c>
      <c r="AB75" s="208">
        <f>INDEX('Revenue by Customer'!AC:AC,MATCH('Full Customer List'!$B75,'Revenue by Customer'!$A:$A,0))</f>
        <v>1614</v>
      </c>
    </row>
    <row r="76" spans="2:28" ht="12" customHeight="1">
      <c r="B76" s="175" t="s">
        <v>684</v>
      </c>
      <c r="C76" s="175" t="str">
        <f>INDEX('Customer List'!$B:$B,MATCH('Full Customer List'!$B76,'Customer List'!$A:$A,0))</f>
        <v>Active</v>
      </c>
      <c r="D76" s="175" t="str">
        <f>INDEX('Customer List'!$C:$C,MATCH('Full Customer List'!$B76,'Customer List'!$A:$A,0))</f>
        <v>Property manager</v>
      </c>
      <c r="E76" s="175" t="str">
        <f>INDEX('Customer List Mapping'!$C:$C,MATCH('Full Customer List'!D76,'Customer List Mapping'!$B:$B,0))</f>
        <v>Property Manager</v>
      </c>
      <c r="F76" s="208">
        <f>INDEX('Customer List'!$K:$K,MATCH('Full Customer List'!$B76,'Customer List'!$A:$A,0))</f>
        <v>28</v>
      </c>
      <c r="G76" s="208"/>
      <c r="H76" s="215">
        <v>45870</v>
      </c>
      <c r="I76" s="215"/>
      <c r="J76" s="208" t="str">
        <f>INDEX('Revenue by Customer'!K:K,MATCH('Full Customer List'!$B76,'Revenue by Customer'!$A:$A,0))</f>
        <v/>
      </c>
      <c r="K76" s="208" t="str">
        <f>INDEX('Revenue by Customer'!L:L,MATCH('Full Customer List'!$B76,'Revenue by Customer'!$A:$A,0))</f>
        <v/>
      </c>
      <c r="L76" s="208" t="str">
        <f>INDEX('Revenue by Customer'!M:M,MATCH('Full Customer List'!$B76,'Revenue by Customer'!$A:$A,0))</f>
        <v/>
      </c>
      <c r="M76" s="208" t="str">
        <f>INDEX('Revenue by Customer'!N:N,MATCH('Full Customer List'!$B76,'Revenue by Customer'!$A:$A,0))</f>
        <v/>
      </c>
      <c r="N76" s="208" t="str">
        <f>INDEX('Revenue by Customer'!O:O,MATCH('Full Customer List'!$B76,'Revenue by Customer'!$A:$A,0))</f>
        <v/>
      </c>
      <c r="O76" s="208" t="str">
        <f>INDEX('Revenue by Customer'!P:P,MATCH('Full Customer List'!$B76,'Revenue by Customer'!$A:$A,0))</f>
        <v/>
      </c>
      <c r="P76" s="208" t="str">
        <f>INDEX('Revenue by Customer'!Q:Q,MATCH('Full Customer List'!$B76,'Revenue by Customer'!$A:$A,0))</f>
        <v/>
      </c>
      <c r="Q76" s="208">
        <f>INDEX('Revenue by Customer'!R:R,MATCH('Full Customer List'!$B76,'Revenue by Customer'!$A:$A,0))</f>
        <v>1360</v>
      </c>
      <c r="R76" s="208">
        <f>INDEX('Revenue by Customer'!S:S,MATCH('Full Customer List'!$B76,'Revenue by Customer'!$A:$A,0))</f>
        <v>675</v>
      </c>
      <c r="S76" s="208">
        <f>INDEX('Revenue by Customer'!T:T,MATCH('Full Customer List'!$B76,'Revenue by Customer'!$A:$A,0))</f>
        <v>675</v>
      </c>
      <c r="T76" s="208">
        <f>INDEX('Revenue by Customer'!U:U,MATCH('Full Customer List'!$B76,'Revenue by Customer'!$A:$A,0))</f>
        <v>780</v>
      </c>
      <c r="U76" s="208">
        <f>INDEX('Revenue by Customer'!V:V,MATCH('Full Customer List'!$B76,'Revenue by Customer'!$A:$A,0))</f>
        <v>780</v>
      </c>
      <c r="V76" s="208">
        <f>INDEX('Revenue by Customer'!W:W,MATCH('Full Customer List'!$B76,'Revenue by Customer'!$A:$A,0))</f>
        <v>780</v>
      </c>
      <c r="W76" s="208">
        <f>INDEX('Revenue by Customer'!X:X,MATCH('Full Customer List'!$B76,'Revenue by Customer'!$A:$A,0))</f>
        <v>900</v>
      </c>
      <c r="X76" s="208">
        <f>INDEX('Revenue by Customer'!Y:Y,MATCH('Full Customer List'!$B76,'Revenue by Customer'!$A:$A,0))</f>
        <v>780</v>
      </c>
      <c r="Y76" s="208">
        <f>INDEX('Revenue by Customer'!Z:Z,MATCH('Full Customer List'!$B76,'Revenue by Customer'!$A:$A,0))</f>
        <v>780</v>
      </c>
      <c r="Z76" s="208">
        <f>INDEX('Revenue by Customer'!AA:AA,MATCH('Full Customer List'!$B76,'Revenue by Customer'!$A:$A,0))</f>
        <v>780</v>
      </c>
      <c r="AA76" s="208">
        <f>INDEX('Revenue by Customer'!AB:AB,MATCH('Full Customer List'!$B76,'Revenue by Customer'!$A:$A,0))</f>
        <v>1030</v>
      </c>
      <c r="AB76" s="208">
        <f>INDEX('Revenue by Customer'!AC:AC,MATCH('Full Customer List'!$B76,'Revenue by Customer'!$A:$A,0))</f>
        <v>1885</v>
      </c>
    </row>
    <row r="77" spans="2:28" ht="12" customHeight="1">
      <c r="B77" s="175" t="s">
        <v>685</v>
      </c>
      <c r="C77" s="175" t="str">
        <f>INDEX('Customer List'!$B:$B,MATCH('Full Customer List'!$B77,'Customer List'!$A:$A,0))</f>
        <v>Active</v>
      </c>
      <c r="D77" s="175" t="str">
        <f>INDEX('Customer List'!$C:$C,MATCH('Full Customer List'!$B77,'Customer List'!$A:$A,0))</f>
        <v>Property manager</v>
      </c>
      <c r="E77" s="175" t="str">
        <f>INDEX('Customer List Mapping'!$C:$C,MATCH('Full Customer List'!D77,'Customer List Mapping'!$B:$B,0))</f>
        <v>Property Manager</v>
      </c>
      <c r="F77" s="208">
        <f>INDEX('Customer List'!$K:$K,MATCH('Full Customer List'!$B77,'Customer List'!$A:$A,0))</f>
        <v>13</v>
      </c>
      <c r="G77" s="208"/>
      <c r="H77" s="215">
        <v>45658</v>
      </c>
      <c r="I77" s="215"/>
      <c r="J77" s="208" t="str">
        <f>INDEX('Revenue by Customer'!K:K,MATCH('Full Customer List'!$B77,'Revenue by Customer'!$A:$A,0))</f>
        <v/>
      </c>
      <c r="K77" s="208" t="str">
        <f>INDEX('Revenue by Customer'!L:L,MATCH('Full Customer List'!$B77,'Revenue by Customer'!$A:$A,0))</f>
        <v/>
      </c>
      <c r="L77" s="208" t="str">
        <f>INDEX('Revenue by Customer'!M:M,MATCH('Full Customer List'!$B77,'Revenue by Customer'!$A:$A,0))</f>
        <v/>
      </c>
      <c r="M77" s="208" t="str">
        <f>INDEX('Revenue by Customer'!N:N,MATCH('Full Customer List'!$B77,'Revenue by Customer'!$A:$A,0))</f>
        <v/>
      </c>
      <c r="N77" s="208" t="str">
        <f>INDEX('Revenue by Customer'!O:O,MATCH('Full Customer List'!$B77,'Revenue by Customer'!$A:$A,0))</f>
        <v/>
      </c>
      <c r="O77" s="208" t="str">
        <f>INDEX('Revenue by Customer'!P:P,MATCH('Full Customer List'!$B77,'Revenue by Customer'!$A:$A,0))</f>
        <v/>
      </c>
      <c r="P77" s="208" t="str">
        <f>INDEX('Revenue by Customer'!Q:Q,MATCH('Full Customer List'!$B77,'Revenue by Customer'!$A:$A,0))</f>
        <v/>
      </c>
      <c r="Q77" s="208" t="str">
        <f>INDEX('Revenue by Customer'!R:R,MATCH('Full Customer List'!$B77,'Revenue by Customer'!$A:$A,0))</f>
        <v/>
      </c>
      <c r="R77" s="208" t="str">
        <f>INDEX('Revenue by Customer'!S:S,MATCH('Full Customer List'!$B77,'Revenue by Customer'!$A:$A,0))</f>
        <v/>
      </c>
      <c r="S77" s="208">
        <f>INDEX('Revenue by Customer'!T:T,MATCH('Full Customer List'!$B77,'Revenue by Customer'!$A:$A,0))</f>
        <v>1600</v>
      </c>
      <c r="T77" s="208">
        <f>INDEX('Revenue by Customer'!U:U,MATCH('Full Customer List'!$B77,'Revenue by Customer'!$A:$A,0))</f>
        <v>850</v>
      </c>
      <c r="U77" s="208">
        <f>INDEX('Revenue by Customer'!V:V,MATCH('Full Customer List'!$B77,'Revenue by Customer'!$A:$A,0))</f>
        <v>1180</v>
      </c>
      <c r="V77" s="208">
        <f>INDEX('Revenue by Customer'!W:W,MATCH('Full Customer List'!$B77,'Revenue by Customer'!$A:$A,0))</f>
        <v>925</v>
      </c>
      <c r="W77" s="208">
        <f>INDEX('Revenue by Customer'!X:X,MATCH('Full Customer List'!$B77,'Revenue by Customer'!$A:$A,0))</f>
        <v>925</v>
      </c>
      <c r="X77" s="208">
        <f>INDEX('Revenue by Customer'!Y:Y,MATCH('Full Customer List'!$B77,'Revenue by Customer'!$A:$A,0))</f>
        <v>1000</v>
      </c>
      <c r="Y77" s="208">
        <f>INDEX('Revenue by Customer'!Z:Z,MATCH('Full Customer List'!$B77,'Revenue by Customer'!$A:$A,0))</f>
        <v>1075</v>
      </c>
      <c r="Z77" s="208">
        <f>INDEX('Revenue by Customer'!AA:AA,MATCH('Full Customer List'!$B77,'Revenue by Customer'!$A:$A,0))</f>
        <v>1150</v>
      </c>
      <c r="AA77" s="208">
        <f>INDEX('Revenue by Customer'!AB:AB,MATCH('Full Customer List'!$B77,'Revenue by Customer'!$A:$A,0))</f>
        <v>1150</v>
      </c>
      <c r="AB77" s="208">
        <f>INDEX('Revenue by Customer'!AC:AC,MATCH('Full Customer List'!$B77,'Revenue by Customer'!$A:$A,0))</f>
        <v>1075</v>
      </c>
    </row>
    <row r="78" spans="2:28" ht="12" customHeight="1">
      <c r="B78" s="175" t="s">
        <v>686</v>
      </c>
      <c r="C78" s="175" t="str">
        <f>INDEX('Customer List'!$B:$B,MATCH('Full Customer List'!$B78,'Customer List'!$A:$A,0))</f>
        <v>Active</v>
      </c>
      <c r="D78" s="175" t="str">
        <f>INDEX('Customer List'!$C:$C,MATCH('Full Customer List'!$B78,'Customer List'!$A:$A,0))</f>
        <v>Property manager</v>
      </c>
      <c r="E78" s="175" t="str">
        <f>INDEX('Customer List Mapping'!$C:$C,MATCH('Full Customer List'!D78,'Customer List Mapping'!$B:$B,0))</f>
        <v>Property Manager</v>
      </c>
      <c r="F78" s="208">
        <f>INDEX('Customer List'!$K:$K,MATCH('Full Customer List'!$B78,'Customer List'!$A:$A,0))</f>
        <v>14</v>
      </c>
      <c r="G78" s="208"/>
      <c r="H78" s="215">
        <v>46054</v>
      </c>
      <c r="I78" s="215"/>
      <c r="J78" s="208" t="str">
        <f>INDEX('Revenue by Customer'!K:K,MATCH('Full Customer List'!$B78,'Revenue by Customer'!$A:$A,0))</f>
        <v/>
      </c>
      <c r="K78" s="208" t="str">
        <f>INDEX('Revenue by Customer'!L:L,MATCH('Full Customer List'!$B78,'Revenue by Customer'!$A:$A,0))</f>
        <v/>
      </c>
      <c r="L78" s="208" t="str">
        <f>INDEX('Revenue by Customer'!M:M,MATCH('Full Customer List'!$B78,'Revenue by Customer'!$A:$A,0))</f>
        <v/>
      </c>
      <c r="M78" s="208" t="str">
        <f>INDEX('Revenue by Customer'!N:N,MATCH('Full Customer List'!$B78,'Revenue by Customer'!$A:$A,0))</f>
        <v/>
      </c>
      <c r="N78" s="208" t="str">
        <f>INDEX('Revenue by Customer'!O:O,MATCH('Full Customer List'!$B78,'Revenue by Customer'!$A:$A,0))</f>
        <v/>
      </c>
      <c r="O78" s="208" t="str">
        <f>INDEX('Revenue by Customer'!P:P,MATCH('Full Customer List'!$B78,'Revenue by Customer'!$A:$A,0))</f>
        <v/>
      </c>
      <c r="P78" s="208" t="str">
        <f>INDEX('Revenue by Customer'!Q:Q,MATCH('Full Customer List'!$B78,'Revenue by Customer'!$A:$A,0))</f>
        <v/>
      </c>
      <c r="Q78" s="208" t="str">
        <f>INDEX('Revenue by Customer'!R:R,MATCH('Full Customer List'!$B78,'Revenue by Customer'!$A:$A,0))</f>
        <v/>
      </c>
      <c r="R78" s="208" t="str">
        <f>INDEX('Revenue by Customer'!S:S,MATCH('Full Customer List'!$B78,'Revenue by Customer'!$A:$A,0))</f>
        <v/>
      </c>
      <c r="S78" s="208" t="str">
        <f>INDEX('Revenue by Customer'!T:T,MATCH('Full Customer List'!$B78,'Revenue by Customer'!$A:$A,0))</f>
        <v/>
      </c>
      <c r="T78" s="208" t="str">
        <f>INDEX('Revenue by Customer'!U:U,MATCH('Full Customer List'!$B78,'Revenue by Customer'!$A:$A,0))</f>
        <v/>
      </c>
      <c r="U78" s="208" t="str">
        <f>INDEX('Revenue by Customer'!V:V,MATCH('Full Customer List'!$B78,'Revenue by Customer'!$A:$A,0))</f>
        <v/>
      </c>
      <c r="V78" s="208" t="str">
        <f>INDEX('Revenue by Customer'!W:W,MATCH('Full Customer List'!$B78,'Revenue by Customer'!$A:$A,0))</f>
        <v/>
      </c>
      <c r="W78" s="208">
        <f>INDEX('Revenue by Customer'!X:X,MATCH('Full Customer List'!$B78,'Revenue by Customer'!$A:$A,0))</f>
        <v>2242</v>
      </c>
      <c r="X78" s="208">
        <f>INDEX('Revenue by Customer'!Y:Y,MATCH('Full Customer List'!$B78,'Revenue by Customer'!$A:$A,0))</f>
        <v>1666</v>
      </c>
      <c r="Y78" s="208">
        <f>INDEX('Revenue by Customer'!Z:Z,MATCH('Full Customer List'!$B78,'Revenue by Customer'!$A:$A,0))</f>
        <v>1783</v>
      </c>
      <c r="Z78" s="208">
        <f>INDEX('Revenue by Customer'!AA:AA,MATCH('Full Customer List'!$B78,'Revenue by Customer'!$A:$A,0))</f>
        <v>1696</v>
      </c>
      <c r="AA78" s="208">
        <f>INDEX('Revenue by Customer'!AB:AB,MATCH('Full Customer List'!$B78,'Revenue by Customer'!$A:$A,0))</f>
        <v>1696</v>
      </c>
      <c r="AB78" s="208">
        <f>INDEX('Revenue by Customer'!AC:AC,MATCH('Full Customer List'!$B78,'Revenue by Customer'!$A:$A,0))</f>
        <v>1696</v>
      </c>
    </row>
    <row r="79" spans="2:28" ht="12" customHeight="1">
      <c r="B79" s="175" t="s">
        <v>687</v>
      </c>
      <c r="C79" s="175" t="str">
        <f>INDEX('Customer List'!$B:$B,MATCH('Full Customer List'!$B79,'Customer List'!$A:$A,0))</f>
        <v>Active</v>
      </c>
      <c r="D79" s="175" t="str">
        <f>INDEX('Customer List'!$C:$C,MATCH('Full Customer List'!$B79,'Customer List'!$A:$A,0))</f>
        <v>Property manager</v>
      </c>
      <c r="E79" s="175" t="str">
        <f>INDEX('Customer List Mapping'!$C:$C,MATCH('Full Customer List'!D79,'Customer List Mapping'!$B:$B,0))</f>
        <v>Property Manager</v>
      </c>
      <c r="F79" s="208">
        <f>INDEX('Customer List'!$K:$K,MATCH('Full Customer List'!$B79,'Customer List'!$A:$A,0))</f>
        <v>9</v>
      </c>
      <c r="G79" s="208"/>
      <c r="H79" s="215">
        <v>45261</v>
      </c>
      <c r="I79" s="215"/>
      <c r="J79" s="208">
        <f>INDEX('Revenue by Customer'!K:K,MATCH('Full Customer List'!$B79,'Revenue by Customer'!$A:$A,0))</f>
        <v>1030</v>
      </c>
      <c r="K79" s="208">
        <f>INDEX('Revenue by Customer'!L:L,MATCH('Full Customer List'!$B79,'Revenue by Customer'!$A:$A,0))</f>
        <v>820</v>
      </c>
      <c r="L79" s="208">
        <f>INDEX('Revenue by Customer'!M:M,MATCH('Full Customer List'!$B79,'Revenue by Customer'!$A:$A,0))</f>
        <v>855</v>
      </c>
      <c r="M79" s="208">
        <f>INDEX('Revenue by Customer'!N:N,MATCH('Full Customer List'!$B79,'Revenue by Customer'!$A:$A,0))</f>
        <v>785</v>
      </c>
      <c r="N79" s="208">
        <f>INDEX('Revenue by Customer'!O:O,MATCH('Full Customer List'!$B79,'Revenue by Customer'!$A:$A,0))</f>
        <v>820</v>
      </c>
      <c r="O79" s="208">
        <f>INDEX('Revenue by Customer'!P:P,MATCH('Full Customer List'!$B79,'Revenue by Customer'!$A:$A,0))</f>
        <v>820</v>
      </c>
      <c r="P79" s="208">
        <f>INDEX('Revenue by Customer'!Q:Q,MATCH('Full Customer List'!$B79,'Revenue by Customer'!$A:$A,0))</f>
        <v>980</v>
      </c>
      <c r="Q79" s="208">
        <f>INDEX('Revenue by Customer'!R:R,MATCH('Full Customer List'!$B79,'Revenue by Customer'!$A:$A,0))</f>
        <v>980</v>
      </c>
      <c r="R79" s="208">
        <f>INDEX('Revenue by Customer'!S:S,MATCH('Full Customer List'!$B79,'Revenue by Customer'!$A:$A,0))</f>
        <v>1045</v>
      </c>
      <c r="S79" s="208">
        <f>INDEX('Revenue by Customer'!T:T,MATCH('Full Customer List'!$B79,'Revenue by Customer'!$A:$A,0))</f>
        <v>940</v>
      </c>
      <c r="T79" s="208">
        <f>INDEX('Revenue by Customer'!U:U,MATCH('Full Customer List'!$B79,'Revenue by Customer'!$A:$A,0))</f>
        <v>970</v>
      </c>
      <c r="U79" s="208">
        <f>INDEX('Revenue by Customer'!V:V,MATCH('Full Customer List'!$B79,'Revenue by Customer'!$A:$A,0))</f>
        <v>865</v>
      </c>
      <c r="V79" s="208">
        <f>INDEX('Revenue by Customer'!W:W,MATCH('Full Customer List'!$B79,'Revenue by Customer'!$A:$A,0))</f>
        <v>865</v>
      </c>
      <c r="W79" s="208">
        <f>INDEX('Revenue by Customer'!X:X,MATCH('Full Customer List'!$B79,'Revenue by Customer'!$A:$A,0))</f>
        <v>1000</v>
      </c>
      <c r="X79" s="208">
        <f>INDEX('Revenue by Customer'!Y:Y,MATCH('Full Customer List'!$B79,'Revenue by Customer'!$A:$A,0))</f>
        <v>760</v>
      </c>
      <c r="Y79" s="208">
        <f>INDEX('Revenue by Customer'!Z:Z,MATCH('Full Customer List'!$B79,'Revenue by Customer'!$A:$A,0))</f>
        <v>780</v>
      </c>
      <c r="Z79" s="208">
        <f>INDEX('Revenue by Customer'!AA:AA,MATCH('Full Customer List'!$B79,'Revenue by Customer'!$A:$A,0))</f>
        <v>805</v>
      </c>
      <c r="AA79" s="208">
        <f>INDEX('Revenue by Customer'!AB:AB,MATCH('Full Customer List'!$B79,'Revenue by Customer'!$A:$A,0))</f>
        <v>985</v>
      </c>
      <c r="AB79" s="208">
        <f>INDEX('Revenue by Customer'!AC:AC,MATCH('Full Customer List'!$B79,'Revenue by Customer'!$A:$A,0))</f>
        <v>775</v>
      </c>
    </row>
    <row r="80" spans="2:28" ht="12" customHeight="1">
      <c r="B80" s="175" t="s">
        <v>688</v>
      </c>
      <c r="C80" s="175" t="str">
        <f>INDEX('Customer List'!$B:$B,MATCH('Full Customer List'!$B80,'Customer List'!$A:$A,0))</f>
        <v>Active</v>
      </c>
      <c r="D80" s="175" t="str">
        <f>INDEX('Customer List'!$C:$C,MATCH('Full Customer List'!$B80,'Customer List'!$A:$A,0))</f>
        <v>Property manager</v>
      </c>
      <c r="E80" s="175" t="str">
        <f>INDEX('Customer List Mapping'!$C:$C,MATCH('Full Customer List'!D80,'Customer List Mapping'!$B:$B,0))</f>
        <v>Property Manager</v>
      </c>
      <c r="F80" s="208">
        <f>INDEX('Customer List'!$K:$K,MATCH('Full Customer List'!$B80,'Customer List'!$A:$A,0))</f>
        <v>15</v>
      </c>
      <c r="G80" s="208"/>
      <c r="H80" s="215">
        <v>45261</v>
      </c>
      <c r="I80" s="215"/>
      <c r="J80" s="208">
        <f>INDEX('Revenue by Customer'!K:K,MATCH('Full Customer List'!$B80,'Revenue by Customer'!$A:$A,0))</f>
        <v>875</v>
      </c>
      <c r="K80" s="208">
        <f>INDEX('Revenue by Customer'!L:L,MATCH('Full Customer List'!$B80,'Revenue by Customer'!$A:$A,0))</f>
        <v>725</v>
      </c>
      <c r="L80" s="208">
        <f>INDEX('Revenue by Customer'!M:M,MATCH('Full Customer List'!$B80,'Revenue by Customer'!$A:$A,0))</f>
        <v>725</v>
      </c>
      <c r="M80" s="208">
        <f>INDEX('Revenue by Customer'!N:N,MATCH('Full Customer List'!$B80,'Revenue by Customer'!$A:$A,0))</f>
        <v>725</v>
      </c>
      <c r="N80" s="208">
        <f>INDEX('Revenue by Customer'!O:O,MATCH('Full Customer List'!$B80,'Revenue by Customer'!$A:$A,0))</f>
        <v>500</v>
      </c>
      <c r="O80" s="208">
        <f>INDEX('Revenue by Customer'!P:P,MATCH('Full Customer List'!$B80,'Revenue by Customer'!$A:$A,0))</f>
        <v>500</v>
      </c>
      <c r="P80" s="208">
        <f>INDEX('Revenue by Customer'!Q:Q,MATCH('Full Customer List'!$B80,'Revenue by Customer'!$A:$A,0))</f>
        <v>500</v>
      </c>
      <c r="Q80" s="208">
        <f>INDEX('Revenue by Customer'!R:R,MATCH('Full Customer List'!$B80,'Revenue by Customer'!$A:$A,0))</f>
        <v>575</v>
      </c>
      <c r="R80" s="208">
        <f>INDEX('Revenue by Customer'!S:S,MATCH('Full Customer List'!$B80,'Revenue by Customer'!$A:$A,0))</f>
        <v>425</v>
      </c>
      <c r="S80" s="208">
        <f>INDEX('Revenue by Customer'!T:T,MATCH('Full Customer List'!$B80,'Revenue by Customer'!$A:$A,0))</f>
        <v>575</v>
      </c>
      <c r="T80" s="208">
        <f>INDEX('Revenue by Customer'!U:U,MATCH('Full Customer List'!$B80,'Revenue by Customer'!$A:$A,0))</f>
        <v>650</v>
      </c>
      <c r="U80" s="208">
        <f>INDEX('Revenue by Customer'!V:V,MATCH('Full Customer List'!$B80,'Revenue by Customer'!$A:$A,0))</f>
        <v>850</v>
      </c>
      <c r="V80" s="208">
        <f>INDEX('Revenue by Customer'!W:W,MATCH('Full Customer List'!$B80,'Revenue by Customer'!$A:$A,0))</f>
        <v>850</v>
      </c>
      <c r="W80" s="208">
        <f>INDEX('Revenue by Customer'!X:X,MATCH('Full Customer List'!$B80,'Revenue by Customer'!$A:$A,0))</f>
        <v>1315</v>
      </c>
      <c r="X80" s="208">
        <f>INDEX('Revenue by Customer'!Y:Y,MATCH('Full Customer List'!$B80,'Revenue by Customer'!$A:$A,0))</f>
        <v>1075</v>
      </c>
      <c r="Y80" s="208">
        <f>INDEX('Revenue by Customer'!Z:Z,MATCH('Full Customer List'!$B80,'Revenue by Customer'!$A:$A,0))</f>
        <v>1150</v>
      </c>
      <c r="Z80" s="208">
        <f>INDEX('Revenue by Customer'!AA:AA,MATCH('Full Customer List'!$B80,'Revenue by Customer'!$A:$A,0))</f>
        <v>1150</v>
      </c>
      <c r="AA80" s="208">
        <f>INDEX('Revenue by Customer'!AB:AB,MATCH('Full Customer List'!$B80,'Revenue by Customer'!$A:$A,0))</f>
        <v>1075</v>
      </c>
      <c r="AB80" s="208">
        <f>INDEX('Revenue by Customer'!AC:AC,MATCH('Full Customer List'!$B80,'Revenue by Customer'!$A:$A,0))</f>
        <v>1075</v>
      </c>
    </row>
    <row r="81" spans="2:28" ht="12" customHeight="1">
      <c r="B81" s="175" t="s">
        <v>689</v>
      </c>
      <c r="C81" s="175" t="str">
        <f>INDEX('Customer List'!$B:$B,MATCH('Full Customer List'!$B81,'Customer List'!$A:$A,0))</f>
        <v>Active</v>
      </c>
      <c r="D81" s="175" t="str">
        <f>INDEX('Customer List'!$C:$C,MATCH('Full Customer List'!$B81,'Customer List'!$A:$A,0))</f>
        <v>STR owner</v>
      </c>
      <c r="E81" s="175" t="str">
        <f>INDEX('Customer List Mapping'!$C:$C,MATCH('Full Customer List'!D81,'Customer List Mapping'!$B:$B,0))</f>
        <v>STR Owner</v>
      </c>
      <c r="F81" s="208">
        <f>INDEX('Customer List'!$K:$K,MATCH('Full Customer List'!$B81,'Customer List'!$A:$A,0))</f>
        <v>14</v>
      </c>
      <c r="G81" s="208"/>
      <c r="H81" s="215">
        <v>45658</v>
      </c>
      <c r="I81" s="215"/>
      <c r="J81" s="208">
        <f>INDEX('Revenue by Customer'!K:K,MATCH('Full Customer List'!$B81,'Revenue by Customer'!$A:$A,0))</f>
        <v>1472.5</v>
      </c>
      <c r="K81" s="208">
        <f>INDEX('Revenue by Customer'!L:L,MATCH('Full Customer List'!$B81,'Revenue by Customer'!$A:$A,0))</f>
        <v>722.5</v>
      </c>
      <c r="L81" s="208">
        <f>INDEX('Revenue by Customer'!M:M,MATCH('Full Customer List'!$B81,'Revenue by Customer'!$A:$A,0))</f>
        <v>722.5</v>
      </c>
      <c r="M81" s="208">
        <f>INDEX('Revenue by Customer'!N:N,MATCH('Full Customer List'!$B81,'Revenue by Customer'!$A:$A,0))</f>
        <v>850</v>
      </c>
      <c r="N81" s="208">
        <f>INDEX('Revenue by Customer'!O:O,MATCH('Full Customer List'!$B81,'Revenue by Customer'!$A:$A,0))</f>
        <v>850</v>
      </c>
      <c r="O81" s="208">
        <f>INDEX('Revenue by Customer'!P:P,MATCH('Full Customer List'!$B81,'Revenue by Customer'!$A:$A,0))</f>
        <v>850</v>
      </c>
      <c r="P81" s="208">
        <f>INDEX('Revenue by Customer'!Q:Q,MATCH('Full Customer List'!$B81,'Revenue by Customer'!$A:$A,0))</f>
        <v>850</v>
      </c>
      <c r="Q81" s="208">
        <f>INDEX('Revenue by Customer'!R:R,MATCH('Full Customer List'!$B81,'Revenue by Customer'!$A:$A,0))</f>
        <v>850</v>
      </c>
      <c r="R81" s="208">
        <f>INDEX('Revenue by Customer'!S:S,MATCH('Full Customer List'!$B81,'Revenue by Customer'!$A:$A,0))</f>
        <v>850</v>
      </c>
      <c r="S81" s="208">
        <f>INDEX('Revenue by Customer'!T:T,MATCH('Full Customer List'!$B81,'Revenue by Customer'!$A:$A,0))</f>
        <v>850</v>
      </c>
      <c r="T81" s="208">
        <f>INDEX('Revenue by Customer'!U:U,MATCH('Full Customer List'!$B81,'Revenue by Customer'!$A:$A,0))</f>
        <v>850</v>
      </c>
      <c r="U81" s="208">
        <f>INDEX('Revenue by Customer'!V:V,MATCH('Full Customer List'!$B81,'Revenue by Customer'!$A:$A,0))</f>
        <v>925</v>
      </c>
      <c r="V81" s="208">
        <f>INDEX('Revenue by Customer'!W:W,MATCH('Full Customer List'!$B81,'Revenue by Customer'!$A:$A,0))</f>
        <v>957</v>
      </c>
      <c r="W81" s="208">
        <f>INDEX('Revenue by Customer'!X:X,MATCH('Full Customer List'!$B81,'Revenue by Customer'!$A:$A,0))</f>
        <v>1002</v>
      </c>
      <c r="X81" s="208">
        <f>INDEX('Revenue by Customer'!Y:Y,MATCH('Full Customer List'!$B81,'Revenue by Customer'!$A:$A,0))</f>
        <v>957</v>
      </c>
      <c r="Y81" s="208">
        <f>INDEX('Revenue by Customer'!Z:Z,MATCH('Full Customer List'!$B81,'Revenue by Customer'!$A:$A,0))</f>
        <v>957</v>
      </c>
      <c r="Z81" s="208">
        <f>INDEX('Revenue by Customer'!AA:AA,MATCH('Full Customer List'!$B81,'Revenue by Customer'!$A:$A,0))</f>
        <v>957</v>
      </c>
      <c r="AA81" s="208">
        <f>INDEX('Revenue by Customer'!AB:AB,MATCH('Full Customer List'!$B81,'Revenue by Customer'!$A:$A,0))</f>
        <v>803</v>
      </c>
      <c r="AB81" s="208">
        <f>INDEX('Revenue by Customer'!AC:AC,MATCH('Full Customer List'!$B81,'Revenue by Customer'!$A:$A,0))</f>
        <v>726</v>
      </c>
    </row>
    <row r="82" spans="2:28" ht="12" customHeight="1">
      <c r="B82" s="175" t="s">
        <v>695</v>
      </c>
      <c r="C82" s="175" t="str">
        <f>INDEX('Customer List'!$B:$B,MATCH('Full Customer List'!$B82,'Customer List'!$A:$A,0))</f>
        <v>Former client</v>
      </c>
      <c r="D82" s="175" t="str">
        <f>INDEX('Customer List'!$C:$C,MATCH('Full Customer List'!$B82,'Customer List'!$A:$A,0))</f>
        <v>Property manager</v>
      </c>
      <c r="E82" s="175" t="str">
        <f>INDEX('Customer List Mapping'!$C:$C,MATCH('Full Customer List'!D82,'Customer List Mapping'!$B:$B,0))</f>
        <v>Property Manager</v>
      </c>
      <c r="F82" s="208">
        <f>INDEX('Customer List'!$K:$K,MATCH('Full Customer List'!$B82,'Customer List'!$A:$A,0))</f>
        <v>13</v>
      </c>
      <c r="G82" s="208"/>
      <c r="H82" s="215">
        <v>45627</v>
      </c>
      <c r="I82" s="215"/>
      <c r="J82" s="208">
        <f>INDEX('Revenue by Customer'!K:K,MATCH('Full Customer List'!$B82,'Revenue by Customer'!$A:$A,0))</f>
        <v>1150</v>
      </c>
      <c r="K82" s="208">
        <f>INDEX('Revenue by Customer'!L:L,MATCH('Full Customer List'!$B82,'Revenue by Customer'!$A:$A,0))</f>
        <v>1630</v>
      </c>
      <c r="L82" s="208">
        <f>INDEX('Revenue by Customer'!M:M,MATCH('Full Customer List'!$B82,'Revenue by Customer'!$A:$A,0))</f>
        <v>1000</v>
      </c>
      <c r="M82" s="208">
        <f>INDEX('Revenue by Customer'!N:N,MATCH('Full Customer List'!$B82,'Revenue by Customer'!$A:$A,0))</f>
        <v>1000</v>
      </c>
      <c r="N82" s="208">
        <f>INDEX('Revenue by Customer'!O:O,MATCH('Full Customer List'!$B82,'Revenue by Customer'!$A:$A,0))</f>
        <v>1500</v>
      </c>
      <c r="O82" s="208">
        <f>INDEX('Revenue by Customer'!P:P,MATCH('Full Customer List'!$B82,'Revenue by Customer'!$A:$A,0))</f>
        <v>1075</v>
      </c>
      <c r="P82" s="208">
        <f>INDEX('Revenue by Customer'!Q:Q,MATCH('Full Customer List'!$B82,'Revenue by Customer'!$A:$A,0))</f>
        <v>1075</v>
      </c>
      <c r="Q82" s="208">
        <f>INDEX('Revenue by Customer'!R:R,MATCH('Full Customer List'!$B82,'Revenue by Customer'!$A:$A,0))</f>
        <v>1075</v>
      </c>
      <c r="R82" s="208">
        <f>INDEX('Revenue by Customer'!S:S,MATCH('Full Customer List'!$B82,'Revenue by Customer'!$A:$A,0))</f>
        <v>1225</v>
      </c>
      <c r="S82" s="208">
        <f>INDEX('Revenue by Customer'!T:T,MATCH('Full Customer List'!$B82,'Revenue by Customer'!$A:$A,0))</f>
        <v>1075</v>
      </c>
      <c r="T82" s="208">
        <f>INDEX('Revenue by Customer'!U:U,MATCH('Full Customer List'!$B82,'Revenue by Customer'!$A:$A,0))</f>
        <v>1545</v>
      </c>
      <c r="U82" s="208">
        <f>INDEX('Revenue by Customer'!V:V,MATCH('Full Customer List'!$B82,'Revenue by Customer'!$A:$A,0))</f>
        <v>1285</v>
      </c>
      <c r="V82" s="208">
        <f>INDEX('Revenue by Customer'!W:W,MATCH('Full Customer List'!$B82,'Revenue by Customer'!$A:$A,0))</f>
        <v>1285</v>
      </c>
      <c r="W82" s="208">
        <f>INDEX('Revenue by Customer'!X:X,MATCH('Full Customer List'!$B82,'Revenue by Customer'!$A:$A,0))</f>
        <v>1735</v>
      </c>
      <c r="X82" s="208">
        <f>INDEX('Revenue by Customer'!Y:Y,MATCH('Full Customer List'!$B82,'Revenue by Customer'!$A:$A,0))</f>
        <v>1330</v>
      </c>
      <c r="Y82" s="208">
        <f>INDEX('Revenue by Customer'!Z:Z,MATCH('Full Customer List'!$B82,'Revenue by Customer'!$A:$A,0))</f>
        <v>0</v>
      </c>
      <c r="Z82" s="208" t="str">
        <f>INDEX('Revenue by Customer'!AA:AA,MATCH('Full Customer List'!$B82,'Revenue by Customer'!$A:$A,0))</f>
        <v/>
      </c>
      <c r="AA82" s="208" t="str">
        <f>INDEX('Revenue by Customer'!AB:AB,MATCH('Full Customer List'!$B82,'Revenue by Customer'!$A:$A,0))</f>
        <v/>
      </c>
      <c r="AB82" s="208" t="str">
        <f>INDEX('Revenue by Customer'!AC:AC,MATCH('Full Customer List'!$B82,'Revenue by Customer'!$A:$A,0))</f>
        <v/>
      </c>
    </row>
    <row r="83" spans="2:28" ht="12" customHeight="1">
      <c r="B83" s="175" t="s">
        <v>696</v>
      </c>
      <c r="C83" s="175" t="str">
        <f>INDEX('Customer List'!$B:$B,MATCH('Full Customer List'!$B83,'Customer List'!$A:$A,0))</f>
        <v>Active</v>
      </c>
      <c r="D83" s="175" t="str">
        <f>INDEX('Customer List'!$C:$C,MATCH('Full Customer List'!$B83,'Customer List'!$A:$A,0))</f>
        <v>Property manager</v>
      </c>
      <c r="E83" s="175" t="str">
        <f>INDEX('Customer List Mapping'!$C:$C,MATCH('Full Customer List'!D83,'Customer List Mapping'!$B:$B,0))</f>
        <v>Property Manager</v>
      </c>
      <c r="F83" s="208">
        <f>INDEX('Customer List'!$K:$K,MATCH('Full Customer List'!$B83,'Customer List'!$A:$A,0))</f>
        <v>45</v>
      </c>
      <c r="G83" s="208"/>
      <c r="H83" s="215">
        <v>45992</v>
      </c>
      <c r="I83" s="215"/>
      <c r="J83" s="208" t="str">
        <f>INDEX('Revenue by Customer'!K:K,MATCH('Full Customer List'!$B83,'Revenue by Customer'!$A:$A,0))</f>
        <v/>
      </c>
      <c r="K83" s="208" t="str">
        <f>INDEX('Revenue by Customer'!L:L,MATCH('Full Customer List'!$B83,'Revenue by Customer'!$A:$A,0))</f>
        <v/>
      </c>
      <c r="L83" s="208" t="str">
        <f>INDEX('Revenue by Customer'!M:M,MATCH('Full Customer List'!$B83,'Revenue by Customer'!$A:$A,0))</f>
        <v/>
      </c>
      <c r="M83" s="208" t="str">
        <f>INDEX('Revenue by Customer'!N:N,MATCH('Full Customer List'!$B83,'Revenue by Customer'!$A:$A,0))</f>
        <v/>
      </c>
      <c r="N83" s="208" t="str">
        <f>INDEX('Revenue by Customer'!O:O,MATCH('Full Customer List'!$B83,'Revenue by Customer'!$A:$A,0))</f>
        <v/>
      </c>
      <c r="O83" s="208" t="str">
        <f>INDEX('Revenue by Customer'!P:P,MATCH('Full Customer List'!$B83,'Revenue by Customer'!$A:$A,0))</f>
        <v/>
      </c>
      <c r="P83" s="208" t="str">
        <f>INDEX('Revenue by Customer'!Q:Q,MATCH('Full Customer List'!$B83,'Revenue by Customer'!$A:$A,0))</f>
        <v/>
      </c>
      <c r="Q83" s="208" t="str">
        <f>INDEX('Revenue by Customer'!R:R,MATCH('Full Customer List'!$B83,'Revenue by Customer'!$A:$A,0))</f>
        <v/>
      </c>
      <c r="R83" s="208" t="str">
        <f>INDEX('Revenue by Customer'!S:S,MATCH('Full Customer List'!$B83,'Revenue by Customer'!$A:$A,0))</f>
        <v/>
      </c>
      <c r="S83" s="208" t="str">
        <f>INDEX('Revenue by Customer'!T:T,MATCH('Full Customer List'!$B83,'Revenue by Customer'!$A:$A,0))</f>
        <v/>
      </c>
      <c r="T83" s="208" t="str">
        <f>INDEX('Revenue by Customer'!U:U,MATCH('Full Customer List'!$B83,'Revenue by Customer'!$A:$A,0))</f>
        <v/>
      </c>
      <c r="U83" s="208">
        <f>INDEX('Revenue by Customer'!V:V,MATCH('Full Customer List'!$B83,'Revenue by Customer'!$A:$A,0))</f>
        <v>1580</v>
      </c>
      <c r="V83" s="208">
        <f>INDEX('Revenue by Customer'!W:W,MATCH('Full Customer List'!$B83,'Revenue by Customer'!$A:$A,0))</f>
        <v>1230</v>
      </c>
      <c r="W83" s="208">
        <f>INDEX('Revenue by Customer'!X:X,MATCH('Full Customer List'!$B83,'Revenue by Customer'!$A:$A,0))</f>
        <v>1230</v>
      </c>
      <c r="X83" s="208">
        <f>INDEX('Revenue by Customer'!Y:Y,MATCH('Full Customer List'!$B83,'Revenue by Customer'!$A:$A,0))</f>
        <v>1260</v>
      </c>
      <c r="Y83" s="208">
        <f>INDEX('Revenue by Customer'!Z:Z,MATCH('Full Customer List'!$B83,'Revenue by Customer'!$A:$A,0))</f>
        <v>1230</v>
      </c>
      <c r="Z83" s="208">
        <f>INDEX('Revenue by Customer'!AA:AA,MATCH('Full Customer List'!$B83,'Revenue by Customer'!$A:$A,0))</f>
        <v>1230</v>
      </c>
      <c r="AA83" s="208">
        <f>INDEX('Revenue by Customer'!AB:AB,MATCH('Full Customer List'!$B83,'Revenue by Customer'!$A:$A,0))</f>
        <v>1290</v>
      </c>
      <c r="AB83" s="208">
        <f>INDEX('Revenue by Customer'!AC:AC,MATCH('Full Customer List'!$B83,'Revenue by Customer'!$A:$A,0))</f>
        <v>1320</v>
      </c>
    </row>
    <row r="84" spans="2:28" ht="12" customHeight="1">
      <c r="B84" s="175" t="s">
        <v>697</v>
      </c>
      <c r="C84" s="175" t="str">
        <f>INDEX('Customer List'!$B:$B,MATCH('Full Customer List'!$B84,'Customer List'!$A:$A,0))</f>
        <v>Active</v>
      </c>
      <c r="D84" s="175" t="str">
        <f>INDEX('Customer List'!$C:$C,MATCH('Full Customer List'!$B84,'Customer List'!$A:$A,0))</f>
        <v>Property manager</v>
      </c>
      <c r="E84" s="175" t="str">
        <f>INDEX('Customer List Mapping'!$C:$C,MATCH('Full Customer List'!D84,'Customer List Mapping'!$B:$B,0))</f>
        <v>Property Manager</v>
      </c>
      <c r="F84" s="208">
        <f>INDEX('Customer List'!$K:$K,MATCH('Full Customer List'!$B84,'Customer List'!$A:$A,0))</f>
        <v>14</v>
      </c>
      <c r="G84" s="208"/>
      <c r="H84" s="215">
        <v>45292</v>
      </c>
      <c r="I84" s="215"/>
      <c r="J84" s="208">
        <f>INDEX('Revenue by Customer'!K:K,MATCH('Full Customer List'!$B84,'Revenue by Customer'!$A:$A,0))</f>
        <v>520</v>
      </c>
      <c r="K84" s="208">
        <f>INDEX('Revenue by Customer'!L:L,MATCH('Full Customer List'!$B84,'Revenue by Customer'!$A:$A,0))</f>
        <v>520</v>
      </c>
      <c r="L84" s="208">
        <f>INDEX('Revenue by Customer'!M:M,MATCH('Full Customer List'!$B84,'Revenue by Customer'!$A:$A,0))</f>
        <v>770</v>
      </c>
      <c r="M84" s="208">
        <f>INDEX('Revenue by Customer'!N:N,MATCH('Full Customer List'!$B84,'Revenue by Customer'!$A:$A,0))</f>
        <v>520</v>
      </c>
      <c r="N84" s="208">
        <f>INDEX('Revenue by Customer'!O:O,MATCH('Full Customer List'!$B84,'Revenue by Customer'!$A:$A,0))</f>
        <v>660</v>
      </c>
      <c r="O84" s="208">
        <f>INDEX('Revenue by Customer'!P:P,MATCH('Full Customer List'!$B84,'Revenue by Customer'!$A:$A,0))</f>
        <v>730</v>
      </c>
      <c r="P84" s="208">
        <f>INDEX('Revenue by Customer'!Q:Q,MATCH('Full Customer List'!$B84,'Revenue by Customer'!$A:$A,0))</f>
        <v>730</v>
      </c>
      <c r="Q84" s="208">
        <f>INDEX('Revenue by Customer'!R:R,MATCH('Full Customer List'!$B84,'Revenue by Customer'!$A:$A,0))</f>
        <v>870</v>
      </c>
      <c r="R84" s="208">
        <f>INDEX('Revenue by Customer'!S:S,MATCH('Full Customer List'!$B84,'Revenue by Customer'!$A:$A,0))</f>
        <v>660</v>
      </c>
      <c r="S84" s="208">
        <f>INDEX('Revenue by Customer'!T:T,MATCH('Full Customer List'!$B84,'Revenue by Customer'!$A:$A,0))</f>
        <v>660</v>
      </c>
      <c r="T84" s="208">
        <f>INDEX('Revenue by Customer'!U:U,MATCH('Full Customer List'!$B84,'Revenue by Customer'!$A:$A,0))</f>
        <v>775</v>
      </c>
      <c r="U84" s="208">
        <f>INDEX('Revenue by Customer'!V:V,MATCH('Full Customer List'!$B84,'Revenue by Customer'!$A:$A,0))</f>
        <v>775</v>
      </c>
      <c r="V84" s="208">
        <f>INDEX('Revenue by Customer'!W:W,MATCH('Full Customer List'!$B84,'Revenue by Customer'!$A:$A,0))</f>
        <v>726</v>
      </c>
      <c r="W84" s="208">
        <f>INDEX('Revenue by Customer'!X:X,MATCH('Full Customer List'!$B84,'Revenue by Customer'!$A:$A,0))</f>
        <v>803</v>
      </c>
      <c r="X84" s="208">
        <f>INDEX('Revenue by Customer'!Y:Y,MATCH('Full Customer List'!$B84,'Revenue by Customer'!$A:$A,0))</f>
        <v>803</v>
      </c>
      <c r="Y84" s="208">
        <f>INDEX('Revenue by Customer'!Z:Z,MATCH('Full Customer List'!$B84,'Revenue by Customer'!$A:$A,0))</f>
        <v>880</v>
      </c>
      <c r="Z84" s="208">
        <f>INDEX('Revenue by Customer'!AA:AA,MATCH('Full Customer List'!$B84,'Revenue by Customer'!$A:$A,0))</f>
        <v>1115</v>
      </c>
      <c r="AA84" s="208">
        <f>INDEX('Revenue by Customer'!AB:AB,MATCH('Full Customer List'!$B84,'Revenue by Customer'!$A:$A,0))</f>
        <v>1115</v>
      </c>
      <c r="AB84" s="208">
        <f>INDEX('Revenue by Customer'!AC:AC,MATCH('Full Customer List'!$B84,'Revenue by Customer'!$A:$A,0))</f>
        <v>1115</v>
      </c>
    </row>
    <row r="85" spans="2:28" ht="12" customHeight="1">
      <c r="B85" s="175" t="s">
        <v>698</v>
      </c>
      <c r="C85" s="175" t="str">
        <f>INDEX('Customer List'!$B:$B,MATCH('Full Customer List'!$B85,'Customer List'!$A:$A,0))</f>
        <v>Former client</v>
      </c>
      <c r="D85" s="175" t="str">
        <f>INDEX('Customer List'!$C:$C,MATCH('Full Customer List'!$B85,'Customer List'!$A:$A,0))</f>
        <v>Short-term rental (departed)</v>
      </c>
      <c r="E85" s="175" t="str">
        <f>INDEX('Customer List Mapping'!$C:$C,MATCH('Full Customer List'!D85,'Customer List Mapping'!$B:$B,0))</f>
        <v>Short-Term Rental</v>
      </c>
      <c r="F85" s="208" t="str">
        <f>INDEX('Customer List'!$K:$K,MATCH('Full Customer List'!$B85,'Customer List'!$A:$A,0))</f>
        <v/>
      </c>
      <c r="G85" s="208"/>
      <c r="H85" s="215">
        <v>45627</v>
      </c>
      <c r="I85" s="215">
        <v>45991</v>
      </c>
      <c r="J85" s="208">
        <f>INDEX('Revenue by Customer'!K:K,MATCH('Full Customer List'!$B85,'Revenue by Customer'!$A:$A,0))</f>
        <v>940</v>
      </c>
      <c r="K85" s="208">
        <f>INDEX('Revenue by Customer'!L:L,MATCH('Full Customer List'!$B85,'Revenue by Customer'!$A:$A,0))</f>
        <v>450</v>
      </c>
      <c r="L85" s="208">
        <f>INDEX('Revenue by Customer'!M:M,MATCH('Full Customer List'!$B85,'Revenue by Customer'!$A:$A,0))</f>
        <v>3098.55</v>
      </c>
      <c r="M85" s="208">
        <f>INDEX('Revenue by Customer'!N:N,MATCH('Full Customer List'!$B85,'Revenue by Customer'!$A:$A,0))</f>
        <v>380</v>
      </c>
      <c r="N85" s="208">
        <f>INDEX('Revenue by Customer'!O:O,MATCH('Full Customer List'!$B85,'Revenue by Customer'!$A:$A,0))</f>
        <v>1020</v>
      </c>
      <c r="O85" s="208">
        <f>INDEX('Revenue by Customer'!P:P,MATCH('Full Customer List'!$B85,'Revenue by Customer'!$A:$A,0))</f>
        <v>1590</v>
      </c>
      <c r="P85" s="208">
        <f>INDEX('Revenue by Customer'!Q:Q,MATCH('Full Customer List'!$B85,'Revenue by Customer'!$A:$A,0))</f>
        <v>1340</v>
      </c>
      <c r="Q85" s="208">
        <f>INDEX('Revenue by Customer'!R:R,MATCH('Full Customer List'!$B85,'Revenue by Customer'!$A:$A,0))</f>
        <v>1770</v>
      </c>
      <c r="R85" s="208">
        <f>INDEX('Revenue by Customer'!S:S,MATCH('Full Customer List'!$B85,'Revenue by Customer'!$A:$A,0))</f>
        <v>1745</v>
      </c>
      <c r="S85" s="208">
        <f>INDEX('Revenue by Customer'!T:T,MATCH('Full Customer List'!$B85,'Revenue by Customer'!$A:$A,0))</f>
        <v>1720</v>
      </c>
      <c r="T85" s="208">
        <f>INDEX('Revenue by Customer'!U:U,MATCH('Full Customer List'!$B85,'Revenue by Customer'!$A:$A,0))</f>
        <v>1270</v>
      </c>
      <c r="U85" s="208">
        <f>INDEX('Revenue by Customer'!V:V,MATCH('Full Customer List'!$B85,'Revenue by Customer'!$A:$A,0))</f>
        <v>1250</v>
      </c>
      <c r="V85" s="208">
        <f>INDEX('Revenue by Customer'!W:W,MATCH('Full Customer List'!$B85,'Revenue by Customer'!$A:$A,0))</f>
        <v>1250</v>
      </c>
      <c r="W85" s="208">
        <f>INDEX('Revenue by Customer'!X:X,MATCH('Full Customer List'!$B85,'Revenue by Customer'!$A:$A,0))</f>
        <v>1060</v>
      </c>
      <c r="X85" s="208">
        <f>INDEX('Revenue by Customer'!Y:Y,MATCH('Full Customer List'!$B85,'Revenue by Customer'!$A:$A,0))</f>
        <v>175</v>
      </c>
      <c r="Y85" s="208" t="str">
        <f>INDEX('Revenue by Customer'!Z:Z,MATCH('Full Customer List'!$B85,'Revenue by Customer'!$A:$A,0))</f>
        <v/>
      </c>
      <c r="Z85" s="208" t="str">
        <f>INDEX('Revenue by Customer'!AA:AA,MATCH('Full Customer List'!$B85,'Revenue by Customer'!$A:$A,0))</f>
        <v/>
      </c>
      <c r="AA85" s="208" t="str">
        <f>INDEX('Revenue by Customer'!AB:AB,MATCH('Full Customer List'!$B85,'Revenue by Customer'!$A:$A,0))</f>
        <v/>
      </c>
      <c r="AB85" s="208" t="str">
        <f>INDEX('Revenue by Customer'!AC:AC,MATCH('Full Customer List'!$B85,'Revenue by Customer'!$A:$A,0))</f>
        <v/>
      </c>
    </row>
    <row r="86" spans="2:28" ht="12" customHeight="1">
      <c r="B86" s="175" t="s">
        <v>699</v>
      </c>
      <c r="C86" s="175" t="str">
        <f>INDEX('Customer List'!$B:$B,MATCH('Full Customer List'!$B86,'Customer List'!$A:$A,0))</f>
        <v>Active</v>
      </c>
      <c r="D86" s="175" t="str">
        <f>INDEX('Customer List'!$C:$C,MATCH('Full Customer List'!$B86,'Customer List'!$A:$A,0))</f>
        <v>Property manager</v>
      </c>
      <c r="E86" s="175" t="str">
        <f>INDEX('Customer List Mapping'!$C:$C,MATCH('Full Customer List'!D86,'Customer List Mapping'!$B:$B,0))</f>
        <v>Property Manager</v>
      </c>
      <c r="F86" s="208">
        <f>INDEX('Customer List'!$K:$K,MATCH('Full Customer List'!$B86,'Customer List'!$A:$A,0))</f>
        <v>13</v>
      </c>
      <c r="G86" s="208"/>
      <c r="H86" s="215">
        <v>45292</v>
      </c>
      <c r="I86" s="215"/>
      <c r="J86" s="208">
        <f>INDEX('Revenue by Customer'!K:K,MATCH('Full Customer List'!$B86,'Revenue by Customer'!$A:$A,0))</f>
        <v>525</v>
      </c>
      <c r="K86" s="208">
        <f>INDEX('Revenue by Customer'!L:L,MATCH('Full Customer List'!$B86,'Revenue by Customer'!$A:$A,0))</f>
        <v>360</v>
      </c>
      <c r="L86" s="208">
        <f>INDEX('Revenue by Customer'!M:M,MATCH('Full Customer List'!$B86,'Revenue by Customer'!$A:$A,0))</f>
        <v>610</v>
      </c>
      <c r="M86" s="208">
        <f>INDEX('Revenue by Customer'!N:N,MATCH('Full Customer List'!$B86,'Revenue by Customer'!$A:$A,0))</f>
        <v>640</v>
      </c>
      <c r="N86" s="208">
        <f>INDEX('Revenue by Customer'!O:O,MATCH('Full Customer List'!$B86,'Revenue by Customer'!$A:$A,0))</f>
        <v>640</v>
      </c>
      <c r="O86" s="208">
        <f>INDEX('Revenue by Customer'!P:P,MATCH('Full Customer List'!$B86,'Revenue by Customer'!$A:$A,0))</f>
        <v>710</v>
      </c>
      <c r="P86" s="208">
        <f>INDEX('Revenue by Customer'!Q:Q,MATCH('Full Customer List'!$B86,'Revenue by Customer'!$A:$A,0))</f>
        <v>710</v>
      </c>
      <c r="Q86" s="208">
        <f>INDEX('Revenue by Customer'!R:R,MATCH('Full Customer List'!$B86,'Revenue by Customer'!$A:$A,0))</f>
        <v>710</v>
      </c>
      <c r="R86" s="208">
        <f>INDEX('Revenue by Customer'!S:S,MATCH('Full Customer List'!$B86,'Revenue by Customer'!$A:$A,0))</f>
        <v>710</v>
      </c>
      <c r="S86" s="208">
        <f>INDEX('Revenue by Customer'!T:T,MATCH('Full Customer List'!$B86,'Revenue by Customer'!$A:$A,0))</f>
        <v>710</v>
      </c>
      <c r="T86" s="208">
        <f>INDEX('Revenue by Customer'!U:U,MATCH('Full Customer List'!$B86,'Revenue by Customer'!$A:$A,0))</f>
        <v>750</v>
      </c>
      <c r="U86" s="208">
        <f>INDEX('Revenue by Customer'!V:V,MATCH('Full Customer List'!$B86,'Revenue by Customer'!$A:$A,0))</f>
        <v>750</v>
      </c>
      <c r="V86" s="208">
        <f>INDEX('Revenue by Customer'!W:W,MATCH('Full Customer List'!$B86,'Revenue by Customer'!$A:$A,0))</f>
        <v>843</v>
      </c>
      <c r="W86" s="208">
        <f>INDEX('Revenue by Customer'!X:X,MATCH('Full Customer List'!$B86,'Revenue by Customer'!$A:$A,0))</f>
        <v>1023</v>
      </c>
      <c r="X86" s="208">
        <f>INDEX('Revenue by Customer'!Y:Y,MATCH('Full Customer List'!$B86,'Revenue by Customer'!$A:$A,0))</f>
        <v>843</v>
      </c>
      <c r="Y86" s="208">
        <f>INDEX('Revenue by Customer'!Z:Z,MATCH('Full Customer List'!$B86,'Revenue by Customer'!$A:$A,0))</f>
        <v>920</v>
      </c>
      <c r="Z86" s="208">
        <f>INDEX('Revenue by Customer'!AA:AA,MATCH('Full Customer List'!$B86,'Revenue by Customer'!$A:$A,0))</f>
        <v>920</v>
      </c>
      <c r="AA86" s="208">
        <f>INDEX('Revenue by Customer'!AB:AB,MATCH('Full Customer List'!$B86,'Revenue by Customer'!$A:$A,0))</f>
        <v>997</v>
      </c>
      <c r="AB86" s="208">
        <f>INDEX('Revenue by Customer'!AC:AC,MATCH('Full Customer List'!$B86,'Revenue by Customer'!$A:$A,0))</f>
        <v>997</v>
      </c>
    </row>
    <row r="87" spans="2:28" ht="12" customHeight="1">
      <c r="B87" s="175" t="s">
        <v>700</v>
      </c>
      <c r="C87" s="175" t="str">
        <f>INDEX('Customer List'!$B:$B,MATCH('Full Customer List'!$B87,'Customer List'!$A:$A,0))</f>
        <v>Former client</v>
      </c>
      <c r="D87" s="175" t="str">
        <f>INDEX('Customer List'!$C:$C,MATCH('Full Customer List'!$B87,'Customer List'!$A:$A,0))</f>
        <v>Small business</v>
      </c>
      <c r="E87" s="175" t="str">
        <f>INDEX('Customer List Mapping'!$C:$C,MATCH('Full Customer List'!D87,'Customer List Mapping'!$B:$B,0))</f>
        <v>Small Business</v>
      </c>
      <c r="F87" s="208" t="str">
        <f>INDEX('Customer List'!$K:$K,MATCH('Full Customer List'!$B87,'Customer List'!$A:$A,0))</f>
        <v/>
      </c>
      <c r="G87" s="208"/>
      <c r="H87" s="215">
        <v>44866</v>
      </c>
      <c r="I87" s="215">
        <v>46234</v>
      </c>
      <c r="J87" s="208">
        <f>INDEX('Revenue by Customer'!K:K,MATCH('Full Customer List'!$B87,'Revenue by Customer'!$A:$A,0))</f>
        <v>895</v>
      </c>
      <c r="K87" s="208">
        <f>INDEX('Revenue by Customer'!L:L,MATCH('Full Customer List'!$B87,'Revenue by Customer'!$A:$A,0))</f>
        <v>820</v>
      </c>
      <c r="L87" s="208">
        <f>INDEX('Revenue by Customer'!M:M,MATCH('Full Customer List'!$B87,'Revenue by Customer'!$A:$A,0))</f>
        <v>820</v>
      </c>
      <c r="M87" s="208">
        <f>INDEX('Revenue by Customer'!N:N,MATCH('Full Customer List'!$B87,'Revenue by Customer'!$A:$A,0))</f>
        <v>820</v>
      </c>
      <c r="N87" s="208">
        <f>INDEX('Revenue by Customer'!O:O,MATCH('Full Customer List'!$B87,'Revenue by Customer'!$A:$A,0))</f>
        <v>820</v>
      </c>
      <c r="O87" s="208">
        <f>INDEX('Revenue by Customer'!P:P,MATCH('Full Customer List'!$B87,'Revenue by Customer'!$A:$A,0))</f>
        <v>820</v>
      </c>
      <c r="P87" s="208">
        <f>INDEX('Revenue by Customer'!Q:Q,MATCH('Full Customer List'!$B87,'Revenue by Customer'!$A:$A,0))</f>
        <v>820</v>
      </c>
      <c r="Q87" s="208">
        <f>INDEX('Revenue by Customer'!R:R,MATCH('Full Customer List'!$B87,'Revenue by Customer'!$A:$A,0))</f>
        <v>820</v>
      </c>
      <c r="R87" s="208">
        <f>INDEX('Revenue by Customer'!S:S,MATCH('Full Customer List'!$B87,'Revenue by Customer'!$A:$A,0))</f>
        <v>820</v>
      </c>
      <c r="S87" s="208">
        <f>INDEX('Revenue by Customer'!T:T,MATCH('Full Customer List'!$B87,'Revenue by Customer'!$A:$A,0))</f>
        <v>820</v>
      </c>
      <c r="T87" s="208">
        <f>INDEX('Revenue by Customer'!U:U,MATCH('Full Customer List'!$B87,'Revenue by Customer'!$A:$A,0))</f>
        <v>850</v>
      </c>
      <c r="U87" s="208">
        <f>INDEX('Revenue by Customer'!V:V,MATCH('Full Customer List'!$B87,'Revenue by Customer'!$A:$A,0))</f>
        <v>850</v>
      </c>
      <c r="V87" s="208">
        <f>INDEX('Revenue by Customer'!W:W,MATCH('Full Customer List'!$B87,'Revenue by Customer'!$A:$A,0))</f>
        <v>850</v>
      </c>
      <c r="W87" s="208">
        <f>INDEX('Revenue by Customer'!X:X,MATCH('Full Customer List'!$B87,'Revenue by Customer'!$A:$A,0))</f>
        <v>865</v>
      </c>
      <c r="X87" s="208">
        <f>INDEX('Revenue by Customer'!Y:Y,MATCH('Full Customer List'!$B87,'Revenue by Customer'!$A:$A,0))</f>
        <v>850</v>
      </c>
      <c r="Y87" s="208">
        <f>INDEX('Revenue by Customer'!Z:Z,MATCH('Full Customer List'!$B87,'Revenue by Customer'!$A:$A,0))</f>
        <v>850</v>
      </c>
      <c r="Z87" s="208">
        <f>INDEX('Revenue by Customer'!AA:AA,MATCH('Full Customer List'!$B87,'Revenue by Customer'!$A:$A,0))</f>
        <v>850</v>
      </c>
      <c r="AA87" s="208">
        <f>INDEX('Revenue by Customer'!AB:AB,MATCH('Full Customer List'!$B87,'Revenue by Customer'!$A:$A,0))</f>
        <v>850</v>
      </c>
      <c r="AB87" s="208">
        <f>INDEX('Revenue by Customer'!AC:AC,MATCH('Full Customer List'!$B87,'Revenue by Customer'!$A:$A,0))</f>
        <v>850</v>
      </c>
    </row>
    <row r="88" spans="2:28" ht="12" customHeight="1">
      <c r="B88" s="175" t="s">
        <v>703</v>
      </c>
      <c r="C88" s="175" t="str">
        <f>INDEX('Customer List'!$B:$B,MATCH('Full Customer List'!$B88,'Customer List'!$A:$A,0))</f>
        <v>Active</v>
      </c>
      <c r="D88" s="175" t="str">
        <f>INDEX('Customer List'!$C:$C,MATCH('Full Customer List'!$B88,'Customer List'!$A:$A,0))</f>
        <v>Property manager</v>
      </c>
      <c r="E88" s="175" t="str">
        <f>INDEX('Customer List Mapping'!$C:$C,MATCH('Full Customer List'!D88,'Customer List Mapping'!$B:$B,0))</f>
        <v>Property Manager</v>
      </c>
      <c r="F88" s="208">
        <f>INDEX('Customer List'!$K:$K,MATCH('Full Customer List'!$B88,'Customer List'!$A:$A,0))</f>
        <v>11</v>
      </c>
      <c r="G88" s="208"/>
      <c r="H88" s="215">
        <v>45047</v>
      </c>
      <c r="I88" s="215"/>
      <c r="J88" s="208">
        <f>INDEX('Revenue by Customer'!K:K,MATCH('Full Customer List'!$B88,'Revenue by Customer'!$A:$A,0))</f>
        <v>907</v>
      </c>
      <c r="K88" s="208">
        <f>INDEX('Revenue by Customer'!L:L,MATCH('Full Customer List'!$B88,'Revenue by Customer'!$A:$A,0))</f>
        <v>712</v>
      </c>
      <c r="L88" s="208">
        <f>INDEX('Revenue by Customer'!M:M,MATCH('Full Customer List'!$B88,'Revenue by Customer'!$A:$A,0))</f>
        <v>623</v>
      </c>
      <c r="M88" s="208">
        <f>INDEX('Revenue by Customer'!N:N,MATCH('Full Customer List'!$B88,'Revenue by Customer'!$A:$A,0))</f>
        <v>534</v>
      </c>
      <c r="N88" s="208">
        <f>INDEX('Revenue by Customer'!O:O,MATCH('Full Customer List'!$B88,'Revenue by Customer'!$A:$A,0))</f>
        <v>610</v>
      </c>
      <c r="O88" s="208">
        <f>INDEX('Revenue by Customer'!P:P,MATCH('Full Customer List'!$B88,'Revenue by Customer'!$A:$A,0))</f>
        <v>695</v>
      </c>
      <c r="P88" s="208">
        <f>INDEX('Revenue by Customer'!Q:Q,MATCH('Full Customer List'!$B88,'Revenue by Customer'!$A:$A,0))</f>
        <v>695</v>
      </c>
      <c r="Q88" s="208">
        <f>INDEX('Revenue by Customer'!R:R,MATCH('Full Customer List'!$B88,'Revenue by Customer'!$A:$A,0))</f>
        <v>695</v>
      </c>
      <c r="R88" s="208">
        <f>INDEX('Revenue by Customer'!S:S,MATCH('Full Customer List'!$B88,'Revenue by Customer'!$A:$A,0))</f>
        <v>780</v>
      </c>
      <c r="S88" s="208">
        <f>INDEX('Revenue by Customer'!T:T,MATCH('Full Customer List'!$B88,'Revenue by Customer'!$A:$A,0))</f>
        <v>780</v>
      </c>
      <c r="T88" s="208">
        <f>INDEX('Revenue by Customer'!U:U,MATCH('Full Customer List'!$B88,'Revenue by Customer'!$A:$A,0))</f>
        <v>780</v>
      </c>
      <c r="U88" s="208" t="str">
        <f>INDEX('Revenue by Customer'!V:V,MATCH('Full Customer List'!$B88,'Revenue by Customer'!$A:$A,0))</f>
        <v/>
      </c>
      <c r="V88" s="208">
        <f>INDEX('Revenue by Customer'!W:W,MATCH('Full Customer List'!$B88,'Revenue by Customer'!$A:$A,0))</f>
        <v>1020</v>
      </c>
      <c r="W88" s="208">
        <f>INDEX('Revenue by Customer'!X:X,MATCH('Full Customer List'!$B88,'Revenue by Customer'!$A:$A,0))</f>
        <v>950</v>
      </c>
      <c r="X88" s="208">
        <f>INDEX('Revenue by Customer'!Y:Y,MATCH('Full Customer List'!$B88,'Revenue by Customer'!$A:$A,0))</f>
        <v>950</v>
      </c>
      <c r="Y88" s="208">
        <f>INDEX('Revenue by Customer'!Z:Z,MATCH('Full Customer List'!$B88,'Revenue by Customer'!$A:$A,0))</f>
        <v>950</v>
      </c>
      <c r="Z88" s="208">
        <f>INDEX('Revenue by Customer'!AA:AA,MATCH('Full Customer List'!$B88,'Revenue by Customer'!$A:$A,0))</f>
        <v>1067</v>
      </c>
      <c r="AA88" s="208">
        <f>INDEX('Revenue by Customer'!AB:AB,MATCH('Full Customer List'!$B88,'Revenue by Customer'!$A:$A,0))</f>
        <v>1067</v>
      </c>
      <c r="AB88" s="208">
        <f>INDEX('Revenue by Customer'!AC:AC,MATCH('Full Customer List'!$B88,'Revenue by Customer'!$A:$A,0))</f>
        <v>980</v>
      </c>
    </row>
    <row r="89" spans="2:28" ht="12" customHeight="1">
      <c r="B89" s="175" t="s">
        <v>705</v>
      </c>
      <c r="C89" s="175" t="str">
        <f>INDEX('Customer List'!$B:$B,MATCH('Full Customer List'!$B89,'Customer List'!$A:$A,0))</f>
        <v>Active</v>
      </c>
      <c r="D89" s="175" t="str">
        <f>INDEX('Customer List'!$C:$C,MATCH('Full Customer List'!$B89,'Customer List'!$A:$A,0))</f>
        <v>Property manager</v>
      </c>
      <c r="E89" s="175" t="str">
        <f>INDEX('Customer List Mapping'!$C:$C,MATCH('Full Customer List'!D89,'Customer List Mapping'!$B:$B,0))</f>
        <v>Property Manager</v>
      </c>
      <c r="F89" s="208">
        <f>INDEX('Customer List'!$K:$K,MATCH('Full Customer List'!$B89,'Customer List'!$A:$A,0))</f>
        <v>21</v>
      </c>
      <c r="G89" s="208"/>
      <c r="H89" s="215">
        <v>45627</v>
      </c>
      <c r="I89" s="215"/>
      <c r="J89" s="208">
        <f>INDEX('Revenue by Customer'!K:K,MATCH('Full Customer List'!$B89,'Revenue by Customer'!$A:$A,0))</f>
        <v>750</v>
      </c>
      <c r="K89" s="208">
        <f>INDEX('Revenue by Customer'!L:L,MATCH('Full Customer List'!$B89,'Revenue by Customer'!$A:$A,0))</f>
        <v>1065</v>
      </c>
      <c r="L89" s="208">
        <f>INDEX('Revenue by Customer'!M:M,MATCH('Full Customer List'!$B89,'Revenue by Customer'!$A:$A,0))</f>
        <v>750</v>
      </c>
      <c r="M89" s="208">
        <f>INDEX('Revenue by Customer'!N:N,MATCH('Full Customer List'!$B89,'Revenue by Customer'!$A:$A,0))</f>
        <v>750</v>
      </c>
      <c r="N89" s="208">
        <f>INDEX('Revenue by Customer'!O:O,MATCH('Full Customer List'!$B89,'Revenue by Customer'!$A:$A,0))</f>
        <v>750</v>
      </c>
      <c r="O89" s="208">
        <f>INDEX('Revenue by Customer'!P:P,MATCH('Full Customer List'!$B89,'Revenue by Customer'!$A:$A,0))</f>
        <v>750</v>
      </c>
      <c r="P89" s="208">
        <f>INDEX('Revenue by Customer'!Q:Q,MATCH('Full Customer List'!$B89,'Revenue by Customer'!$A:$A,0))</f>
        <v>750</v>
      </c>
      <c r="Q89" s="208">
        <f>INDEX('Revenue by Customer'!R:R,MATCH('Full Customer List'!$B89,'Revenue by Customer'!$A:$A,0))</f>
        <v>750</v>
      </c>
      <c r="R89" s="208">
        <f>INDEX('Revenue by Customer'!S:S,MATCH('Full Customer List'!$B89,'Revenue by Customer'!$A:$A,0))</f>
        <v>765</v>
      </c>
      <c r="S89" s="208">
        <f>INDEX('Revenue by Customer'!T:T,MATCH('Full Customer List'!$B89,'Revenue by Customer'!$A:$A,0))</f>
        <v>750</v>
      </c>
      <c r="T89" s="208">
        <f>INDEX('Revenue by Customer'!U:U,MATCH('Full Customer List'!$B89,'Revenue by Customer'!$A:$A,0))</f>
        <v>750</v>
      </c>
      <c r="U89" s="208">
        <f>INDEX('Revenue by Customer'!V:V,MATCH('Full Customer List'!$B89,'Revenue by Customer'!$A:$A,0))</f>
        <v>750</v>
      </c>
      <c r="V89" s="208">
        <f>INDEX('Revenue by Customer'!W:W,MATCH('Full Customer List'!$B89,'Revenue by Customer'!$A:$A,0))</f>
        <v>700</v>
      </c>
      <c r="W89" s="208">
        <f>INDEX('Revenue by Customer'!X:X,MATCH('Full Customer List'!$B89,'Revenue by Customer'!$A:$A,0))</f>
        <v>1015</v>
      </c>
      <c r="X89" s="208">
        <f>INDEX('Revenue by Customer'!Y:Y,MATCH('Full Customer List'!$B89,'Revenue by Customer'!$A:$A,0))</f>
        <v>665</v>
      </c>
      <c r="Y89" s="208">
        <f>INDEX('Revenue by Customer'!Z:Z,MATCH('Full Customer List'!$B89,'Revenue by Customer'!$A:$A,0))</f>
        <v>665</v>
      </c>
      <c r="Z89" s="208">
        <f>INDEX('Revenue by Customer'!AA:AA,MATCH('Full Customer List'!$B89,'Revenue by Customer'!$A:$A,0))</f>
        <v>630</v>
      </c>
      <c r="AA89" s="208">
        <f>INDEX('Revenue by Customer'!AB:AB,MATCH('Full Customer List'!$B89,'Revenue by Customer'!$A:$A,0))</f>
        <v>1098</v>
      </c>
      <c r="AB89" s="208">
        <f>INDEX('Revenue by Customer'!AC:AC,MATCH('Full Customer List'!$B89,'Revenue by Customer'!$A:$A,0))</f>
        <v>1480.5</v>
      </c>
    </row>
    <row r="90" spans="2:28" ht="12" customHeight="1">
      <c r="B90" s="175" t="s">
        <v>706</v>
      </c>
      <c r="C90" s="175" t="str">
        <f>INDEX('Customer List'!$B:$B,MATCH('Full Customer List'!$B90,'Customer List'!$A:$A,0))</f>
        <v>Active</v>
      </c>
      <c r="D90" s="175" t="str">
        <f>INDEX('Customer List'!$C:$C,MATCH('Full Customer List'!$B90,'Customer List'!$A:$A,0))</f>
        <v>Property manager</v>
      </c>
      <c r="E90" s="175" t="str">
        <f>INDEX('Customer List Mapping'!$C:$C,MATCH('Full Customer List'!D90,'Customer List Mapping'!$B:$B,0))</f>
        <v>Property Manager</v>
      </c>
      <c r="F90" s="208">
        <f>INDEX('Customer List'!$K:$K,MATCH('Full Customer List'!$B90,'Customer List'!$A:$A,0))</f>
        <v>19</v>
      </c>
      <c r="G90" s="208"/>
      <c r="H90" s="215">
        <v>45717</v>
      </c>
      <c r="I90" s="215"/>
      <c r="J90" s="208" t="str">
        <f>INDEX('Revenue by Customer'!K:K,MATCH('Full Customer List'!$B90,'Revenue by Customer'!$A:$A,0))</f>
        <v/>
      </c>
      <c r="K90" s="208" t="str">
        <f>INDEX('Revenue by Customer'!L:L,MATCH('Full Customer List'!$B90,'Revenue by Customer'!$A:$A,0))</f>
        <v/>
      </c>
      <c r="L90" s="208">
        <f>INDEX('Revenue by Customer'!M:M,MATCH('Full Customer List'!$B90,'Revenue by Customer'!$A:$A,0))</f>
        <v>350</v>
      </c>
      <c r="M90" s="208">
        <f>INDEX('Revenue by Customer'!N:N,MATCH('Full Customer List'!$B90,'Revenue by Customer'!$A:$A,0))</f>
        <v>150</v>
      </c>
      <c r="N90" s="208">
        <f>INDEX('Revenue by Customer'!O:O,MATCH('Full Customer List'!$B90,'Revenue by Customer'!$A:$A,0))</f>
        <v>990</v>
      </c>
      <c r="O90" s="208">
        <f>INDEX('Revenue by Customer'!P:P,MATCH('Full Customer List'!$B90,'Revenue by Customer'!$A:$A,0))</f>
        <v>570</v>
      </c>
      <c r="P90" s="208">
        <f>INDEX('Revenue by Customer'!Q:Q,MATCH('Full Customer List'!$B90,'Revenue by Customer'!$A:$A,0))</f>
        <v>570</v>
      </c>
      <c r="Q90" s="208">
        <f>INDEX('Revenue by Customer'!R:R,MATCH('Full Customer List'!$B90,'Revenue by Customer'!$A:$A,0))</f>
        <v>570</v>
      </c>
      <c r="R90" s="208">
        <f>INDEX('Revenue by Customer'!S:S,MATCH('Full Customer List'!$B90,'Revenue by Customer'!$A:$A,0))</f>
        <v>640</v>
      </c>
      <c r="S90" s="208">
        <f>INDEX('Revenue by Customer'!T:T,MATCH('Full Customer List'!$B90,'Revenue by Customer'!$A:$A,0))</f>
        <v>640</v>
      </c>
      <c r="T90" s="208">
        <f>INDEX('Revenue by Customer'!U:U,MATCH('Full Customer List'!$B90,'Revenue by Customer'!$A:$A,0))</f>
        <v>675</v>
      </c>
      <c r="U90" s="208">
        <f>INDEX('Revenue by Customer'!V:V,MATCH('Full Customer List'!$B90,'Revenue by Customer'!$A:$A,0))</f>
        <v>600</v>
      </c>
      <c r="V90" s="208">
        <f>INDEX('Revenue by Customer'!W:W,MATCH('Full Customer List'!$B90,'Revenue by Customer'!$A:$A,0))</f>
        <v>600</v>
      </c>
      <c r="W90" s="208">
        <f>INDEX('Revenue by Customer'!X:X,MATCH('Full Customer List'!$B90,'Revenue by Customer'!$A:$A,0))</f>
        <v>675</v>
      </c>
      <c r="X90" s="208">
        <f>INDEX('Revenue by Customer'!Y:Y,MATCH('Full Customer List'!$B90,'Revenue by Customer'!$A:$A,0))</f>
        <v>780</v>
      </c>
      <c r="Y90" s="208">
        <f>INDEX('Revenue by Customer'!Z:Z,MATCH('Full Customer List'!$B90,'Revenue by Customer'!$A:$A,0))</f>
        <v>957</v>
      </c>
      <c r="Z90" s="208">
        <f>INDEX('Revenue by Customer'!AA:AA,MATCH('Full Customer List'!$B90,'Revenue by Customer'!$A:$A,0))</f>
        <v>957</v>
      </c>
      <c r="AA90" s="208">
        <f>INDEX('Revenue by Customer'!AB:AB,MATCH('Full Customer List'!$B90,'Revenue by Customer'!$A:$A,0))</f>
        <v>1111</v>
      </c>
      <c r="AB90" s="208">
        <f>INDEX('Revenue by Customer'!AC:AC,MATCH('Full Customer List'!$B90,'Revenue by Customer'!$A:$A,0))</f>
        <v>1249</v>
      </c>
    </row>
    <row r="91" spans="2:28" ht="12" customHeight="1">
      <c r="B91" s="175" t="s">
        <v>707</v>
      </c>
      <c r="C91" s="175" t="str">
        <f>INDEX('Customer List'!$B:$B,MATCH('Full Customer List'!$B91,'Customer List'!$A:$A,0))</f>
        <v>Active</v>
      </c>
      <c r="D91" s="175" t="str">
        <f>INDEX('Customer List'!$C:$C,MATCH('Full Customer List'!$B91,'Customer List'!$A:$A,0))</f>
        <v>Property manager</v>
      </c>
      <c r="E91" s="175" t="str">
        <f>INDEX('Customer List Mapping'!$C:$C,MATCH('Full Customer List'!D91,'Customer List Mapping'!$B:$B,0))</f>
        <v>Property Manager</v>
      </c>
      <c r="F91" s="208">
        <f>INDEX('Customer List'!$K:$K,MATCH('Full Customer List'!$B91,'Customer List'!$A:$A,0))</f>
        <v>19</v>
      </c>
      <c r="G91" s="208"/>
      <c r="H91" s="215">
        <v>45748</v>
      </c>
      <c r="I91" s="215"/>
      <c r="J91" s="208" t="str">
        <f>INDEX('Revenue by Customer'!K:K,MATCH('Full Customer List'!$B91,'Revenue by Customer'!$A:$A,0))</f>
        <v/>
      </c>
      <c r="K91" s="208" t="str">
        <f>INDEX('Revenue by Customer'!L:L,MATCH('Full Customer List'!$B91,'Revenue by Customer'!$A:$A,0))</f>
        <v/>
      </c>
      <c r="L91" s="208" t="str">
        <f>INDEX('Revenue by Customer'!M:M,MATCH('Full Customer List'!$B91,'Revenue by Customer'!$A:$A,0))</f>
        <v/>
      </c>
      <c r="M91" s="208">
        <f>INDEX('Revenue by Customer'!N:N,MATCH('Full Customer List'!$B91,'Revenue by Customer'!$A:$A,0))</f>
        <v>640</v>
      </c>
      <c r="N91" s="208">
        <f>INDEX('Revenue by Customer'!O:O,MATCH('Full Customer List'!$B91,'Revenue by Customer'!$A:$A,0))</f>
        <v>340</v>
      </c>
      <c r="O91" s="208">
        <f>INDEX('Revenue by Customer'!P:P,MATCH('Full Customer List'!$B91,'Revenue by Customer'!$A:$A,0))</f>
        <v>403.75</v>
      </c>
      <c r="P91" s="208">
        <f>INDEX('Revenue by Customer'!Q:Q,MATCH('Full Customer List'!$B91,'Revenue by Customer'!$A:$A,0))</f>
        <v>550</v>
      </c>
      <c r="Q91" s="208">
        <f>INDEX('Revenue by Customer'!R:R,MATCH('Full Customer List'!$B91,'Revenue by Customer'!$A:$A,0))</f>
        <v>625</v>
      </c>
      <c r="R91" s="208">
        <f>INDEX('Revenue by Customer'!S:S,MATCH('Full Customer List'!$B91,'Revenue by Customer'!$A:$A,0))</f>
        <v>700</v>
      </c>
      <c r="S91" s="208">
        <f>INDEX('Revenue by Customer'!T:T,MATCH('Full Customer List'!$B91,'Revenue by Customer'!$A:$A,0))</f>
        <v>700</v>
      </c>
      <c r="T91" s="208">
        <f>INDEX('Revenue by Customer'!U:U,MATCH('Full Customer List'!$B91,'Revenue by Customer'!$A:$A,0))</f>
        <v>700</v>
      </c>
      <c r="U91" s="208">
        <f>INDEX('Revenue by Customer'!V:V,MATCH('Full Customer List'!$B91,'Revenue by Customer'!$A:$A,0))</f>
        <v>700</v>
      </c>
      <c r="V91" s="208">
        <f>INDEX('Revenue by Customer'!W:W,MATCH('Full Customer List'!$B91,'Revenue by Customer'!$A:$A,0))</f>
        <v>820</v>
      </c>
      <c r="W91" s="208">
        <f>INDEX('Revenue by Customer'!X:X,MATCH('Full Customer List'!$B91,'Revenue by Customer'!$A:$A,0))</f>
        <v>625</v>
      </c>
      <c r="X91" s="208">
        <f>INDEX('Revenue by Customer'!Y:Y,MATCH('Full Customer List'!$B91,'Revenue by Customer'!$A:$A,0))</f>
        <v>700</v>
      </c>
      <c r="Y91" s="208">
        <f>INDEX('Revenue by Customer'!Z:Z,MATCH('Full Customer List'!$B91,'Revenue by Customer'!$A:$A,0))</f>
        <v>649</v>
      </c>
      <c r="Z91" s="208">
        <f>INDEX('Revenue by Customer'!AA:AA,MATCH('Full Customer List'!$B91,'Revenue by Customer'!$A:$A,0))</f>
        <v>880</v>
      </c>
      <c r="AA91" s="208">
        <f>INDEX('Revenue by Customer'!AB:AB,MATCH('Full Customer List'!$B91,'Revenue by Customer'!$A:$A,0))</f>
        <v>1034</v>
      </c>
      <c r="AB91" s="208">
        <f>INDEX('Revenue by Customer'!AC:AC,MATCH('Full Customer List'!$B91,'Revenue by Customer'!$A:$A,0))</f>
        <v>1316</v>
      </c>
    </row>
    <row r="92" spans="2:28" ht="12" customHeight="1">
      <c r="B92" s="175" t="s">
        <v>708</v>
      </c>
      <c r="C92" s="175" t="str">
        <f>INDEX('Customer List'!$B:$B,MATCH('Full Customer List'!$B92,'Customer List'!$A:$A,0))</f>
        <v>Active</v>
      </c>
      <c r="D92" s="175" t="str">
        <f>INDEX('Customer List'!$C:$C,MATCH('Full Customer List'!$B92,'Customer List'!$A:$A,0))</f>
        <v>Property manager</v>
      </c>
      <c r="E92" s="175" t="str">
        <f>INDEX('Customer List Mapping'!$C:$C,MATCH('Full Customer List'!D92,'Customer List Mapping'!$B:$B,0))</f>
        <v>Property Manager</v>
      </c>
      <c r="F92" s="208">
        <f>INDEX('Customer List'!$K:$K,MATCH('Full Customer List'!$B92,'Customer List'!$A:$A,0))</f>
        <v>9</v>
      </c>
      <c r="G92" s="208"/>
      <c r="H92" s="215">
        <v>45962</v>
      </c>
      <c r="I92" s="215"/>
      <c r="J92" s="208" t="str">
        <f>INDEX('Revenue by Customer'!K:K,MATCH('Full Customer List'!$B92,'Revenue by Customer'!$A:$A,0))</f>
        <v/>
      </c>
      <c r="K92" s="208" t="str">
        <f>INDEX('Revenue by Customer'!L:L,MATCH('Full Customer List'!$B92,'Revenue by Customer'!$A:$A,0))</f>
        <v/>
      </c>
      <c r="L92" s="208" t="str">
        <f>INDEX('Revenue by Customer'!M:M,MATCH('Full Customer List'!$B92,'Revenue by Customer'!$A:$A,0))</f>
        <v/>
      </c>
      <c r="M92" s="208" t="str">
        <f>INDEX('Revenue by Customer'!N:N,MATCH('Full Customer List'!$B92,'Revenue by Customer'!$A:$A,0))</f>
        <v/>
      </c>
      <c r="N92" s="208" t="str">
        <f>INDEX('Revenue by Customer'!O:O,MATCH('Full Customer List'!$B92,'Revenue by Customer'!$A:$A,0))</f>
        <v/>
      </c>
      <c r="O92" s="208" t="str">
        <f>INDEX('Revenue by Customer'!P:P,MATCH('Full Customer List'!$B92,'Revenue by Customer'!$A:$A,0))</f>
        <v/>
      </c>
      <c r="P92" s="208" t="str">
        <f>INDEX('Revenue by Customer'!Q:Q,MATCH('Full Customer List'!$B92,'Revenue by Customer'!$A:$A,0))</f>
        <v/>
      </c>
      <c r="Q92" s="208" t="str">
        <f>INDEX('Revenue by Customer'!R:R,MATCH('Full Customer List'!$B92,'Revenue by Customer'!$A:$A,0))</f>
        <v/>
      </c>
      <c r="R92" s="208" t="str">
        <f>INDEX('Revenue by Customer'!S:S,MATCH('Full Customer List'!$B92,'Revenue by Customer'!$A:$A,0))</f>
        <v/>
      </c>
      <c r="S92" s="208" t="str">
        <f>INDEX('Revenue by Customer'!T:T,MATCH('Full Customer List'!$B92,'Revenue by Customer'!$A:$A,0))</f>
        <v/>
      </c>
      <c r="T92" s="208">
        <f>INDEX('Revenue by Customer'!U:U,MATCH('Full Customer List'!$B92,'Revenue by Customer'!$A:$A,0))</f>
        <v>1468.75</v>
      </c>
      <c r="U92" s="208">
        <f>INDEX('Revenue by Customer'!V:V,MATCH('Full Customer List'!$B92,'Revenue by Customer'!$A:$A,0))</f>
        <v>1071.25</v>
      </c>
      <c r="V92" s="208">
        <f>INDEX('Revenue by Customer'!W:W,MATCH('Full Customer List'!$B92,'Revenue by Customer'!$A:$A,0))</f>
        <v>866.25</v>
      </c>
      <c r="W92" s="208">
        <f>INDEX('Revenue by Customer'!X:X,MATCH('Full Customer List'!$B92,'Revenue by Customer'!$A:$A,0))</f>
        <v>955</v>
      </c>
      <c r="X92" s="208">
        <f>INDEX('Revenue by Customer'!Y:Y,MATCH('Full Customer List'!$B92,'Revenue by Customer'!$A:$A,0))</f>
        <v>955</v>
      </c>
      <c r="Y92" s="208">
        <f>INDEX('Revenue by Customer'!Z:Z,MATCH('Full Customer List'!$B92,'Revenue by Customer'!$A:$A,0))</f>
        <v>955</v>
      </c>
      <c r="Z92" s="208">
        <f>INDEX('Revenue by Customer'!AA:AA,MATCH('Full Customer List'!$B92,'Revenue by Customer'!$A:$A,0))</f>
        <v>955</v>
      </c>
      <c r="AA92" s="208">
        <f>INDEX('Revenue by Customer'!AB:AB,MATCH('Full Customer List'!$B92,'Revenue by Customer'!$A:$A,0))</f>
        <v>955</v>
      </c>
      <c r="AB92" s="208">
        <f>INDEX('Revenue by Customer'!AC:AC,MATCH('Full Customer List'!$B92,'Revenue by Customer'!$A:$A,0))</f>
        <v>955</v>
      </c>
    </row>
    <row r="93" spans="2:28" ht="12" customHeight="1">
      <c r="B93" s="175" t="s">
        <v>709</v>
      </c>
      <c r="C93" s="175" t="str">
        <f>INDEX('Customer List'!$B:$B,MATCH('Full Customer List'!$B93,'Customer List'!$A:$A,0))</f>
        <v>Active</v>
      </c>
      <c r="D93" s="175" t="str">
        <f>INDEX('Customer List'!$C:$C,MATCH('Full Customer List'!$B93,'Customer List'!$A:$A,0))</f>
        <v>Property manager</v>
      </c>
      <c r="E93" s="175" t="str">
        <f>INDEX('Customer List Mapping'!$C:$C,MATCH('Full Customer List'!D93,'Customer List Mapping'!$B:$B,0))</f>
        <v>Property Manager</v>
      </c>
      <c r="F93" s="208">
        <f>INDEX('Customer List'!$K:$K,MATCH('Full Customer List'!$B93,'Customer List'!$A:$A,0))</f>
        <v>8</v>
      </c>
      <c r="G93" s="208"/>
      <c r="H93" s="215">
        <v>45748</v>
      </c>
      <c r="I93" s="215"/>
      <c r="J93" s="208" t="str">
        <f>INDEX('Revenue by Customer'!K:K,MATCH('Full Customer List'!$B93,'Revenue by Customer'!$A:$A,0))</f>
        <v/>
      </c>
      <c r="K93" s="208" t="str">
        <f>INDEX('Revenue by Customer'!L:L,MATCH('Full Customer List'!$B93,'Revenue by Customer'!$A:$A,0))</f>
        <v/>
      </c>
      <c r="L93" s="208" t="str">
        <f>INDEX('Revenue by Customer'!M:M,MATCH('Full Customer List'!$B93,'Revenue by Customer'!$A:$A,0))</f>
        <v/>
      </c>
      <c r="M93" s="208">
        <f>INDEX('Revenue by Customer'!N:N,MATCH('Full Customer List'!$B93,'Revenue by Customer'!$A:$A,0))</f>
        <v>903.75</v>
      </c>
      <c r="N93" s="208">
        <f>INDEX('Revenue by Customer'!O:O,MATCH('Full Customer List'!$B93,'Revenue by Customer'!$A:$A,0))</f>
        <v>503.75</v>
      </c>
      <c r="O93" s="208">
        <f>INDEX('Revenue by Customer'!P:P,MATCH('Full Customer List'!$B93,'Revenue by Customer'!$A:$A,0))</f>
        <v>503.75</v>
      </c>
      <c r="P93" s="208">
        <f>INDEX('Revenue by Customer'!Q:Q,MATCH('Full Customer List'!$B93,'Revenue by Customer'!$A:$A,0))</f>
        <v>575</v>
      </c>
      <c r="Q93" s="208">
        <f>INDEX('Revenue by Customer'!R:R,MATCH('Full Customer List'!$B93,'Revenue by Customer'!$A:$A,0))</f>
        <v>575</v>
      </c>
      <c r="R93" s="208">
        <f>INDEX('Revenue by Customer'!S:S,MATCH('Full Customer List'!$B93,'Revenue by Customer'!$A:$A,0))</f>
        <v>575</v>
      </c>
      <c r="S93" s="208">
        <f>INDEX('Revenue by Customer'!T:T,MATCH('Full Customer List'!$B93,'Revenue by Customer'!$A:$A,0))</f>
        <v>670</v>
      </c>
      <c r="T93" s="208">
        <f>INDEX('Revenue by Customer'!U:U,MATCH('Full Customer List'!$B93,'Revenue by Customer'!$A:$A,0))</f>
        <v>575</v>
      </c>
      <c r="U93" s="208">
        <f>INDEX('Revenue by Customer'!V:V,MATCH('Full Customer List'!$B93,'Revenue by Customer'!$A:$A,0))</f>
        <v>575</v>
      </c>
      <c r="V93" s="208">
        <f>INDEX('Revenue by Customer'!W:W,MATCH('Full Customer List'!$B93,'Revenue by Customer'!$A:$A,0))</f>
        <v>860</v>
      </c>
      <c r="W93" s="208">
        <f>INDEX('Revenue by Customer'!X:X,MATCH('Full Customer List'!$B93,'Revenue by Customer'!$A:$A,0))</f>
        <v>860</v>
      </c>
      <c r="X93" s="208">
        <f>INDEX('Revenue by Customer'!Y:Y,MATCH('Full Customer List'!$B93,'Revenue by Customer'!$A:$A,0))</f>
        <v>860</v>
      </c>
      <c r="Y93" s="208">
        <f>INDEX('Revenue by Customer'!Z:Z,MATCH('Full Customer List'!$B93,'Revenue by Customer'!$A:$A,0))</f>
        <v>806</v>
      </c>
      <c r="Z93" s="208">
        <f>INDEX('Revenue by Customer'!AA:AA,MATCH('Full Customer List'!$B93,'Revenue by Customer'!$A:$A,0))</f>
        <v>806</v>
      </c>
      <c r="AA93" s="208">
        <f>INDEX('Revenue by Customer'!AB:AB,MATCH('Full Customer List'!$B93,'Revenue by Customer'!$A:$A,0))</f>
        <v>806</v>
      </c>
      <c r="AB93" s="208">
        <f>INDEX('Revenue by Customer'!AC:AC,MATCH('Full Customer List'!$B93,'Revenue by Customer'!$A:$A,0))</f>
        <v>1154</v>
      </c>
    </row>
    <row r="94" spans="2:28" ht="12" customHeight="1">
      <c r="B94" s="175" t="s">
        <v>710</v>
      </c>
      <c r="C94" s="175" t="str">
        <f>INDEX('Customer List'!$B:$B,MATCH('Full Customer List'!$B94,'Customer List'!$A:$A,0))</f>
        <v>Active</v>
      </c>
      <c r="D94" s="175" t="str">
        <f>INDEX('Customer List'!$C:$C,MATCH('Full Customer List'!$B94,'Customer List'!$A:$A,0))</f>
        <v>Property manager</v>
      </c>
      <c r="E94" s="175" t="str">
        <f>INDEX('Customer List Mapping'!$C:$C,MATCH('Full Customer List'!D94,'Customer List Mapping'!$B:$B,0))</f>
        <v>Property Manager</v>
      </c>
      <c r="F94" s="208">
        <f>INDEX('Customer List'!$K:$K,MATCH('Full Customer List'!$B94,'Customer List'!$A:$A,0))</f>
        <v>11</v>
      </c>
      <c r="G94" s="208"/>
      <c r="H94" s="215">
        <v>45839</v>
      </c>
      <c r="I94" s="215"/>
      <c r="J94" s="208" t="str">
        <f>INDEX('Revenue by Customer'!K:K,MATCH('Full Customer List'!$B94,'Revenue by Customer'!$A:$A,0))</f>
        <v/>
      </c>
      <c r="K94" s="208" t="str">
        <f>INDEX('Revenue by Customer'!L:L,MATCH('Full Customer List'!$B94,'Revenue by Customer'!$A:$A,0))</f>
        <v/>
      </c>
      <c r="L94" s="208" t="str">
        <f>INDEX('Revenue by Customer'!M:M,MATCH('Full Customer List'!$B94,'Revenue by Customer'!$A:$A,0))</f>
        <v/>
      </c>
      <c r="M94" s="208" t="str">
        <f>INDEX('Revenue by Customer'!N:N,MATCH('Full Customer List'!$B94,'Revenue by Customer'!$A:$A,0))</f>
        <v/>
      </c>
      <c r="N94" s="208" t="str">
        <f>INDEX('Revenue by Customer'!O:O,MATCH('Full Customer List'!$B94,'Revenue by Customer'!$A:$A,0))</f>
        <v/>
      </c>
      <c r="O94" s="208" t="str">
        <f>INDEX('Revenue by Customer'!P:P,MATCH('Full Customer List'!$B94,'Revenue by Customer'!$A:$A,0))</f>
        <v/>
      </c>
      <c r="P94" s="208">
        <f>INDEX('Revenue by Customer'!Q:Q,MATCH('Full Customer List'!$B94,'Revenue by Customer'!$A:$A,0))</f>
        <v>740</v>
      </c>
      <c r="Q94" s="208">
        <f>INDEX('Revenue by Customer'!R:R,MATCH('Full Customer List'!$B94,'Revenue by Customer'!$A:$A,0))</f>
        <v>480</v>
      </c>
      <c r="R94" s="208">
        <f>INDEX('Revenue by Customer'!S:S,MATCH('Full Customer List'!$B94,'Revenue by Customer'!$A:$A,0))</f>
        <v>470</v>
      </c>
      <c r="S94" s="208">
        <f>INDEX('Revenue by Customer'!T:T,MATCH('Full Customer List'!$B94,'Revenue by Customer'!$A:$A,0))</f>
        <v>470</v>
      </c>
      <c r="T94" s="208">
        <f>INDEX('Revenue by Customer'!U:U,MATCH('Full Customer List'!$B94,'Revenue by Customer'!$A:$A,0))</f>
        <v>470</v>
      </c>
      <c r="U94" s="208">
        <f>INDEX('Revenue by Customer'!V:V,MATCH('Full Customer List'!$B94,'Revenue by Customer'!$A:$A,0))</f>
        <v>470</v>
      </c>
      <c r="V94" s="208">
        <f>INDEX('Revenue by Customer'!W:W,MATCH('Full Customer List'!$B94,'Revenue by Customer'!$A:$A,0))</f>
        <v>505</v>
      </c>
      <c r="W94" s="208">
        <f>INDEX('Revenue by Customer'!X:X,MATCH('Full Customer List'!$B94,'Revenue by Customer'!$A:$A,0))</f>
        <v>565</v>
      </c>
      <c r="X94" s="208">
        <f>INDEX('Revenue by Customer'!Y:Y,MATCH('Full Customer List'!$B94,'Revenue by Customer'!$A:$A,0))</f>
        <v>505</v>
      </c>
      <c r="Y94" s="208">
        <f>INDEX('Revenue by Customer'!Z:Z,MATCH('Full Customer List'!$B94,'Revenue by Customer'!$A:$A,0))</f>
        <v>1310</v>
      </c>
      <c r="Z94" s="208">
        <f>INDEX('Revenue by Customer'!AA:AA,MATCH('Full Customer List'!$B94,'Revenue by Customer'!$A:$A,0))</f>
        <v>1310</v>
      </c>
      <c r="AA94" s="208">
        <f>INDEX('Revenue by Customer'!AB:AB,MATCH('Full Customer List'!$B94,'Revenue by Customer'!$A:$A,0))</f>
        <v>1310</v>
      </c>
      <c r="AB94" s="208">
        <f>INDEX('Revenue by Customer'!AC:AC,MATCH('Full Customer List'!$B94,'Revenue by Customer'!$A:$A,0))</f>
        <v>1232</v>
      </c>
    </row>
    <row r="95" spans="2:28" ht="12" customHeight="1">
      <c r="B95" s="175" t="s">
        <v>711</v>
      </c>
      <c r="C95" s="175" t="str">
        <f>INDEX('Customer List'!$B:$B,MATCH('Full Customer List'!$B95,'Customer List'!$A:$A,0))</f>
        <v>Former client</v>
      </c>
      <c r="D95" s="175" t="str">
        <f>INDEX('Customer List'!$C:$C,MATCH('Full Customer List'!$B95,'Customer List'!$A:$A,0))</f>
        <v>Small business</v>
      </c>
      <c r="E95" s="175" t="str">
        <f>INDEX('Customer List Mapping'!$C:$C,MATCH('Full Customer List'!D95,'Customer List Mapping'!$B:$B,0))</f>
        <v>Small Business</v>
      </c>
      <c r="F95" s="208" t="str">
        <f>INDEX('Customer List'!$K:$K,MATCH('Full Customer List'!$B95,'Customer List'!$A:$A,0))</f>
        <v/>
      </c>
      <c r="G95" s="208"/>
      <c r="H95" s="215">
        <v>44317</v>
      </c>
      <c r="I95" s="215">
        <v>46234</v>
      </c>
      <c r="J95" s="208">
        <f>INDEX('Revenue by Customer'!K:K,MATCH('Full Customer List'!$B95,'Revenue by Customer'!$A:$A,0))</f>
        <v>635</v>
      </c>
      <c r="K95" s="208">
        <f>INDEX('Revenue by Customer'!L:L,MATCH('Full Customer List'!$B95,'Revenue by Customer'!$A:$A,0))</f>
        <v>575</v>
      </c>
      <c r="L95" s="208">
        <f>INDEX('Revenue by Customer'!M:M,MATCH('Full Customer List'!$B95,'Revenue by Customer'!$A:$A,0))</f>
        <v>575</v>
      </c>
      <c r="M95" s="208">
        <f>INDEX('Revenue by Customer'!N:N,MATCH('Full Customer List'!$B95,'Revenue by Customer'!$A:$A,0))</f>
        <v>725</v>
      </c>
      <c r="N95" s="208">
        <f>INDEX('Revenue by Customer'!O:O,MATCH('Full Customer List'!$B95,'Revenue by Customer'!$A:$A,0))</f>
        <v>725</v>
      </c>
      <c r="O95" s="208">
        <f>INDEX('Revenue by Customer'!P:P,MATCH('Full Customer List'!$B95,'Revenue by Customer'!$A:$A,0))</f>
        <v>725</v>
      </c>
      <c r="P95" s="208">
        <f>INDEX('Revenue by Customer'!Q:Q,MATCH('Full Customer List'!$B95,'Revenue by Customer'!$A:$A,0))</f>
        <v>725</v>
      </c>
      <c r="Q95" s="208">
        <f>INDEX('Revenue by Customer'!R:R,MATCH('Full Customer List'!$B95,'Revenue by Customer'!$A:$A,0))</f>
        <v>725</v>
      </c>
      <c r="R95" s="208">
        <f>INDEX('Revenue by Customer'!S:S,MATCH('Full Customer List'!$B95,'Revenue by Customer'!$A:$A,0))</f>
        <v>725</v>
      </c>
      <c r="S95" s="208">
        <f>INDEX('Revenue by Customer'!T:T,MATCH('Full Customer List'!$B95,'Revenue by Customer'!$A:$A,0))</f>
        <v>725</v>
      </c>
      <c r="T95" s="208">
        <f>INDEX('Revenue by Customer'!U:U,MATCH('Full Customer List'!$B95,'Revenue by Customer'!$A:$A,0))</f>
        <v>725</v>
      </c>
      <c r="U95" s="208">
        <f>INDEX('Revenue by Customer'!V:V,MATCH('Full Customer List'!$B95,'Revenue by Customer'!$A:$A,0))</f>
        <v>725</v>
      </c>
      <c r="V95" s="208">
        <f>INDEX('Revenue by Customer'!W:W,MATCH('Full Customer List'!$B95,'Revenue by Customer'!$A:$A,0))</f>
        <v>725</v>
      </c>
      <c r="W95" s="208">
        <f>INDEX('Revenue by Customer'!X:X,MATCH('Full Customer List'!$B95,'Revenue by Customer'!$A:$A,0))</f>
        <v>770</v>
      </c>
      <c r="X95" s="208">
        <f>INDEX('Revenue by Customer'!Y:Y,MATCH('Full Customer List'!$B95,'Revenue by Customer'!$A:$A,0))</f>
        <v>725</v>
      </c>
      <c r="Y95" s="208">
        <f>INDEX('Revenue by Customer'!Z:Z,MATCH('Full Customer List'!$B95,'Revenue by Customer'!$A:$A,0))</f>
        <v>750</v>
      </c>
      <c r="Z95" s="208">
        <f>INDEX('Revenue by Customer'!AA:AA,MATCH('Full Customer List'!$B95,'Revenue by Customer'!$A:$A,0))</f>
        <v>750</v>
      </c>
      <c r="AA95" s="208">
        <f>INDEX('Revenue by Customer'!AB:AB,MATCH('Full Customer List'!$B95,'Revenue by Customer'!$A:$A,0))</f>
        <v>750</v>
      </c>
      <c r="AB95" s="208">
        <f>INDEX('Revenue by Customer'!AC:AC,MATCH('Full Customer List'!$B95,'Revenue by Customer'!$A:$A,0))</f>
        <v>750</v>
      </c>
    </row>
    <row r="96" spans="2:28" ht="12" customHeight="1">
      <c r="B96" s="175" t="s">
        <v>713</v>
      </c>
      <c r="C96" s="175" t="str">
        <f>INDEX('Customer List'!$B:$B,MATCH('Full Customer List'!$B96,'Customer List'!$A:$A,0))</f>
        <v>Active</v>
      </c>
      <c r="D96" s="175" t="str">
        <f>INDEX('Customer List'!$C:$C,MATCH('Full Customer List'!$B96,'Customer List'!$A:$A,0))</f>
        <v>Property manager</v>
      </c>
      <c r="E96" s="175" t="str">
        <f>INDEX('Customer List Mapping'!$C:$C,MATCH('Full Customer List'!D96,'Customer List Mapping'!$B:$B,0))</f>
        <v>Property Manager</v>
      </c>
      <c r="F96" s="208">
        <f>INDEX('Customer List'!$K:$K,MATCH('Full Customer List'!$B96,'Customer List'!$A:$A,0))</f>
        <v>27</v>
      </c>
      <c r="G96" s="208"/>
      <c r="H96" s="215">
        <v>46113</v>
      </c>
      <c r="I96" s="215"/>
      <c r="J96" s="208" t="str">
        <f>INDEX('Revenue by Customer'!K:K,MATCH('Full Customer List'!$B96,'Revenue by Customer'!$A:$A,0))</f>
        <v/>
      </c>
      <c r="K96" s="208" t="str">
        <f>INDEX('Revenue by Customer'!L:L,MATCH('Full Customer List'!$B96,'Revenue by Customer'!$A:$A,0))</f>
        <v/>
      </c>
      <c r="L96" s="208" t="str">
        <f>INDEX('Revenue by Customer'!M:M,MATCH('Full Customer List'!$B96,'Revenue by Customer'!$A:$A,0))</f>
        <v/>
      </c>
      <c r="M96" s="208" t="str">
        <f>INDEX('Revenue by Customer'!N:N,MATCH('Full Customer List'!$B96,'Revenue by Customer'!$A:$A,0))</f>
        <v/>
      </c>
      <c r="N96" s="208" t="str">
        <f>INDEX('Revenue by Customer'!O:O,MATCH('Full Customer List'!$B96,'Revenue by Customer'!$A:$A,0))</f>
        <v/>
      </c>
      <c r="O96" s="208" t="str">
        <f>INDEX('Revenue by Customer'!P:P,MATCH('Full Customer List'!$B96,'Revenue by Customer'!$A:$A,0))</f>
        <v/>
      </c>
      <c r="P96" s="208" t="str">
        <f>INDEX('Revenue by Customer'!Q:Q,MATCH('Full Customer List'!$B96,'Revenue by Customer'!$A:$A,0))</f>
        <v/>
      </c>
      <c r="Q96" s="208" t="str">
        <f>INDEX('Revenue by Customer'!R:R,MATCH('Full Customer List'!$B96,'Revenue by Customer'!$A:$A,0))</f>
        <v/>
      </c>
      <c r="R96" s="208" t="str">
        <f>INDEX('Revenue by Customer'!S:S,MATCH('Full Customer List'!$B96,'Revenue by Customer'!$A:$A,0))</f>
        <v/>
      </c>
      <c r="S96" s="208" t="str">
        <f>INDEX('Revenue by Customer'!T:T,MATCH('Full Customer List'!$B96,'Revenue by Customer'!$A:$A,0))</f>
        <v/>
      </c>
      <c r="T96" s="208" t="str">
        <f>INDEX('Revenue by Customer'!U:U,MATCH('Full Customer List'!$B96,'Revenue by Customer'!$A:$A,0))</f>
        <v/>
      </c>
      <c r="U96" s="208" t="str">
        <f>INDEX('Revenue by Customer'!V:V,MATCH('Full Customer List'!$B96,'Revenue by Customer'!$A:$A,0))</f>
        <v/>
      </c>
      <c r="V96" s="208" t="str">
        <f>INDEX('Revenue by Customer'!W:W,MATCH('Full Customer List'!$B96,'Revenue by Customer'!$A:$A,0))</f>
        <v/>
      </c>
      <c r="W96" s="208" t="str">
        <f>INDEX('Revenue by Customer'!X:X,MATCH('Full Customer List'!$B96,'Revenue by Customer'!$A:$A,0))</f>
        <v/>
      </c>
      <c r="X96" s="208" t="str">
        <f>INDEX('Revenue by Customer'!Y:Y,MATCH('Full Customer List'!$B96,'Revenue by Customer'!$A:$A,0))</f>
        <v/>
      </c>
      <c r="Y96" s="208">
        <f>INDEX('Revenue by Customer'!Z:Z,MATCH('Full Customer List'!$B96,'Revenue by Customer'!$A:$A,0))</f>
        <v>3326</v>
      </c>
      <c r="Z96" s="208">
        <f>INDEX('Revenue by Customer'!AA:AA,MATCH('Full Customer List'!$B96,'Revenue by Customer'!$A:$A,0))</f>
        <v>1785</v>
      </c>
      <c r="AA96" s="208">
        <f>INDEX('Revenue by Customer'!AB:AB,MATCH('Full Customer List'!$B96,'Revenue by Customer'!$A:$A,0))</f>
        <v>1785</v>
      </c>
      <c r="AB96" s="208">
        <f>INDEX('Revenue by Customer'!AC:AC,MATCH('Full Customer List'!$B96,'Revenue by Customer'!$A:$A,0))</f>
        <v>1919</v>
      </c>
    </row>
    <row r="97" spans="2:28" ht="12" customHeight="1">
      <c r="B97" s="175" t="s">
        <v>714</v>
      </c>
      <c r="C97" s="175" t="str">
        <f>INDEX('Customer List'!$B:$B,MATCH('Full Customer List'!$B97,'Customer List'!$A:$A,0))</f>
        <v>Active</v>
      </c>
      <c r="D97" s="175" t="str">
        <f>INDEX('Customer List'!$C:$C,MATCH('Full Customer List'!$B97,'Customer List'!$A:$A,0))</f>
        <v>Property manager</v>
      </c>
      <c r="E97" s="175" t="str">
        <f>INDEX('Customer List Mapping'!$C:$C,MATCH('Full Customer List'!D97,'Customer List Mapping'!$B:$B,0))</f>
        <v>Property Manager</v>
      </c>
      <c r="F97" s="208">
        <f>INDEX('Customer List'!$K:$K,MATCH('Full Customer List'!$B97,'Customer List'!$A:$A,0))</f>
        <v>22</v>
      </c>
      <c r="G97" s="208"/>
      <c r="H97" s="215">
        <v>45717</v>
      </c>
      <c r="I97" s="215"/>
      <c r="J97" s="208" t="str">
        <f>INDEX('Revenue by Customer'!K:K,MATCH('Full Customer List'!$B97,'Revenue by Customer'!$A:$A,0))</f>
        <v/>
      </c>
      <c r="K97" s="208" t="str">
        <f>INDEX('Revenue by Customer'!L:L,MATCH('Full Customer List'!$B97,'Revenue by Customer'!$A:$A,0))</f>
        <v/>
      </c>
      <c r="L97" s="208">
        <f>INDEX('Revenue by Customer'!M:M,MATCH('Full Customer List'!$B97,'Revenue by Customer'!$A:$A,0))</f>
        <v>917.5</v>
      </c>
      <c r="M97" s="208">
        <f>INDEX('Revenue by Customer'!N:N,MATCH('Full Customer List'!$B97,'Revenue by Customer'!$A:$A,0))</f>
        <v>531.25</v>
      </c>
      <c r="N97" s="208">
        <f>INDEX('Revenue by Customer'!O:O,MATCH('Full Customer List'!$B97,'Revenue by Customer'!$A:$A,0))</f>
        <v>595</v>
      </c>
      <c r="O97" s="208">
        <f>INDEX('Revenue by Customer'!P:P,MATCH('Full Customer List'!$B97,'Revenue by Customer'!$A:$A,0))</f>
        <v>625</v>
      </c>
      <c r="P97" s="208">
        <f>INDEX('Revenue by Customer'!Q:Q,MATCH('Full Customer List'!$B97,'Revenue by Customer'!$A:$A,0))</f>
        <v>775</v>
      </c>
      <c r="Q97" s="208">
        <f>INDEX('Revenue by Customer'!R:R,MATCH('Full Customer List'!$B97,'Revenue by Customer'!$A:$A,0))</f>
        <v>775</v>
      </c>
      <c r="R97" s="208">
        <f>INDEX('Revenue by Customer'!S:S,MATCH('Full Customer List'!$B97,'Revenue by Customer'!$A:$A,0))</f>
        <v>850</v>
      </c>
      <c r="S97" s="208">
        <f>INDEX('Revenue by Customer'!T:T,MATCH('Full Customer List'!$B97,'Revenue by Customer'!$A:$A,0))</f>
        <v>850</v>
      </c>
      <c r="T97" s="208">
        <f>INDEX('Revenue by Customer'!U:U,MATCH('Full Customer List'!$B97,'Revenue by Customer'!$A:$A,0))</f>
        <v>775</v>
      </c>
      <c r="U97" s="208">
        <f>INDEX('Revenue by Customer'!V:V,MATCH('Full Customer List'!$B97,'Revenue by Customer'!$A:$A,0))</f>
        <v>625</v>
      </c>
      <c r="V97" s="208">
        <f>INDEX('Revenue by Customer'!W:W,MATCH('Full Customer List'!$B97,'Revenue by Customer'!$A:$A,0))</f>
        <v>550</v>
      </c>
      <c r="W97" s="208">
        <f>INDEX('Revenue by Customer'!X:X,MATCH('Full Customer List'!$B97,'Revenue by Customer'!$A:$A,0))</f>
        <v>745</v>
      </c>
      <c r="X97" s="208">
        <f>INDEX('Revenue by Customer'!Y:Y,MATCH('Full Customer List'!$B97,'Revenue by Customer'!$A:$A,0))</f>
        <v>418</v>
      </c>
      <c r="Y97" s="208">
        <f>INDEX('Revenue by Customer'!Z:Z,MATCH('Full Customer List'!$B97,'Revenue by Customer'!$A:$A,0))</f>
        <v>418</v>
      </c>
      <c r="Z97" s="208">
        <f>INDEX('Revenue by Customer'!AA:AA,MATCH('Full Customer List'!$B97,'Revenue by Customer'!$A:$A,0))</f>
        <v>726</v>
      </c>
      <c r="AA97" s="208">
        <f>INDEX('Revenue by Customer'!AB:AB,MATCH('Full Customer List'!$B97,'Revenue by Customer'!$A:$A,0))</f>
        <v>957</v>
      </c>
      <c r="AB97" s="208">
        <f>INDEX('Revenue by Customer'!AC:AC,MATCH('Full Customer List'!$B97,'Revenue by Customer'!$A:$A,0))</f>
        <v>1115</v>
      </c>
    </row>
    <row r="98" spans="2:28" ht="12" customHeight="1">
      <c r="B98" s="175" t="s">
        <v>715</v>
      </c>
      <c r="C98" s="175" t="str">
        <f>INDEX('Customer List'!$B:$B,MATCH('Full Customer List'!$B98,'Customer List'!$A:$A,0))</f>
        <v>Active</v>
      </c>
      <c r="D98" s="175" t="str">
        <f>INDEX('Customer List'!$C:$C,MATCH('Full Customer List'!$B98,'Customer List'!$A:$A,0))</f>
        <v>STR owner</v>
      </c>
      <c r="E98" s="175" t="str">
        <f>INDEX('Customer List Mapping'!$C:$C,MATCH('Full Customer List'!D98,'Customer List Mapping'!$B:$B,0))</f>
        <v>STR Owner</v>
      </c>
      <c r="F98" s="208" t="str">
        <f>INDEX('Customer List'!$K:$K,MATCH('Full Customer List'!$B98,'Customer List'!$A:$A,0))</f>
        <v/>
      </c>
      <c r="G98" s="208"/>
      <c r="H98" s="215">
        <v>45292</v>
      </c>
      <c r="I98" s="215"/>
      <c r="J98" s="208">
        <f>INDEX('Revenue by Customer'!K:K,MATCH('Full Customer List'!$B98,'Revenue by Customer'!$A:$A,0))</f>
        <v>475</v>
      </c>
      <c r="K98" s="208">
        <f>INDEX('Revenue by Customer'!L:L,MATCH('Full Customer List'!$B98,'Revenue by Customer'!$A:$A,0))</f>
        <v>400</v>
      </c>
      <c r="L98" s="208">
        <f>INDEX('Revenue by Customer'!M:M,MATCH('Full Customer List'!$B98,'Revenue by Customer'!$A:$A,0))</f>
        <v>400</v>
      </c>
      <c r="M98" s="208">
        <f>INDEX('Revenue by Customer'!N:N,MATCH('Full Customer List'!$B98,'Revenue by Customer'!$A:$A,0))</f>
        <v>400</v>
      </c>
      <c r="N98" s="208">
        <f>INDEX('Revenue by Customer'!O:O,MATCH('Full Customer List'!$B98,'Revenue by Customer'!$A:$A,0))</f>
        <v>400</v>
      </c>
      <c r="O98" s="208">
        <f>INDEX('Revenue by Customer'!P:P,MATCH('Full Customer List'!$B98,'Revenue by Customer'!$A:$A,0))</f>
        <v>400</v>
      </c>
      <c r="P98" s="208">
        <f>INDEX('Revenue by Customer'!Q:Q,MATCH('Full Customer List'!$B98,'Revenue by Customer'!$A:$A,0))</f>
        <v>400</v>
      </c>
      <c r="Q98" s="208">
        <f>INDEX('Revenue by Customer'!R:R,MATCH('Full Customer List'!$B98,'Revenue by Customer'!$A:$A,0))</f>
        <v>400</v>
      </c>
      <c r="R98" s="208">
        <f>INDEX('Revenue by Customer'!S:S,MATCH('Full Customer List'!$B98,'Revenue by Customer'!$A:$A,0))</f>
        <v>1225</v>
      </c>
      <c r="S98" s="208">
        <f>INDEX('Revenue by Customer'!T:T,MATCH('Full Customer List'!$B98,'Revenue by Customer'!$A:$A,0))</f>
        <v>3090</v>
      </c>
      <c r="T98" s="208">
        <f>INDEX('Revenue by Customer'!U:U,MATCH('Full Customer List'!$B98,'Revenue by Customer'!$A:$A,0))</f>
        <v>400</v>
      </c>
      <c r="U98" s="208">
        <f>INDEX('Revenue by Customer'!V:V,MATCH('Full Customer List'!$B98,'Revenue by Customer'!$A:$A,0))</f>
        <v>400</v>
      </c>
      <c r="V98" s="208">
        <f>INDEX('Revenue by Customer'!W:W,MATCH('Full Customer List'!$B98,'Revenue by Customer'!$A:$A,0))</f>
        <v>418</v>
      </c>
      <c r="W98" s="208">
        <f>INDEX('Revenue by Customer'!X:X,MATCH('Full Customer List'!$B98,'Revenue by Customer'!$A:$A,0))</f>
        <v>583</v>
      </c>
      <c r="X98" s="208">
        <f>INDEX('Revenue by Customer'!Y:Y,MATCH('Full Customer List'!$B98,'Revenue by Customer'!$A:$A,0))</f>
        <v>418</v>
      </c>
      <c r="Y98" s="208">
        <f>INDEX('Revenue by Customer'!Z:Z,MATCH('Full Customer List'!$B98,'Revenue by Customer'!$A:$A,0))</f>
        <v>418</v>
      </c>
      <c r="Z98" s="208">
        <f>INDEX('Revenue by Customer'!AA:AA,MATCH('Full Customer List'!$B98,'Revenue by Customer'!$A:$A,0))</f>
        <v>418</v>
      </c>
      <c r="AA98" s="208">
        <f>INDEX('Revenue by Customer'!AB:AB,MATCH('Full Customer List'!$B98,'Revenue by Customer'!$A:$A,0))</f>
        <v>418</v>
      </c>
      <c r="AB98" s="208">
        <f>INDEX('Revenue by Customer'!AC:AC,MATCH('Full Customer List'!$B98,'Revenue by Customer'!$A:$A,0))</f>
        <v>418</v>
      </c>
    </row>
    <row r="99" spans="2:28" ht="12" customHeight="1">
      <c r="B99" s="175" t="s">
        <v>718</v>
      </c>
      <c r="C99" s="175" t="str">
        <f>INDEX('Customer List'!$B:$B,MATCH('Full Customer List'!$B99,'Customer List'!$A:$A,0))</f>
        <v>Active</v>
      </c>
      <c r="D99" s="175" t="str">
        <f>INDEX('Customer List'!$C:$C,MATCH('Full Customer List'!$B99,'Customer List'!$A:$A,0))</f>
        <v>Property manager</v>
      </c>
      <c r="E99" s="175" t="str">
        <f>INDEX('Customer List Mapping'!$C:$C,MATCH('Full Customer List'!D99,'Customer List Mapping'!$B:$B,0))</f>
        <v>Property Manager</v>
      </c>
      <c r="F99" s="208">
        <f>INDEX('Customer List'!$K:$K,MATCH('Full Customer List'!$B99,'Customer List'!$A:$A,0))</f>
        <v>5</v>
      </c>
      <c r="G99" s="208"/>
      <c r="H99" s="215">
        <v>45323</v>
      </c>
      <c r="I99" s="215"/>
      <c r="J99" s="208">
        <f>INDEX('Revenue by Customer'!K:K,MATCH('Full Customer List'!$B99,'Revenue by Customer'!$A:$A,0))</f>
        <v>460</v>
      </c>
      <c r="K99" s="208">
        <f>INDEX('Revenue by Customer'!L:L,MATCH('Full Customer List'!$B99,'Revenue by Customer'!$A:$A,0))</f>
        <v>510</v>
      </c>
      <c r="L99" s="208">
        <f>INDEX('Revenue by Customer'!M:M,MATCH('Full Customer List'!$B99,'Revenue by Customer'!$A:$A,0))</f>
        <v>510</v>
      </c>
      <c r="M99" s="208">
        <f>INDEX('Revenue by Customer'!N:N,MATCH('Full Customer List'!$B99,'Revenue by Customer'!$A:$A,0))</f>
        <v>510</v>
      </c>
      <c r="N99" s="208">
        <f>INDEX('Revenue by Customer'!O:O,MATCH('Full Customer List'!$B99,'Revenue by Customer'!$A:$A,0))</f>
        <v>850</v>
      </c>
      <c r="O99" s="208">
        <f>INDEX('Revenue by Customer'!P:P,MATCH('Full Customer List'!$B99,'Revenue by Customer'!$A:$A,0))</f>
        <v>600</v>
      </c>
      <c r="P99" s="208">
        <f>INDEX('Revenue by Customer'!Q:Q,MATCH('Full Customer List'!$B99,'Revenue by Customer'!$A:$A,0))</f>
        <v>600</v>
      </c>
      <c r="Q99" s="208">
        <f>INDEX('Revenue by Customer'!R:R,MATCH('Full Customer List'!$B99,'Revenue by Customer'!$A:$A,0))</f>
        <v>690</v>
      </c>
      <c r="R99" s="208">
        <f>INDEX('Revenue by Customer'!S:S,MATCH('Full Customer List'!$B99,'Revenue by Customer'!$A:$A,0))</f>
        <v>690</v>
      </c>
      <c r="S99" s="208">
        <f>INDEX('Revenue by Customer'!T:T,MATCH('Full Customer List'!$B99,'Revenue by Customer'!$A:$A,0))</f>
        <v>780</v>
      </c>
      <c r="T99" s="208">
        <f>INDEX('Revenue by Customer'!U:U,MATCH('Full Customer List'!$B99,'Revenue by Customer'!$A:$A,0))</f>
        <v>815</v>
      </c>
      <c r="U99" s="208">
        <f>INDEX('Revenue by Customer'!V:V,MATCH('Full Customer List'!$B99,'Revenue by Customer'!$A:$A,0))</f>
        <v>815</v>
      </c>
      <c r="V99" s="208">
        <f>INDEX('Revenue by Customer'!W:W,MATCH('Full Customer List'!$B99,'Revenue by Customer'!$A:$A,0))</f>
        <v>420</v>
      </c>
      <c r="W99" s="208">
        <f>INDEX('Revenue by Customer'!X:X,MATCH('Full Customer List'!$B99,'Revenue by Customer'!$A:$A,0))</f>
        <v>909</v>
      </c>
      <c r="X99" s="208">
        <f>INDEX('Revenue by Customer'!Y:Y,MATCH('Full Customer List'!$B99,'Revenue by Customer'!$A:$A,0))</f>
        <v>789</v>
      </c>
      <c r="Y99" s="208">
        <f>INDEX('Revenue by Customer'!Z:Z,MATCH('Full Customer List'!$B99,'Revenue by Customer'!$A:$A,0))</f>
        <v>595</v>
      </c>
      <c r="Z99" s="208">
        <f>INDEX('Revenue by Customer'!AA:AA,MATCH('Full Customer List'!$B99,'Revenue by Customer'!$A:$A,0))</f>
        <v>692</v>
      </c>
      <c r="AA99" s="208">
        <f>INDEX('Revenue by Customer'!AB:AB,MATCH('Full Customer List'!$B99,'Revenue by Customer'!$A:$A,0))</f>
        <v>692</v>
      </c>
      <c r="AB99" s="208">
        <f>INDEX('Revenue by Customer'!AC:AC,MATCH('Full Customer List'!$B99,'Revenue by Customer'!$A:$A,0))</f>
        <v>692</v>
      </c>
    </row>
    <row r="100" spans="2:28" ht="12" customHeight="1">
      <c r="B100" s="175" t="s">
        <v>719</v>
      </c>
      <c r="C100" s="175" t="str">
        <f>INDEX('Customer List'!$B:$B,MATCH('Full Customer List'!$B100,'Customer List'!$A:$A,0))</f>
        <v>Former client</v>
      </c>
      <c r="D100" s="175" t="str">
        <f>INDEX('Customer List'!$C:$C,MATCH('Full Customer List'!$B100,'Customer List'!$A:$A,0))</f>
        <v>Property manager</v>
      </c>
      <c r="E100" s="175" t="str">
        <f>INDEX('Customer List Mapping'!$C:$C,MATCH('Full Customer List'!D100,'Customer List Mapping'!$B:$B,0))</f>
        <v>Property Manager</v>
      </c>
      <c r="F100" s="208">
        <f>INDEX('Customer List'!$K:$K,MATCH('Full Customer List'!$B100,'Customer List'!$A:$A,0))</f>
        <v>90</v>
      </c>
      <c r="G100" s="208"/>
      <c r="H100" s="215">
        <v>45962</v>
      </c>
      <c r="I100" s="215">
        <v>46053</v>
      </c>
      <c r="J100" s="208" t="str">
        <f>INDEX('Revenue by Customer'!K:K,MATCH('Full Customer List'!$B100,'Revenue by Customer'!$A:$A,0))</f>
        <v/>
      </c>
      <c r="K100" s="208" t="str">
        <f>INDEX('Revenue by Customer'!L:L,MATCH('Full Customer List'!$B100,'Revenue by Customer'!$A:$A,0))</f>
        <v/>
      </c>
      <c r="L100" s="208" t="str">
        <f>INDEX('Revenue by Customer'!M:M,MATCH('Full Customer List'!$B100,'Revenue by Customer'!$A:$A,0))</f>
        <v/>
      </c>
      <c r="M100" s="208" t="str">
        <f>INDEX('Revenue by Customer'!N:N,MATCH('Full Customer List'!$B100,'Revenue by Customer'!$A:$A,0))</f>
        <v/>
      </c>
      <c r="N100" s="208" t="str">
        <f>INDEX('Revenue by Customer'!O:O,MATCH('Full Customer List'!$B100,'Revenue by Customer'!$A:$A,0))</f>
        <v/>
      </c>
      <c r="O100" s="208" t="str">
        <f>INDEX('Revenue by Customer'!P:P,MATCH('Full Customer List'!$B100,'Revenue by Customer'!$A:$A,0))</f>
        <v/>
      </c>
      <c r="P100" s="208" t="str">
        <f>INDEX('Revenue by Customer'!Q:Q,MATCH('Full Customer List'!$B100,'Revenue by Customer'!$A:$A,0))</f>
        <v/>
      </c>
      <c r="Q100" s="208" t="str">
        <f>INDEX('Revenue by Customer'!R:R,MATCH('Full Customer List'!$B100,'Revenue by Customer'!$A:$A,0))</f>
        <v/>
      </c>
      <c r="R100" s="208" t="str">
        <f>INDEX('Revenue by Customer'!S:S,MATCH('Full Customer List'!$B100,'Revenue by Customer'!$A:$A,0))</f>
        <v/>
      </c>
      <c r="S100" s="208" t="str">
        <f>INDEX('Revenue by Customer'!T:T,MATCH('Full Customer List'!$B100,'Revenue by Customer'!$A:$A,0))</f>
        <v/>
      </c>
      <c r="T100" s="208">
        <f>INDEX('Revenue by Customer'!U:U,MATCH('Full Customer List'!$B100,'Revenue by Customer'!$A:$A,0))</f>
        <v>3947.5</v>
      </c>
      <c r="U100" s="208">
        <f>INDEX('Revenue by Customer'!V:V,MATCH('Full Customer List'!$B100,'Revenue by Customer'!$A:$A,0))</f>
        <v>2665</v>
      </c>
      <c r="V100" s="208">
        <f>INDEX('Revenue by Customer'!W:W,MATCH('Full Customer List'!$B100,'Revenue by Customer'!$A:$A,0))</f>
        <v>1947.5</v>
      </c>
      <c r="W100" s="208">
        <f>INDEX('Revenue by Customer'!X:X,MATCH('Full Customer List'!$B100,'Revenue by Customer'!$A:$A,0))</f>
        <v>0</v>
      </c>
      <c r="X100" s="208" t="str">
        <f>INDEX('Revenue by Customer'!Y:Y,MATCH('Full Customer List'!$B100,'Revenue by Customer'!$A:$A,0))</f>
        <v/>
      </c>
      <c r="Y100" s="208" t="str">
        <f>INDEX('Revenue by Customer'!Z:Z,MATCH('Full Customer List'!$B100,'Revenue by Customer'!$A:$A,0))</f>
        <v/>
      </c>
      <c r="Z100" s="208" t="str">
        <f>INDEX('Revenue by Customer'!AA:AA,MATCH('Full Customer List'!$B100,'Revenue by Customer'!$A:$A,0))</f>
        <v/>
      </c>
      <c r="AA100" s="208" t="str">
        <f>INDEX('Revenue by Customer'!AB:AB,MATCH('Full Customer List'!$B100,'Revenue by Customer'!$A:$A,0))</f>
        <v/>
      </c>
      <c r="AB100" s="208" t="str">
        <f>INDEX('Revenue by Customer'!AC:AC,MATCH('Full Customer List'!$B100,'Revenue by Customer'!$A:$A,0))</f>
        <v/>
      </c>
    </row>
    <row r="101" spans="2:28" ht="12" customHeight="1">
      <c r="B101" s="175" t="s">
        <v>721</v>
      </c>
      <c r="C101" s="175" t="str">
        <f>INDEX('Customer List'!$B:$B,MATCH('Full Customer List'!$B101,'Customer List'!$A:$A,0))</f>
        <v>Active</v>
      </c>
      <c r="D101" s="175" t="str">
        <f>INDEX('Customer List'!$C:$C,MATCH('Full Customer List'!$B101,'Customer List'!$A:$A,0))</f>
        <v>Property manager</v>
      </c>
      <c r="E101" s="175" t="str">
        <f>INDEX('Customer List Mapping'!$C:$C,MATCH('Full Customer List'!D101,'Customer List Mapping'!$B:$B,0))</f>
        <v>Property Manager</v>
      </c>
      <c r="F101" s="208">
        <f>INDEX('Customer List'!$K:$K,MATCH('Full Customer List'!$B101,'Customer List'!$A:$A,0))</f>
        <v>12</v>
      </c>
      <c r="G101" s="208"/>
      <c r="H101" s="215">
        <v>45261</v>
      </c>
      <c r="I101" s="215"/>
      <c r="J101" s="208">
        <f>INDEX('Revenue by Customer'!K:K,MATCH('Full Customer List'!$B101,'Revenue by Customer'!$A:$A,0))</f>
        <v>675</v>
      </c>
      <c r="K101" s="208">
        <f>INDEX('Revenue by Customer'!L:L,MATCH('Full Customer List'!$B101,'Revenue by Customer'!$A:$A,0))</f>
        <v>495</v>
      </c>
      <c r="L101" s="208">
        <f>INDEX('Revenue by Customer'!M:M,MATCH('Full Customer List'!$B101,'Revenue by Customer'!$A:$A,0))</f>
        <v>495</v>
      </c>
      <c r="M101" s="208">
        <f>INDEX('Revenue by Customer'!N:N,MATCH('Full Customer List'!$B101,'Revenue by Customer'!$A:$A,0))</f>
        <v>425</v>
      </c>
      <c r="N101" s="208">
        <f>INDEX('Revenue by Customer'!O:O,MATCH('Full Customer List'!$B101,'Revenue by Customer'!$A:$A,0))</f>
        <v>425</v>
      </c>
      <c r="O101" s="208">
        <f>INDEX('Revenue by Customer'!P:P,MATCH('Full Customer List'!$B101,'Revenue by Customer'!$A:$A,0))</f>
        <v>425</v>
      </c>
      <c r="P101" s="208">
        <f>INDEX('Revenue by Customer'!Q:Q,MATCH('Full Customer List'!$B101,'Revenue by Customer'!$A:$A,0))</f>
        <v>425</v>
      </c>
      <c r="Q101" s="208">
        <f>INDEX('Revenue by Customer'!R:R,MATCH('Full Customer List'!$B101,'Revenue by Customer'!$A:$A,0))</f>
        <v>425</v>
      </c>
      <c r="R101" s="208">
        <f>INDEX('Revenue by Customer'!S:S,MATCH('Full Customer List'!$B101,'Revenue by Customer'!$A:$A,0))</f>
        <v>425</v>
      </c>
      <c r="S101" s="208">
        <f>INDEX('Revenue by Customer'!T:T,MATCH('Full Customer List'!$B101,'Revenue by Customer'!$A:$A,0))</f>
        <v>425</v>
      </c>
      <c r="T101" s="208">
        <f>INDEX('Revenue by Customer'!U:U,MATCH('Full Customer List'!$B101,'Revenue by Customer'!$A:$A,0))</f>
        <v>425</v>
      </c>
      <c r="U101" s="208">
        <f>INDEX('Revenue by Customer'!V:V,MATCH('Full Customer List'!$B101,'Revenue by Customer'!$A:$A,0))</f>
        <v>450</v>
      </c>
      <c r="V101" s="208">
        <f>INDEX('Revenue by Customer'!W:W,MATCH('Full Customer List'!$B101,'Revenue by Customer'!$A:$A,0))</f>
        <v>615</v>
      </c>
      <c r="W101" s="208">
        <f>INDEX('Revenue by Customer'!X:X,MATCH('Full Customer List'!$B101,'Revenue by Customer'!$A:$A,0))</f>
        <v>450</v>
      </c>
      <c r="X101" s="208">
        <f>INDEX('Revenue by Customer'!Y:Y,MATCH('Full Customer List'!$B101,'Revenue by Customer'!$A:$A,0))</f>
        <v>630</v>
      </c>
      <c r="Y101" s="208">
        <f>INDEX('Revenue by Customer'!Z:Z,MATCH('Full Customer List'!$B101,'Revenue by Customer'!$A:$A,0))</f>
        <v>630</v>
      </c>
      <c r="Z101" s="208">
        <f>INDEX('Revenue by Customer'!AA:AA,MATCH('Full Customer List'!$B101,'Revenue by Customer'!$A:$A,0))</f>
        <v>1020</v>
      </c>
      <c r="AA101" s="208">
        <f>INDEX('Revenue by Customer'!AB:AB,MATCH('Full Customer List'!$B101,'Revenue by Customer'!$A:$A,0))</f>
        <v>1440</v>
      </c>
      <c r="AB101" s="208">
        <f>INDEX('Revenue by Customer'!AC:AC,MATCH('Full Customer List'!$B101,'Revenue by Customer'!$A:$A,0))</f>
        <v>1440</v>
      </c>
    </row>
    <row r="102" spans="2:28" ht="12" customHeight="1">
      <c r="B102" s="175" t="s">
        <v>722</v>
      </c>
      <c r="C102" s="175" t="str">
        <f>INDEX('Customer List'!$B:$B,MATCH('Full Customer List'!$B102,'Customer List'!$A:$A,0))</f>
        <v>Active</v>
      </c>
      <c r="D102" s="175" t="str">
        <f>INDEX('Customer List'!$C:$C,MATCH('Full Customer List'!$B102,'Customer List'!$A:$A,0))</f>
        <v>Property manager</v>
      </c>
      <c r="E102" s="175" t="str">
        <f>INDEX('Customer List Mapping'!$C:$C,MATCH('Full Customer List'!D102,'Customer List Mapping'!$B:$B,0))</f>
        <v>Property Manager</v>
      </c>
      <c r="F102" s="208">
        <f>INDEX('Customer List'!$K:$K,MATCH('Full Customer List'!$B102,'Customer List'!$A:$A,0))</f>
        <v>12</v>
      </c>
      <c r="G102" s="208"/>
      <c r="H102" s="215">
        <v>45474</v>
      </c>
      <c r="I102" s="215"/>
      <c r="J102" s="208">
        <f>INDEX('Revenue by Customer'!K:K,MATCH('Full Customer List'!$B102,'Revenue by Customer'!$A:$A,0))</f>
        <v>560</v>
      </c>
      <c r="K102" s="208">
        <f>INDEX('Revenue by Customer'!L:L,MATCH('Full Customer List'!$B102,'Revenue by Customer'!$A:$A,0))</f>
        <v>560</v>
      </c>
      <c r="L102" s="208">
        <f>INDEX('Revenue by Customer'!M:M,MATCH('Full Customer List'!$B102,'Revenue by Customer'!$A:$A,0))</f>
        <v>560</v>
      </c>
      <c r="M102" s="208">
        <f>INDEX('Revenue by Customer'!N:N,MATCH('Full Customer List'!$B102,'Revenue by Customer'!$A:$A,0))</f>
        <v>560</v>
      </c>
      <c r="N102" s="208">
        <f>INDEX('Revenue by Customer'!O:O,MATCH('Full Customer List'!$B102,'Revenue by Customer'!$A:$A,0))</f>
        <v>560</v>
      </c>
      <c r="O102" s="208">
        <f>INDEX('Revenue by Customer'!P:P,MATCH('Full Customer List'!$B102,'Revenue by Customer'!$A:$A,0))</f>
        <v>560</v>
      </c>
      <c r="P102" s="208">
        <f>INDEX('Revenue by Customer'!Q:Q,MATCH('Full Customer List'!$B102,'Revenue by Customer'!$A:$A,0))</f>
        <v>595</v>
      </c>
      <c r="Q102" s="208">
        <f>INDEX('Revenue by Customer'!R:R,MATCH('Full Customer List'!$B102,'Revenue by Customer'!$A:$A,0))</f>
        <v>595</v>
      </c>
      <c r="R102" s="208">
        <f>INDEX('Revenue by Customer'!S:S,MATCH('Full Customer List'!$B102,'Revenue by Customer'!$A:$A,0))</f>
        <v>595</v>
      </c>
      <c r="S102" s="208">
        <f>INDEX('Revenue by Customer'!T:T,MATCH('Full Customer List'!$B102,'Revenue by Customer'!$A:$A,0))</f>
        <v>660</v>
      </c>
      <c r="T102" s="208">
        <f>INDEX('Revenue by Customer'!U:U,MATCH('Full Customer List'!$B102,'Revenue by Customer'!$A:$A,0))</f>
        <v>660</v>
      </c>
      <c r="U102" s="208">
        <f>INDEX('Revenue by Customer'!V:V,MATCH('Full Customer List'!$B102,'Revenue by Customer'!$A:$A,0))</f>
        <v>660</v>
      </c>
      <c r="V102" s="208">
        <f>INDEX('Revenue by Customer'!W:W,MATCH('Full Customer List'!$B102,'Revenue by Customer'!$A:$A,0))</f>
        <v>725</v>
      </c>
      <c r="W102" s="208">
        <f>INDEX('Revenue by Customer'!X:X,MATCH('Full Customer List'!$B102,'Revenue by Customer'!$A:$A,0))</f>
        <v>725</v>
      </c>
      <c r="X102" s="208">
        <f>INDEX('Revenue by Customer'!Y:Y,MATCH('Full Customer List'!$B102,'Revenue by Customer'!$A:$A,0))</f>
        <v>725</v>
      </c>
      <c r="Y102" s="208">
        <f>INDEX('Revenue by Customer'!Z:Z,MATCH('Full Customer List'!$B102,'Revenue by Customer'!$A:$A,0))</f>
        <v>725</v>
      </c>
      <c r="Z102" s="208">
        <f>INDEX('Revenue by Customer'!AA:AA,MATCH('Full Customer List'!$B102,'Revenue by Customer'!$A:$A,0))</f>
        <v>725</v>
      </c>
      <c r="AA102" s="208">
        <f>INDEX('Revenue by Customer'!AB:AB,MATCH('Full Customer List'!$B102,'Revenue by Customer'!$A:$A,0))</f>
        <v>725</v>
      </c>
      <c r="AB102" s="208">
        <f>INDEX('Revenue by Customer'!AC:AC,MATCH('Full Customer List'!$B102,'Revenue by Customer'!$A:$A,0))</f>
        <v>730</v>
      </c>
    </row>
    <row r="103" spans="2:28" ht="12" customHeight="1">
      <c r="B103" s="175" t="s">
        <v>723</v>
      </c>
      <c r="C103" s="175" t="str">
        <f>INDEX('Customer List'!$B:$B,MATCH('Full Customer List'!$B103,'Customer List'!$A:$A,0))</f>
        <v>Former client</v>
      </c>
      <c r="D103" s="175" t="str">
        <f>INDEX('Customer List'!$C:$C,MATCH('Full Customer List'!$B103,'Customer List'!$A:$A,0))</f>
        <v>Property manager</v>
      </c>
      <c r="E103" s="175" t="str">
        <f>INDEX('Customer List Mapping'!$C:$C,MATCH('Full Customer List'!D103,'Customer List Mapping'!$B:$B,0))</f>
        <v>Property Manager</v>
      </c>
      <c r="F103" s="208">
        <f>INDEX('Customer List'!$K:$K,MATCH('Full Customer List'!$B103,'Customer List'!$A:$A,0))</f>
        <v>48</v>
      </c>
      <c r="G103" s="208"/>
      <c r="H103" s="215">
        <v>45689</v>
      </c>
      <c r="I103" s="215">
        <v>45869</v>
      </c>
      <c r="J103" s="208" t="str">
        <f>INDEX('Revenue by Customer'!K:K,MATCH('Full Customer List'!$B103,'Revenue by Customer'!$A:$A,0))</f>
        <v/>
      </c>
      <c r="K103" s="208">
        <f>INDEX('Revenue by Customer'!L:L,MATCH('Full Customer List'!$B103,'Revenue by Customer'!$A:$A,0))</f>
        <v>1620</v>
      </c>
      <c r="L103" s="208">
        <f>INDEX('Revenue by Customer'!M:M,MATCH('Full Customer List'!$B103,'Revenue by Customer'!$A:$A,0))</f>
        <v>2380</v>
      </c>
      <c r="M103" s="208">
        <f>INDEX('Revenue by Customer'!N:N,MATCH('Full Customer List'!$B103,'Revenue by Customer'!$A:$A,0))</f>
        <v>1800</v>
      </c>
      <c r="N103" s="208">
        <f>INDEX('Revenue by Customer'!O:O,MATCH('Full Customer List'!$B103,'Revenue by Customer'!$A:$A,0))</f>
        <v>2100</v>
      </c>
      <c r="O103" s="208">
        <f>INDEX('Revenue by Customer'!P:P,MATCH('Full Customer List'!$B103,'Revenue by Customer'!$A:$A,0))</f>
        <v>2563.5</v>
      </c>
      <c r="P103" s="208">
        <f>INDEX('Revenue by Customer'!Q:Q,MATCH('Full Customer List'!$B103,'Revenue by Customer'!$A:$A,0))</f>
        <v>468.5</v>
      </c>
      <c r="Q103" s="208" t="str">
        <f>INDEX('Revenue by Customer'!R:R,MATCH('Full Customer List'!$B103,'Revenue by Customer'!$A:$A,0))</f>
        <v/>
      </c>
      <c r="R103" s="208" t="str">
        <f>INDEX('Revenue by Customer'!S:S,MATCH('Full Customer List'!$B103,'Revenue by Customer'!$A:$A,0))</f>
        <v/>
      </c>
      <c r="S103" s="208" t="str">
        <f>INDEX('Revenue by Customer'!T:T,MATCH('Full Customer List'!$B103,'Revenue by Customer'!$A:$A,0))</f>
        <v/>
      </c>
      <c r="T103" s="208" t="str">
        <f>INDEX('Revenue by Customer'!U:U,MATCH('Full Customer List'!$B103,'Revenue by Customer'!$A:$A,0))</f>
        <v/>
      </c>
      <c r="U103" s="208" t="str">
        <f>INDEX('Revenue by Customer'!V:V,MATCH('Full Customer List'!$B103,'Revenue by Customer'!$A:$A,0))</f>
        <v/>
      </c>
      <c r="V103" s="208" t="str">
        <f>INDEX('Revenue by Customer'!W:W,MATCH('Full Customer List'!$B103,'Revenue by Customer'!$A:$A,0))</f>
        <v/>
      </c>
      <c r="W103" s="208" t="str">
        <f>INDEX('Revenue by Customer'!X:X,MATCH('Full Customer List'!$B103,'Revenue by Customer'!$A:$A,0))</f>
        <v/>
      </c>
      <c r="X103" s="208" t="str">
        <f>INDEX('Revenue by Customer'!Y:Y,MATCH('Full Customer List'!$B103,'Revenue by Customer'!$A:$A,0))</f>
        <v/>
      </c>
      <c r="Y103" s="208" t="str">
        <f>INDEX('Revenue by Customer'!Z:Z,MATCH('Full Customer List'!$B103,'Revenue by Customer'!$A:$A,0))</f>
        <v/>
      </c>
      <c r="Z103" s="208">
        <f>INDEX('Revenue by Customer'!AA:AA,MATCH('Full Customer List'!$B103,'Revenue by Customer'!$A:$A,0))</f>
        <v>4145</v>
      </c>
      <c r="AA103" s="208">
        <f>INDEX('Revenue by Customer'!AB:AB,MATCH('Full Customer List'!$B103,'Revenue by Customer'!$A:$A,0))</f>
        <v>2000</v>
      </c>
      <c r="AB103" s="208">
        <f>INDEX('Revenue by Customer'!AC:AC,MATCH('Full Customer List'!$B103,'Revenue by Customer'!$A:$A,0))</f>
        <v>2000</v>
      </c>
    </row>
    <row r="104" spans="2:28" ht="12" customHeight="1">
      <c r="B104" s="175" t="s">
        <v>724</v>
      </c>
      <c r="C104" s="175" t="str">
        <f>INDEX('Customer List'!$B:$B,MATCH('Full Customer List'!$B104,'Customer List'!$A:$A,0))</f>
        <v>Active</v>
      </c>
      <c r="D104" s="175" t="str">
        <f>INDEX('Customer List'!$C:$C,MATCH('Full Customer List'!$B104,'Customer List'!$A:$A,0))</f>
        <v>Property manager</v>
      </c>
      <c r="E104" s="175" t="str">
        <f>INDEX('Customer List Mapping'!$C:$C,MATCH('Full Customer List'!D104,'Customer List Mapping'!$B:$B,0))</f>
        <v>Property Manager</v>
      </c>
      <c r="F104" s="208">
        <f>INDEX('Customer List'!$K:$K,MATCH('Full Customer List'!$B104,'Customer List'!$A:$A,0))</f>
        <v>12</v>
      </c>
      <c r="G104" s="208"/>
      <c r="H104" s="215">
        <v>45505</v>
      </c>
      <c r="I104" s="215"/>
      <c r="J104" s="208">
        <f>INDEX('Revenue by Customer'!K:K,MATCH('Full Customer List'!$B104,'Revenue by Customer'!$A:$A,0))</f>
        <v>395</v>
      </c>
      <c r="K104" s="208">
        <f>INDEX('Revenue by Customer'!L:L,MATCH('Full Customer List'!$B104,'Revenue by Customer'!$A:$A,0))</f>
        <v>395</v>
      </c>
      <c r="L104" s="208">
        <f>INDEX('Revenue by Customer'!M:M,MATCH('Full Customer List'!$B104,'Revenue by Customer'!$A:$A,0))</f>
        <v>395</v>
      </c>
      <c r="M104" s="208">
        <f>INDEX('Revenue by Customer'!N:N,MATCH('Full Customer List'!$B104,'Revenue by Customer'!$A:$A,0))</f>
        <v>395</v>
      </c>
      <c r="N104" s="208">
        <f>INDEX('Revenue by Customer'!O:O,MATCH('Full Customer List'!$B104,'Revenue by Customer'!$A:$A,0))</f>
        <v>395</v>
      </c>
      <c r="O104" s="208">
        <f>INDEX('Revenue by Customer'!P:P,MATCH('Full Customer List'!$B104,'Revenue by Customer'!$A:$A,0))</f>
        <v>395</v>
      </c>
      <c r="P104" s="208">
        <f>INDEX('Revenue by Customer'!Q:Q,MATCH('Full Customer List'!$B104,'Revenue by Customer'!$A:$A,0))</f>
        <v>395</v>
      </c>
      <c r="Q104" s="208">
        <f>INDEX('Revenue by Customer'!R:R,MATCH('Full Customer List'!$B104,'Revenue by Customer'!$A:$A,0))</f>
        <v>440</v>
      </c>
      <c r="R104" s="208">
        <f>INDEX('Revenue by Customer'!S:S,MATCH('Full Customer List'!$B104,'Revenue by Customer'!$A:$A,0))</f>
        <v>350</v>
      </c>
      <c r="S104" s="208">
        <f>INDEX('Revenue by Customer'!T:T,MATCH('Full Customer List'!$B104,'Revenue by Customer'!$A:$A,0))</f>
        <v>350</v>
      </c>
      <c r="T104" s="208">
        <f>INDEX('Revenue by Customer'!U:U,MATCH('Full Customer List'!$B104,'Revenue by Customer'!$A:$A,0))</f>
        <v>350</v>
      </c>
      <c r="U104" s="208">
        <f>INDEX('Revenue by Customer'!V:V,MATCH('Full Customer List'!$B104,'Revenue by Customer'!$A:$A,0))</f>
        <v>425</v>
      </c>
      <c r="V104" s="208">
        <f>INDEX('Revenue by Customer'!W:W,MATCH('Full Customer List'!$B104,'Revenue by Customer'!$A:$A,0))</f>
        <v>500</v>
      </c>
      <c r="W104" s="208">
        <f>INDEX('Revenue by Customer'!X:X,MATCH('Full Customer List'!$B104,'Revenue by Customer'!$A:$A,0))</f>
        <v>1775</v>
      </c>
      <c r="X104" s="208">
        <f>INDEX('Revenue by Customer'!Y:Y,MATCH('Full Customer List'!$B104,'Revenue by Customer'!$A:$A,0))</f>
        <v>800</v>
      </c>
      <c r="Y104" s="208">
        <f>INDEX('Revenue by Customer'!Z:Z,MATCH('Full Customer List'!$B104,'Revenue by Customer'!$A:$A,0))</f>
        <v>725</v>
      </c>
      <c r="Z104" s="208">
        <f>INDEX('Revenue by Customer'!AA:AA,MATCH('Full Customer List'!$B104,'Revenue by Customer'!$A:$A,0))</f>
        <v>725</v>
      </c>
      <c r="AA104" s="208">
        <f>INDEX('Revenue by Customer'!AB:AB,MATCH('Full Customer List'!$B104,'Revenue by Customer'!$A:$A,0))</f>
        <v>725</v>
      </c>
      <c r="AB104" s="208">
        <f>INDEX('Revenue by Customer'!AC:AC,MATCH('Full Customer List'!$B104,'Revenue by Customer'!$A:$A,0))</f>
        <v>875</v>
      </c>
    </row>
    <row r="105" spans="2:28" ht="12" customHeight="1">
      <c r="B105" s="175" t="s">
        <v>725</v>
      </c>
      <c r="C105" s="175" t="str">
        <f>INDEX('Customer List'!$B:$B,MATCH('Full Customer List'!$B105,'Customer List'!$A:$A,0))</f>
        <v>Active</v>
      </c>
      <c r="D105" s="175" t="str">
        <f>INDEX('Customer List'!$C:$C,MATCH('Full Customer List'!$B105,'Customer List'!$A:$A,0))</f>
        <v>Property manager</v>
      </c>
      <c r="E105" s="175" t="str">
        <f>INDEX('Customer List Mapping'!$C:$C,MATCH('Full Customer List'!D105,'Customer List Mapping'!$B:$B,0))</f>
        <v>Property Manager</v>
      </c>
      <c r="F105" s="208">
        <f>INDEX('Customer List'!$K:$K,MATCH('Full Customer List'!$B105,'Customer List'!$A:$A,0))</f>
        <v>7</v>
      </c>
      <c r="G105" s="208"/>
      <c r="H105" s="215">
        <v>45566</v>
      </c>
      <c r="I105" s="215"/>
      <c r="J105" s="208">
        <f>INDEX('Revenue by Customer'!K:K,MATCH('Full Customer List'!$B105,'Revenue by Customer'!$A:$A,0))</f>
        <v>466</v>
      </c>
      <c r="K105" s="208">
        <f>INDEX('Revenue by Customer'!L:L,MATCH('Full Customer List'!$B105,'Revenue by Customer'!$A:$A,0))</f>
        <v>466</v>
      </c>
      <c r="L105" s="208">
        <f>INDEX('Revenue by Customer'!M:M,MATCH('Full Customer List'!$B105,'Revenue by Customer'!$A:$A,0))</f>
        <v>466</v>
      </c>
      <c r="M105" s="208">
        <f>INDEX('Revenue by Customer'!N:N,MATCH('Full Customer List'!$B105,'Revenue by Customer'!$A:$A,0))</f>
        <v>387</v>
      </c>
      <c r="N105" s="208">
        <f>INDEX('Revenue by Customer'!O:O,MATCH('Full Customer List'!$B105,'Revenue by Customer'!$A:$A,0))</f>
        <v>387</v>
      </c>
      <c r="O105" s="208">
        <f>INDEX('Revenue by Customer'!P:P,MATCH('Full Customer List'!$B105,'Revenue by Customer'!$A:$A,0))</f>
        <v>387</v>
      </c>
      <c r="P105" s="208">
        <f>INDEX('Revenue by Customer'!Q:Q,MATCH('Full Customer List'!$B105,'Revenue by Customer'!$A:$A,0))</f>
        <v>387</v>
      </c>
      <c r="Q105" s="208">
        <f>INDEX('Revenue by Customer'!R:R,MATCH('Full Customer List'!$B105,'Revenue by Customer'!$A:$A,0))</f>
        <v>387</v>
      </c>
      <c r="R105" s="208">
        <f>INDEX('Revenue by Customer'!S:S,MATCH('Full Customer List'!$B105,'Revenue by Customer'!$A:$A,0))</f>
        <v>387</v>
      </c>
      <c r="S105" s="208">
        <f>INDEX('Revenue by Customer'!T:T,MATCH('Full Customer List'!$B105,'Revenue by Customer'!$A:$A,0))</f>
        <v>500</v>
      </c>
      <c r="T105" s="208">
        <f>INDEX('Revenue by Customer'!U:U,MATCH('Full Customer List'!$B105,'Revenue by Customer'!$A:$A,0))</f>
        <v>560</v>
      </c>
      <c r="U105" s="208">
        <f>INDEX('Revenue by Customer'!V:V,MATCH('Full Customer List'!$B105,'Revenue by Customer'!$A:$A,0))</f>
        <v>645</v>
      </c>
      <c r="V105" s="208">
        <f>INDEX('Revenue by Customer'!W:W,MATCH('Full Customer List'!$B105,'Revenue by Customer'!$A:$A,0))</f>
        <v>900</v>
      </c>
      <c r="W105" s="208">
        <f>INDEX('Revenue by Customer'!X:X,MATCH('Full Customer List'!$B105,'Revenue by Customer'!$A:$A,0))</f>
        <v>730</v>
      </c>
      <c r="X105" s="208">
        <f>INDEX('Revenue by Customer'!Y:Y,MATCH('Full Customer List'!$B105,'Revenue by Customer'!$A:$A,0))</f>
        <v>730</v>
      </c>
      <c r="Y105" s="208">
        <f>INDEX('Revenue by Customer'!Z:Z,MATCH('Full Customer List'!$B105,'Revenue by Customer'!$A:$A,0))</f>
        <v>730</v>
      </c>
      <c r="Z105" s="208">
        <f>INDEX('Revenue by Customer'!AA:AA,MATCH('Full Customer List'!$B105,'Revenue by Customer'!$A:$A,0))</f>
        <v>730</v>
      </c>
      <c r="AA105" s="208">
        <f>INDEX('Revenue by Customer'!AB:AB,MATCH('Full Customer List'!$B105,'Revenue by Customer'!$A:$A,0))</f>
        <v>980</v>
      </c>
      <c r="AB105" s="208">
        <f>INDEX('Revenue by Customer'!AC:AC,MATCH('Full Customer List'!$B105,'Revenue by Customer'!$A:$A,0))</f>
        <v>730</v>
      </c>
    </row>
    <row r="106" spans="2:28" ht="12" customHeight="1">
      <c r="B106" s="175" t="s">
        <v>726</v>
      </c>
      <c r="C106" s="175" t="str">
        <f>INDEX('Customer List'!$B:$B,MATCH('Full Customer List'!$B106,'Customer List'!$A:$A,0))</f>
        <v>Onboarding</v>
      </c>
      <c r="D106" s="175" t="str">
        <f>INDEX('Customer List'!$C:$C,MATCH('Full Customer List'!$B106,'Customer List'!$A:$A,0))</f>
        <v>Property manager</v>
      </c>
      <c r="E106" s="175" t="str">
        <f>INDEX('Customer List Mapping'!$C:$C,MATCH('Full Customer List'!D106,'Customer List Mapping'!$B:$B,0))</f>
        <v>Property Manager</v>
      </c>
      <c r="F106" s="208">
        <f>INDEX('Customer List'!$K:$K,MATCH('Full Customer List'!$B106,'Customer List'!$A:$A,0))</f>
        <v>79</v>
      </c>
      <c r="G106" s="208"/>
      <c r="H106" s="215">
        <v>46113</v>
      </c>
      <c r="I106" s="215"/>
      <c r="J106" s="208" t="str">
        <f>INDEX('Revenue by Customer'!K:K,MATCH('Full Customer List'!$B106,'Revenue by Customer'!$A:$A,0))</f>
        <v/>
      </c>
      <c r="K106" s="208" t="str">
        <f>INDEX('Revenue by Customer'!L:L,MATCH('Full Customer List'!$B106,'Revenue by Customer'!$A:$A,0))</f>
        <v/>
      </c>
      <c r="L106" s="208" t="str">
        <f>INDEX('Revenue by Customer'!M:M,MATCH('Full Customer List'!$B106,'Revenue by Customer'!$A:$A,0))</f>
        <v/>
      </c>
      <c r="M106" s="208" t="str">
        <f>INDEX('Revenue by Customer'!N:N,MATCH('Full Customer List'!$B106,'Revenue by Customer'!$A:$A,0))</f>
        <v/>
      </c>
      <c r="N106" s="208" t="str">
        <f>INDEX('Revenue by Customer'!O:O,MATCH('Full Customer List'!$B106,'Revenue by Customer'!$A:$A,0))</f>
        <v/>
      </c>
      <c r="O106" s="208" t="str">
        <f>INDEX('Revenue by Customer'!P:P,MATCH('Full Customer List'!$B106,'Revenue by Customer'!$A:$A,0))</f>
        <v/>
      </c>
      <c r="P106" s="208" t="str">
        <f>INDEX('Revenue by Customer'!Q:Q,MATCH('Full Customer List'!$B106,'Revenue by Customer'!$A:$A,0))</f>
        <v/>
      </c>
      <c r="Q106" s="208" t="str">
        <f>INDEX('Revenue by Customer'!R:R,MATCH('Full Customer List'!$B106,'Revenue by Customer'!$A:$A,0))</f>
        <v/>
      </c>
      <c r="R106" s="208" t="str">
        <f>INDEX('Revenue by Customer'!S:S,MATCH('Full Customer List'!$B106,'Revenue by Customer'!$A:$A,0))</f>
        <v/>
      </c>
      <c r="S106" s="208" t="str">
        <f>INDEX('Revenue by Customer'!T:T,MATCH('Full Customer List'!$B106,'Revenue by Customer'!$A:$A,0))</f>
        <v/>
      </c>
      <c r="T106" s="208" t="str">
        <f>INDEX('Revenue by Customer'!U:U,MATCH('Full Customer List'!$B106,'Revenue by Customer'!$A:$A,0))</f>
        <v/>
      </c>
      <c r="U106" s="208" t="str">
        <f>INDEX('Revenue by Customer'!V:V,MATCH('Full Customer List'!$B106,'Revenue by Customer'!$A:$A,0))</f>
        <v/>
      </c>
      <c r="V106" s="208" t="str">
        <f>INDEX('Revenue by Customer'!W:W,MATCH('Full Customer List'!$B106,'Revenue by Customer'!$A:$A,0))</f>
        <v/>
      </c>
      <c r="W106" s="208" t="str">
        <f>INDEX('Revenue by Customer'!X:X,MATCH('Full Customer List'!$B106,'Revenue by Customer'!$A:$A,0))</f>
        <v/>
      </c>
      <c r="X106" s="208" t="str">
        <f>INDEX('Revenue by Customer'!Y:Y,MATCH('Full Customer List'!$B106,'Revenue by Customer'!$A:$A,0))</f>
        <v/>
      </c>
      <c r="Y106" s="208">
        <f>INDEX('Revenue by Customer'!Z:Z,MATCH('Full Customer List'!$B106,'Revenue by Customer'!$A:$A,0))</f>
        <v>3160</v>
      </c>
      <c r="Z106" s="208">
        <f>INDEX('Revenue by Customer'!AA:AA,MATCH('Full Customer List'!$B106,'Revenue by Customer'!$A:$A,0))</f>
        <v>1640</v>
      </c>
      <c r="AA106" s="208">
        <f>INDEX('Revenue by Customer'!AB:AB,MATCH('Full Customer List'!$B106,'Revenue by Customer'!$A:$A,0))</f>
        <v>1580</v>
      </c>
      <c r="AB106" s="208">
        <f>INDEX('Revenue by Customer'!AC:AC,MATCH('Full Customer List'!$B106,'Revenue by Customer'!$A:$A,0))</f>
        <v>1580</v>
      </c>
    </row>
    <row r="107" spans="2:28" ht="12" customHeight="1">
      <c r="B107" s="175" t="s">
        <v>729</v>
      </c>
      <c r="C107" s="175" t="str">
        <f>INDEX('Customer List'!$B:$B,MATCH('Full Customer List'!$B107,'Customer List'!$A:$A,0))</f>
        <v>Active</v>
      </c>
      <c r="D107" s="175" t="str">
        <f>INDEX('Customer List'!$C:$C,MATCH('Full Customer List'!$B107,'Customer List'!$A:$A,0))</f>
        <v>Property manager</v>
      </c>
      <c r="E107" s="175" t="str">
        <f>INDEX('Customer List Mapping'!$C:$C,MATCH('Full Customer List'!D107,'Customer List Mapping'!$B:$B,0))</f>
        <v>Property Manager</v>
      </c>
      <c r="F107" s="208">
        <f>INDEX('Customer List'!$K:$K,MATCH('Full Customer List'!$B107,'Customer List'!$A:$A,0))</f>
        <v>29</v>
      </c>
      <c r="G107" s="208"/>
      <c r="H107" s="215">
        <v>46143</v>
      </c>
      <c r="I107" s="215"/>
      <c r="J107" s="208" t="str">
        <f>INDEX('Revenue by Customer'!K:K,MATCH('Full Customer List'!$B107,'Revenue by Customer'!$A:$A,0))</f>
        <v/>
      </c>
      <c r="K107" s="208" t="str">
        <f>INDEX('Revenue by Customer'!L:L,MATCH('Full Customer List'!$B107,'Revenue by Customer'!$A:$A,0))</f>
        <v/>
      </c>
      <c r="L107" s="208" t="str">
        <f>INDEX('Revenue by Customer'!M:M,MATCH('Full Customer List'!$B107,'Revenue by Customer'!$A:$A,0))</f>
        <v/>
      </c>
      <c r="M107" s="208" t="str">
        <f>INDEX('Revenue by Customer'!N:N,MATCH('Full Customer List'!$B107,'Revenue by Customer'!$A:$A,0))</f>
        <v/>
      </c>
      <c r="N107" s="208" t="str">
        <f>INDEX('Revenue by Customer'!O:O,MATCH('Full Customer List'!$B107,'Revenue by Customer'!$A:$A,0))</f>
        <v/>
      </c>
      <c r="O107" s="208" t="str">
        <f>INDEX('Revenue by Customer'!P:P,MATCH('Full Customer List'!$B107,'Revenue by Customer'!$A:$A,0))</f>
        <v/>
      </c>
      <c r="P107" s="208" t="str">
        <f>INDEX('Revenue by Customer'!Q:Q,MATCH('Full Customer List'!$B107,'Revenue by Customer'!$A:$A,0))</f>
        <v/>
      </c>
      <c r="Q107" s="208" t="str">
        <f>INDEX('Revenue by Customer'!R:R,MATCH('Full Customer List'!$B107,'Revenue by Customer'!$A:$A,0))</f>
        <v/>
      </c>
      <c r="R107" s="208" t="str">
        <f>INDEX('Revenue by Customer'!S:S,MATCH('Full Customer List'!$B107,'Revenue by Customer'!$A:$A,0))</f>
        <v/>
      </c>
      <c r="S107" s="208" t="str">
        <f>INDEX('Revenue by Customer'!T:T,MATCH('Full Customer List'!$B107,'Revenue by Customer'!$A:$A,0))</f>
        <v/>
      </c>
      <c r="T107" s="208" t="str">
        <f>INDEX('Revenue by Customer'!U:U,MATCH('Full Customer List'!$B107,'Revenue by Customer'!$A:$A,0))</f>
        <v/>
      </c>
      <c r="U107" s="208" t="str">
        <f>INDEX('Revenue by Customer'!V:V,MATCH('Full Customer List'!$B107,'Revenue by Customer'!$A:$A,0))</f>
        <v/>
      </c>
      <c r="V107" s="208" t="str">
        <f>INDEX('Revenue by Customer'!W:W,MATCH('Full Customer List'!$B107,'Revenue by Customer'!$A:$A,0))</f>
        <v/>
      </c>
      <c r="W107" s="208" t="str">
        <f>INDEX('Revenue by Customer'!X:X,MATCH('Full Customer List'!$B107,'Revenue by Customer'!$A:$A,0))</f>
        <v/>
      </c>
      <c r="X107" s="208" t="str">
        <f>INDEX('Revenue by Customer'!Y:Y,MATCH('Full Customer List'!$B107,'Revenue by Customer'!$A:$A,0))</f>
        <v/>
      </c>
      <c r="Y107" s="208" t="str">
        <f>INDEX('Revenue by Customer'!Z:Z,MATCH('Full Customer List'!$B107,'Revenue by Customer'!$A:$A,0))</f>
        <v/>
      </c>
      <c r="Z107" s="208">
        <f>INDEX('Revenue by Customer'!AA:AA,MATCH('Full Customer List'!$B107,'Revenue by Customer'!$A:$A,0))</f>
        <v>3903</v>
      </c>
      <c r="AA107" s="208">
        <f>INDEX('Revenue by Customer'!AB:AB,MATCH('Full Customer List'!$B107,'Revenue by Customer'!$A:$A,0))</f>
        <v>2007</v>
      </c>
      <c r="AB107" s="208">
        <f>INDEX('Revenue by Customer'!AC:AC,MATCH('Full Customer List'!$B107,'Revenue by Customer'!$A:$A,0))</f>
        <v>2007</v>
      </c>
    </row>
    <row r="108" spans="2:28" ht="12" customHeight="1">
      <c r="B108" s="175" t="s">
        <v>732</v>
      </c>
      <c r="C108" s="175" t="str">
        <f>INDEX('Customer List'!$B:$B,MATCH('Full Customer List'!$B108,'Customer List'!$A:$A,0))</f>
        <v>Active</v>
      </c>
      <c r="D108" s="175" t="str">
        <f>INDEX('Customer List'!$C:$C,MATCH('Full Customer List'!$B108,'Customer List'!$A:$A,0))</f>
        <v>Property manager</v>
      </c>
      <c r="E108" s="175" t="str">
        <f>INDEX('Customer List Mapping'!$C:$C,MATCH('Full Customer List'!D108,'Customer List Mapping'!$B:$B,0))</f>
        <v>Property Manager</v>
      </c>
      <c r="F108" s="208">
        <f>INDEX('Customer List'!$K:$K,MATCH('Full Customer List'!$B108,'Customer List'!$A:$A,0))</f>
        <v>6</v>
      </c>
      <c r="G108" s="208"/>
      <c r="H108" s="215">
        <v>45383</v>
      </c>
      <c r="I108" s="215"/>
      <c r="J108" s="208">
        <f>INDEX('Revenue by Customer'!K:K,MATCH('Full Customer List'!$B108,'Revenue by Customer'!$A:$A,0))</f>
        <v>711</v>
      </c>
      <c r="K108" s="208">
        <f>INDEX('Revenue by Customer'!L:L,MATCH('Full Customer List'!$B108,'Revenue by Customer'!$A:$A,0))</f>
        <v>891</v>
      </c>
      <c r="L108" s="208">
        <f>INDEX('Revenue by Customer'!M:M,MATCH('Full Customer List'!$B108,'Revenue by Customer'!$A:$A,0))</f>
        <v>711</v>
      </c>
      <c r="M108" s="208">
        <f>INDEX('Revenue by Customer'!N:N,MATCH('Full Customer List'!$B108,'Revenue by Customer'!$A:$A,0))</f>
        <v>775</v>
      </c>
      <c r="N108" s="208">
        <f>INDEX('Revenue by Customer'!O:O,MATCH('Full Customer List'!$B108,'Revenue by Customer'!$A:$A,0))</f>
        <v>550</v>
      </c>
      <c r="O108" s="208">
        <f>INDEX('Revenue by Customer'!P:P,MATCH('Full Customer List'!$B108,'Revenue by Customer'!$A:$A,0))</f>
        <v>775</v>
      </c>
      <c r="P108" s="208">
        <f>INDEX('Revenue by Customer'!Q:Q,MATCH('Full Customer List'!$B108,'Revenue by Customer'!$A:$A,0))</f>
        <v>775</v>
      </c>
      <c r="Q108" s="208">
        <f>INDEX('Revenue by Customer'!R:R,MATCH('Full Customer List'!$B108,'Revenue by Customer'!$A:$A,0))</f>
        <v>775</v>
      </c>
      <c r="R108" s="208">
        <f>INDEX('Revenue by Customer'!S:S,MATCH('Full Customer List'!$B108,'Revenue by Customer'!$A:$A,0))</f>
        <v>775</v>
      </c>
      <c r="S108" s="208">
        <f>INDEX('Revenue by Customer'!T:T,MATCH('Full Customer List'!$B108,'Revenue by Customer'!$A:$A,0))</f>
        <v>700</v>
      </c>
      <c r="T108" s="208">
        <f>INDEX('Revenue by Customer'!U:U,MATCH('Full Customer List'!$B108,'Revenue by Customer'!$A:$A,0))</f>
        <v>700</v>
      </c>
      <c r="U108" s="208">
        <f>INDEX('Revenue by Customer'!V:V,MATCH('Full Customer List'!$B108,'Revenue by Customer'!$A:$A,0))</f>
        <v>700</v>
      </c>
      <c r="V108" s="208">
        <f>INDEX('Revenue by Customer'!W:W,MATCH('Full Customer List'!$B108,'Revenue by Customer'!$A:$A,0))</f>
        <v>700</v>
      </c>
      <c r="W108" s="208">
        <f>INDEX('Revenue by Customer'!X:X,MATCH('Full Customer List'!$B108,'Revenue by Customer'!$A:$A,0))</f>
        <v>550</v>
      </c>
      <c r="X108" s="208">
        <f>INDEX('Revenue by Customer'!Y:Y,MATCH('Full Customer List'!$B108,'Revenue by Customer'!$A:$A,0))</f>
        <v>655</v>
      </c>
      <c r="Y108" s="208">
        <f>INDEX('Revenue by Customer'!Z:Z,MATCH('Full Customer List'!$B108,'Revenue by Customer'!$A:$A,0))</f>
        <v>572</v>
      </c>
      <c r="Z108" s="208">
        <f>INDEX('Revenue by Customer'!AA:AA,MATCH('Full Customer List'!$B108,'Revenue by Customer'!$A:$A,0))</f>
        <v>572</v>
      </c>
      <c r="AA108" s="208">
        <f>INDEX('Revenue by Customer'!AB:AB,MATCH('Full Customer List'!$B108,'Revenue by Customer'!$A:$A,0))</f>
        <v>572</v>
      </c>
      <c r="AB108" s="208">
        <f>INDEX('Revenue by Customer'!AC:AC,MATCH('Full Customer List'!$B108,'Revenue by Customer'!$A:$A,0))</f>
        <v>572</v>
      </c>
    </row>
    <row r="109" spans="2:28" ht="12" customHeight="1">
      <c r="B109" s="175" t="s">
        <v>733</v>
      </c>
      <c r="C109" s="175" t="str">
        <f>INDEX('Customer List'!$B:$B,MATCH('Full Customer List'!$B109,'Customer List'!$A:$A,0))</f>
        <v>Active</v>
      </c>
      <c r="D109" s="175" t="str">
        <f>INDEX('Customer List'!$C:$C,MATCH('Full Customer List'!$B109,'Customer List'!$A:$A,0))</f>
        <v>Property manager</v>
      </c>
      <c r="E109" s="175" t="str">
        <f>INDEX('Customer List Mapping'!$C:$C,MATCH('Full Customer List'!D109,'Customer List Mapping'!$B:$B,0))</f>
        <v>Property Manager</v>
      </c>
      <c r="F109" s="208">
        <f>INDEX('Customer List'!$K:$K,MATCH('Full Customer List'!$B109,'Customer List'!$A:$A,0))</f>
        <v>6</v>
      </c>
      <c r="G109" s="208"/>
      <c r="H109" s="215">
        <v>45292</v>
      </c>
      <c r="I109" s="215"/>
      <c r="J109" s="208">
        <f>INDEX('Revenue by Customer'!K:K,MATCH('Full Customer List'!$B109,'Revenue by Customer'!$A:$A,0))</f>
        <v>710</v>
      </c>
      <c r="K109" s="208">
        <f>INDEX('Revenue by Customer'!L:L,MATCH('Full Customer List'!$B109,'Revenue by Customer'!$A:$A,0))</f>
        <v>500</v>
      </c>
      <c r="L109" s="208">
        <f>INDEX('Revenue by Customer'!M:M,MATCH('Full Customer List'!$B109,'Revenue by Customer'!$A:$A,0))</f>
        <v>500</v>
      </c>
      <c r="M109" s="208">
        <f>INDEX('Revenue by Customer'!N:N,MATCH('Full Customer List'!$B109,'Revenue by Customer'!$A:$A,0))</f>
        <v>500</v>
      </c>
      <c r="N109" s="208">
        <f>INDEX('Revenue by Customer'!O:O,MATCH('Full Customer List'!$B109,'Revenue by Customer'!$A:$A,0))</f>
        <v>575</v>
      </c>
      <c r="O109" s="208">
        <f>INDEX('Revenue by Customer'!P:P,MATCH('Full Customer List'!$B109,'Revenue by Customer'!$A:$A,0))</f>
        <v>650</v>
      </c>
      <c r="P109" s="208">
        <f>INDEX('Revenue by Customer'!Q:Q,MATCH('Full Customer List'!$B109,'Revenue by Customer'!$A:$A,0))</f>
        <v>650</v>
      </c>
      <c r="Q109" s="208">
        <f>INDEX('Revenue by Customer'!R:R,MATCH('Full Customer List'!$B109,'Revenue by Customer'!$A:$A,0))</f>
        <v>650</v>
      </c>
      <c r="R109" s="208">
        <f>INDEX('Revenue by Customer'!S:S,MATCH('Full Customer List'!$B109,'Revenue by Customer'!$A:$A,0))</f>
        <v>650</v>
      </c>
      <c r="S109" s="208">
        <f>INDEX('Revenue by Customer'!T:T,MATCH('Full Customer List'!$B109,'Revenue by Customer'!$A:$A,0))</f>
        <v>650</v>
      </c>
      <c r="T109" s="208">
        <f>INDEX('Revenue by Customer'!U:U,MATCH('Full Customer List'!$B109,'Revenue by Customer'!$A:$A,0))</f>
        <v>725</v>
      </c>
      <c r="U109" s="208">
        <f>INDEX('Revenue by Customer'!V:V,MATCH('Full Customer List'!$B109,'Revenue by Customer'!$A:$A,0))</f>
        <v>575</v>
      </c>
      <c r="V109" s="208">
        <f>INDEX('Revenue by Customer'!W:W,MATCH('Full Customer List'!$B109,'Revenue by Customer'!$A:$A,0))</f>
        <v>696</v>
      </c>
      <c r="W109" s="208">
        <f>INDEX('Revenue by Customer'!X:X,MATCH('Full Customer List'!$B109,'Revenue by Customer'!$A:$A,0))</f>
        <v>904</v>
      </c>
      <c r="X109" s="208">
        <f>INDEX('Revenue by Customer'!Y:Y,MATCH('Full Customer List'!$B109,'Revenue by Customer'!$A:$A,0))</f>
        <v>619</v>
      </c>
      <c r="Y109" s="208">
        <f>INDEX('Revenue by Customer'!Z:Z,MATCH('Full Customer List'!$B109,'Revenue by Customer'!$A:$A,0))</f>
        <v>619</v>
      </c>
      <c r="Z109" s="208">
        <f>INDEX('Revenue by Customer'!AA:AA,MATCH('Full Customer List'!$B109,'Revenue by Customer'!$A:$A,0))</f>
        <v>619</v>
      </c>
      <c r="AA109" s="208">
        <f>INDEX('Revenue by Customer'!AB:AB,MATCH('Full Customer List'!$B109,'Revenue by Customer'!$A:$A,0))</f>
        <v>619</v>
      </c>
      <c r="AB109" s="208">
        <f>INDEX('Revenue by Customer'!AC:AC,MATCH('Full Customer List'!$B109,'Revenue by Customer'!$A:$A,0))</f>
        <v>465</v>
      </c>
    </row>
    <row r="110" spans="2:28" ht="12" customHeight="1">
      <c r="B110" s="175" t="s">
        <v>734</v>
      </c>
      <c r="C110" s="175" t="str">
        <f>INDEX('Customer List'!$B:$B,MATCH('Full Customer List'!$B110,'Customer List'!$A:$A,0))</f>
        <v>Active</v>
      </c>
      <c r="D110" s="175" t="str">
        <f>INDEX('Customer List'!$C:$C,MATCH('Full Customer List'!$B110,'Customer List'!$A:$A,0))</f>
        <v>Property manager</v>
      </c>
      <c r="E110" s="175" t="str">
        <f>INDEX('Customer List Mapping'!$C:$C,MATCH('Full Customer List'!D110,'Customer List Mapping'!$B:$B,0))</f>
        <v>Property Manager</v>
      </c>
      <c r="F110" s="208">
        <f>INDEX('Customer List'!$K:$K,MATCH('Full Customer List'!$B110,'Customer List'!$A:$A,0))</f>
        <v>8</v>
      </c>
      <c r="G110" s="208"/>
      <c r="H110" s="215">
        <v>45536</v>
      </c>
      <c r="I110" s="215"/>
      <c r="J110" s="208">
        <f>INDEX('Revenue by Customer'!K:K,MATCH('Full Customer List'!$B110,'Revenue by Customer'!$A:$A,0))</f>
        <v>474</v>
      </c>
      <c r="K110" s="208">
        <f>INDEX('Revenue by Customer'!L:L,MATCH('Full Customer List'!$B110,'Revenue by Customer'!$A:$A,0))</f>
        <v>545</v>
      </c>
      <c r="L110" s="208">
        <f>INDEX('Revenue by Customer'!M:M,MATCH('Full Customer List'!$B110,'Revenue by Customer'!$A:$A,0))</f>
        <v>395</v>
      </c>
      <c r="M110" s="208">
        <f>INDEX('Revenue by Customer'!N:N,MATCH('Full Customer List'!$B110,'Revenue by Customer'!$A:$A,0))</f>
        <v>474</v>
      </c>
      <c r="N110" s="208">
        <f>INDEX('Revenue by Customer'!O:O,MATCH('Full Customer List'!$B110,'Revenue by Customer'!$A:$A,0))</f>
        <v>474</v>
      </c>
      <c r="O110" s="208">
        <f>INDEX('Revenue by Customer'!P:P,MATCH('Full Customer List'!$B110,'Revenue by Customer'!$A:$A,0))</f>
        <v>553</v>
      </c>
      <c r="P110" s="208">
        <f>INDEX('Revenue by Customer'!Q:Q,MATCH('Full Customer List'!$B110,'Revenue by Customer'!$A:$A,0))</f>
        <v>553</v>
      </c>
      <c r="Q110" s="208">
        <f>INDEX('Revenue by Customer'!R:R,MATCH('Full Customer List'!$B110,'Revenue by Customer'!$A:$A,0))</f>
        <v>553</v>
      </c>
      <c r="R110" s="208">
        <f>INDEX('Revenue by Customer'!S:S,MATCH('Full Customer List'!$B110,'Revenue by Customer'!$A:$A,0))</f>
        <v>575</v>
      </c>
      <c r="S110" s="208">
        <f>INDEX('Revenue by Customer'!T:T,MATCH('Full Customer List'!$B110,'Revenue by Customer'!$A:$A,0))</f>
        <v>500</v>
      </c>
      <c r="T110" s="208">
        <f>INDEX('Revenue by Customer'!U:U,MATCH('Full Customer List'!$B110,'Revenue by Customer'!$A:$A,0))</f>
        <v>575</v>
      </c>
      <c r="U110" s="208">
        <f>INDEX('Revenue by Customer'!V:V,MATCH('Full Customer List'!$B110,'Revenue by Customer'!$A:$A,0))</f>
        <v>500</v>
      </c>
      <c r="V110" s="208">
        <f>INDEX('Revenue by Customer'!W:W,MATCH('Full Customer List'!$B110,'Revenue by Customer'!$A:$A,0))</f>
        <v>725</v>
      </c>
      <c r="W110" s="208">
        <f>INDEX('Revenue by Customer'!X:X,MATCH('Full Customer List'!$B110,'Revenue by Customer'!$A:$A,0))</f>
        <v>845</v>
      </c>
      <c r="X110" s="208">
        <f>INDEX('Revenue by Customer'!Y:Y,MATCH('Full Customer List'!$B110,'Revenue by Customer'!$A:$A,0))</f>
        <v>650</v>
      </c>
      <c r="Y110" s="208">
        <f>INDEX('Revenue by Customer'!Z:Z,MATCH('Full Customer List'!$B110,'Revenue by Customer'!$A:$A,0))</f>
        <v>650</v>
      </c>
      <c r="Z110" s="208">
        <f>INDEX('Revenue by Customer'!AA:AA,MATCH('Full Customer List'!$B110,'Revenue by Customer'!$A:$A,0))</f>
        <v>575</v>
      </c>
      <c r="AA110" s="208">
        <f>INDEX('Revenue by Customer'!AB:AB,MATCH('Full Customer List'!$B110,'Revenue by Customer'!$A:$A,0))</f>
        <v>650</v>
      </c>
      <c r="AB110" s="208">
        <f>INDEX('Revenue by Customer'!AC:AC,MATCH('Full Customer List'!$B110,'Revenue by Customer'!$A:$A,0))</f>
        <v>725</v>
      </c>
    </row>
    <row r="111" spans="2:28" ht="12" customHeight="1">
      <c r="B111" s="175" t="s">
        <v>735</v>
      </c>
      <c r="C111" s="175" t="str">
        <f>INDEX('Customer List'!$B:$B,MATCH('Full Customer List'!$B111,'Customer List'!$A:$A,0))</f>
        <v>Former client</v>
      </c>
      <c r="D111" s="175" t="str">
        <f>INDEX('Customer List'!$C:$C,MATCH('Full Customer List'!$B111,'Customer List'!$A:$A,0))</f>
        <v>Property manager</v>
      </c>
      <c r="E111" s="175" t="str">
        <f>INDEX('Customer List Mapping'!$C:$C,MATCH('Full Customer List'!D111,'Customer List Mapping'!$B:$B,0))</f>
        <v>Property Manager</v>
      </c>
      <c r="F111" s="208">
        <f>INDEX('Customer List'!$K:$K,MATCH('Full Customer List'!$B111,'Customer List'!$A:$A,0))</f>
        <v>0</v>
      </c>
      <c r="G111" s="208"/>
      <c r="H111" s="215">
        <v>45444</v>
      </c>
      <c r="I111" s="215">
        <v>46173</v>
      </c>
      <c r="J111" s="208">
        <f>INDEX('Revenue by Customer'!K:K,MATCH('Full Customer List'!$B111,'Revenue by Customer'!$A:$A,0))</f>
        <v>385</v>
      </c>
      <c r="K111" s="208">
        <f>INDEX('Revenue by Customer'!L:L,MATCH('Full Customer List'!$B111,'Revenue by Customer'!$A:$A,0))</f>
        <v>325</v>
      </c>
      <c r="L111" s="208">
        <f>INDEX('Revenue by Customer'!M:M,MATCH('Full Customer List'!$B111,'Revenue by Customer'!$A:$A,0))</f>
        <v>325</v>
      </c>
      <c r="M111" s="208">
        <f>INDEX('Revenue by Customer'!N:N,MATCH('Full Customer List'!$B111,'Revenue by Customer'!$A:$A,0))</f>
        <v>325</v>
      </c>
      <c r="N111" s="208">
        <f>INDEX('Revenue by Customer'!O:O,MATCH('Full Customer List'!$B111,'Revenue by Customer'!$A:$A,0))</f>
        <v>325</v>
      </c>
      <c r="O111" s="208">
        <f>INDEX('Revenue by Customer'!P:P,MATCH('Full Customer List'!$B111,'Revenue by Customer'!$A:$A,0))</f>
        <v>325</v>
      </c>
      <c r="P111" s="208">
        <f>INDEX('Revenue by Customer'!Q:Q,MATCH('Full Customer List'!$B111,'Revenue by Customer'!$A:$A,0))</f>
        <v>490</v>
      </c>
      <c r="Q111" s="208">
        <f>INDEX('Revenue by Customer'!R:R,MATCH('Full Customer List'!$B111,'Revenue by Customer'!$A:$A,0))</f>
        <v>490</v>
      </c>
      <c r="R111" s="208">
        <f>INDEX('Revenue by Customer'!S:S,MATCH('Full Customer List'!$B111,'Revenue by Customer'!$A:$A,0))</f>
        <v>665</v>
      </c>
      <c r="S111" s="208">
        <f>INDEX('Revenue by Customer'!T:T,MATCH('Full Customer List'!$B111,'Revenue by Customer'!$A:$A,0))</f>
        <v>665</v>
      </c>
      <c r="T111" s="208">
        <f>INDEX('Revenue by Customer'!U:U,MATCH('Full Customer List'!$B111,'Revenue by Customer'!$A:$A,0))</f>
        <v>775</v>
      </c>
      <c r="U111" s="208">
        <f>INDEX('Revenue by Customer'!V:V,MATCH('Full Customer List'!$B111,'Revenue by Customer'!$A:$A,0))</f>
        <v>775</v>
      </c>
      <c r="V111" s="208">
        <f>INDEX('Revenue by Customer'!W:W,MATCH('Full Customer List'!$B111,'Revenue by Customer'!$A:$A,0))</f>
        <v>940</v>
      </c>
      <c r="W111" s="208">
        <f>INDEX('Revenue by Customer'!X:X,MATCH('Full Customer List'!$B111,'Revenue by Customer'!$A:$A,0))</f>
        <v>775</v>
      </c>
      <c r="X111" s="208">
        <f>INDEX('Revenue by Customer'!Y:Y,MATCH('Full Customer List'!$B111,'Revenue by Customer'!$A:$A,0))</f>
        <v>775</v>
      </c>
      <c r="Y111" s="208">
        <f>INDEX('Revenue by Customer'!Z:Z,MATCH('Full Customer List'!$B111,'Revenue by Customer'!$A:$A,0))</f>
        <v>775</v>
      </c>
      <c r="Z111" s="208">
        <f>INDEX('Revenue by Customer'!AA:AA,MATCH('Full Customer List'!$B111,'Revenue by Customer'!$A:$A,0))</f>
        <v>775</v>
      </c>
      <c r="AA111" s="208" t="str">
        <f>INDEX('Revenue by Customer'!AB:AB,MATCH('Full Customer List'!$B111,'Revenue by Customer'!$A:$A,0))</f>
        <v/>
      </c>
      <c r="AB111" s="208" t="str">
        <f>INDEX('Revenue by Customer'!AC:AC,MATCH('Full Customer List'!$B111,'Revenue by Customer'!$A:$A,0))</f>
        <v/>
      </c>
    </row>
    <row r="112" spans="2:28" ht="12" customHeight="1">
      <c r="B112" s="175" t="s">
        <v>736</v>
      </c>
      <c r="C112" s="175" t="str">
        <f>INDEX('Customer List'!$B:$B,MATCH('Full Customer List'!$B112,'Customer List'!$A:$A,0))</f>
        <v>Active</v>
      </c>
      <c r="D112" s="175" t="str">
        <f>INDEX('Customer List'!$C:$C,MATCH('Full Customer List'!$B112,'Customer List'!$A:$A,0))</f>
        <v>Property manager</v>
      </c>
      <c r="E112" s="175" t="str">
        <f>INDEX('Customer List Mapping'!$C:$C,MATCH('Full Customer List'!D112,'Customer List Mapping'!$B:$B,0))</f>
        <v>Property Manager</v>
      </c>
      <c r="F112" s="208">
        <f>INDEX('Customer List'!$K:$K,MATCH('Full Customer List'!$B112,'Customer List'!$A:$A,0))</f>
        <v>6</v>
      </c>
      <c r="G112" s="208"/>
      <c r="H112" s="215">
        <v>44986</v>
      </c>
      <c r="I112" s="215"/>
      <c r="J112" s="208">
        <f>INDEX('Revenue by Customer'!K:K,MATCH('Full Customer List'!$B112,'Revenue by Customer'!$A:$A,0))</f>
        <v>595</v>
      </c>
      <c r="K112" s="208">
        <f>INDEX('Revenue by Customer'!L:L,MATCH('Full Customer List'!$B112,'Revenue by Customer'!$A:$A,0))</f>
        <v>445</v>
      </c>
      <c r="L112" s="208">
        <f>INDEX('Revenue by Customer'!M:M,MATCH('Full Customer List'!$B112,'Revenue by Customer'!$A:$A,0))</f>
        <v>575</v>
      </c>
      <c r="M112" s="208">
        <f>INDEX('Revenue by Customer'!N:N,MATCH('Full Customer List'!$B112,'Revenue by Customer'!$A:$A,0))</f>
        <v>385</v>
      </c>
      <c r="N112" s="208">
        <f>INDEX('Revenue by Customer'!O:O,MATCH('Full Customer List'!$B112,'Revenue by Customer'!$A:$A,0))</f>
        <v>730</v>
      </c>
      <c r="O112" s="208">
        <f>INDEX('Revenue by Customer'!P:P,MATCH('Full Customer List'!$B112,'Revenue by Customer'!$A:$A,0))</f>
        <v>575</v>
      </c>
      <c r="P112" s="208">
        <f>INDEX('Revenue by Customer'!Q:Q,MATCH('Full Customer List'!$B112,'Revenue by Customer'!$A:$A,0))</f>
        <v>385</v>
      </c>
      <c r="Q112" s="208">
        <f>INDEX('Revenue by Customer'!R:R,MATCH('Full Customer List'!$B112,'Revenue by Customer'!$A:$A,0))</f>
        <v>480</v>
      </c>
      <c r="R112" s="208">
        <f>INDEX('Revenue by Customer'!S:S,MATCH('Full Customer List'!$B112,'Revenue by Customer'!$A:$A,0))</f>
        <v>480</v>
      </c>
      <c r="S112" s="208">
        <f>INDEX('Revenue by Customer'!T:T,MATCH('Full Customer List'!$B112,'Revenue by Customer'!$A:$A,0))</f>
        <v>480</v>
      </c>
      <c r="T112" s="208">
        <f>INDEX('Revenue by Customer'!U:U,MATCH('Full Customer List'!$B112,'Revenue by Customer'!$A:$A,0))</f>
        <v>480</v>
      </c>
      <c r="U112" s="208">
        <f>INDEX('Revenue by Customer'!V:V,MATCH('Full Customer List'!$B112,'Revenue by Customer'!$A:$A,0))</f>
        <v>575</v>
      </c>
      <c r="V112" s="208">
        <f>INDEX('Revenue by Customer'!W:W,MATCH('Full Customer List'!$B112,'Revenue by Customer'!$A:$A,0))</f>
        <v>670</v>
      </c>
      <c r="W112" s="208">
        <f>INDEX('Revenue by Customer'!X:X,MATCH('Full Customer List'!$B112,'Revenue by Customer'!$A:$A,0))</f>
        <v>775</v>
      </c>
      <c r="X112" s="208">
        <f>INDEX('Revenue by Customer'!Y:Y,MATCH('Full Customer List'!$B112,'Revenue by Customer'!$A:$A,0))</f>
        <v>692</v>
      </c>
      <c r="Y112" s="208">
        <f>INDEX('Revenue by Customer'!Z:Z,MATCH('Full Customer List'!$B112,'Revenue by Customer'!$A:$A,0))</f>
        <v>789</v>
      </c>
      <c r="Z112" s="208">
        <f>INDEX('Revenue by Customer'!AA:AA,MATCH('Full Customer List'!$B112,'Revenue by Customer'!$A:$A,0))</f>
        <v>789</v>
      </c>
      <c r="AA112" s="208">
        <f>INDEX('Revenue by Customer'!AB:AB,MATCH('Full Customer List'!$B112,'Revenue by Customer'!$A:$A,0))</f>
        <v>692</v>
      </c>
      <c r="AB112" s="208">
        <f>INDEX('Revenue by Customer'!AC:AC,MATCH('Full Customer List'!$B112,'Revenue by Customer'!$A:$A,0))</f>
        <v>498</v>
      </c>
    </row>
    <row r="113" spans="2:28" ht="12" customHeight="1">
      <c r="B113" s="175" t="s">
        <v>737</v>
      </c>
      <c r="C113" s="175" t="str">
        <f>INDEX('Customer List'!$B:$B,MATCH('Full Customer List'!$B113,'Customer List'!$A:$A,0))</f>
        <v>Active</v>
      </c>
      <c r="D113" s="175" t="str">
        <f>INDEX('Customer List'!$C:$C,MATCH('Full Customer List'!$B113,'Customer List'!$A:$A,0))</f>
        <v>Property manager</v>
      </c>
      <c r="E113" s="175" t="str">
        <f>INDEX('Customer List Mapping'!$C:$C,MATCH('Full Customer List'!D113,'Customer List Mapping'!$B:$B,0))</f>
        <v>Property Manager</v>
      </c>
      <c r="F113" s="208">
        <f>INDEX('Customer List'!$K:$K,MATCH('Full Customer List'!$B113,'Customer List'!$A:$A,0))</f>
        <v>8</v>
      </c>
      <c r="G113" s="208"/>
      <c r="H113" s="215">
        <v>45717</v>
      </c>
      <c r="I113" s="215"/>
      <c r="J113" s="208" t="str">
        <f>INDEX('Revenue by Customer'!K:K,MATCH('Full Customer List'!$B113,'Revenue by Customer'!$A:$A,0))</f>
        <v/>
      </c>
      <c r="K113" s="208" t="str">
        <f>INDEX('Revenue by Customer'!L:L,MATCH('Full Customer List'!$B113,'Revenue by Customer'!$A:$A,0))</f>
        <v/>
      </c>
      <c r="L113" s="208">
        <f>INDEX('Revenue by Customer'!M:M,MATCH('Full Customer List'!$B113,'Revenue by Customer'!$A:$A,0))</f>
        <v>640</v>
      </c>
      <c r="M113" s="208">
        <f>INDEX('Revenue by Customer'!N:N,MATCH('Full Customer List'!$B113,'Revenue by Customer'!$A:$A,0))</f>
        <v>340</v>
      </c>
      <c r="N113" s="208">
        <f>INDEX('Revenue by Customer'!O:O,MATCH('Full Customer List'!$B113,'Revenue by Customer'!$A:$A,0))</f>
        <v>340</v>
      </c>
      <c r="O113" s="208">
        <f>INDEX('Revenue by Customer'!P:P,MATCH('Full Customer List'!$B113,'Revenue by Customer'!$A:$A,0))</f>
        <v>400</v>
      </c>
      <c r="P113" s="208">
        <f>INDEX('Revenue by Customer'!Q:Q,MATCH('Full Customer List'!$B113,'Revenue by Customer'!$A:$A,0))</f>
        <v>400</v>
      </c>
      <c r="Q113" s="208">
        <f>INDEX('Revenue by Customer'!R:R,MATCH('Full Customer List'!$B113,'Revenue by Customer'!$A:$A,0))</f>
        <v>400</v>
      </c>
      <c r="R113" s="208">
        <f>INDEX('Revenue by Customer'!S:S,MATCH('Full Customer List'!$B113,'Revenue by Customer'!$A:$A,0))</f>
        <v>400</v>
      </c>
      <c r="S113" s="208">
        <f>INDEX('Revenue by Customer'!T:T,MATCH('Full Customer List'!$B113,'Revenue by Customer'!$A:$A,0))</f>
        <v>400</v>
      </c>
      <c r="T113" s="208">
        <f>INDEX('Revenue by Customer'!U:U,MATCH('Full Customer List'!$B113,'Revenue by Customer'!$A:$A,0))</f>
        <v>400</v>
      </c>
      <c r="U113" s="208">
        <f>INDEX('Revenue by Customer'!V:V,MATCH('Full Customer List'!$B113,'Revenue by Customer'!$A:$A,0))</f>
        <v>400</v>
      </c>
      <c r="V113" s="208">
        <f>INDEX('Revenue by Customer'!W:W,MATCH('Full Customer List'!$B113,'Revenue by Customer'!$A:$A,0))</f>
        <v>400</v>
      </c>
      <c r="W113" s="208">
        <f>INDEX('Revenue by Customer'!X:X,MATCH('Full Customer List'!$B113,'Revenue by Customer'!$A:$A,0))</f>
        <v>1536.5</v>
      </c>
      <c r="X113" s="208">
        <f>INDEX('Revenue by Customer'!Y:Y,MATCH('Full Customer List'!$B113,'Revenue by Customer'!$A:$A,0))</f>
        <v>495</v>
      </c>
      <c r="Y113" s="208">
        <f>INDEX('Revenue by Customer'!Z:Z,MATCH('Full Customer List'!$B113,'Revenue by Customer'!$A:$A,0))</f>
        <v>868.5</v>
      </c>
      <c r="Z113" s="208">
        <f>INDEX('Revenue by Customer'!AA:AA,MATCH('Full Customer List'!$B113,'Revenue by Customer'!$A:$A,0))</f>
        <v>572</v>
      </c>
      <c r="AA113" s="208">
        <f>INDEX('Revenue by Customer'!AB:AB,MATCH('Full Customer List'!$B113,'Revenue by Customer'!$A:$A,0))</f>
        <v>649</v>
      </c>
      <c r="AB113" s="208">
        <f>INDEX('Revenue by Customer'!AC:AC,MATCH('Full Customer List'!$B113,'Revenue by Customer'!$A:$A,0))</f>
        <v>726</v>
      </c>
    </row>
    <row r="114" spans="2:28" ht="12" customHeight="1">
      <c r="B114" s="175" t="s">
        <v>738</v>
      </c>
      <c r="C114" s="175" t="str">
        <f>INDEX('Customer List'!$B:$B,MATCH('Full Customer List'!$B114,'Customer List'!$A:$A,0))</f>
        <v>Former client</v>
      </c>
      <c r="D114" s="175" t="str">
        <f>INDEX('Customer List'!$C:$C,MATCH('Full Customer List'!$B114,'Customer List'!$A:$A,0))</f>
        <v>Short-term rental (departed)</v>
      </c>
      <c r="E114" s="175" t="str">
        <f>INDEX('Customer List Mapping'!$C:$C,MATCH('Full Customer List'!D114,'Customer List Mapping'!$B:$B,0))</f>
        <v>Short-Term Rental</v>
      </c>
      <c r="F114" s="208" t="str">
        <f>INDEX('Customer List'!$K:$K,MATCH('Full Customer List'!$B114,'Customer List'!$A:$A,0))</f>
        <v/>
      </c>
      <c r="G114" s="208"/>
      <c r="H114" s="215">
        <v>45901</v>
      </c>
      <c r="I114" s="215">
        <v>45991</v>
      </c>
      <c r="J114" s="208" t="str">
        <f>INDEX('Revenue by Customer'!K:K,MATCH('Full Customer List'!$B114,'Revenue by Customer'!$A:$A,0))</f>
        <v/>
      </c>
      <c r="K114" s="208" t="str">
        <f>INDEX('Revenue by Customer'!L:L,MATCH('Full Customer List'!$B114,'Revenue by Customer'!$A:$A,0))</f>
        <v/>
      </c>
      <c r="L114" s="208" t="str">
        <f>INDEX('Revenue by Customer'!M:M,MATCH('Full Customer List'!$B114,'Revenue by Customer'!$A:$A,0))</f>
        <v/>
      </c>
      <c r="M114" s="208" t="str">
        <f>INDEX('Revenue by Customer'!N:N,MATCH('Full Customer List'!$B114,'Revenue by Customer'!$A:$A,0))</f>
        <v/>
      </c>
      <c r="N114" s="208" t="str">
        <f>INDEX('Revenue by Customer'!O:O,MATCH('Full Customer List'!$B114,'Revenue by Customer'!$A:$A,0))</f>
        <v/>
      </c>
      <c r="O114" s="208" t="str">
        <f>INDEX('Revenue by Customer'!P:P,MATCH('Full Customer List'!$B114,'Revenue by Customer'!$A:$A,0))</f>
        <v/>
      </c>
      <c r="P114" s="208" t="str">
        <f>INDEX('Revenue by Customer'!Q:Q,MATCH('Full Customer List'!$B114,'Revenue by Customer'!$A:$A,0))</f>
        <v/>
      </c>
      <c r="Q114" s="208" t="str">
        <f>INDEX('Revenue by Customer'!R:R,MATCH('Full Customer List'!$B114,'Revenue by Customer'!$A:$A,0))</f>
        <v/>
      </c>
      <c r="R114" s="208">
        <f>INDEX('Revenue by Customer'!S:S,MATCH('Full Customer List'!$B114,'Revenue by Customer'!$A:$A,0))</f>
        <v>415</v>
      </c>
      <c r="S114" s="208">
        <f>INDEX('Revenue by Customer'!T:T,MATCH('Full Customer List'!$B114,'Revenue by Customer'!$A:$A,0))</f>
        <v>3580</v>
      </c>
      <c r="T114" s="208">
        <f>INDEX('Revenue by Customer'!U:U,MATCH('Full Customer List'!$B114,'Revenue by Customer'!$A:$A,0))</f>
        <v>3205</v>
      </c>
      <c r="U114" s="208" t="str">
        <f>INDEX('Revenue by Customer'!V:V,MATCH('Full Customer List'!$B114,'Revenue by Customer'!$A:$A,0))</f>
        <v/>
      </c>
      <c r="V114" s="208" t="str">
        <f>INDEX('Revenue by Customer'!W:W,MATCH('Full Customer List'!$B114,'Revenue by Customer'!$A:$A,0))</f>
        <v/>
      </c>
      <c r="W114" s="208" t="str">
        <f>INDEX('Revenue by Customer'!X:X,MATCH('Full Customer List'!$B114,'Revenue by Customer'!$A:$A,0))</f>
        <v/>
      </c>
      <c r="X114" s="208" t="str">
        <f>INDEX('Revenue by Customer'!Y:Y,MATCH('Full Customer List'!$B114,'Revenue by Customer'!$A:$A,0))</f>
        <v/>
      </c>
      <c r="Y114" s="208" t="str">
        <f>INDEX('Revenue by Customer'!Z:Z,MATCH('Full Customer List'!$B114,'Revenue by Customer'!$A:$A,0))</f>
        <v/>
      </c>
      <c r="Z114" s="208" t="str">
        <f>INDEX('Revenue by Customer'!AA:AA,MATCH('Full Customer List'!$B114,'Revenue by Customer'!$A:$A,0))</f>
        <v/>
      </c>
      <c r="AA114" s="208" t="str">
        <f>INDEX('Revenue by Customer'!AB:AB,MATCH('Full Customer List'!$B114,'Revenue by Customer'!$A:$A,0))</f>
        <v/>
      </c>
      <c r="AB114" s="208" t="str">
        <f>INDEX('Revenue by Customer'!AC:AC,MATCH('Full Customer List'!$B114,'Revenue by Customer'!$A:$A,0))</f>
        <v/>
      </c>
    </row>
    <row r="115" spans="2:28" ht="12" customHeight="1">
      <c r="B115" s="175" t="s">
        <v>739</v>
      </c>
      <c r="C115" s="175" t="str">
        <f>INDEX('Customer List'!$B:$B,MATCH('Full Customer List'!$B115,'Customer List'!$A:$A,0))</f>
        <v>Former client</v>
      </c>
      <c r="D115" s="175" t="str">
        <f>INDEX('Customer List'!$C:$C,MATCH('Full Customer List'!$B115,'Customer List'!$A:$A,0))</f>
        <v>Tax client only</v>
      </c>
      <c r="E115" s="175" t="str">
        <f>INDEX('Customer List Mapping'!$C:$C,MATCH('Full Customer List'!D115,'Customer List Mapping'!$B:$B,0))</f>
        <v>Tax-Only Client</v>
      </c>
      <c r="F115" s="208" t="str">
        <f>INDEX('Customer List'!$K:$K,MATCH('Full Customer List'!$B115,'Customer List'!$A:$A,0))</f>
        <v/>
      </c>
      <c r="G115" s="208"/>
      <c r="H115" s="215">
        <v>45901</v>
      </c>
      <c r="I115" s="215"/>
      <c r="J115" s="208" t="str">
        <f>INDEX('Revenue by Customer'!K:K,MATCH('Full Customer List'!$B115,'Revenue by Customer'!$A:$A,0))</f>
        <v/>
      </c>
      <c r="K115" s="208" t="str">
        <f>INDEX('Revenue by Customer'!L:L,MATCH('Full Customer List'!$B115,'Revenue by Customer'!$A:$A,0))</f>
        <v/>
      </c>
      <c r="L115" s="208" t="str">
        <f>INDEX('Revenue by Customer'!M:M,MATCH('Full Customer List'!$B115,'Revenue by Customer'!$A:$A,0))</f>
        <v/>
      </c>
      <c r="M115" s="208" t="str">
        <f>INDEX('Revenue by Customer'!N:N,MATCH('Full Customer List'!$B115,'Revenue by Customer'!$A:$A,0))</f>
        <v/>
      </c>
      <c r="N115" s="208" t="str">
        <f>INDEX('Revenue by Customer'!O:O,MATCH('Full Customer List'!$B115,'Revenue by Customer'!$A:$A,0))</f>
        <v/>
      </c>
      <c r="O115" s="208" t="str">
        <f>INDEX('Revenue by Customer'!P:P,MATCH('Full Customer List'!$B115,'Revenue by Customer'!$A:$A,0))</f>
        <v/>
      </c>
      <c r="P115" s="208" t="str">
        <f>INDEX('Revenue by Customer'!Q:Q,MATCH('Full Customer List'!$B115,'Revenue by Customer'!$A:$A,0))</f>
        <v/>
      </c>
      <c r="Q115" s="208" t="str">
        <f>INDEX('Revenue by Customer'!R:R,MATCH('Full Customer List'!$B115,'Revenue by Customer'!$A:$A,0))</f>
        <v/>
      </c>
      <c r="R115" s="208">
        <f>INDEX('Revenue by Customer'!S:S,MATCH('Full Customer List'!$B115,'Revenue by Customer'!$A:$A,0))</f>
        <v>3537.5</v>
      </c>
      <c r="S115" s="208" t="str">
        <f>INDEX('Revenue by Customer'!T:T,MATCH('Full Customer List'!$B115,'Revenue by Customer'!$A:$A,0))</f>
        <v/>
      </c>
      <c r="T115" s="208" t="str">
        <f>INDEX('Revenue by Customer'!U:U,MATCH('Full Customer List'!$B115,'Revenue by Customer'!$A:$A,0))</f>
        <v/>
      </c>
      <c r="U115" s="208">
        <f>INDEX('Revenue by Customer'!V:V,MATCH('Full Customer List'!$B115,'Revenue by Customer'!$A:$A,0))</f>
        <v>875</v>
      </c>
      <c r="V115" s="208" t="str">
        <f>INDEX('Revenue by Customer'!W:W,MATCH('Full Customer List'!$B115,'Revenue by Customer'!$A:$A,0))</f>
        <v/>
      </c>
      <c r="W115" s="208" t="str">
        <f>INDEX('Revenue by Customer'!X:X,MATCH('Full Customer List'!$B115,'Revenue by Customer'!$A:$A,0))</f>
        <v/>
      </c>
      <c r="X115" s="208">
        <f>INDEX('Revenue by Customer'!Y:Y,MATCH('Full Customer List'!$B115,'Revenue by Customer'!$A:$A,0))</f>
        <v>0</v>
      </c>
      <c r="Y115" s="208">
        <f>INDEX('Revenue by Customer'!Z:Z,MATCH('Full Customer List'!$B115,'Revenue by Customer'!$A:$A,0))</f>
        <v>2662.5</v>
      </c>
      <c r="Z115" s="208" t="str">
        <f>INDEX('Revenue by Customer'!AA:AA,MATCH('Full Customer List'!$B115,'Revenue by Customer'!$A:$A,0))</f>
        <v/>
      </c>
      <c r="AA115" s="208" t="str">
        <f>INDEX('Revenue by Customer'!AB:AB,MATCH('Full Customer List'!$B115,'Revenue by Customer'!$A:$A,0))</f>
        <v/>
      </c>
      <c r="AB115" s="208" t="str">
        <f>INDEX('Revenue by Customer'!AC:AC,MATCH('Full Customer List'!$B115,'Revenue by Customer'!$A:$A,0))</f>
        <v/>
      </c>
    </row>
    <row r="116" spans="2:28" ht="12" customHeight="1">
      <c r="B116" s="175" t="s">
        <v>741</v>
      </c>
      <c r="C116" s="175" t="str">
        <f>INDEX('Customer List'!$B:$B,MATCH('Full Customer List'!$B116,'Customer List'!$A:$A,0))</f>
        <v>Active</v>
      </c>
      <c r="D116" s="175" t="str">
        <f>INDEX('Customer List'!$C:$C,MATCH('Full Customer List'!$B116,'Customer List'!$A:$A,0))</f>
        <v>STR owner</v>
      </c>
      <c r="E116" s="175" t="str">
        <f>INDEX('Customer List Mapping'!$C:$C,MATCH('Full Customer List'!D116,'Customer List Mapping'!$B:$B,0))</f>
        <v>STR Owner</v>
      </c>
      <c r="F116" s="208" t="str">
        <f>INDEX('Customer List'!$K:$K,MATCH('Full Customer List'!$B116,'Customer List'!$A:$A,0))</f>
        <v/>
      </c>
      <c r="G116" s="208"/>
      <c r="H116" s="215">
        <v>45413</v>
      </c>
      <c r="I116" s="215"/>
      <c r="J116" s="208">
        <f>INDEX('Revenue by Customer'!K:K,MATCH('Full Customer List'!$B116,'Revenue by Customer'!$A:$A,0))</f>
        <v>395</v>
      </c>
      <c r="K116" s="208">
        <f>INDEX('Revenue by Customer'!L:L,MATCH('Full Customer List'!$B116,'Revenue by Customer'!$A:$A,0))</f>
        <v>395</v>
      </c>
      <c r="L116" s="208">
        <f>INDEX('Revenue by Customer'!M:M,MATCH('Full Customer List'!$B116,'Revenue by Customer'!$A:$A,0))</f>
        <v>395</v>
      </c>
      <c r="M116" s="208">
        <f>INDEX('Revenue by Customer'!N:N,MATCH('Full Customer List'!$B116,'Revenue by Customer'!$A:$A,0))</f>
        <v>395</v>
      </c>
      <c r="N116" s="208">
        <f>INDEX('Revenue by Customer'!O:O,MATCH('Full Customer List'!$B116,'Revenue by Customer'!$A:$A,0))</f>
        <v>474</v>
      </c>
      <c r="O116" s="208">
        <f>INDEX('Revenue by Customer'!P:P,MATCH('Full Customer List'!$B116,'Revenue by Customer'!$A:$A,0))</f>
        <v>560</v>
      </c>
      <c r="P116" s="208">
        <f>INDEX('Revenue by Customer'!Q:Q,MATCH('Full Customer List'!$B116,'Revenue by Customer'!$A:$A,0))</f>
        <v>560</v>
      </c>
      <c r="Q116" s="208">
        <f>INDEX('Revenue by Customer'!R:R,MATCH('Full Customer List'!$B116,'Revenue by Customer'!$A:$A,0))</f>
        <v>560</v>
      </c>
      <c r="R116" s="208">
        <f>INDEX('Revenue by Customer'!S:S,MATCH('Full Customer List'!$B116,'Revenue by Customer'!$A:$A,0))</f>
        <v>560</v>
      </c>
      <c r="S116" s="208">
        <f>INDEX('Revenue by Customer'!T:T,MATCH('Full Customer List'!$B116,'Revenue by Customer'!$A:$A,0))</f>
        <v>560</v>
      </c>
      <c r="T116" s="208">
        <f>INDEX('Revenue by Customer'!U:U,MATCH('Full Customer List'!$B116,'Revenue by Customer'!$A:$A,0))</f>
        <v>560</v>
      </c>
      <c r="U116" s="208">
        <f>INDEX('Revenue by Customer'!V:V,MATCH('Full Customer List'!$B116,'Revenue by Customer'!$A:$A,0))</f>
        <v>560</v>
      </c>
      <c r="V116" s="208">
        <f>INDEX('Revenue by Customer'!W:W,MATCH('Full Customer List'!$B116,'Revenue by Customer'!$A:$A,0))</f>
        <v>560</v>
      </c>
      <c r="W116" s="208">
        <f>INDEX('Revenue by Customer'!X:X,MATCH('Full Customer List'!$B116,'Revenue by Customer'!$A:$A,0))</f>
        <v>560</v>
      </c>
      <c r="X116" s="208">
        <f>INDEX('Revenue by Customer'!Y:Y,MATCH('Full Customer List'!$B116,'Revenue by Customer'!$A:$A,0))</f>
        <v>560</v>
      </c>
      <c r="Y116" s="208">
        <f>INDEX('Revenue by Customer'!Z:Z,MATCH('Full Customer List'!$B116,'Revenue by Customer'!$A:$A,0))</f>
        <v>558.91</v>
      </c>
      <c r="Z116" s="208">
        <f>INDEX('Revenue by Customer'!AA:AA,MATCH('Full Customer List'!$B116,'Revenue by Customer'!$A:$A,0))</f>
        <v>560</v>
      </c>
      <c r="AA116" s="208">
        <f>INDEX('Revenue by Customer'!AB:AB,MATCH('Full Customer List'!$B116,'Revenue by Customer'!$A:$A,0))</f>
        <v>724</v>
      </c>
      <c r="AB116" s="208">
        <f>INDEX('Revenue by Customer'!AC:AC,MATCH('Full Customer List'!$B116,'Revenue by Customer'!$A:$A,0))</f>
        <v>724</v>
      </c>
    </row>
    <row r="117" spans="2:28" ht="12" customHeight="1">
      <c r="B117" s="175" t="s">
        <v>742</v>
      </c>
      <c r="C117" s="175" t="str">
        <f>INDEX('Customer List'!$B:$B,MATCH('Full Customer List'!$B117,'Customer List'!$A:$A,0))</f>
        <v>Former client</v>
      </c>
      <c r="D117" s="175" t="str">
        <f>INDEX('Customer List'!$C:$C,MATCH('Full Customer List'!$B117,'Customer List'!$A:$A,0))</f>
        <v>Small business</v>
      </c>
      <c r="E117" s="175" t="str">
        <f>INDEX('Customer List Mapping'!$C:$C,MATCH('Full Customer List'!D117,'Customer List Mapping'!$B:$B,0))</f>
        <v>Small Business</v>
      </c>
      <c r="F117" s="208" t="str">
        <f>INDEX('Customer List'!$K:$K,MATCH('Full Customer List'!$B117,'Customer List'!$A:$A,0))</f>
        <v/>
      </c>
      <c r="G117" s="208"/>
      <c r="H117" s="215">
        <v>44652</v>
      </c>
      <c r="I117" s="215">
        <v>46234</v>
      </c>
      <c r="J117" s="208">
        <f>INDEX('Revenue by Customer'!K:K,MATCH('Full Customer List'!$B117,'Revenue by Customer'!$A:$A,0))</f>
        <v>550</v>
      </c>
      <c r="K117" s="208">
        <f>INDEX('Revenue by Customer'!L:L,MATCH('Full Customer List'!$B117,'Revenue by Customer'!$A:$A,0))</f>
        <v>550</v>
      </c>
      <c r="L117" s="208">
        <f>INDEX('Revenue by Customer'!M:M,MATCH('Full Customer List'!$B117,'Revenue by Customer'!$A:$A,0))</f>
        <v>550</v>
      </c>
      <c r="M117" s="208">
        <f>INDEX('Revenue by Customer'!N:N,MATCH('Full Customer List'!$B117,'Revenue by Customer'!$A:$A,0))</f>
        <v>580</v>
      </c>
      <c r="N117" s="208">
        <f>INDEX('Revenue by Customer'!O:O,MATCH('Full Customer List'!$B117,'Revenue by Customer'!$A:$A,0))</f>
        <v>580</v>
      </c>
      <c r="O117" s="208">
        <f>INDEX('Revenue by Customer'!P:P,MATCH('Full Customer List'!$B117,'Revenue by Customer'!$A:$A,0))</f>
        <v>580</v>
      </c>
      <c r="P117" s="208">
        <f>INDEX('Revenue by Customer'!Q:Q,MATCH('Full Customer List'!$B117,'Revenue by Customer'!$A:$A,0))</f>
        <v>580</v>
      </c>
      <c r="Q117" s="208">
        <f>INDEX('Revenue by Customer'!R:R,MATCH('Full Customer List'!$B117,'Revenue by Customer'!$A:$A,0))</f>
        <v>580</v>
      </c>
      <c r="R117" s="208">
        <f>INDEX('Revenue by Customer'!S:S,MATCH('Full Customer List'!$B117,'Revenue by Customer'!$A:$A,0))</f>
        <v>580</v>
      </c>
      <c r="S117" s="208">
        <f>INDEX('Revenue by Customer'!T:T,MATCH('Full Customer List'!$B117,'Revenue by Customer'!$A:$A,0))</f>
        <v>580</v>
      </c>
      <c r="T117" s="208">
        <f>INDEX('Revenue by Customer'!U:U,MATCH('Full Customer List'!$B117,'Revenue by Customer'!$A:$A,0))</f>
        <v>580</v>
      </c>
      <c r="U117" s="208">
        <f>INDEX('Revenue by Customer'!V:V,MATCH('Full Customer List'!$B117,'Revenue by Customer'!$A:$A,0))</f>
        <v>580</v>
      </c>
      <c r="V117" s="208">
        <f>INDEX('Revenue by Customer'!W:W,MATCH('Full Customer List'!$B117,'Revenue by Customer'!$A:$A,0))</f>
        <v>580</v>
      </c>
      <c r="W117" s="208">
        <f>INDEX('Revenue by Customer'!X:X,MATCH('Full Customer List'!$B117,'Revenue by Customer'!$A:$A,0))</f>
        <v>580</v>
      </c>
      <c r="X117" s="208">
        <f>INDEX('Revenue by Customer'!Y:Y,MATCH('Full Customer List'!$B117,'Revenue by Customer'!$A:$A,0))</f>
        <v>580</v>
      </c>
      <c r="Y117" s="208">
        <f>INDEX('Revenue by Customer'!Z:Z,MATCH('Full Customer List'!$B117,'Revenue by Customer'!$A:$A,0))</f>
        <v>600</v>
      </c>
      <c r="Z117" s="208">
        <f>INDEX('Revenue by Customer'!AA:AA,MATCH('Full Customer List'!$B117,'Revenue by Customer'!$A:$A,0))</f>
        <v>600</v>
      </c>
      <c r="AA117" s="208">
        <f>INDEX('Revenue by Customer'!AB:AB,MATCH('Full Customer List'!$B117,'Revenue by Customer'!$A:$A,0))</f>
        <v>600</v>
      </c>
      <c r="AB117" s="208">
        <f>INDEX('Revenue by Customer'!AC:AC,MATCH('Full Customer List'!$B117,'Revenue by Customer'!$A:$A,0))</f>
        <v>600</v>
      </c>
    </row>
    <row r="118" spans="2:28" ht="12" customHeight="1">
      <c r="B118" s="175" t="s">
        <v>745</v>
      </c>
      <c r="C118" s="175" t="str">
        <f>INDEX('Customer List'!$B:$B,MATCH('Full Customer List'!$B118,'Customer List'!$A:$A,0))</f>
        <v>Active</v>
      </c>
      <c r="D118" s="175" t="str">
        <f>INDEX('Customer List'!$C:$C,MATCH('Full Customer List'!$B118,'Customer List'!$A:$A,0))</f>
        <v>Property manager</v>
      </c>
      <c r="E118" s="175" t="str">
        <f>INDEX('Customer List Mapping'!$C:$C,MATCH('Full Customer List'!D118,'Customer List Mapping'!$B:$B,0))</f>
        <v>Property Manager</v>
      </c>
      <c r="F118" s="208">
        <f>INDEX('Customer List'!$K:$K,MATCH('Full Customer List'!$B118,'Customer List'!$A:$A,0))</f>
        <v>8</v>
      </c>
      <c r="G118" s="208"/>
      <c r="H118" s="215">
        <v>45444</v>
      </c>
      <c r="I118" s="215"/>
      <c r="J118" s="208">
        <f>INDEX('Revenue by Customer'!K:K,MATCH('Full Customer List'!$B118,'Revenue by Customer'!$A:$A,0))</f>
        <v>525</v>
      </c>
      <c r="K118" s="208">
        <f>INDEX('Revenue by Customer'!L:L,MATCH('Full Customer List'!$B118,'Revenue by Customer'!$A:$A,0))</f>
        <v>420</v>
      </c>
      <c r="L118" s="208">
        <f>INDEX('Revenue by Customer'!M:M,MATCH('Full Customer List'!$B118,'Revenue by Customer'!$A:$A,0))</f>
        <v>420</v>
      </c>
      <c r="M118" s="208">
        <f>INDEX('Revenue by Customer'!N:N,MATCH('Full Customer List'!$B118,'Revenue by Customer'!$A:$A,0))</f>
        <v>420</v>
      </c>
      <c r="N118" s="208">
        <f>INDEX('Revenue by Customer'!O:O,MATCH('Full Customer List'!$B118,'Revenue by Customer'!$A:$A,0))</f>
        <v>420</v>
      </c>
      <c r="O118" s="208">
        <f>INDEX('Revenue by Customer'!P:P,MATCH('Full Customer List'!$B118,'Revenue by Customer'!$A:$A,0))</f>
        <v>445</v>
      </c>
      <c r="P118" s="208">
        <f>INDEX('Revenue by Customer'!Q:Q,MATCH('Full Customer List'!$B118,'Revenue by Customer'!$A:$A,0))</f>
        <v>445</v>
      </c>
      <c r="Q118" s="208">
        <f>INDEX('Revenue by Customer'!R:R,MATCH('Full Customer List'!$B118,'Revenue by Customer'!$A:$A,0))</f>
        <v>445</v>
      </c>
      <c r="R118" s="208">
        <f>INDEX('Revenue by Customer'!S:S,MATCH('Full Customer List'!$B118,'Revenue by Customer'!$A:$A,0))</f>
        <v>445</v>
      </c>
      <c r="S118" s="208">
        <f>INDEX('Revenue by Customer'!T:T,MATCH('Full Customer List'!$B118,'Revenue by Customer'!$A:$A,0))</f>
        <v>1210</v>
      </c>
      <c r="T118" s="208">
        <f>INDEX('Revenue by Customer'!U:U,MATCH('Full Customer List'!$B118,'Revenue by Customer'!$A:$A,0))</f>
        <v>445</v>
      </c>
      <c r="U118" s="208">
        <f>INDEX('Revenue by Customer'!V:V,MATCH('Full Customer List'!$B118,'Revenue by Customer'!$A:$A,0))</f>
        <v>445</v>
      </c>
      <c r="V118" s="208">
        <f>INDEX('Revenue by Customer'!W:W,MATCH('Full Customer List'!$B118,'Revenue by Customer'!$A:$A,0))</f>
        <v>535</v>
      </c>
      <c r="W118" s="208">
        <f>INDEX('Revenue by Customer'!X:X,MATCH('Full Customer List'!$B118,'Revenue by Customer'!$A:$A,0))</f>
        <v>445</v>
      </c>
      <c r="X118" s="208">
        <f>INDEX('Revenue by Customer'!Y:Y,MATCH('Full Customer List'!$B118,'Revenue by Customer'!$A:$A,0))</f>
        <v>1210</v>
      </c>
      <c r="Y118" s="208">
        <f>INDEX('Revenue by Customer'!Z:Z,MATCH('Full Customer List'!$B118,'Revenue by Customer'!$A:$A,0))</f>
        <v>445</v>
      </c>
      <c r="Z118" s="208">
        <f>INDEX('Revenue by Customer'!AA:AA,MATCH('Full Customer List'!$B118,'Revenue by Customer'!$A:$A,0))</f>
        <v>445</v>
      </c>
      <c r="AA118" s="208">
        <f>INDEX('Revenue by Customer'!AB:AB,MATCH('Full Customer List'!$B118,'Revenue by Customer'!$A:$A,0))</f>
        <v>447</v>
      </c>
      <c r="AB118" s="208">
        <f>INDEX('Revenue by Customer'!AC:AC,MATCH('Full Customer List'!$B118,'Revenue by Customer'!$A:$A,0))</f>
        <v>447</v>
      </c>
    </row>
    <row r="119" spans="2:28" ht="12" customHeight="1">
      <c r="B119" s="175" t="s">
        <v>746</v>
      </c>
      <c r="C119" s="175" t="str">
        <f>INDEX('Customer List'!$B:$B,MATCH('Full Customer List'!$B119,'Customer List'!$A:$A,0))</f>
        <v>Active</v>
      </c>
      <c r="D119" s="175" t="str">
        <f>INDEX('Customer List'!$C:$C,MATCH('Full Customer List'!$B119,'Customer List'!$A:$A,0))</f>
        <v>Property manager</v>
      </c>
      <c r="E119" s="175" t="str">
        <f>INDEX('Customer List Mapping'!$C:$C,MATCH('Full Customer List'!D119,'Customer List Mapping'!$B:$B,0))</f>
        <v>Property Manager</v>
      </c>
      <c r="F119" s="208">
        <f>INDEX('Customer List'!$K:$K,MATCH('Full Customer List'!$B119,'Customer List'!$A:$A,0))</f>
        <v>8</v>
      </c>
      <c r="G119" s="208"/>
      <c r="H119" s="215">
        <v>46023</v>
      </c>
      <c r="I119" s="215"/>
      <c r="J119" s="208" t="str">
        <f>INDEX('Revenue by Customer'!K:K,MATCH('Full Customer List'!$B119,'Revenue by Customer'!$A:$A,0))</f>
        <v/>
      </c>
      <c r="K119" s="208" t="str">
        <f>INDEX('Revenue by Customer'!L:L,MATCH('Full Customer List'!$B119,'Revenue by Customer'!$A:$A,0))</f>
        <v/>
      </c>
      <c r="L119" s="208" t="str">
        <f>INDEX('Revenue by Customer'!M:M,MATCH('Full Customer List'!$B119,'Revenue by Customer'!$A:$A,0))</f>
        <v/>
      </c>
      <c r="M119" s="208" t="str">
        <f>INDEX('Revenue by Customer'!N:N,MATCH('Full Customer List'!$B119,'Revenue by Customer'!$A:$A,0))</f>
        <v/>
      </c>
      <c r="N119" s="208" t="str">
        <f>INDEX('Revenue by Customer'!O:O,MATCH('Full Customer List'!$B119,'Revenue by Customer'!$A:$A,0))</f>
        <v/>
      </c>
      <c r="O119" s="208" t="str">
        <f>INDEX('Revenue by Customer'!P:P,MATCH('Full Customer List'!$B119,'Revenue by Customer'!$A:$A,0))</f>
        <v/>
      </c>
      <c r="P119" s="208" t="str">
        <f>INDEX('Revenue by Customer'!Q:Q,MATCH('Full Customer List'!$B119,'Revenue by Customer'!$A:$A,0))</f>
        <v/>
      </c>
      <c r="Q119" s="208" t="str">
        <f>INDEX('Revenue by Customer'!R:R,MATCH('Full Customer List'!$B119,'Revenue by Customer'!$A:$A,0))</f>
        <v/>
      </c>
      <c r="R119" s="208" t="str">
        <f>INDEX('Revenue by Customer'!S:S,MATCH('Full Customer List'!$B119,'Revenue by Customer'!$A:$A,0))</f>
        <v/>
      </c>
      <c r="S119" s="208" t="str">
        <f>INDEX('Revenue by Customer'!T:T,MATCH('Full Customer List'!$B119,'Revenue by Customer'!$A:$A,0))</f>
        <v/>
      </c>
      <c r="T119" s="208" t="str">
        <f>INDEX('Revenue by Customer'!U:U,MATCH('Full Customer List'!$B119,'Revenue by Customer'!$A:$A,0))</f>
        <v/>
      </c>
      <c r="U119" s="208" t="str">
        <f>INDEX('Revenue by Customer'!V:V,MATCH('Full Customer List'!$B119,'Revenue by Customer'!$A:$A,0))</f>
        <v/>
      </c>
      <c r="V119" s="208">
        <f>INDEX('Revenue by Customer'!W:W,MATCH('Full Customer List'!$B119,'Revenue by Customer'!$A:$A,0))</f>
        <v>1783.75</v>
      </c>
      <c r="W119" s="208">
        <f>INDEX('Revenue by Customer'!X:X,MATCH('Full Customer List'!$B119,'Revenue by Customer'!$A:$A,0))</f>
        <v>1108.75</v>
      </c>
      <c r="X119" s="208">
        <f>INDEX('Revenue by Customer'!Y:Y,MATCH('Full Customer List'!$B119,'Revenue by Customer'!$A:$A,0))</f>
        <v>163.75</v>
      </c>
      <c r="Y119" s="208">
        <f>INDEX('Revenue by Customer'!Z:Z,MATCH('Full Customer List'!$B119,'Revenue by Customer'!$A:$A,0))</f>
        <v>910</v>
      </c>
      <c r="Z119" s="208">
        <f>INDEX('Revenue by Customer'!AA:AA,MATCH('Full Customer List'!$B119,'Revenue by Customer'!$A:$A,0))</f>
        <v>910</v>
      </c>
      <c r="AA119" s="208">
        <f>INDEX('Revenue by Customer'!AB:AB,MATCH('Full Customer List'!$B119,'Revenue by Customer'!$A:$A,0))</f>
        <v>910</v>
      </c>
      <c r="AB119" s="208">
        <f>INDEX('Revenue by Customer'!AC:AC,MATCH('Full Customer List'!$B119,'Revenue by Customer'!$A:$A,0))</f>
        <v>910</v>
      </c>
    </row>
    <row r="120" spans="2:28" ht="12" customHeight="1">
      <c r="B120" s="175" t="s">
        <v>747</v>
      </c>
      <c r="C120" s="175" t="str">
        <f>INDEX('Customer List'!$B:$B,MATCH('Full Customer List'!$B120,'Customer List'!$A:$A,0))</f>
        <v>Active</v>
      </c>
      <c r="D120" s="175" t="str">
        <f>INDEX('Customer List'!$C:$C,MATCH('Full Customer List'!$B120,'Customer List'!$A:$A,0))</f>
        <v>Property manager</v>
      </c>
      <c r="E120" s="175" t="str">
        <f>INDEX('Customer List Mapping'!$C:$C,MATCH('Full Customer List'!D120,'Customer List Mapping'!$B:$B,0))</f>
        <v>Property Manager</v>
      </c>
      <c r="F120" s="208">
        <f>INDEX('Customer List'!$K:$K,MATCH('Full Customer List'!$B120,'Customer List'!$A:$A,0))</f>
        <v>8</v>
      </c>
      <c r="G120" s="208"/>
      <c r="H120" s="215">
        <v>45717</v>
      </c>
      <c r="I120" s="215"/>
      <c r="J120" s="208" t="str">
        <f>INDEX('Revenue by Customer'!K:K,MATCH('Full Customer List'!$B120,'Revenue by Customer'!$A:$A,0))</f>
        <v/>
      </c>
      <c r="K120" s="208" t="str">
        <f>INDEX('Revenue by Customer'!L:L,MATCH('Full Customer List'!$B120,'Revenue by Customer'!$A:$A,0))</f>
        <v/>
      </c>
      <c r="L120" s="208">
        <f>INDEX('Revenue by Customer'!M:M,MATCH('Full Customer List'!$B120,'Revenue by Customer'!$A:$A,0))</f>
        <v>350</v>
      </c>
      <c r="M120" s="208">
        <f>INDEX('Revenue by Customer'!N:N,MATCH('Full Customer List'!$B120,'Revenue by Customer'!$A:$A,0))</f>
        <v>150</v>
      </c>
      <c r="N120" s="208">
        <f>INDEX('Revenue by Customer'!O:O,MATCH('Full Customer List'!$B120,'Revenue by Customer'!$A:$A,0))</f>
        <v>360</v>
      </c>
      <c r="O120" s="208">
        <f>INDEX('Revenue by Customer'!P:P,MATCH('Full Customer List'!$B120,'Revenue by Customer'!$A:$A,0))</f>
        <v>280</v>
      </c>
      <c r="P120" s="208">
        <f>INDEX('Revenue by Customer'!Q:Q,MATCH('Full Customer List'!$B120,'Revenue by Customer'!$A:$A,0))</f>
        <v>430</v>
      </c>
      <c r="Q120" s="208">
        <f>INDEX('Revenue by Customer'!R:R,MATCH('Full Customer List'!$B120,'Revenue by Customer'!$A:$A,0))</f>
        <v>430</v>
      </c>
      <c r="R120" s="208">
        <f>INDEX('Revenue by Customer'!S:S,MATCH('Full Customer List'!$B120,'Revenue by Customer'!$A:$A,0))</f>
        <v>430</v>
      </c>
      <c r="S120" s="208">
        <f>INDEX('Revenue by Customer'!T:T,MATCH('Full Customer List'!$B120,'Revenue by Customer'!$A:$A,0))</f>
        <v>430</v>
      </c>
      <c r="T120" s="208">
        <f>INDEX('Revenue by Customer'!U:U,MATCH('Full Customer List'!$B120,'Revenue by Customer'!$A:$A,0))</f>
        <v>525</v>
      </c>
      <c r="U120" s="208">
        <f>INDEX('Revenue by Customer'!V:V,MATCH('Full Customer List'!$B120,'Revenue by Customer'!$A:$A,0))</f>
        <v>525</v>
      </c>
      <c r="V120" s="208">
        <f>INDEX('Revenue by Customer'!W:W,MATCH('Full Customer List'!$B120,'Revenue by Customer'!$A:$A,0))</f>
        <v>525</v>
      </c>
      <c r="W120" s="208">
        <f>INDEX('Revenue by Customer'!X:X,MATCH('Full Customer List'!$B120,'Revenue by Customer'!$A:$A,0))</f>
        <v>630</v>
      </c>
      <c r="X120" s="208">
        <f>INDEX('Revenue by Customer'!Y:Y,MATCH('Full Customer List'!$B120,'Revenue by Customer'!$A:$A,0))</f>
        <v>525</v>
      </c>
      <c r="Y120" s="208">
        <f>INDEX('Revenue by Customer'!Z:Z,MATCH('Full Customer List'!$B120,'Revenue by Customer'!$A:$A,0))</f>
        <v>649</v>
      </c>
      <c r="Z120" s="208">
        <f>INDEX('Revenue by Customer'!AA:AA,MATCH('Full Customer List'!$B120,'Revenue by Customer'!$A:$A,0))</f>
        <v>649</v>
      </c>
      <c r="AA120" s="208">
        <f>INDEX('Revenue by Customer'!AB:AB,MATCH('Full Customer List'!$B120,'Revenue by Customer'!$A:$A,0))</f>
        <v>649</v>
      </c>
      <c r="AB120" s="208">
        <f>INDEX('Revenue by Customer'!AC:AC,MATCH('Full Customer List'!$B120,'Revenue by Customer'!$A:$A,0))</f>
        <v>649</v>
      </c>
    </row>
    <row r="121" spans="2:28" ht="12" customHeight="1">
      <c r="B121" s="175" t="s">
        <v>748</v>
      </c>
      <c r="C121" s="175" t="str">
        <f>INDEX('Customer List'!$B:$B,MATCH('Full Customer List'!$B121,'Customer List'!$A:$A,0))</f>
        <v>Active</v>
      </c>
      <c r="D121" s="175" t="str">
        <f>INDEX('Customer List'!$C:$C,MATCH('Full Customer List'!$B121,'Customer List'!$A:$A,0))</f>
        <v>Property manager</v>
      </c>
      <c r="E121" s="175" t="str">
        <f>INDEX('Customer List Mapping'!$C:$C,MATCH('Full Customer List'!D121,'Customer List Mapping'!$B:$B,0))</f>
        <v>Property Manager</v>
      </c>
      <c r="F121" s="208">
        <f>INDEX('Customer List'!$K:$K,MATCH('Full Customer List'!$B121,'Customer List'!$A:$A,0))</f>
        <v>3</v>
      </c>
      <c r="G121" s="208"/>
      <c r="H121" s="215">
        <v>45474</v>
      </c>
      <c r="I121" s="215"/>
      <c r="J121" s="208">
        <f>INDEX('Revenue by Customer'!K:K,MATCH('Full Customer List'!$B121,'Revenue by Customer'!$A:$A,0))</f>
        <v>570</v>
      </c>
      <c r="K121" s="208">
        <f>INDEX('Revenue by Customer'!L:L,MATCH('Full Customer List'!$B121,'Revenue by Customer'!$A:$A,0))</f>
        <v>810</v>
      </c>
      <c r="L121" s="208">
        <f>INDEX('Revenue by Customer'!M:M,MATCH('Full Customer List'!$B121,'Revenue by Customer'!$A:$A,0))</f>
        <v>570</v>
      </c>
      <c r="M121" s="208">
        <f>INDEX('Revenue by Customer'!N:N,MATCH('Full Customer List'!$B121,'Revenue by Customer'!$A:$A,0))</f>
        <v>570</v>
      </c>
      <c r="N121" s="208">
        <f>INDEX('Revenue by Customer'!O:O,MATCH('Full Customer List'!$B121,'Revenue by Customer'!$A:$A,0))</f>
        <v>570</v>
      </c>
      <c r="O121" s="208">
        <f>INDEX('Revenue by Customer'!P:P,MATCH('Full Customer List'!$B121,'Revenue by Customer'!$A:$A,0))</f>
        <v>570</v>
      </c>
      <c r="P121" s="208">
        <f>INDEX('Revenue by Customer'!Q:Q,MATCH('Full Customer List'!$B121,'Revenue by Customer'!$A:$A,0))</f>
        <v>555</v>
      </c>
      <c r="Q121" s="208">
        <f>INDEX('Revenue by Customer'!R:R,MATCH('Full Customer List'!$B121,'Revenue by Customer'!$A:$A,0))</f>
        <v>555</v>
      </c>
      <c r="R121" s="208">
        <f>INDEX('Revenue by Customer'!S:S,MATCH('Full Customer List'!$B121,'Revenue by Customer'!$A:$A,0))</f>
        <v>555</v>
      </c>
      <c r="S121" s="208">
        <f>INDEX('Revenue by Customer'!T:T,MATCH('Full Customer List'!$B121,'Revenue by Customer'!$A:$A,0))</f>
        <v>555</v>
      </c>
      <c r="T121" s="208">
        <f>INDEX('Revenue by Customer'!U:U,MATCH('Full Customer List'!$B121,'Revenue by Customer'!$A:$A,0))</f>
        <v>555</v>
      </c>
      <c r="U121" s="208">
        <f>INDEX('Revenue by Customer'!V:V,MATCH('Full Customer List'!$B121,'Revenue by Customer'!$A:$A,0))</f>
        <v>535</v>
      </c>
      <c r="V121" s="208">
        <f>INDEX('Revenue by Customer'!W:W,MATCH('Full Customer List'!$B121,'Revenue by Customer'!$A:$A,0))</f>
        <v>535</v>
      </c>
      <c r="W121" s="208">
        <f>INDEX('Revenue by Customer'!X:X,MATCH('Full Customer List'!$B121,'Revenue by Customer'!$A:$A,0))</f>
        <v>775</v>
      </c>
      <c r="X121" s="208">
        <f>INDEX('Revenue by Customer'!Y:Y,MATCH('Full Customer List'!$B121,'Revenue by Customer'!$A:$A,0))</f>
        <v>535</v>
      </c>
      <c r="Y121" s="208">
        <f>INDEX('Revenue by Customer'!Z:Z,MATCH('Full Customer List'!$B121,'Revenue by Customer'!$A:$A,0))</f>
        <v>535</v>
      </c>
      <c r="Z121" s="208">
        <f>INDEX('Revenue by Customer'!AA:AA,MATCH('Full Customer List'!$B121,'Revenue by Customer'!$A:$A,0))</f>
        <v>518</v>
      </c>
      <c r="AA121" s="208">
        <f>INDEX('Revenue by Customer'!AB:AB,MATCH('Full Customer List'!$B121,'Revenue by Customer'!$A:$A,0))</f>
        <v>468</v>
      </c>
      <c r="AB121" s="208">
        <f>INDEX('Revenue by Customer'!AC:AC,MATCH('Full Customer List'!$B121,'Revenue by Customer'!$A:$A,0))</f>
        <v>493</v>
      </c>
    </row>
    <row r="122" spans="2:28" ht="12" customHeight="1">
      <c r="B122" s="175" t="s">
        <v>749</v>
      </c>
      <c r="C122" s="175" t="str">
        <f>INDEX('Customer List'!$B:$B,MATCH('Full Customer List'!$B122,'Customer List'!$A:$A,0))</f>
        <v>Active</v>
      </c>
      <c r="D122" s="175" t="str">
        <f>INDEX('Customer List'!$C:$C,MATCH('Full Customer List'!$B122,'Customer List'!$A:$A,0))</f>
        <v>Property manager</v>
      </c>
      <c r="E122" s="175" t="str">
        <f>INDEX('Customer List Mapping'!$C:$C,MATCH('Full Customer List'!D122,'Customer List Mapping'!$B:$B,0))</f>
        <v>Property Manager</v>
      </c>
      <c r="F122" s="208">
        <f>INDEX('Customer List'!$K:$K,MATCH('Full Customer List'!$B122,'Customer List'!$A:$A,0))</f>
        <v>6</v>
      </c>
      <c r="G122" s="208"/>
      <c r="H122" s="215">
        <v>45536</v>
      </c>
      <c r="I122" s="215"/>
      <c r="J122" s="208">
        <f>INDEX('Revenue by Customer'!K:K,MATCH('Full Customer List'!$B122,'Revenue by Customer'!$A:$A,0))</f>
        <v>350</v>
      </c>
      <c r="K122" s="208">
        <f>INDEX('Revenue by Customer'!L:L,MATCH('Full Customer List'!$B122,'Revenue by Customer'!$A:$A,0))</f>
        <v>440</v>
      </c>
      <c r="L122" s="208">
        <f>INDEX('Revenue by Customer'!M:M,MATCH('Full Customer List'!$B122,'Revenue by Customer'!$A:$A,0))</f>
        <v>350</v>
      </c>
      <c r="M122" s="208">
        <f>INDEX('Revenue by Customer'!N:N,MATCH('Full Customer List'!$B122,'Revenue by Customer'!$A:$A,0))</f>
        <v>350</v>
      </c>
      <c r="N122" s="208">
        <f>INDEX('Revenue by Customer'!O:O,MATCH('Full Customer List'!$B122,'Revenue by Customer'!$A:$A,0))</f>
        <v>350</v>
      </c>
      <c r="O122" s="208">
        <f>INDEX('Revenue by Customer'!P:P,MATCH('Full Customer List'!$B122,'Revenue by Customer'!$A:$A,0))</f>
        <v>350</v>
      </c>
      <c r="P122" s="208">
        <f>INDEX('Revenue by Customer'!Q:Q,MATCH('Full Customer List'!$B122,'Revenue by Customer'!$A:$A,0))</f>
        <v>350</v>
      </c>
      <c r="Q122" s="208">
        <f>INDEX('Revenue by Customer'!R:R,MATCH('Full Customer List'!$B122,'Revenue by Customer'!$A:$A,0))</f>
        <v>350</v>
      </c>
      <c r="R122" s="208">
        <f>INDEX('Revenue by Customer'!S:S,MATCH('Full Customer List'!$B122,'Revenue by Customer'!$A:$A,0))</f>
        <v>510</v>
      </c>
      <c r="S122" s="208">
        <f>INDEX('Revenue by Customer'!T:T,MATCH('Full Customer List'!$B122,'Revenue by Customer'!$A:$A,0))</f>
        <v>510</v>
      </c>
      <c r="T122" s="208">
        <f>INDEX('Revenue by Customer'!U:U,MATCH('Full Customer List'!$B122,'Revenue by Customer'!$A:$A,0))</f>
        <v>510</v>
      </c>
      <c r="U122" s="208">
        <f>INDEX('Revenue by Customer'!V:V,MATCH('Full Customer List'!$B122,'Revenue by Customer'!$A:$A,0))</f>
        <v>510</v>
      </c>
      <c r="V122" s="208">
        <f>INDEX('Revenue by Customer'!W:W,MATCH('Full Customer List'!$B122,'Revenue by Customer'!$A:$A,0))</f>
        <v>530</v>
      </c>
      <c r="W122" s="208">
        <f>INDEX('Revenue by Customer'!X:X,MATCH('Full Customer List'!$B122,'Revenue by Customer'!$A:$A,0))</f>
        <v>620</v>
      </c>
      <c r="X122" s="208">
        <f>INDEX('Revenue by Customer'!Y:Y,MATCH('Full Customer List'!$B122,'Revenue by Customer'!$A:$A,0))</f>
        <v>530</v>
      </c>
      <c r="Y122" s="208">
        <f>INDEX('Revenue by Customer'!Z:Z,MATCH('Full Customer List'!$B122,'Revenue by Customer'!$A:$A,0))</f>
        <v>630</v>
      </c>
      <c r="Z122" s="208">
        <f>INDEX('Revenue by Customer'!AA:AA,MATCH('Full Customer List'!$B122,'Revenue by Customer'!$A:$A,0))</f>
        <v>630</v>
      </c>
      <c r="AA122" s="208">
        <f>INDEX('Revenue by Customer'!AB:AB,MATCH('Full Customer List'!$B122,'Revenue by Customer'!$A:$A,0))</f>
        <v>630</v>
      </c>
      <c r="AB122" s="208">
        <f>INDEX('Revenue by Customer'!AC:AC,MATCH('Full Customer List'!$B122,'Revenue by Customer'!$A:$A,0))</f>
        <v>630</v>
      </c>
    </row>
    <row r="123" spans="2:28" ht="12" customHeight="1">
      <c r="B123" s="175" t="s">
        <v>750</v>
      </c>
      <c r="C123" s="175" t="str">
        <f>INDEX('Customer List'!$B:$B,MATCH('Full Customer List'!$B123,'Customer List'!$A:$A,0))</f>
        <v>Active</v>
      </c>
      <c r="D123" s="175" t="str">
        <f>INDEX('Customer List'!$C:$C,MATCH('Full Customer List'!$B123,'Customer List'!$A:$A,0))</f>
        <v>Property manager</v>
      </c>
      <c r="E123" s="175" t="str">
        <f>INDEX('Customer List Mapping'!$C:$C,MATCH('Full Customer List'!D123,'Customer List Mapping'!$B:$B,0))</f>
        <v>Property Manager</v>
      </c>
      <c r="F123" s="208">
        <f>INDEX('Customer List'!$K:$K,MATCH('Full Customer List'!$B123,'Customer List'!$A:$A,0))</f>
        <v>4</v>
      </c>
      <c r="G123" s="208"/>
      <c r="H123" s="215">
        <v>45931</v>
      </c>
      <c r="I123" s="215"/>
      <c r="J123" s="208" t="str">
        <f>INDEX('Revenue by Customer'!K:K,MATCH('Full Customer List'!$B123,'Revenue by Customer'!$A:$A,0))</f>
        <v/>
      </c>
      <c r="K123" s="208" t="str">
        <f>INDEX('Revenue by Customer'!L:L,MATCH('Full Customer List'!$B123,'Revenue by Customer'!$A:$A,0))</f>
        <v/>
      </c>
      <c r="L123" s="208" t="str">
        <f>INDEX('Revenue by Customer'!M:M,MATCH('Full Customer List'!$B123,'Revenue by Customer'!$A:$A,0))</f>
        <v/>
      </c>
      <c r="M123" s="208" t="str">
        <f>INDEX('Revenue by Customer'!N:N,MATCH('Full Customer List'!$B123,'Revenue by Customer'!$A:$A,0))</f>
        <v/>
      </c>
      <c r="N123" s="208" t="str">
        <f>INDEX('Revenue by Customer'!O:O,MATCH('Full Customer List'!$B123,'Revenue by Customer'!$A:$A,0))</f>
        <v/>
      </c>
      <c r="O123" s="208" t="str">
        <f>INDEX('Revenue by Customer'!P:P,MATCH('Full Customer List'!$B123,'Revenue by Customer'!$A:$A,0))</f>
        <v/>
      </c>
      <c r="P123" s="208" t="str">
        <f>INDEX('Revenue by Customer'!Q:Q,MATCH('Full Customer List'!$B123,'Revenue by Customer'!$A:$A,0))</f>
        <v/>
      </c>
      <c r="Q123" s="208" t="str">
        <f>INDEX('Revenue by Customer'!R:R,MATCH('Full Customer List'!$B123,'Revenue by Customer'!$A:$A,0))</f>
        <v/>
      </c>
      <c r="R123" s="208" t="str">
        <f>INDEX('Revenue by Customer'!S:S,MATCH('Full Customer List'!$B123,'Revenue by Customer'!$A:$A,0))</f>
        <v/>
      </c>
      <c r="S123" s="208">
        <f>INDEX('Revenue by Customer'!T:T,MATCH('Full Customer List'!$B123,'Revenue by Customer'!$A:$A,0))</f>
        <v>925</v>
      </c>
      <c r="T123" s="208">
        <f>INDEX('Revenue by Customer'!U:U,MATCH('Full Customer List'!$B123,'Revenue by Customer'!$A:$A,0))</f>
        <v>736.25</v>
      </c>
      <c r="U123" s="208">
        <f>INDEX('Revenue by Customer'!V:V,MATCH('Full Customer List'!$B123,'Revenue by Customer'!$A:$A,0))</f>
        <v>650</v>
      </c>
      <c r="V123" s="208">
        <f>INDEX('Revenue by Customer'!W:W,MATCH('Full Customer List'!$B123,'Revenue by Customer'!$A:$A,0))</f>
        <v>650</v>
      </c>
      <c r="W123" s="208">
        <f>INDEX('Revenue by Customer'!X:X,MATCH('Full Customer List'!$B123,'Revenue by Customer'!$A:$A,0))</f>
        <v>263.86</v>
      </c>
      <c r="X123" s="208">
        <f>INDEX('Revenue by Customer'!Y:Y,MATCH('Full Customer List'!$B123,'Revenue by Customer'!$A:$A,0))</f>
        <v>650</v>
      </c>
      <c r="Y123" s="208">
        <f>INDEX('Revenue by Customer'!Z:Z,MATCH('Full Customer List'!$B123,'Revenue by Customer'!$A:$A,0))</f>
        <v>650</v>
      </c>
      <c r="Z123" s="208">
        <f>INDEX('Revenue by Customer'!AA:AA,MATCH('Full Customer List'!$B123,'Revenue by Customer'!$A:$A,0))</f>
        <v>650</v>
      </c>
      <c r="AA123" s="208">
        <f>INDEX('Revenue by Customer'!AB:AB,MATCH('Full Customer List'!$B123,'Revenue by Customer'!$A:$A,0))</f>
        <v>650</v>
      </c>
      <c r="AB123" s="208">
        <f>INDEX('Revenue by Customer'!AC:AC,MATCH('Full Customer List'!$B123,'Revenue by Customer'!$A:$A,0))</f>
        <v>650</v>
      </c>
    </row>
    <row r="124" spans="2:28" ht="12" customHeight="1">
      <c r="B124" s="175" t="s">
        <v>751</v>
      </c>
      <c r="C124" s="175" t="str">
        <f>INDEX('Customer List'!$B:$B,MATCH('Full Customer List'!$B124,'Customer List'!$A:$A,0))</f>
        <v>Active</v>
      </c>
      <c r="D124" s="175" t="str">
        <f>INDEX('Customer List'!$C:$C,MATCH('Full Customer List'!$B124,'Customer List'!$A:$A,0))</f>
        <v>Property manager</v>
      </c>
      <c r="E124" s="175" t="str">
        <f>INDEX('Customer List Mapping'!$C:$C,MATCH('Full Customer List'!D124,'Customer List Mapping'!$B:$B,0))</f>
        <v>Property Manager</v>
      </c>
      <c r="F124" s="208">
        <f>INDEX('Customer List'!$K:$K,MATCH('Full Customer List'!$B124,'Customer List'!$A:$A,0))</f>
        <v>15</v>
      </c>
      <c r="G124" s="208"/>
      <c r="H124" s="215">
        <v>45444</v>
      </c>
      <c r="I124" s="215"/>
      <c r="J124" s="208">
        <f>INDEX('Revenue by Customer'!K:K,MATCH('Full Customer List'!$B124,'Revenue by Customer'!$A:$A,0))</f>
        <v>325</v>
      </c>
      <c r="K124" s="208">
        <f>INDEX('Revenue by Customer'!L:L,MATCH('Full Customer List'!$B124,'Revenue by Customer'!$A:$A,0))</f>
        <v>325</v>
      </c>
      <c r="L124" s="208">
        <f>INDEX('Revenue by Customer'!M:M,MATCH('Full Customer List'!$B124,'Revenue by Customer'!$A:$A,0))</f>
        <v>325</v>
      </c>
      <c r="M124" s="208">
        <f>INDEX('Revenue by Customer'!N:N,MATCH('Full Customer List'!$B124,'Revenue by Customer'!$A:$A,0))</f>
        <v>325</v>
      </c>
      <c r="N124" s="208">
        <f>INDEX('Revenue by Customer'!O:O,MATCH('Full Customer List'!$B124,'Revenue by Customer'!$A:$A,0))</f>
        <v>325</v>
      </c>
      <c r="O124" s="208">
        <f>INDEX('Revenue by Customer'!P:P,MATCH('Full Customer List'!$B124,'Revenue by Customer'!$A:$A,0))</f>
        <v>325</v>
      </c>
      <c r="P124" s="208">
        <f>INDEX('Revenue by Customer'!Q:Q,MATCH('Full Customer List'!$B124,'Revenue by Customer'!$A:$A,0))</f>
        <v>325</v>
      </c>
      <c r="Q124" s="208">
        <f>INDEX('Revenue by Customer'!R:R,MATCH('Full Customer List'!$B124,'Revenue by Customer'!$A:$A,0))</f>
        <v>600</v>
      </c>
      <c r="R124" s="208">
        <f>INDEX('Revenue by Customer'!S:S,MATCH('Full Customer List'!$B124,'Revenue by Customer'!$A:$A,0))</f>
        <v>600</v>
      </c>
      <c r="S124" s="208">
        <f>INDEX('Revenue by Customer'!T:T,MATCH('Full Customer List'!$B124,'Revenue by Customer'!$A:$A,0))</f>
        <v>600</v>
      </c>
      <c r="T124" s="208">
        <f>INDEX('Revenue by Customer'!U:U,MATCH('Full Customer List'!$B124,'Revenue by Customer'!$A:$A,0))</f>
        <v>600</v>
      </c>
      <c r="U124" s="208">
        <f>INDEX('Revenue by Customer'!V:V,MATCH('Full Customer List'!$B124,'Revenue by Customer'!$A:$A,0))</f>
        <v>420</v>
      </c>
      <c r="V124" s="208">
        <f>INDEX('Revenue by Customer'!W:W,MATCH('Full Customer List'!$B124,'Revenue by Customer'!$A:$A,0))</f>
        <v>600</v>
      </c>
      <c r="W124" s="208">
        <f>INDEX('Revenue by Customer'!X:X,MATCH('Full Customer List'!$B124,'Revenue by Customer'!$A:$A,0))</f>
        <v>510</v>
      </c>
      <c r="X124" s="208">
        <f>INDEX('Revenue by Customer'!Y:Y,MATCH('Full Customer List'!$B124,'Revenue by Customer'!$A:$A,0))</f>
        <v>600</v>
      </c>
      <c r="Y124" s="208">
        <f>INDEX('Revenue by Customer'!Z:Z,MATCH('Full Customer List'!$B124,'Revenue by Customer'!$A:$A,0))</f>
        <v>510</v>
      </c>
      <c r="Z124" s="208">
        <f>INDEX('Revenue by Customer'!AA:AA,MATCH('Full Customer List'!$B124,'Revenue by Customer'!$A:$A,0))</f>
        <v>430</v>
      </c>
      <c r="AA124" s="208">
        <f>INDEX('Revenue by Customer'!AB:AB,MATCH('Full Customer List'!$B124,'Revenue by Customer'!$A:$A,0))</f>
        <v>500</v>
      </c>
      <c r="AB124" s="208">
        <f>INDEX('Revenue by Customer'!AC:AC,MATCH('Full Customer List'!$B124,'Revenue by Customer'!$A:$A,0))</f>
        <v>500</v>
      </c>
    </row>
    <row r="125" spans="2:28" ht="12" customHeight="1">
      <c r="B125" s="175" t="s">
        <v>752</v>
      </c>
      <c r="C125" s="175" t="str">
        <f>INDEX('Customer List'!$B:$B,MATCH('Full Customer List'!$B125,'Customer List'!$A:$A,0))</f>
        <v>Former client</v>
      </c>
      <c r="D125" s="175" t="str">
        <f>INDEX('Customer List'!$C:$C,MATCH('Full Customer List'!$B125,'Customer List'!$A:$A,0))</f>
        <v>Small business</v>
      </c>
      <c r="E125" s="175" t="str">
        <f>INDEX('Customer List Mapping'!$C:$C,MATCH('Full Customer List'!D125,'Customer List Mapping'!$B:$B,0))</f>
        <v>Small Business</v>
      </c>
      <c r="F125" s="208" t="str">
        <f>INDEX('Customer List'!$K:$K,MATCH('Full Customer List'!$B125,'Customer List'!$A:$A,0))</f>
        <v/>
      </c>
      <c r="G125" s="208"/>
      <c r="H125" s="215">
        <v>44501</v>
      </c>
      <c r="I125" s="215">
        <v>46234</v>
      </c>
      <c r="J125" s="208">
        <f>INDEX('Revenue by Customer'!K:K,MATCH('Full Customer List'!$B125,'Revenue by Customer'!$A:$A,0))</f>
        <v>560</v>
      </c>
      <c r="K125" s="208">
        <f>INDEX('Revenue by Customer'!L:L,MATCH('Full Customer List'!$B125,'Revenue by Customer'!$A:$A,0))</f>
        <v>515</v>
      </c>
      <c r="L125" s="208">
        <f>INDEX('Revenue by Customer'!M:M,MATCH('Full Customer List'!$B125,'Revenue by Customer'!$A:$A,0))</f>
        <v>515</v>
      </c>
      <c r="M125" s="208">
        <f>INDEX('Revenue by Customer'!N:N,MATCH('Full Customer List'!$B125,'Revenue by Customer'!$A:$A,0))</f>
        <v>515</v>
      </c>
      <c r="N125" s="208">
        <f>INDEX('Revenue by Customer'!O:O,MATCH('Full Customer List'!$B125,'Revenue by Customer'!$A:$A,0))</f>
        <v>515</v>
      </c>
      <c r="O125" s="208">
        <f>INDEX('Revenue by Customer'!P:P,MATCH('Full Customer List'!$B125,'Revenue by Customer'!$A:$A,0))</f>
        <v>515</v>
      </c>
      <c r="P125" s="208">
        <f>INDEX('Revenue by Customer'!Q:Q,MATCH('Full Customer List'!$B125,'Revenue by Customer'!$A:$A,0))</f>
        <v>515</v>
      </c>
      <c r="Q125" s="208">
        <f>INDEX('Revenue by Customer'!R:R,MATCH('Full Customer List'!$B125,'Revenue by Customer'!$A:$A,0))</f>
        <v>515</v>
      </c>
      <c r="R125" s="208">
        <f>INDEX('Revenue by Customer'!S:S,MATCH('Full Customer List'!$B125,'Revenue by Customer'!$A:$A,0))</f>
        <v>515</v>
      </c>
      <c r="S125" s="208">
        <f>INDEX('Revenue by Customer'!T:T,MATCH('Full Customer List'!$B125,'Revenue by Customer'!$A:$A,0))</f>
        <v>515</v>
      </c>
      <c r="T125" s="208">
        <f>INDEX('Revenue by Customer'!U:U,MATCH('Full Customer List'!$B125,'Revenue by Customer'!$A:$A,0))</f>
        <v>535</v>
      </c>
      <c r="U125" s="208">
        <f>INDEX('Revenue by Customer'!V:V,MATCH('Full Customer List'!$B125,'Revenue by Customer'!$A:$A,0))</f>
        <v>535</v>
      </c>
      <c r="V125" s="208">
        <f>INDEX('Revenue by Customer'!W:W,MATCH('Full Customer List'!$B125,'Revenue by Customer'!$A:$A,0))</f>
        <v>535</v>
      </c>
      <c r="W125" s="208">
        <f>INDEX('Revenue by Customer'!X:X,MATCH('Full Customer List'!$B125,'Revenue by Customer'!$A:$A,0))</f>
        <v>550</v>
      </c>
      <c r="X125" s="208">
        <f>INDEX('Revenue by Customer'!Y:Y,MATCH('Full Customer List'!$B125,'Revenue by Customer'!$A:$A,0))</f>
        <v>535</v>
      </c>
      <c r="Y125" s="208">
        <f>INDEX('Revenue by Customer'!Z:Z,MATCH('Full Customer List'!$B125,'Revenue by Customer'!$A:$A,0))</f>
        <v>535</v>
      </c>
      <c r="Z125" s="208">
        <f>INDEX('Revenue by Customer'!AA:AA,MATCH('Full Customer List'!$B125,'Revenue by Customer'!$A:$A,0))</f>
        <v>535</v>
      </c>
      <c r="AA125" s="208">
        <f>INDEX('Revenue by Customer'!AB:AB,MATCH('Full Customer List'!$B125,'Revenue by Customer'!$A:$A,0))</f>
        <v>535</v>
      </c>
      <c r="AB125" s="208">
        <f>INDEX('Revenue by Customer'!AC:AC,MATCH('Full Customer List'!$B125,'Revenue by Customer'!$A:$A,0))</f>
        <v>535</v>
      </c>
    </row>
    <row r="126" spans="2:28" ht="12" customHeight="1">
      <c r="B126" s="175" t="s">
        <v>755</v>
      </c>
      <c r="C126" s="175" t="str">
        <f>INDEX('Customer List'!$B:$B,MATCH('Full Customer List'!$B126,'Customer List'!$A:$A,0))</f>
        <v>Active</v>
      </c>
      <c r="D126" s="175" t="str">
        <f>INDEX('Customer List'!$C:$C,MATCH('Full Customer List'!$B126,'Customer List'!$A:$A,0))</f>
        <v>Property manager</v>
      </c>
      <c r="E126" s="175" t="str">
        <f>INDEX('Customer List Mapping'!$C:$C,MATCH('Full Customer List'!D126,'Customer List Mapping'!$B:$B,0))</f>
        <v>Property Manager</v>
      </c>
      <c r="F126" s="208">
        <f>INDEX('Customer List'!$K:$K,MATCH('Full Customer List'!$B126,'Customer List'!$A:$A,0))</f>
        <v>4</v>
      </c>
      <c r="G126" s="208"/>
      <c r="H126" s="215">
        <v>45170</v>
      </c>
      <c r="I126" s="215"/>
      <c r="J126" s="208">
        <f>INDEX('Revenue by Customer'!K:K,MATCH('Full Customer List'!$B126,'Revenue by Customer'!$A:$A,0))</f>
        <v>575</v>
      </c>
      <c r="K126" s="208">
        <f>INDEX('Revenue by Customer'!L:L,MATCH('Full Customer List'!$B126,'Revenue by Customer'!$A:$A,0))</f>
        <v>446</v>
      </c>
      <c r="L126" s="208">
        <f>INDEX('Revenue by Customer'!M:M,MATCH('Full Customer List'!$B126,'Revenue by Customer'!$A:$A,0))</f>
        <v>515</v>
      </c>
      <c r="M126" s="208">
        <f>INDEX('Revenue by Customer'!N:N,MATCH('Full Customer List'!$B126,'Revenue by Customer'!$A:$A,0))</f>
        <v>515</v>
      </c>
      <c r="N126" s="208">
        <f>INDEX('Revenue by Customer'!O:O,MATCH('Full Customer List'!$B126,'Revenue by Customer'!$A:$A,0))</f>
        <v>515</v>
      </c>
      <c r="O126" s="208">
        <f>INDEX('Revenue by Customer'!P:P,MATCH('Full Customer List'!$B126,'Revenue by Customer'!$A:$A,0))</f>
        <v>515</v>
      </c>
      <c r="P126" s="208">
        <f>INDEX('Revenue by Customer'!Q:Q,MATCH('Full Customer List'!$B126,'Revenue by Customer'!$A:$A,0))</f>
        <v>515</v>
      </c>
      <c r="Q126" s="208">
        <f>INDEX('Revenue by Customer'!R:R,MATCH('Full Customer List'!$B126,'Revenue by Customer'!$A:$A,0))</f>
        <v>515</v>
      </c>
      <c r="R126" s="208">
        <f>INDEX('Revenue by Customer'!S:S,MATCH('Full Customer List'!$B126,'Revenue by Customer'!$A:$A,0))</f>
        <v>520</v>
      </c>
      <c r="S126" s="208">
        <f>INDEX('Revenue by Customer'!T:T,MATCH('Full Customer List'!$B126,'Revenue by Customer'!$A:$A,0))</f>
        <v>520</v>
      </c>
      <c r="T126" s="208">
        <f>INDEX('Revenue by Customer'!U:U,MATCH('Full Customer List'!$B126,'Revenue by Customer'!$A:$A,0))</f>
        <v>520</v>
      </c>
      <c r="U126" s="208">
        <f>INDEX('Revenue by Customer'!V:V,MATCH('Full Customer List'!$B126,'Revenue by Customer'!$A:$A,0))</f>
        <v>520</v>
      </c>
      <c r="V126" s="208">
        <f>INDEX('Revenue by Customer'!W:W,MATCH('Full Customer List'!$B126,'Revenue by Customer'!$A:$A,0))</f>
        <v>520</v>
      </c>
      <c r="W126" s="208">
        <f>INDEX('Revenue by Customer'!X:X,MATCH('Full Customer List'!$B126,'Revenue by Customer'!$A:$A,0))</f>
        <v>565</v>
      </c>
      <c r="X126" s="208">
        <f>INDEX('Revenue by Customer'!Y:Y,MATCH('Full Customer List'!$B126,'Revenue by Customer'!$A:$A,0))</f>
        <v>520</v>
      </c>
      <c r="Y126" s="208">
        <f>INDEX('Revenue by Customer'!Z:Z,MATCH('Full Customer List'!$B126,'Revenue by Customer'!$A:$A,0))</f>
        <v>520</v>
      </c>
      <c r="Z126" s="208">
        <f>INDEX('Revenue by Customer'!AA:AA,MATCH('Full Customer List'!$B126,'Revenue by Customer'!$A:$A,0))</f>
        <v>520</v>
      </c>
      <c r="AA126" s="208">
        <f>INDEX('Revenue by Customer'!AB:AB,MATCH('Full Customer List'!$B126,'Revenue by Customer'!$A:$A,0))</f>
        <v>520</v>
      </c>
      <c r="AB126" s="208">
        <f>INDEX('Revenue by Customer'!AC:AC,MATCH('Full Customer List'!$B126,'Revenue by Customer'!$A:$A,0))</f>
        <v>520</v>
      </c>
    </row>
    <row r="127" spans="2:28" ht="12" customHeight="1">
      <c r="B127" s="175" t="s">
        <v>756</v>
      </c>
      <c r="C127" s="175" t="str">
        <f>INDEX('Customer List'!$B:$B,MATCH('Full Customer List'!$B127,'Customer List'!$A:$A,0))</f>
        <v>Active</v>
      </c>
      <c r="D127" s="175" t="str">
        <f>INDEX('Customer List'!$C:$C,MATCH('Full Customer List'!$B127,'Customer List'!$A:$A,0))</f>
        <v>Property manager</v>
      </c>
      <c r="E127" s="175" t="str">
        <f>INDEX('Customer List Mapping'!$C:$C,MATCH('Full Customer List'!D127,'Customer List Mapping'!$B:$B,0))</f>
        <v>Property Manager</v>
      </c>
      <c r="F127" s="208">
        <f>INDEX('Customer List'!$K:$K,MATCH('Full Customer List'!$B127,'Customer List'!$A:$A,0))</f>
        <v>17</v>
      </c>
      <c r="G127" s="208"/>
      <c r="H127" s="215">
        <v>45962</v>
      </c>
      <c r="I127" s="215"/>
      <c r="J127" s="208" t="str">
        <f>INDEX('Revenue by Customer'!K:K,MATCH('Full Customer List'!$B127,'Revenue by Customer'!$A:$A,0))</f>
        <v/>
      </c>
      <c r="K127" s="208" t="str">
        <f>INDEX('Revenue by Customer'!L:L,MATCH('Full Customer List'!$B127,'Revenue by Customer'!$A:$A,0))</f>
        <v/>
      </c>
      <c r="L127" s="208" t="str">
        <f>INDEX('Revenue by Customer'!M:M,MATCH('Full Customer List'!$B127,'Revenue by Customer'!$A:$A,0))</f>
        <v/>
      </c>
      <c r="M127" s="208" t="str">
        <f>INDEX('Revenue by Customer'!N:N,MATCH('Full Customer List'!$B127,'Revenue by Customer'!$A:$A,0))</f>
        <v/>
      </c>
      <c r="N127" s="208" t="str">
        <f>INDEX('Revenue by Customer'!O:O,MATCH('Full Customer List'!$B127,'Revenue by Customer'!$A:$A,0))</f>
        <v/>
      </c>
      <c r="O127" s="208" t="str">
        <f>INDEX('Revenue by Customer'!P:P,MATCH('Full Customer List'!$B127,'Revenue by Customer'!$A:$A,0))</f>
        <v/>
      </c>
      <c r="P127" s="208" t="str">
        <f>INDEX('Revenue by Customer'!Q:Q,MATCH('Full Customer List'!$B127,'Revenue by Customer'!$A:$A,0))</f>
        <v/>
      </c>
      <c r="Q127" s="208" t="str">
        <f>INDEX('Revenue by Customer'!R:R,MATCH('Full Customer List'!$B127,'Revenue by Customer'!$A:$A,0))</f>
        <v/>
      </c>
      <c r="R127" s="208" t="str">
        <f>INDEX('Revenue by Customer'!S:S,MATCH('Full Customer List'!$B127,'Revenue by Customer'!$A:$A,0))</f>
        <v/>
      </c>
      <c r="S127" s="208" t="str">
        <f>INDEX('Revenue by Customer'!T:T,MATCH('Full Customer List'!$B127,'Revenue by Customer'!$A:$A,0))</f>
        <v/>
      </c>
      <c r="T127" s="208" t="str">
        <f>INDEX('Revenue by Customer'!U:U,MATCH('Full Customer List'!$B127,'Revenue by Customer'!$A:$A,0))</f>
        <v/>
      </c>
      <c r="U127" s="208">
        <f>INDEX('Revenue by Customer'!V:V,MATCH('Full Customer List'!$B127,'Revenue by Customer'!$A:$A,0))</f>
        <v>950</v>
      </c>
      <c r="V127" s="208">
        <f>INDEX('Revenue by Customer'!W:W,MATCH('Full Customer List'!$B127,'Revenue by Customer'!$A:$A,0))</f>
        <v>525</v>
      </c>
      <c r="W127" s="208">
        <f>INDEX('Revenue by Customer'!X:X,MATCH('Full Customer List'!$B127,'Revenue by Customer'!$A:$A,0))</f>
        <v>560</v>
      </c>
      <c r="X127" s="208">
        <f>INDEX('Revenue by Customer'!Y:Y,MATCH('Full Customer List'!$B127,'Revenue by Customer'!$A:$A,0))</f>
        <v>560</v>
      </c>
      <c r="Y127" s="208">
        <f>INDEX('Revenue by Customer'!Z:Z,MATCH('Full Customer List'!$B127,'Revenue by Customer'!$A:$A,0))</f>
        <v>560</v>
      </c>
      <c r="Z127" s="208">
        <f>INDEX('Revenue by Customer'!AA:AA,MATCH('Full Customer List'!$B127,'Revenue by Customer'!$A:$A,0))</f>
        <v>1040</v>
      </c>
      <c r="AA127" s="208">
        <f>INDEX('Revenue by Customer'!AB:AB,MATCH('Full Customer List'!$B127,'Revenue by Customer'!$A:$A,0))</f>
        <v>1040</v>
      </c>
      <c r="AB127" s="208">
        <f>INDEX('Revenue by Customer'!AC:AC,MATCH('Full Customer List'!$B127,'Revenue by Customer'!$A:$A,0))</f>
        <v>1040</v>
      </c>
    </row>
    <row r="128" spans="2:28" ht="12" customHeight="1">
      <c r="B128" s="175" t="s">
        <v>757</v>
      </c>
      <c r="C128" s="175" t="str">
        <f>INDEX('Customer List'!$B:$B,MATCH('Full Customer List'!$B128,'Customer List'!$A:$A,0))</f>
        <v>Onboarding</v>
      </c>
      <c r="D128" s="175" t="str">
        <f>INDEX('Customer List'!$C:$C,MATCH('Full Customer List'!$B128,'Customer List'!$A:$A,0))</f>
        <v>Property manager</v>
      </c>
      <c r="E128" s="175" t="str">
        <f>INDEX('Customer List Mapping'!$C:$C,MATCH('Full Customer List'!D128,'Customer List Mapping'!$B:$B,0))</f>
        <v>Property Manager</v>
      </c>
      <c r="F128" s="208">
        <f>INDEX('Customer List'!$K:$K,MATCH('Full Customer List'!$B128,'Customer List'!$A:$A,0))</f>
        <v>23</v>
      </c>
      <c r="G128" s="208"/>
      <c r="H128" s="215">
        <v>46113</v>
      </c>
      <c r="I128" s="215"/>
      <c r="J128" s="208" t="str">
        <f>INDEX('Revenue by Customer'!K:K,MATCH('Full Customer List'!$B128,'Revenue by Customer'!$A:$A,0))</f>
        <v/>
      </c>
      <c r="K128" s="208" t="str">
        <f>INDEX('Revenue by Customer'!L:L,MATCH('Full Customer List'!$B128,'Revenue by Customer'!$A:$A,0))</f>
        <v/>
      </c>
      <c r="L128" s="208" t="str">
        <f>INDEX('Revenue by Customer'!M:M,MATCH('Full Customer List'!$B128,'Revenue by Customer'!$A:$A,0))</f>
        <v/>
      </c>
      <c r="M128" s="208" t="str">
        <f>INDEX('Revenue by Customer'!N:N,MATCH('Full Customer List'!$B128,'Revenue by Customer'!$A:$A,0))</f>
        <v/>
      </c>
      <c r="N128" s="208" t="str">
        <f>INDEX('Revenue by Customer'!O:O,MATCH('Full Customer List'!$B128,'Revenue by Customer'!$A:$A,0))</f>
        <v/>
      </c>
      <c r="O128" s="208" t="str">
        <f>INDEX('Revenue by Customer'!P:P,MATCH('Full Customer List'!$B128,'Revenue by Customer'!$A:$A,0))</f>
        <v/>
      </c>
      <c r="P128" s="208" t="str">
        <f>INDEX('Revenue by Customer'!Q:Q,MATCH('Full Customer List'!$B128,'Revenue by Customer'!$A:$A,0))</f>
        <v/>
      </c>
      <c r="Q128" s="208" t="str">
        <f>INDEX('Revenue by Customer'!R:R,MATCH('Full Customer List'!$B128,'Revenue by Customer'!$A:$A,0))</f>
        <v/>
      </c>
      <c r="R128" s="208" t="str">
        <f>INDEX('Revenue by Customer'!S:S,MATCH('Full Customer List'!$B128,'Revenue by Customer'!$A:$A,0))</f>
        <v/>
      </c>
      <c r="S128" s="208" t="str">
        <f>INDEX('Revenue by Customer'!T:T,MATCH('Full Customer List'!$B128,'Revenue by Customer'!$A:$A,0))</f>
        <v/>
      </c>
      <c r="T128" s="208" t="str">
        <f>INDEX('Revenue by Customer'!U:U,MATCH('Full Customer List'!$B128,'Revenue by Customer'!$A:$A,0))</f>
        <v/>
      </c>
      <c r="U128" s="208" t="str">
        <f>INDEX('Revenue by Customer'!V:V,MATCH('Full Customer List'!$B128,'Revenue by Customer'!$A:$A,0))</f>
        <v/>
      </c>
      <c r="V128" s="208" t="str">
        <f>INDEX('Revenue by Customer'!W:W,MATCH('Full Customer List'!$B128,'Revenue by Customer'!$A:$A,0))</f>
        <v/>
      </c>
      <c r="W128" s="208" t="str">
        <f>INDEX('Revenue by Customer'!X:X,MATCH('Full Customer List'!$B128,'Revenue by Customer'!$A:$A,0))</f>
        <v/>
      </c>
      <c r="X128" s="208" t="str">
        <f>INDEX('Revenue by Customer'!Y:Y,MATCH('Full Customer List'!$B128,'Revenue by Customer'!$A:$A,0))</f>
        <v/>
      </c>
      <c r="Y128" s="208">
        <f>INDEX('Revenue by Customer'!Z:Z,MATCH('Full Customer List'!$B128,'Revenue by Customer'!$A:$A,0))</f>
        <v>2273</v>
      </c>
      <c r="Z128" s="208">
        <f>INDEX('Revenue by Customer'!AA:AA,MATCH('Full Customer List'!$B128,'Revenue by Customer'!$A:$A,0))</f>
        <v>1286</v>
      </c>
      <c r="AA128" s="208">
        <f>INDEX('Revenue by Customer'!AB:AB,MATCH('Full Customer List'!$B128,'Revenue by Customer'!$A:$A,0))</f>
        <v>1295</v>
      </c>
      <c r="AB128" s="208">
        <f>INDEX('Revenue by Customer'!AC:AC,MATCH('Full Customer List'!$B128,'Revenue by Customer'!$A:$A,0))</f>
        <v>1400</v>
      </c>
    </row>
    <row r="129" spans="2:28" ht="12" customHeight="1">
      <c r="B129" s="175" t="s">
        <v>758</v>
      </c>
      <c r="C129" s="175" t="str">
        <f>INDEX('Customer List'!$B:$B,MATCH('Full Customer List'!$B129,'Customer List'!$A:$A,0))</f>
        <v>Onboarding</v>
      </c>
      <c r="D129" s="175" t="str">
        <f>INDEX('Customer List'!$C:$C,MATCH('Full Customer List'!$B129,'Customer List'!$A:$A,0))</f>
        <v>Property manager</v>
      </c>
      <c r="E129" s="175" t="str">
        <f>INDEX('Customer List Mapping'!$C:$C,MATCH('Full Customer List'!D129,'Customer List Mapping'!$B:$B,0))</f>
        <v>Property Manager</v>
      </c>
      <c r="F129" s="208">
        <f>INDEX('Customer List'!$K:$K,MATCH('Full Customer List'!$B129,'Customer List'!$A:$A,0))</f>
        <v>83</v>
      </c>
      <c r="G129" s="208"/>
      <c r="H129" s="215">
        <v>46204</v>
      </c>
      <c r="I129" s="215"/>
      <c r="J129" s="208" t="str">
        <f>INDEX('Revenue by Customer'!K:K,MATCH('Full Customer List'!$B129,'Revenue by Customer'!$A:$A,0))</f>
        <v/>
      </c>
      <c r="K129" s="208" t="str">
        <f>INDEX('Revenue by Customer'!L:L,MATCH('Full Customer List'!$B129,'Revenue by Customer'!$A:$A,0))</f>
        <v/>
      </c>
      <c r="L129" s="208" t="str">
        <f>INDEX('Revenue by Customer'!M:M,MATCH('Full Customer List'!$B129,'Revenue by Customer'!$A:$A,0))</f>
        <v/>
      </c>
      <c r="M129" s="208" t="str">
        <f>INDEX('Revenue by Customer'!N:N,MATCH('Full Customer List'!$B129,'Revenue by Customer'!$A:$A,0))</f>
        <v/>
      </c>
      <c r="N129" s="208" t="str">
        <f>INDEX('Revenue by Customer'!O:O,MATCH('Full Customer List'!$B129,'Revenue by Customer'!$A:$A,0))</f>
        <v/>
      </c>
      <c r="O129" s="208" t="str">
        <f>INDEX('Revenue by Customer'!P:P,MATCH('Full Customer List'!$B129,'Revenue by Customer'!$A:$A,0))</f>
        <v/>
      </c>
      <c r="P129" s="208" t="str">
        <f>INDEX('Revenue by Customer'!Q:Q,MATCH('Full Customer List'!$B129,'Revenue by Customer'!$A:$A,0))</f>
        <v/>
      </c>
      <c r="Q129" s="208" t="str">
        <f>INDEX('Revenue by Customer'!R:R,MATCH('Full Customer List'!$B129,'Revenue by Customer'!$A:$A,0))</f>
        <v/>
      </c>
      <c r="R129" s="208" t="str">
        <f>INDEX('Revenue by Customer'!S:S,MATCH('Full Customer List'!$B129,'Revenue by Customer'!$A:$A,0))</f>
        <v/>
      </c>
      <c r="S129" s="208" t="str">
        <f>INDEX('Revenue by Customer'!T:T,MATCH('Full Customer List'!$B129,'Revenue by Customer'!$A:$A,0))</f>
        <v/>
      </c>
      <c r="T129" s="208" t="str">
        <f>INDEX('Revenue by Customer'!U:U,MATCH('Full Customer List'!$B129,'Revenue by Customer'!$A:$A,0))</f>
        <v/>
      </c>
      <c r="U129" s="208" t="str">
        <f>INDEX('Revenue by Customer'!V:V,MATCH('Full Customer List'!$B129,'Revenue by Customer'!$A:$A,0))</f>
        <v/>
      </c>
      <c r="V129" s="208" t="str">
        <f>INDEX('Revenue by Customer'!W:W,MATCH('Full Customer List'!$B129,'Revenue by Customer'!$A:$A,0))</f>
        <v/>
      </c>
      <c r="W129" s="208" t="str">
        <f>INDEX('Revenue by Customer'!X:X,MATCH('Full Customer List'!$B129,'Revenue by Customer'!$A:$A,0))</f>
        <v/>
      </c>
      <c r="X129" s="208" t="str">
        <f>INDEX('Revenue by Customer'!Y:Y,MATCH('Full Customer List'!$B129,'Revenue by Customer'!$A:$A,0))</f>
        <v/>
      </c>
      <c r="Y129" s="208" t="str">
        <f>INDEX('Revenue by Customer'!Z:Z,MATCH('Full Customer List'!$B129,'Revenue by Customer'!$A:$A,0))</f>
        <v/>
      </c>
      <c r="Z129" s="208" t="str">
        <f>INDEX('Revenue by Customer'!AA:AA,MATCH('Full Customer List'!$B129,'Revenue by Customer'!$A:$A,0))</f>
        <v/>
      </c>
      <c r="AA129" s="208" t="str">
        <f>INDEX('Revenue by Customer'!AB:AB,MATCH('Full Customer List'!$B129,'Revenue by Customer'!$A:$A,0))</f>
        <v/>
      </c>
      <c r="AB129" s="208">
        <f>INDEX('Revenue by Customer'!AC:AC,MATCH('Full Customer List'!$B129,'Revenue by Customer'!$A:$A,0))</f>
        <v>6252</v>
      </c>
    </row>
    <row r="130" spans="2:28" ht="12" customHeight="1">
      <c r="B130" s="175" t="s">
        <v>759</v>
      </c>
      <c r="C130" s="175" t="str">
        <f>INDEX('Customer List'!$B:$B,MATCH('Full Customer List'!$B130,'Customer List'!$A:$A,0))</f>
        <v>Active</v>
      </c>
      <c r="D130" s="175" t="str">
        <f>INDEX('Customer List'!$C:$C,MATCH('Full Customer List'!$B130,'Customer List'!$A:$A,0))</f>
        <v>Property manager</v>
      </c>
      <c r="E130" s="175" t="str">
        <f>INDEX('Customer List Mapping'!$C:$C,MATCH('Full Customer List'!D130,'Customer List Mapping'!$B:$B,0))</f>
        <v>Property Manager</v>
      </c>
      <c r="F130" s="208">
        <f>INDEX('Customer List'!$K:$K,MATCH('Full Customer List'!$B130,'Customer List'!$A:$A,0))</f>
        <v>47</v>
      </c>
      <c r="G130" s="208"/>
      <c r="H130" s="215">
        <v>46143</v>
      </c>
      <c r="I130" s="215"/>
      <c r="J130" s="208" t="str">
        <f>INDEX('Revenue by Customer'!K:K,MATCH('Full Customer List'!$B130,'Revenue by Customer'!$A:$A,0))</f>
        <v/>
      </c>
      <c r="K130" s="208" t="str">
        <f>INDEX('Revenue by Customer'!L:L,MATCH('Full Customer List'!$B130,'Revenue by Customer'!$A:$A,0))</f>
        <v/>
      </c>
      <c r="L130" s="208" t="str">
        <f>INDEX('Revenue by Customer'!M:M,MATCH('Full Customer List'!$B130,'Revenue by Customer'!$A:$A,0))</f>
        <v/>
      </c>
      <c r="M130" s="208" t="str">
        <f>INDEX('Revenue by Customer'!N:N,MATCH('Full Customer List'!$B130,'Revenue by Customer'!$A:$A,0))</f>
        <v/>
      </c>
      <c r="N130" s="208" t="str">
        <f>INDEX('Revenue by Customer'!O:O,MATCH('Full Customer List'!$B130,'Revenue by Customer'!$A:$A,0))</f>
        <v/>
      </c>
      <c r="O130" s="208" t="str">
        <f>INDEX('Revenue by Customer'!P:P,MATCH('Full Customer List'!$B130,'Revenue by Customer'!$A:$A,0))</f>
        <v/>
      </c>
      <c r="P130" s="208" t="str">
        <f>INDEX('Revenue by Customer'!Q:Q,MATCH('Full Customer List'!$B130,'Revenue by Customer'!$A:$A,0))</f>
        <v/>
      </c>
      <c r="Q130" s="208" t="str">
        <f>INDEX('Revenue by Customer'!R:R,MATCH('Full Customer List'!$B130,'Revenue by Customer'!$A:$A,0))</f>
        <v/>
      </c>
      <c r="R130" s="208" t="str">
        <f>INDEX('Revenue by Customer'!S:S,MATCH('Full Customer List'!$B130,'Revenue by Customer'!$A:$A,0))</f>
        <v/>
      </c>
      <c r="S130" s="208" t="str">
        <f>INDEX('Revenue by Customer'!T:T,MATCH('Full Customer List'!$B130,'Revenue by Customer'!$A:$A,0))</f>
        <v/>
      </c>
      <c r="T130" s="208" t="str">
        <f>INDEX('Revenue by Customer'!U:U,MATCH('Full Customer List'!$B130,'Revenue by Customer'!$A:$A,0))</f>
        <v/>
      </c>
      <c r="U130" s="208" t="str">
        <f>INDEX('Revenue by Customer'!V:V,MATCH('Full Customer List'!$B130,'Revenue by Customer'!$A:$A,0))</f>
        <v/>
      </c>
      <c r="V130" s="208" t="str">
        <f>INDEX('Revenue by Customer'!W:W,MATCH('Full Customer List'!$B130,'Revenue by Customer'!$A:$A,0))</f>
        <v/>
      </c>
      <c r="W130" s="208" t="str">
        <f>INDEX('Revenue by Customer'!X:X,MATCH('Full Customer List'!$B130,'Revenue by Customer'!$A:$A,0))</f>
        <v/>
      </c>
      <c r="X130" s="208" t="str">
        <f>INDEX('Revenue by Customer'!Y:Y,MATCH('Full Customer List'!$B130,'Revenue by Customer'!$A:$A,0))</f>
        <v/>
      </c>
      <c r="Y130" s="208" t="str">
        <f>INDEX('Revenue by Customer'!Z:Z,MATCH('Full Customer List'!$B130,'Revenue by Customer'!$A:$A,0))</f>
        <v/>
      </c>
      <c r="Z130" s="208">
        <f>INDEX('Revenue by Customer'!AA:AA,MATCH('Full Customer List'!$B130,'Revenue by Customer'!$A:$A,0))</f>
        <v>1180</v>
      </c>
      <c r="AA130" s="208">
        <f>INDEX('Revenue by Customer'!AB:AB,MATCH('Full Customer List'!$B130,'Revenue by Customer'!$A:$A,0))</f>
        <v>2676</v>
      </c>
      <c r="AB130" s="208">
        <f>INDEX('Revenue by Customer'!AC:AC,MATCH('Full Customer List'!$B130,'Revenue by Customer'!$A:$A,0))</f>
        <v>2333</v>
      </c>
    </row>
    <row r="131" spans="2:28" ht="12" customHeight="1">
      <c r="B131" s="175" t="s">
        <v>760</v>
      </c>
      <c r="C131" s="175" t="str">
        <f>INDEX('Customer List'!$B:$B,MATCH('Full Customer List'!$B131,'Customer List'!$A:$A,0))</f>
        <v>Former client</v>
      </c>
      <c r="D131" s="175" t="str">
        <f>INDEX('Customer List'!$C:$C,MATCH('Full Customer List'!$B131,'Customer List'!$A:$A,0))</f>
        <v>Short-term rental (departed)</v>
      </c>
      <c r="E131" s="175" t="str">
        <f>INDEX('Customer List Mapping'!$C:$C,MATCH('Full Customer List'!D131,'Customer List Mapping'!$B:$B,0))</f>
        <v>Short-Term Rental</v>
      </c>
      <c r="F131" s="208" t="str">
        <f>INDEX('Customer List'!$K:$K,MATCH('Full Customer List'!$B131,'Customer List'!$A:$A,0))</f>
        <v/>
      </c>
      <c r="G131" s="208"/>
      <c r="H131" s="215">
        <v>45809</v>
      </c>
      <c r="I131" s="215">
        <v>45991</v>
      </c>
      <c r="J131" s="208" t="str">
        <f>INDEX('Revenue by Customer'!K:K,MATCH('Full Customer List'!$B131,'Revenue by Customer'!$A:$A,0))</f>
        <v/>
      </c>
      <c r="K131" s="208" t="str">
        <f>INDEX('Revenue by Customer'!L:L,MATCH('Full Customer List'!$B131,'Revenue by Customer'!$A:$A,0))</f>
        <v/>
      </c>
      <c r="L131" s="208" t="str">
        <f>INDEX('Revenue by Customer'!M:M,MATCH('Full Customer List'!$B131,'Revenue by Customer'!$A:$A,0))</f>
        <v/>
      </c>
      <c r="M131" s="208" t="str">
        <f>INDEX('Revenue by Customer'!N:N,MATCH('Full Customer List'!$B131,'Revenue by Customer'!$A:$A,0))</f>
        <v/>
      </c>
      <c r="N131" s="208" t="str">
        <f>INDEX('Revenue by Customer'!O:O,MATCH('Full Customer List'!$B131,'Revenue by Customer'!$A:$A,0))</f>
        <v/>
      </c>
      <c r="O131" s="208">
        <f>INDEX('Revenue by Customer'!P:P,MATCH('Full Customer List'!$B131,'Revenue by Customer'!$A:$A,0))</f>
        <v>2089</v>
      </c>
      <c r="P131" s="208">
        <f>INDEX('Revenue by Customer'!Q:Q,MATCH('Full Customer List'!$B131,'Revenue by Customer'!$A:$A,0))</f>
        <v>3029</v>
      </c>
      <c r="Q131" s="208">
        <f>INDEX('Revenue by Customer'!R:R,MATCH('Full Customer List'!$B131,'Revenue by Customer'!$A:$A,0))</f>
        <v>1440</v>
      </c>
      <c r="R131" s="208">
        <f>INDEX('Revenue by Customer'!S:S,MATCH('Full Customer List'!$B131,'Revenue by Customer'!$A:$A,0))</f>
        <v>1574</v>
      </c>
      <c r="S131" s="208">
        <f>INDEX('Revenue by Customer'!T:T,MATCH('Full Customer List'!$B131,'Revenue by Customer'!$A:$A,0))</f>
        <v>1708</v>
      </c>
      <c r="T131" s="208">
        <f>INDEX('Revenue by Customer'!U:U,MATCH('Full Customer List'!$B131,'Revenue by Customer'!$A:$A,0))</f>
        <v>1440</v>
      </c>
      <c r="U131" s="208" t="str">
        <f>INDEX('Revenue by Customer'!V:V,MATCH('Full Customer List'!$B131,'Revenue by Customer'!$A:$A,0))</f>
        <v/>
      </c>
      <c r="V131" s="208" t="str">
        <f>INDEX('Revenue by Customer'!W:W,MATCH('Full Customer List'!$B131,'Revenue by Customer'!$A:$A,0))</f>
        <v/>
      </c>
      <c r="W131" s="208" t="str">
        <f>INDEX('Revenue by Customer'!X:X,MATCH('Full Customer List'!$B131,'Revenue by Customer'!$A:$A,0))</f>
        <v/>
      </c>
      <c r="X131" s="208" t="str">
        <f>INDEX('Revenue by Customer'!Y:Y,MATCH('Full Customer List'!$B131,'Revenue by Customer'!$A:$A,0))</f>
        <v/>
      </c>
      <c r="Y131" s="208" t="str">
        <f>INDEX('Revenue by Customer'!Z:Z,MATCH('Full Customer List'!$B131,'Revenue by Customer'!$A:$A,0))</f>
        <v/>
      </c>
      <c r="Z131" s="208" t="str">
        <f>INDEX('Revenue by Customer'!AA:AA,MATCH('Full Customer List'!$B131,'Revenue by Customer'!$A:$A,0))</f>
        <v/>
      </c>
      <c r="AA131" s="208" t="str">
        <f>INDEX('Revenue by Customer'!AB:AB,MATCH('Full Customer List'!$B131,'Revenue by Customer'!$A:$A,0))</f>
        <v/>
      </c>
      <c r="AB131" s="208" t="str">
        <f>INDEX('Revenue by Customer'!AC:AC,MATCH('Full Customer List'!$B131,'Revenue by Customer'!$A:$A,0))</f>
        <v/>
      </c>
    </row>
    <row r="132" spans="2:28" ht="12" customHeight="1">
      <c r="B132" s="175" t="s">
        <v>761</v>
      </c>
      <c r="C132" s="175" t="str">
        <f>INDEX('Customer List'!$B:$B,MATCH('Full Customer List'!$B132,'Customer List'!$A:$A,0))</f>
        <v>Active</v>
      </c>
      <c r="D132" s="175" t="str">
        <f>INDEX('Customer List'!$C:$C,MATCH('Full Customer List'!$B132,'Customer List'!$A:$A,0))</f>
        <v>Property manager</v>
      </c>
      <c r="E132" s="175" t="str">
        <f>INDEX('Customer List Mapping'!$C:$C,MATCH('Full Customer List'!D132,'Customer List Mapping'!$B:$B,0))</f>
        <v>Property Manager</v>
      </c>
      <c r="F132" s="208">
        <f>INDEX('Customer List'!$K:$K,MATCH('Full Customer List'!$B132,'Customer List'!$A:$A,0))</f>
        <v>5</v>
      </c>
      <c r="G132" s="208"/>
      <c r="H132" s="215">
        <v>45870</v>
      </c>
      <c r="I132" s="215"/>
      <c r="J132" s="208" t="str">
        <f>INDEX('Revenue by Customer'!K:K,MATCH('Full Customer List'!$B132,'Revenue by Customer'!$A:$A,0))</f>
        <v/>
      </c>
      <c r="K132" s="208" t="str">
        <f>INDEX('Revenue by Customer'!L:L,MATCH('Full Customer List'!$B132,'Revenue by Customer'!$A:$A,0))</f>
        <v/>
      </c>
      <c r="L132" s="208" t="str">
        <f>INDEX('Revenue by Customer'!M:M,MATCH('Full Customer List'!$B132,'Revenue by Customer'!$A:$A,0))</f>
        <v/>
      </c>
      <c r="M132" s="208" t="str">
        <f>INDEX('Revenue by Customer'!N:N,MATCH('Full Customer List'!$B132,'Revenue by Customer'!$A:$A,0))</f>
        <v/>
      </c>
      <c r="N132" s="208" t="str">
        <f>INDEX('Revenue by Customer'!O:O,MATCH('Full Customer List'!$B132,'Revenue by Customer'!$A:$A,0))</f>
        <v/>
      </c>
      <c r="O132" s="208" t="str">
        <f>INDEX('Revenue by Customer'!P:P,MATCH('Full Customer List'!$B132,'Revenue by Customer'!$A:$A,0))</f>
        <v/>
      </c>
      <c r="P132" s="208" t="str">
        <f>INDEX('Revenue by Customer'!Q:Q,MATCH('Full Customer List'!$B132,'Revenue by Customer'!$A:$A,0))</f>
        <v/>
      </c>
      <c r="Q132" s="208">
        <f>INDEX('Revenue by Customer'!R:R,MATCH('Full Customer List'!$B132,'Revenue by Customer'!$A:$A,0))</f>
        <v>990</v>
      </c>
      <c r="R132" s="208">
        <f>INDEX('Revenue by Customer'!S:S,MATCH('Full Customer List'!$B132,'Revenue by Customer'!$A:$A,0))</f>
        <v>640</v>
      </c>
      <c r="S132" s="208">
        <f>INDEX('Revenue by Customer'!T:T,MATCH('Full Customer List'!$B132,'Revenue by Customer'!$A:$A,0))</f>
        <v>640</v>
      </c>
      <c r="T132" s="208">
        <f>INDEX('Revenue by Customer'!U:U,MATCH('Full Customer List'!$B132,'Revenue by Customer'!$A:$A,0))</f>
        <v>675</v>
      </c>
      <c r="U132" s="208">
        <f>INDEX('Revenue by Customer'!V:V,MATCH('Full Customer List'!$B132,'Revenue by Customer'!$A:$A,0))</f>
        <v>675</v>
      </c>
      <c r="V132" s="208">
        <f>INDEX('Revenue by Customer'!W:W,MATCH('Full Customer List'!$B132,'Revenue by Customer'!$A:$A,0))</f>
        <v>600</v>
      </c>
      <c r="W132" s="208">
        <f>INDEX('Revenue by Customer'!X:X,MATCH('Full Customer List'!$B132,'Revenue by Customer'!$A:$A,0))</f>
        <v>705</v>
      </c>
      <c r="X132" s="208">
        <f>INDEX('Revenue by Customer'!Y:Y,MATCH('Full Customer List'!$B132,'Revenue by Customer'!$A:$A,0))</f>
        <v>240</v>
      </c>
      <c r="Y132" s="208">
        <f>INDEX('Revenue by Customer'!Z:Z,MATCH('Full Customer List'!$B132,'Revenue by Customer'!$A:$A,0))</f>
        <v>240</v>
      </c>
      <c r="Z132" s="208">
        <f>INDEX('Revenue by Customer'!AA:AA,MATCH('Full Customer List'!$B132,'Revenue by Customer'!$A:$A,0))</f>
        <v>200</v>
      </c>
      <c r="AA132" s="208">
        <f>INDEX('Revenue by Customer'!AB:AB,MATCH('Full Customer List'!$B132,'Revenue by Customer'!$A:$A,0))</f>
        <v>200</v>
      </c>
      <c r="AB132" s="208">
        <f>INDEX('Revenue by Customer'!AC:AC,MATCH('Full Customer List'!$B132,'Revenue by Customer'!$A:$A,0))</f>
        <v>200</v>
      </c>
    </row>
    <row r="133" spans="2:28" ht="12" customHeight="1">
      <c r="B133" s="175" t="s">
        <v>762</v>
      </c>
      <c r="C133" s="175" t="str">
        <f>INDEX('Customer List'!$B:$B,MATCH('Full Customer List'!$B133,'Customer List'!$A:$A,0))</f>
        <v>Former client</v>
      </c>
      <c r="D133" s="175" t="str">
        <f>INDEX('Customer List'!$C:$C,MATCH('Full Customer List'!$B133,'Customer List'!$A:$A,0))</f>
        <v>Short-term rental (departed)</v>
      </c>
      <c r="E133" s="175" t="str">
        <f>INDEX('Customer List Mapping'!$C:$C,MATCH('Full Customer List'!D133,'Customer List Mapping'!$B:$B,0))</f>
        <v>Short-Term Rental</v>
      </c>
      <c r="F133" s="208" t="str">
        <f>INDEX('Customer List'!$K:$K,MATCH('Full Customer List'!$B133,'Customer List'!$A:$A,0))</f>
        <v/>
      </c>
      <c r="G133" s="208"/>
      <c r="H133" s="215">
        <v>46113</v>
      </c>
      <c r="I133" s="215">
        <v>46234</v>
      </c>
      <c r="J133" s="208" t="str">
        <f>INDEX('Revenue by Customer'!K:K,MATCH('Full Customer List'!$B133,'Revenue by Customer'!$A:$A,0))</f>
        <v/>
      </c>
      <c r="K133" s="208" t="str">
        <f>INDEX('Revenue by Customer'!L:L,MATCH('Full Customer List'!$B133,'Revenue by Customer'!$A:$A,0))</f>
        <v/>
      </c>
      <c r="L133" s="208" t="str">
        <f>INDEX('Revenue by Customer'!M:M,MATCH('Full Customer List'!$B133,'Revenue by Customer'!$A:$A,0))</f>
        <v/>
      </c>
      <c r="M133" s="208" t="str">
        <f>INDEX('Revenue by Customer'!N:N,MATCH('Full Customer List'!$B133,'Revenue by Customer'!$A:$A,0))</f>
        <v/>
      </c>
      <c r="N133" s="208" t="str">
        <f>INDEX('Revenue by Customer'!O:O,MATCH('Full Customer List'!$B133,'Revenue by Customer'!$A:$A,0))</f>
        <v/>
      </c>
      <c r="O133" s="208" t="str">
        <f>INDEX('Revenue by Customer'!P:P,MATCH('Full Customer List'!$B133,'Revenue by Customer'!$A:$A,0))</f>
        <v/>
      </c>
      <c r="P133" s="208" t="str">
        <f>INDEX('Revenue by Customer'!Q:Q,MATCH('Full Customer List'!$B133,'Revenue by Customer'!$A:$A,0))</f>
        <v/>
      </c>
      <c r="Q133" s="208" t="str">
        <f>INDEX('Revenue by Customer'!R:R,MATCH('Full Customer List'!$B133,'Revenue by Customer'!$A:$A,0))</f>
        <v/>
      </c>
      <c r="R133" s="208" t="str">
        <f>INDEX('Revenue by Customer'!S:S,MATCH('Full Customer List'!$B133,'Revenue by Customer'!$A:$A,0))</f>
        <v/>
      </c>
      <c r="S133" s="208" t="str">
        <f>INDEX('Revenue by Customer'!T:T,MATCH('Full Customer List'!$B133,'Revenue by Customer'!$A:$A,0))</f>
        <v/>
      </c>
      <c r="T133" s="208" t="str">
        <f>INDEX('Revenue by Customer'!U:U,MATCH('Full Customer List'!$B133,'Revenue by Customer'!$A:$A,0))</f>
        <v/>
      </c>
      <c r="U133" s="208" t="str">
        <f>INDEX('Revenue by Customer'!V:V,MATCH('Full Customer List'!$B133,'Revenue by Customer'!$A:$A,0))</f>
        <v/>
      </c>
      <c r="V133" s="208" t="str">
        <f>INDEX('Revenue by Customer'!W:W,MATCH('Full Customer List'!$B133,'Revenue by Customer'!$A:$A,0))</f>
        <v/>
      </c>
      <c r="W133" s="208" t="str">
        <f>INDEX('Revenue by Customer'!X:X,MATCH('Full Customer List'!$B133,'Revenue by Customer'!$A:$A,0))</f>
        <v/>
      </c>
      <c r="X133" s="208" t="str">
        <f>INDEX('Revenue by Customer'!Y:Y,MATCH('Full Customer List'!$B133,'Revenue by Customer'!$A:$A,0))</f>
        <v/>
      </c>
      <c r="Y133" s="208">
        <f>INDEX('Revenue by Customer'!Z:Z,MATCH('Full Customer List'!$B133,'Revenue by Customer'!$A:$A,0))</f>
        <v>1500</v>
      </c>
      <c r="Z133" s="208">
        <f>INDEX('Revenue by Customer'!AA:AA,MATCH('Full Customer List'!$B133,'Revenue by Customer'!$A:$A,0))</f>
        <v>1500</v>
      </c>
      <c r="AA133" s="208">
        <f>INDEX('Revenue by Customer'!AB:AB,MATCH('Full Customer List'!$B133,'Revenue by Customer'!$A:$A,0))</f>
        <v>1500</v>
      </c>
      <c r="AB133" s="208">
        <f>INDEX('Revenue by Customer'!AC:AC,MATCH('Full Customer List'!$B133,'Revenue by Customer'!$A:$A,0))</f>
        <v>1500</v>
      </c>
    </row>
    <row r="134" spans="2:28" ht="12" customHeight="1">
      <c r="B134" s="175" t="s">
        <v>763</v>
      </c>
      <c r="C134" s="175" t="str">
        <f>INDEX('Customer List'!$B:$B,MATCH('Full Customer List'!$B134,'Customer List'!$A:$A,0))</f>
        <v>Active</v>
      </c>
      <c r="D134" s="175" t="str">
        <f>INDEX('Customer List'!$C:$C,MATCH('Full Customer List'!$B134,'Customer List'!$A:$A,0))</f>
        <v>Property manager</v>
      </c>
      <c r="E134" s="175" t="str">
        <f>INDEX('Customer List Mapping'!$C:$C,MATCH('Full Customer List'!D134,'Customer List Mapping'!$B:$B,0))</f>
        <v>Property Manager</v>
      </c>
      <c r="F134" s="208">
        <f>INDEX('Customer List'!$K:$K,MATCH('Full Customer List'!$B134,'Customer List'!$A:$A,0))</f>
        <v>10</v>
      </c>
      <c r="G134" s="208"/>
      <c r="H134" s="215">
        <v>45748</v>
      </c>
      <c r="I134" s="215"/>
      <c r="J134" s="208" t="str">
        <f>INDEX('Revenue by Customer'!K:K,MATCH('Full Customer List'!$B134,'Revenue by Customer'!$A:$A,0))</f>
        <v/>
      </c>
      <c r="K134" s="208" t="str">
        <f>INDEX('Revenue by Customer'!L:L,MATCH('Full Customer List'!$B134,'Revenue by Customer'!$A:$A,0))</f>
        <v/>
      </c>
      <c r="L134" s="208" t="str">
        <f>INDEX('Revenue by Customer'!M:M,MATCH('Full Customer List'!$B134,'Revenue by Customer'!$A:$A,0))</f>
        <v/>
      </c>
      <c r="M134" s="208">
        <f>INDEX('Revenue by Customer'!N:N,MATCH('Full Customer List'!$B134,'Revenue by Customer'!$A:$A,0))</f>
        <v>778.75</v>
      </c>
      <c r="N134" s="208">
        <f>INDEX('Revenue by Customer'!O:O,MATCH('Full Customer List'!$B134,'Revenue by Customer'!$A:$A,0))</f>
        <v>340</v>
      </c>
      <c r="O134" s="208">
        <f>INDEX('Revenue by Customer'!P:P,MATCH('Full Customer List'!$B134,'Revenue by Customer'!$A:$A,0))</f>
        <v>340</v>
      </c>
      <c r="P134" s="208">
        <f>INDEX('Revenue by Customer'!Q:Q,MATCH('Full Customer List'!$B134,'Revenue by Customer'!$A:$A,0))</f>
        <v>400</v>
      </c>
      <c r="Q134" s="208">
        <f>INDEX('Revenue by Customer'!R:R,MATCH('Full Customer List'!$B134,'Revenue by Customer'!$A:$A,0))</f>
        <v>400</v>
      </c>
      <c r="R134" s="208">
        <f>INDEX('Revenue by Customer'!S:S,MATCH('Full Customer List'!$B134,'Revenue by Customer'!$A:$A,0))</f>
        <v>625</v>
      </c>
      <c r="S134" s="208">
        <f>INDEX('Revenue by Customer'!T:T,MATCH('Full Customer List'!$B134,'Revenue by Customer'!$A:$A,0))</f>
        <v>400</v>
      </c>
      <c r="T134" s="208">
        <f>INDEX('Revenue by Customer'!U:U,MATCH('Full Customer List'!$B134,'Revenue by Customer'!$A:$A,0))</f>
        <v>475</v>
      </c>
      <c r="U134" s="208">
        <f>INDEX('Revenue by Customer'!V:V,MATCH('Full Customer List'!$B134,'Revenue by Customer'!$A:$A,0))</f>
        <v>475</v>
      </c>
      <c r="V134" s="208">
        <f>INDEX('Revenue by Customer'!W:W,MATCH('Full Customer List'!$B134,'Revenue by Customer'!$A:$A,0))</f>
        <v>475</v>
      </c>
      <c r="W134" s="208">
        <f>INDEX('Revenue by Customer'!X:X,MATCH('Full Customer List'!$B134,'Revenue by Customer'!$A:$A,0))</f>
        <v>520</v>
      </c>
      <c r="X134" s="208">
        <f>INDEX('Revenue by Customer'!Y:Y,MATCH('Full Customer List'!$B134,'Revenue by Customer'!$A:$A,0))</f>
        <v>475</v>
      </c>
      <c r="Y134" s="208">
        <f>INDEX('Revenue by Customer'!Z:Z,MATCH('Full Customer List'!$B134,'Revenue by Customer'!$A:$A,0))</f>
        <v>495</v>
      </c>
      <c r="Z134" s="208">
        <f>INDEX('Revenue by Customer'!AA:AA,MATCH('Full Customer List'!$B134,'Revenue by Customer'!$A:$A,0))</f>
        <v>495</v>
      </c>
      <c r="AA134" s="208">
        <f>INDEX('Revenue by Customer'!AB:AB,MATCH('Full Customer List'!$B134,'Revenue by Customer'!$A:$A,0))</f>
        <v>495</v>
      </c>
      <c r="AB134" s="208">
        <f>INDEX('Revenue by Customer'!AC:AC,MATCH('Full Customer List'!$B134,'Revenue by Customer'!$A:$A,0))</f>
        <v>649</v>
      </c>
    </row>
    <row r="135" spans="2:28" ht="12" customHeight="1">
      <c r="B135" s="175" t="s">
        <v>765</v>
      </c>
      <c r="C135" s="175" t="str">
        <f>INDEX('Customer List'!$B:$B,MATCH('Full Customer List'!$B135,'Customer List'!$A:$A,0))</f>
        <v>Active</v>
      </c>
      <c r="D135" s="175" t="str">
        <f>INDEX('Customer List'!$C:$C,MATCH('Full Customer List'!$B135,'Customer List'!$A:$A,0))</f>
        <v>Property manager</v>
      </c>
      <c r="E135" s="175" t="str">
        <f>INDEX('Customer List Mapping'!$C:$C,MATCH('Full Customer List'!D135,'Customer List Mapping'!$B:$B,0))</f>
        <v>Property Manager</v>
      </c>
      <c r="F135" s="208">
        <f>INDEX('Customer List'!$K:$K,MATCH('Full Customer List'!$B135,'Customer List'!$A:$A,0))</f>
        <v>16</v>
      </c>
      <c r="G135" s="208"/>
      <c r="H135" s="215">
        <v>45413</v>
      </c>
      <c r="I135" s="215"/>
      <c r="J135" s="208">
        <f>INDEX('Revenue by Customer'!K:K,MATCH('Full Customer List'!$B135,'Revenue by Customer'!$A:$A,0))</f>
        <v>385</v>
      </c>
      <c r="K135" s="208">
        <f>INDEX('Revenue by Customer'!L:L,MATCH('Full Customer List'!$B135,'Revenue by Customer'!$A:$A,0))</f>
        <v>325</v>
      </c>
      <c r="L135" s="208">
        <f>INDEX('Revenue by Customer'!M:M,MATCH('Full Customer List'!$B135,'Revenue by Customer'!$A:$A,0))</f>
        <v>325</v>
      </c>
      <c r="M135" s="208">
        <f>INDEX('Revenue by Customer'!N:N,MATCH('Full Customer List'!$B135,'Revenue by Customer'!$A:$A,0))</f>
        <v>325</v>
      </c>
      <c r="N135" s="208">
        <f>INDEX('Revenue by Customer'!O:O,MATCH('Full Customer List'!$B135,'Revenue by Customer'!$A:$A,0))</f>
        <v>325</v>
      </c>
      <c r="O135" s="208">
        <f>INDEX('Revenue by Customer'!P:P,MATCH('Full Customer List'!$B135,'Revenue by Customer'!$A:$A,0))</f>
        <v>360</v>
      </c>
      <c r="P135" s="208">
        <f>INDEX('Revenue by Customer'!Q:Q,MATCH('Full Customer List'!$B135,'Revenue by Customer'!$A:$A,0))</f>
        <v>360</v>
      </c>
      <c r="Q135" s="208">
        <f>INDEX('Revenue by Customer'!R:R,MATCH('Full Customer List'!$B135,'Revenue by Customer'!$A:$A,0))</f>
        <v>360</v>
      </c>
      <c r="R135" s="208">
        <f>INDEX('Revenue by Customer'!S:S,MATCH('Full Customer List'!$B135,'Revenue by Customer'!$A:$A,0))</f>
        <v>360</v>
      </c>
      <c r="S135" s="208">
        <f>INDEX('Revenue by Customer'!T:T,MATCH('Full Customer List'!$B135,'Revenue by Customer'!$A:$A,0))</f>
        <v>360</v>
      </c>
      <c r="T135" s="208">
        <f>INDEX('Revenue by Customer'!U:U,MATCH('Full Customer List'!$B135,'Revenue by Customer'!$A:$A,0))</f>
        <v>375</v>
      </c>
      <c r="U135" s="208">
        <f>INDEX('Revenue by Customer'!V:V,MATCH('Full Customer List'!$B135,'Revenue by Customer'!$A:$A,0))</f>
        <v>375</v>
      </c>
      <c r="V135" s="208">
        <f>INDEX('Revenue by Customer'!W:W,MATCH('Full Customer List'!$B135,'Revenue by Customer'!$A:$A,0))</f>
        <v>450</v>
      </c>
      <c r="W135" s="208">
        <f>INDEX('Revenue by Customer'!X:X,MATCH('Full Customer List'!$B135,'Revenue by Customer'!$A:$A,0))</f>
        <v>555</v>
      </c>
      <c r="X135" s="208">
        <f>INDEX('Revenue by Customer'!Y:Y,MATCH('Full Customer List'!$B135,'Revenue by Customer'!$A:$A,0))</f>
        <v>675</v>
      </c>
      <c r="Y135" s="208">
        <f>INDEX('Revenue by Customer'!Z:Z,MATCH('Full Customer List'!$B135,'Revenue by Customer'!$A:$A,0))</f>
        <v>975</v>
      </c>
      <c r="Z135" s="208">
        <f>INDEX('Revenue by Customer'!AA:AA,MATCH('Full Customer List'!$B135,'Revenue by Customer'!$A:$A,0))</f>
        <v>400</v>
      </c>
      <c r="AA135" s="208">
        <f>INDEX('Revenue by Customer'!AB:AB,MATCH('Full Customer List'!$B135,'Revenue by Customer'!$A:$A,0))</f>
        <v>560</v>
      </c>
      <c r="AB135" s="208">
        <f>INDEX('Revenue by Customer'!AC:AC,MATCH('Full Customer List'!$B135,'Revenue by Customer'!$A:$A,0))</f>
        <v>525</v>
      </c>
    </row>
    <row r="136" spans="2:28" ht="12" customHeight="1">
      <c r="B136" s="175" t="s">
        <v>766</v>
      </c>
      <c r="C136" s="175" t="str">
        <f>INDEX('Customer List'!$B:$B,MATCH('Full Customer List'!$B136,'Customer List'!$A:$A,0))</f>
        <v>Active</v>
      </c>
      <c r="D136" s="175" t="str">
        <f>INDEX('Customer List'!$C:$C,MATCH('Full Customer List'!$B136,'Customer List'!$A:$A,0))</f>
        <v>Property manager</v>
      </c>
      <c r="E136" s="175" t="str">
        <f>INDEX('Customer List Mapping'!$C:$C,MATCH('Full Customer List'!D136,'Customer List Mapping'!$B:$B,0))</f>
        <v>Property Manager</v>
      </c>
      <c r="F136" s="208">
        <f>INDEX('Customer List'!$K:$K,MATCH('Full Customer List'!$B136,'Customer List'!$A:$A,0))</f>
        <v>11</v>
      </c>
      <c r="G136" s="208"/>
      <c r="H136" s="215">
        <v>45992</v>
      </c>
      <c r="I136" s="215"/>
      <c r="J136" s="208" t="str">
        <f>INDEX('Revenue by Customer'!K:K,MATCH('Full Customer List'!$B136,'Revenue by Customer'!$A:$A,0))</f>
        <v/>
      </c>
      <c r="K136" s="208" t="str">
        <f>INDEX('Revenue by Customer'!L:L,MATCH('Full Customer List'!$B136,'Revenue by Customer'!$A:$A,0))</f>
        <v/>
      </c>
      <c r="L136" s="208" t="str">
        <f>INDEX('Revenue by Customer'!M:M,MATCH('Full Customer List'!$B136,'Revenue by Customer'!$A:$A,0))</f>
        <v/>
      </c>
      <c r="M136" s="208" t="str">
        <f>INDEX('Revenue by Customer'!N:N,MATCH('Full Customer List'!$B136,'Revenue by Customer'!$A:$A,0))</f>
        <v/>
      </c>
      <c r="N136" s="208" t="str">
        <f>INDEX('Revenue by Customer'!O:O,MATCH('Full Customer List'!$B136,'Revenue by Customer'!$A:$A,0))</f>
        <v/>
      </c>
      <c r="O136" s="208" t="str">
        <f>INDEX('Revenue by Customer'!P:P,MATCH('Full Customer List'!$B136,'Revenue by Customer'!$A:$A,0))</f>
        <v/>
      </c>
      <c r="P136" s="208" t="str">
        <f>INDEX('Revenue by Customer'!Q:Q,MATCH('Full Customer List'!$B136,'Revenue by Customer'!$A:$A,0))</f>
        <v/>
      </c>
      <c r="Q136" s="208" t="str">
        <f>INDEX('Revenue by Customer'!R:R,MATCH('Full Customer List'!$B136,'Revenue by Customer'!$A:$A,0))</f>
        <v/>
      </c>
      <c r="R136" s="208" t="str">
        <f>INDEX('Revenue by Customer'!S:S,MATCH('Full Customer List'!$B136,'Revenue by Customer'!$A:$A,0))</f>
        <v/>
      </c>
      <c r="S136" s="208" t="str">
        <f>INDEX('Revenue by Customer'!T:T,MATCH('Full Customer List'!$B136,'Revenue by Customer'!$A:$A,0))</f>
        <v/>
      </c>
      <c r="T136" s="208" t="str">
        <f>INDEX('Revenue by Customer'!U:U,MATCH('Full Customer List'!$B136,'Revenue by Customer'!$A:$A,0))</f>
        <v/>
      </c>
      <c r="U136" s="208">
        <f>INDEX('Revenue by Customer'!V:V,MATCH('Full Customer List'!$B136,'Revenue by Customer'!$A:$A,0))</f>
        <v>700</v>
      </c>
      <c r="V136" s="208">
        <f>INDEX('Revenue by Customer'!W:W,MATCH('Full Customer List'!$B136,'Revenue by Customer'!$A:$A,0))</f>
        <v>600</v>
      </c>
      <c r="W136" s="208">
        <f>INDEX('Revenue by Customer'!X:X,MATCH('Full Customer List'!$B136,'Revenue by Customer'!$A:$A,0))</f>
        <v>720</v>
      </c>
      <c r="X136" s="208">
        <f>INDEX('Revenue by Customer'!Y:Y,MATCH('Full Customer List'!$B136,'Revenue by Customer'!$A:$A,0))</f>
        <v>720</v>
      </c>
      <c r="Y136" s="208">
        <f>INDEX('Revenue by Customer'!Z:Z,MATCH('Full Customer List'!$B136,'Revenue by Customer'!$A:$A,0))</f>
        <v>700</v>
      </c>
      <c r="Z136" s="208">
        <f>INDEX('Revenue by Customer'!AA:AA,MATCH('Full Customer List'!$B136,'Revenue by Customer'!$A:$A,0))</f>
        <v>780</v>
      </c>
      <c r="AA136" s="208">
        <f>INDEX('Revenue by Customer'!AB:AB,MATCH('Full Customer List'!$B136,'Revenue by Customer'!$A:$A,0))</f>
        <v>880</v>
      </c>
      <c r="AB136" s="208">
        <f>INDEX('Revenue by Customer'!AC:AC,MATCH('Full Customer List'!$B136,'Revenue by Customer'!$A:$A,0))</f>
        <v>860</v>
      </c>
    </row>
    <row r="137" spans="2:28" ht="12" customHeight="1">
      <c r="B137" s="175" t="s">
        <v>767</v>
      </c>
      <c r="C137" s="175" t="str">
        <f>INDEX('Customer List'!$B:$B,MATCH('Full Customer List'!$B137,'Customer List'!$A:$A,0))</f>
        <v>Active</v>
      </c>
      <c r="D137" s="175" t="str">
        <f>INDEX('Customer List'!$C:$C,MATCH('Full Customer List'!$B137,'Customer List'!$A:$A,0))</f>
        <v>Property manager</v>
      </c>
      <c r="E137" s="175" t="str">
        <f>INDEX('Customer List Mapping'!$C:$C,MATCH('Full Customer List'!D137,'Customer List Mapping'!$B:$B,0))</f>
        <v>Property Manager</v>
      </c>
      <c r="F137" s="208">
        <f>INDEX('Customer List'!$K:$K,MATCH('Full Customer List'!$B137,'Customer List'!$A:$A,0))</f>
        <v>6</v>
      </c>
      <c r="G137" s="208"/>
      <c r="H137" s="215">
        <v>45839</v>
      </c>
      <c r="I137" s="215"/>
      <c r="J137" s="208" t="str">
        <f>INDEX('Revenue by Customer'!K:K,MATCH('Full Customer List'!$B137,'Revenue by Customer'!$A:$A,0))</f>
        <v/>
      </c>
      <c r="K137" s="208" t="str">
        <f>INDEX('Revenue by Customer'!L:L,MATCH('Full Customer List'!$B137,'Revenue by Customer'!$A:$A,0))</f>
        <v/>
      </c>
      <c r="L137" s="208" t="str">
        <f>INDEX('Revenue by Customer'!M:M,MATCH('Full Customer List'!$B137,'Revenue by Customer'!$A:$A,0))</f>
        <v/>
      </c>
      <c r="M137" s="208" t="str">
        <f>INDEX('Revenue by Customer'!N:N,MATCH('Full Customer List'!$B137,'Revenue by Customer'!$A:$A,0))</f>
        <v/>
      </c>
      <c r="N137" s="208" t="str">
        <f>INDEX('Revenue by Customer'!O:O,MATCH('Full Customer List'!$B137,'Revenue by Customer'!$A:$A,0))</f>
        <v/>
      </c>
      <c r="O137" s="208" t="str">
        <f>INDEX('Revenue by Customer'!P:P,MATCH('Full Customer List'!$B137,'Revenue by Customer'!$A:$A,0))</f>
        <v/>
      </c>
      <c r="P137" s="208">
        <f>INDEX('Revenue by Customer'!Q:Q,MATCH('Full Customer List'!$B137,'Revenue by Customer'!$A:$A,0))</f>
        <v>896.25</v>
      </c>
      <c r="Q137" s="208">
        <f>INDEX('Revenue by Customer'!R:R,MATCH('Full Customer List'!$B137,'Revenue by Customer'!$A:$A,0))</f>
        <v>331.5</v>
      </c>
      <c r="R137" s="208">
        <f>INDEX('Revenue by Customer'!S:S,MATCH('Full Customer List'!$B137,'Revenue by Customer'!$A:$A,0))</f>
        <v>331.5</v>
      </c>
      <c r="S137" s="208">
        <f>INDEX('Revenue by Customer'!T:T,MATCH('Full Customer List'!$B137,'Revenue by Customer'!$A:$A,0))</f>
        <v>390</v>
      </c>
      <c r="T137" s="208">
        <f>INDEX('Revenue by Customer'!U:U,MATCH('Full Customer List'!$B137,'Revenue by Customer'!$A:$A,0))</f>
        <v>390</v>
      </c>
      <c r="U137" s="208">
        <f>INDEX('Revenue by Customer'!V:V,MATCH('Full Customer List'!$B137,'Revenue by Customer'!$A:$A,0))</f>
        <v>470</v>
      </c>
      <c r="V137" s="208">
        <f>INDEX('Revenue by Customer'!W:W,MATCH('Full Customer List'!$B137,'Revenue by Customer'!$A:$A,0))</f>
        <v>470</v>
      </c>
      <c r="W137" s="208">
        <f>INDEX('Revenue by Customer'!X:X,MATCH('Full Customer List'!$B137,'Revenue by Customer'!$A:$A,0))</f>
        <v>635</v>
      </c>
      <c r="X137" s="208">
        <f>INDEX('Revenue by Customer'!Y:Y,MATCH('Full Customer List'!$B137,'Revenue by Customer'!$A:$A,0))</f>
        <v>470</v>
      </c>
      <c r="Y137" s="208">
        <f>INDEX('Revenue by Customer'!Z:Z,MATCH('Full Customer List'!$B137,'Revenue by Customer'!$A:$A,0))</f>
        <v>470</v>
      </c>
      <c r="Z137" s="208">
        <f>INDEX('Revenue by Customer'!AA:AA,MATCH('Full Customer List'!$B137,'Revenue by Customer'!$A:$A,0))</f>
        <v>660</v>
      </c>
      <c r="AA137" s="208">
        <f>INDEX('Revenue by Customer'!AB:AB,MATCH('Full Customer List'!$B137,'Revenue by Customer'!$A:$A,0))</f>
        <v>660</v>
      </c>
      <c r="AB137" s="208">
        <f>INDEX('Revenue by Customer'!AC:AC,MATCH('Full Customer List'!$B137,'Revenue by Customer'!$A:$A,0))</f>
        <v>641.9</v>
      </c>
    </row>
    <row r="138" spans="2:28" ht="12" customHeight="1">
      <c r="B138" s="175" t="s">
        <v>768</v>
      </c>
      <c r="C138" s="175" t="str">
        <f>INDEX('Customer List'!$B:$B,MATCH('Full Customer List'!$B138,'Customer List'!$A:$A,0))</f>
        <v>Active</v>
      </c>
      <c r="D138" s="175" t="str">
        <f>INDEX('Customer List'!$C:$C,MATCH('Full Customer List'!$B138,'Customer List'!$A:$A,0))</f>
        <v>STR owner</v>
      </c>
      <c r="E138" s="175" t="str">
        <f>INDEX('Customer List Mapping'!$C:$C,MATCH('Full Customer List'!D138,'Customer List Mapping'!$B:$B,0))</f>
        <v>STR Owner</v>
      </c>
      <c r="F138" s="208">
        <f>INDEX('Customer List'!$K:$K,MATCH('Full Customer List'!$B138,'Customer List'!$A:$A,0))</f>
        <v>0</v>
      </c>
      <c r="G138" s="208"/>
      <c r="H138" s="215">
        <v>44805</v>
      </c>
      <c r="I138" s="215"/>
      <c r="J138" s="208">
        <f>INDEX('Revenue by Customer'!K:K,MATCH('Full Customer List'!$B138,'Revenue by Customer'!$A:$A,0))</f>
        <v>564</v>
      </c>
      <c r="K138" s="208">
        <f>INDEX('Revenue by Customer'!L:L,MATCH('Full Customer List'!$B138,'Revenue by Customer'!$A:$A,0))</f>
        <v>395</v>
      </c>
      <c r="L138" s="208">
        <f>INDEX('Revenue by Customer'!M:M,MATCH('Full Customer List'!$B138,'Revenue by Customer'!$A:$A,0))</f>
        <v>395</v>
      </c>
      <c r="M138" s="208">
        <f>INDEX('Revenue by Customer'!N:N,MATCH('Full Customer List'!$B138,'Revenue by Customer'!$A:$A,0))</f>
        <v>395</v>
      </c>
      <c r="N138" s="208">
        <f>INDEX('Revenue by Customer'!O:O,MATCH('Full Customer List'!$B138,'Revenue by Customer'!$A:$A,0))</f>
        <v>474</v>
      </c>
      <c r="O138" s="208">
        <f>INDEX('Revenue by Customer'!P:P,MATCH('Full Customer List'!$B138,'Revenue by Customer'!$A:$A,0))</f>
        <v>474</v>
      </c>
      <c r="P138" s="208">
        <f>INDEX('Revenue by Customer'!Q:Q,MATCH('Full Customer List'!$B138,'Revenue by Customer'!$A:$A,0))</f>
        <v>632</v>
      </c>
      <c r="Q138" s="208">
        <f>INDEX('Revenue by Customer'!R:R,MATCH('Full Customer List'!$B138,'Revenue by Customer'!$A:$A,0))</f>
        <v>316</v>
      </c>
      <c r="R138" s="208">
        <f>INDEX('Revenue by Customer'!S:S,MATCH('Full Customer List'!$B138,'Revenue by Customer'!$A:$A,0))</f>
        <v>500</v>
      </c>
      <c r="S138" s="208">
        <f>INDEX('Revenue by Customer'!T:T,MATCH('Full Customer List'!$B138,'Revenue by Customer'!$A:$A,0))</f>
        <v>500</v>
      </c>
      <c r="T138" s="208">
        <f>INDEX('Revenue by Customer'!U:U,MATCH('Full Customer List'!$B138,'Revenue by Customer'!$A:$A,0))</f>
        <v>500</v>
      </c>
      <c r="U138" s="208">
        <f>INDEX('Revenue by Customer'!V:V,MATCH('Full Customer List'!$B138,'Revenue by Customer'!$A:$A,0))</f>
        <v>500</v>
      </c>
      <c r="V138" s="208">
        <f>INDEX('Revenue by Customer'!W:W,MATCH('Full Customer List'!$B138,'Revenue by Customer'!$A:$A,0))</f>
        <v>500</v>
      </c>
      <c r="W138" s="208">
        <f>INDEX('Revenue by Customer'!X:X,MATCH('Full Customer List'!$B138,'Revenue by Customer'!$A:$A,0))</f>
        <v>515</v>
      </c>
      <c r="X138" s="208">
        <f>INDEX('Revenue by Customer'!Y:Y,MATCH('Full Customer List'!$B138,'Revenue by Customer'!$A:$A,0))</f>
        <v>500</v>
      </c>
      <c r="Y138" s="208">
        <f>INDEX('Revenue by Customer'!Z:Z,MATCH('Full Customer List'!$B138,'Revenue by Customer'!$A:$A,0))</f>
        <v>500</v>
      </c>
      <c r="Z138" s="208">
        <f>INDEX('Revenue by Customer'!AA:AA,MATCH('Full Customer List'!$B138,'Revenue by Customer'!$A:$A,0))</f>
        <v>500</v>
      </c>
      <c r="AA138" s="208">
        <f>INDEX('Revenue by Customer'!AB:AB,MATCH('Full Customer List'!$B138,'Revenue by Customer'!$A:$A,0))</f>
        <v>500</v>
      </c>
      <c r="AB138" s="208">
        <f>INDEX('Revenue by Customer'!AC:AC,MATCH('Full Customer List'!$B138,'Revenue by Customer'!$A:$A,0))</f>
        <v>500</v>
      </c>
    </row>
    <row r="139" spans="2:28" ht="12" customHeight="1">
      <c r="B139" s="175" t="s">
        <v>770</v>
      </c>
      <c r="C139" s="175" t="str">
        <f>INDEX('Customer List'!$B:$B,MATCH('Full Customer List'!$B139,'Customer List'!$A:$A,0))</f>
        <v>Former client</v>
      </c>
      <c r="D139" s="175" t="str">
        <f>INDEX('Customer List'!$C:$C,MATCH('Full Customer List'!$B139,'Customer List'!$A:$A,0))</f>
        <v>Small business</v>
      </c>
      <c r="E139" s="175" t="str">
        <f>INDEX('Customer List Mapping'!$C:$C,MATCH('Full Customer List'!D139,'Customer List Mapping'!$B:$B,0))</f>
        <v>Small Business</v>
      </c>
      <c r="F139" s="208" t="str">
        <f>INDEX('Customer List'!$K:$K,MATCH('Full Customer List'!$B139,'Customer List'!$A:$A,0))</f>
        <v/>
      </c>
      <c r="G139" s="208"/>
      <c r="H139" s="215">
        <v>45139</v>
      </c>
      <c r="I139" s="215">
        <v>46234</v>
      </c>
      <c r="J139" s="208">
        <f>INDEX('Revenue by Customer'!K:K,MATCH('Full Customer List'!$B139,'Revenue by Customer'!$A:$A,0))</f>
        <v>485</v>
      </c>
      <c r="K139" s="208">
        <f>INDEX('Revenue by Customer'!L:L,MATCH('Full Customer List'!$B139,'Revenue by Customer'!$A:$A,0))</f>
        <v>470</v>
      </c>
      <c r="L139" s="208">
        <f>INDEX('Revenue by Customer'!M:M,MATCH('Full Customer List'!$B139,'Revenue by Customer'!$A:$A,0))</f>
        <v>470</v>
      </c>
      <c r="M139" s="208">
        <f>INDEX('Revenue by Customer'!N:N,MATCH('Full Customer List'!$B139,'Revenue by Customer'!$A:$A,0))</f>
        <v>470</v>
      </c>
      <c r="N139" s="208">
        <f>INDEX('Revenue by Customer'!O:O,MATCH('Full Customer List'!$B139,'Revenue by Customer'!$A:$A,0))</f>
        <v>470</v>
      </c>
      <c r="O139" s="208">
        <f>INDEX('Revenue by Customer'!P:P,MATCH('Full Customer List'!$B139,'Revenue by Customer'!$A:$A,0))</f>
        <v>470</v>
      </c>
      <c r="P139" s="208">
        <f>INDEX('Revenue by Customer'!Q:Q,MATCH('Full Customer List'!$B139,'Revenue by Customer'!$A:$A,0))</f>
        <v>470</v>
      </c>
      <c r="Q139" s="208">
        <f>INDEX('Revenue by Customer'!R:R,MATCH('Full Customer List'!$B139,'Revenue by Customer'!$A:$A,0))</f>
        <v>485</v>
      </c>
      <c r="R139" s="208">
        <f>INDEX('Revenue by Customer'!S:S,MATCH('Full Customer List'!$B139,'Revenue by Customer'!$A:$A,0))</f>
        <v>485</v>
      </c>
      <c r="S139" s="208">
        <f>INDEX('Revenue by Customer'!T:T,MATCH('Full Customer List'!$B139,'Revenue by Customer'!$A:$A,0))</f>
        <v>485</v>
      </c>
      <c r="T139" s="208">
        <f>INDEX('Revenue by Customer'!U:U,MATCH('Full Customer List'!$B139,'Revenue by Customer'!$A:$A,0))</f>
        <v>485</v>
      </c>
      <c r="U139" s="208">
        <f>INDEX('Revenue by Customer'!V:V,MATCH('Full Customer List'!$B139,'Revenue by Customer'!$A:$A,0))</f>
        <v>485</v>
      </c>
      <c r="V139" s="208">
        <f>INDEX('Revenue by Customer'!W:W,MATCH('Full Customer List'!$B139,'Revenue by Customer'!$A:$A,0))</f>
        <v>485</v>
      </c>
      <c r="W139" s="208">
        <f>INDEX('Revenue by Customer'!X:X,MATCH('Full Customer List'!$B139,'Revenue by Customer'!$A:$A,0))</f>
        <v>485</v>
      </c>
      <c r="X139" s="208">
        <f>INDEX('Revenue by Customer'!Y:Y,MATCH('Full Customer List'!$B139,'Revenue by Customer'!$A:$A,0))</f>
        <v>485</v>
      </c>
      <c r="Y139" s="208">
        <f>INDEX('Revenue by Customer'!Z:Z,MATCH('Full Customer List'!$B139,'Revenue by Customer'!$A:$A,0))</f>
        <v>485</v>
      </c>
      <c r="Z139" s="208">
        <f>INDEX('Revenue by Customer'!AA:AA,MATCH('Full Customer List'!$B139,'Revenue by Customer'!$A:$A,0))</f>
        <v>485</v>
      </c>
      <c r="AA139" s="208">
        <f>INDEX('Revenue by Customer'!AB:AB,MATCH('Full Customer List'!$B139,'Revenue by Customer'!$A:$A,0))</f>
        <v>485</v>
      </c>
      <c r="AB139" s="208">
        <f>INDEX('Revenue by Customer'!AC:AC,MATCH('Full Customer List'!$B139,'Revenue by Customer'!$A:$A,0))</f>
        <v>485</v>
      </c>
    </row>
    <row r="140" spans="2:28" ht="12" customHeight="1">
      <c r="B140" s="175" t="s">
        <v>772</v>
      </c>
      <c r="C140" s="175" t="str">
        <f>INDEX('Customer List'!$B:$B,MATCH('Full Customer List'!$B140,'Customer List'!$A:$A,0))</f>
        <v>Active</v>
      </c>
      <c r="D140" s="175" t="str">
        <f>INDEX('Customer List'!$C:$C,MATCH('Full Customer List'!$B140,'Customer List'!$A:$A,0))</f>
        <v>STR owner</v>
      </c>
      <c r="E140" s="175" t="str">
        <f>INDEX('Customer List Mapping'!$C:$C,MATCH('Full Customer List'!D140,'Customer List Mapping'!$B:$B,0))</f>
        <v>STR Owner</v>
      </c>
      <c r="F140" s="208" t="str">
        <f>INDEX('Customer List'!$K:$K,MATCH('Full Customer List'!$B140,'Customer List'!$A:$A,0))</f>
        <v/>
      </c>
      <c r="G140" s="208"/>
      <c r="H140" s="215">
        <v>45778</v>
      </c>
      <c r="I140" s="215"/>
      <c r="J140" s="208" t="str">
        <f>INDEX('Revenue by Customer'!K:K,MATCH('Full Customer List'!$B140,'Revenue by Customer'!$A:$A,0))</f>
        <v/>
      </c>
      <c r="K140" s="208" t="str">
        <f>INDEX('Revenue by Customer'!L:L,MATCH('Full Customer List'!$B140,'Revenue by Customer'!$A:$A,0))</f>
        <v/>
      </c>
      <c r="L140" s="208" t="str">
        <f>INDEX('Revenue by Customer'!M:M,MATCH('Full Customer List'!$B140,'Revenue by Customer'!$A:$A,0))</f>
        <v/>
      </c>
      <c r="M140" s="208" t="str">
        <f>INDEX('Revenue by Customer'!N:N,MATCH('Full Customer List'!$B140,'Revenue by Customer'!$A:$A,0))</f>
        <v/>
      </c>
      <c r="N140" s="208">
        <f>INDEX('Revenue by Customer'!O:O,MATCH('Full Customer List'!$B140,'Revenue by Customer'!$A:$A,0))</f>
        <v>640</v>
      </c>
      <c r="O140" s="208">
        <f>INDEX('Revenue by Customer'!P:P,MATCH('Full Customer List'!$B140,'Revenue by Customer'!$A:$A,0))</f>
        <v>403.75</v>
      </c>
      <c r="P140" s="208">
        <f>INDEX('Revenue by Customer'!Q:Q,MATCH('Full Customer List'!$B140,'Revenue by Customer'!$A:$A,0))</f>
        <v>403.75</v>
      </c>
      <c r="Q140" s="208">
        <f>INDEX('Revenue by Customer'!R:R,MATCH('Full Customer List'!$B140,'Revenue by Customer'!$A:$A,0))</f>
        <v>475</v>
      </c>
      <c r="R140" s="208">
        <f>INDEX('Revenue by Customer'!S:S,MATCH('Full Customer List'!$B140,'Revenue by Customer'!$A:$A,0))</f>
        <v>475</v>
      </c>
      <c r="S140" s="208">
        <f>INDEX('Revenue by Customer'!T:T,MATCH('Full Customer List'!$B140,'Revenue by Customer'!$A:$A,0))</f>
        <v>475</v>
      </c>
      <c r="T140" s="208">
        <f>INDEX('Revenue by Customer'!U:U,MATCH('Full Customer List'!$B140,'Revenue by Customer'!$A:$A,0))</f>
        <v>475</v>
      </c>
      <c r="U140" s="208">
        <f>INDEX('Revenue by Customer'!V:V,MATCH('Full Customer List'!$B140,'Revenue by Customer'!$A:$A,0))</f>
        <v>475</v>
      </c>
      <c r="V140" s="208">
        <f>INDEX('Revenue by Customer'!W:W,MATCH('Full Customer List'!$B140,'Revenue by Customer'!$A:$A,0))</f>
        <v>475</v>
      </c>
      <c r="W140" s="208">
        <f>INDEX('Revenue by Customer'!X:X,MATCH('Full Customer List'!$B140,'Revenue by Customer'!$A:$A,0))</f>
        <v>475</v>
      </c>
      <c r="X140" s="208">
        <f>INDEX('Revenue by Customer'!Y:Y,MATCH('Full Customer List'!$B140,'Revenue by Customer'!$A:$A,0))</f>
        <v>475</v>
      </c>
      <c r="Y140" s="208">
        <f>INDEX('Revenue by Customer'!Z:Z,MATCH('Full Customer List'!$B140,'Revenue by Customer'!$A:$A,0))</f>
        <v>475</v>
      </c>
      <c r="Z140" s="208">
        <f>INDEX('Revenue by Customer'!AA:AA,MATCH('Full Customer List'!$B140,'Revenue by Customer'!$A:$A,0))</f>
        <v>495</v>
      </c>
      <c r="AA140" s="208">
        <f>INDEX('Revenue by Customer'!AB:AB,MATCH('Full Customer List'!$B140,'Revenue by Customer'!$A:$A,0))</f>
        <v>495</v>
      </c>
      <c r="AB140" s="208">
        <f>INDEX('Revenue by Customer'!AC:AC,MATCH('Full Customer List'!$B140,'Revenue by Customer'!$A:$A,0))</f>
        <v>495</v>
      </c>
    </row>
    <row r="141" spans="2:28" ht="12" customHeight="1">
      <c r="B141" s="175" t="s">
        <v>773</v>
      </c>
      <c r="C141" s="175" t="str">
        <f>INDEX('Customer List'!$B:$B,MATCH('Full Customer List'!$B141,'Customer List'!$A:$A,0))</f>
        <v>Active</v>
      </c>
      <c r="D141" s="175" t="str">
        <f>INDEX('Customer List'!$C:$C,MATCH('Full Customer List'!$B141,'Customer List'!$A:$A,0))</f>
        <v>STR owner</v>
      </c>
      <c r="E141" s="175" t="str">
        <f>INDEX('Customer List Mapping'!$C:$C,MATCH('Full Customer List'!D141,'Customer List Mapping'!$B:$B,0))</f>
        <v>STR Owner</v>
      </c>
      <c r="F141" s="208" t="str">
        <f>INDEX('Customer List'!$K:$K,MATCH('Full Customer List'!$B141,'Customer List'!$A:$A,0))</f>
        <v/>
      </c>
      <c r="G141" s="208"/>
      <c r="H141" s="215">
        <v>45474</v>
      </c>
      <c r="I141" s="215"/>
      <c r="J141" s="208">
        <f>INDEX('Revenue by Customer'!K:K,MATCH('Full Customer List'!$B141,'Revenue by Customer'!$A:$A,0))</f>
        <v>395</v>
      </c>
      <c r="K141" s="208">
        <f>INDEX('Revenue by Customer'!L:L,MATCH('Full Customer List'!$B141,'Revenue by Customer'!$A:$A,0))</f>
        <v>395</v>
      </c>
      <c r="L141" s="208">
        <f>INDEX('Revenue by Customer'!M:M,MATCH('Full Customer List'!$B141,'Revenue by Customer'!$A:$A,0))</f>
        <v>395</v>
      </c>
      <c r="M141" s="208">
        <f>INDEX('Revenue by Customer'!N:N,MATCH('Full Customer List'!$B141,'Revenue by Customer'!$A:$A,0))</f>
        <v>395</v>
      </c>
      <c r="N141" s="208">
        <f>INDEX('Revenue by Customer'!O:O,MATCH('Full Customer List'!$B141,'Revenue by Customer'!$A:$A,0))</f>
        <v>395</v>
      </c>
      <c r="O141" s="208">
        <f>INDEX('Revenue by Customer'!P:P,MATCH('Full Customer List'!$B141,'Revenue by Customer'!$A:$A,0))</f>
        <v>395</v>
      </c>
      <c r="P141" s="208">
        <f>INDEX('Revenue by Customer'!Q:Q,MATCH('Full Customer List'!$B141,'Revenue by Customer'!$A:$A,0))</f>
        <v>400</v>
      </c>
      <c r="Q141" s="208">
        <f>INDEX('Revenue by Customer'!R:R,MATCH('Full Customer List'!$B141,'Revenue by Customer'!$A:$A,0))</f>
        <v>400</v>
      </c>
      <c r="R141" s="208">
        <f>INDEX('Revenue by Customer'!S:S,MATCH('Full Customer List'!$B141,'Revenue by Customer'!$A:$A,0))</f>
        <v>400</v>
      </c>
      <c r="S141" s="208">
        <f>INDEX('Revenue by Customer'!T:T,MATCH('Full Customer List'!$B141,'Revenue by Customer'!$A:$A,0))</f>
        <v>1225</v>
      </c>
      <c r="T141" s="208">
        <f>INDEX('Revenue by Customer'!U:U,MATCH('Full Customer List'!$B141,'Revenue by Customer'!$A:$A,0))</f>
        <v>400</v>
      </c>
      <c r="U141" s="208">
        <f>INDEX('Revenue by Customer'!V:V,MATCH('Full Customer List'!$B141,'Revenue by Customer'!$A:$A,0))</f>
        <v>400</v>
      </c>
      <c r="V141" s="208">
        <f>INDEX('Revenue by Customer'!W:W,MATCH('Full Customer List'!$B141,'Revenue by Customer'!$A:$A,0))</f>
        <v>400</v>
      </c>
      <c r="W141" s="208">
        <f>INDEX('Revenue by Customer'!X:X,MATCH('Full Customer List'!$B141,'Revenue by Customer'!$A:$A,0))</f>
        <v>400</v>
      </c>
      <c r="X141" s="208">
        <f>INDEX('Revenue by Customer'!Y:Y,MATCH('Full Customer List'!$B141,'Revenue by Customer'!$A:$A,0))</f>
        <v>400</v>
      </c>
      <c r="Y141" s="208">
        <f>INDEX('Revenue by Customer'!Z:Z,MATCH('Full Customer List'!$B141,'Revenue by Customer'!$A:$A,0))</f>
        <v>400</v>
      </c>
      <c r="Z141" s="208">
        <f>INDEX('Revenue by Customer'!AA:AA,MATCH('Full Customer List'!$B141,'Revenue by Customer'!$A:$A,0))</f>
        <v>400</v>
      </c>
      <c r="AA141" s="208">
        <f>INDEX('Revenue by Customer'!AB:AB,MATCH('Full Customer List'!$B141,'Revenue by Customer'!$A:$A,0))</f>
        <v>400</v>
      </c>
      <c r="AB141" s="208">
        <f>INDEX('Revenue by Customer'!AC:AC,MATCH('Full Customer List'!$B141,'Revenue by Customer'!$A:$A,0))</f>
        <v>418</v>
      </c>
    </row>
    <row r="142" spans="2:28" ht="12" customHeight="1">
      <c r="B142" s="175" t="s">
        <v>774</v>
      </c>
      <c r="C142" s="175" t="str">
        <f>INDEX('Customer List'!$B:$B,MATCH('Full Customer List'!$B142,'Customer List'!$A:$A,0))</f>
        <v>Former client</v>
      </c>
      <c r="D142" s="175" t="str">
        <f>INDEX('Customer List'!$C:$C,MATCH('Full Customer List'!$B142,'Customer List'!$A:$A,0))</f>
        <v>Small business</v>
      </c>
      <c r="E142" s="175" t="str">
        <f>INDEX('Customer List Mapping'!$C:$C,MATCH('Full Customer List'!D142,'Customer List Mapping'!$B:$B,0))</f>
        <v>Small Business</v>
      </c>
      <c r="F142" s="208" t="str">
        <f>INDEX('Customer List'!$K:$K,MATCH('Full Customer List'!$B142,'Customer List'!$A:$A,0))</f>
        <v/>
      </c>
      <c r="G142" s="208"/>
      <c r="H142" s="215">
        <v>44652</v>
      </c>
      <c r="I142" s="215">
        <v>46234</v>
      </c>
      <c r="J142" s="208">
        <f>INDEX('Revenue by Customer'!K:K,MATCH('Full Customer List'!$B142,'Revenue by Customer'!$A:$A,0))</f>
        <v>500</v>
      </c>
      <c r="K142" s="208">
        <f>INDEX('Revenue by Customer'!L:L,MATCH('Full Customer List'!$B142,'Revenue by Customer'!$A:$A,0))</f>
        <v>440</v>
      </c>
      <c r="L142" s="208">
        <f>INDEX('Revenue by Customer'!M:M,MATCH('Full Customer List'!$B142,'Revenue by Customer'!$A:$A,0))</f>
        <v>440</v>
      </c>
      <c r="M142" s="208">
        <f>INDEX('Revenue by Customer'!N:N,MATCH('Full Customer List'!$B142,'Revenue by Customer'!$A:$A,0))</f>
        <v>440</v>
      </c>
      <c r="N142" s="208">
        <f>INDEX('Revenue by Customer'!O:O,MATCH('Full Customer List'!$B142,'Revenue by Customer'!$A:$A,0))</f>
        <v>440</v>
      </c>
      <c r="O142" s="208">
        <f>INDEX('Revenue by Customer'!P:P,MATCH('Full Customer List'!$B142,'Revenue by Customer'!$A:$A,0))</f>
        <v>440</v>
      </c>
      <c r="P142" s="208">
        <f>INDEX('Revenue by Customer'!Q:Q,MATCH('Full Customer List'!$B142,'Revenue by Customer'!$A:$A,0))</f>
        <v>460</v>
      </c>
      <c r="Q142" s="208">
        <f>INDEX('Revenue by Customer'!R:R,MATCH('Full Customer List'!$B142,'Revenue by Customer'!$A:$A,0))</f>
        <v>460</v>
      </c>
      <c r="R142" s="208">
        <f>INDEX('Revenue by Customer'!S:S,MATCH('Full Customer List'!$B142,'Revenue by Customer'!$A:$A,0))</f>
        <v>460</v>
      </c>
      <c r="S142" s="208">
        <f>INDEX('Revenue by Customer'!T:T,MATCH('Full Customer List'!$B142,'Revenue by Customer'!$A:$A,0))</f>
        <v>460</v>
      </c>
      <c r="T142" s="208">
        <f>INDEX('Revenue by Customer'!U:U,MATCH('Full Customer List'!$B142,'Revenue by Customer'!$A:$A,0))</f>
        <v>460</v>
      </c>
      <c r="U142" s="208">
        <f>INDEX('Revenue by Customer'!V:V,MATCH('Full Customer List'!$B142,'Revenue by Customer'!$A:$A,0))</f>
        <v>460</v>
      </c>
      <c r="V142" s="208">
        <f>INDEX('Revenue by Customer'!W:W,MATCH('Full Customer List'!$B142,'Revenue by Customer'!$A:$A,0))</f>
        <v>460</v>
      </c>
      <c r="W142" s="208">
        <f>INDEX('Revenue by Customer'!X:X,MATCH('Full Customer List'!$B142,'Revenue by Customer'!$A:$A,0))</f>
        <v>520</v>
      </c>
      <c r="X142" s="208">
        <f>INDEX('Revenue by Customer'!Y:Y,MATCH('Full Customer List'!$B142,'Revenue by Customer'!$A:$A,0))</f>
        <v>460</v>
      </c>
      <c r="Y142" s="208">
        <f>INDEX('Revenue by Customer'!Z:Z,MATCH('Full Customer List'!$B142,'Revenue by Customer'!$A:$A,0))</f>
        <v>460</v>
      </c>
      <c r="Z142" s="208">
        <f>INDEX('Revenue by Customer'!AA:AA,MATCH('Full Customer List'!$B142,'Revenue by Customer'!$A:$A,0))</f>
        <v>460</v>
      </c>
      <c r="AA142" s="208">
        <f>INDEX('Revenue by Customer'!AB:AB,MATCH('Full Customer List'!$B142,'Revenue by Customer'!$A:$A,0))</f>
        <v>460</v>
      </c>
      <c r="AB142" s="208">
        <f>INDEX('Revenue by Customer'!AC:AC,MATCH('Full Customer List'!$B142,'Revenue by Customer'!$A:$A,0))</f>
        <v>460</v>
      </c>
    </row>
    <row r="143" spans="2:28" ht="12" customHeight="1">
      <c r="B143" s="175" t="s">
        <v>775</v>
      </c>
      <c r="C143" s="175" t="str">
        <f>INDEX('Customer List'!$B:$B,MATCH('Full Customer List'!$B143,'Customer List'!$A:$A,0))</f>
        <v>Former client</v>
      </c>
      <c r="D143" s="175" t="str">
        <f>INDEX('Customer List'!$C:$C,MATCH('Full Customer List'!$B143,'Customer List'!$A:$A,0))</f>
        <v>Property manager</v>
      </c>
      <c r="E143" s="175" t="str">
        <f>INDEX('Customer List Mapping'!$C:$C,MATCH('Full Customer List'!D143,'Customer List Mapping'!$B:$B,0))</f>
        <v>Property Manager</v>
      </c>
      <c r="F143" s="208">
        <f>INDEX('Customer List'!$K:$K,MATCH('Full Customer List'!$B143,'Customer List'!$A:$A,0))</f>
        <v>0</v>
      </c>
      <c r="G143" s="208"/>
      <c r="H143" s="215">
        <v>45444</v>
      </c>
      <c r="I143" s="215">
        <v>46173</v>
      </c>
      <c r="J143" s="208">
        <f>INDEX('Revenue by Customer'!K:K,MATCH('Full Customer List'!$B143,'Revenue by Customer'!$A:$A,0))</f>
        <v>560</v>
      </c>
      <c r="K143" s="208">
        <f>INDEX('Revenue by Customer'!L:L,MATCH('Full Customer List'!$B143,'Revenue by Customer'!$A:$A,0))</f>
        <v>680</v>
      </c>
      <c r="L143" s="208">
        <f>INDEX('Revenue by Customer'!M:M,MATCH('Full Customer List'!$B143,'Revenue by Customer'!$A:$A,0))</f>
        <v>560</v>
      </c>
      <c r="M143" s="208">
        <f>INDEX('Revenue by Customer'!N:N,MATCH('Full Customer List'!$B143,'Revenue by Customer'!$A:$A,0))</f>
        <v>560</v>
      </c>
      <c r="N143" s="208">
        <f>INDEX('Revenue by Customer'!O:O,MATCH('Full Customer List'!$B143,'Revenue by Customer'!$A:$A,0))</f>
        <v>560</v>
      </c>
      <c r="O143" s="208">
        <f>INDEX('Revenue by Customer'!P:P,MATCH('Full Customer List'!$B143,'Revenue by Customer'!$A:$A,0))</f>
        <v>588</v>
      </c>
      <c r="P143" s="208">
        <f>INDEX('Revenue by Customer'!Q:Q,MATCH('Full Customer List'!$B143,'Revenue by Customer'!$A:$A,0))</f>
        <v>588</v>
      </c>
      <c r="Q143" s="208">
        <f>INDEX('Revenue by Customer'!R:R,MATCH('Full Customer List'!$B143,'Revenue by Customer'!$A:$A,0))</f>
        <v>588</v>
      </c>
      <c r="R143" s="208">
        <f>INDEX('Revenue by Customer'!S:S,MATCH('Full Customer List'!$B143,'Revenue by Customer'!$A:$A,0))</f>
        <v>588</v>
      </c>
      <c r="S143" s="208">
        <f>INDEX('Revenue by Customer'!T:T,MATCH('Full Customer List'!$B143,'Revenue by Customer'!$A:$A,0))</f>
        <v>588</v>
      </c>
      <c r="T143" s="208">
        <f>INDEX('Revenue by Customer'!U:U,MATCH('Full Customer List'!$B143,'Revenue by Customer'!$A:$A,0))</f>
        <v>588</v>
      </c>
      <c r="U143" s="208">
        <f>INDEX('Revenue by Customer'!V:V,MATCH('Full Customer List'!$B143,'Revenue by Customer'!$A:$A,0))</f>
        <v>588</v>
      </c>
      <c r="V143" s="208">
        <f>INDEX('Revenue by Customer'!W:W,MATCH('Full Customer List'!$B143,'Revenue by Customer'!$A:$A,0))</f>
        <v>588</v>
      </c>
      <c r="W143" s="208">
        <f>INDEX('Revenue by Customer'!X:X,MATCH('Full Customer List'!$B143,'Revenue by Customer'!$A:$A,0))</f>
        <v>588</v>
      </c>
      <c r="X143" s="208">
        <f>INDEX('Revenue by Customer'!Y:Y,MATCH('Full Customer List'!$B143,'Revenue by Customer'!$A:$A,0))</f>
        <v>649</v>
      </c>
      <c r="Y143" s="208">
        <f>INDEX('Revenue by Customer'!Z:Z,MATCH('Full Customer List'!$B143,'Revenue by Customer'!$A:$A,0))</f>
        <v>344</v>
      </c>
      <c r="Z143" s="208">
        <f>INDEX('Revenue by Customer'!AA:AA,MATCH('Full Customer List'!$B143,'Revenue by Customer'!$A:$A,0))</f>
        <v>466</v>
      </c>
      <c r="AA143" s="208" t="str">
        <f>INDEX('Revenue by Customer'!AB:AB,MATCH('Full Customer List'!$B143,'Revenue by Customer'!$A:$A,0))</f>
        <v/>
      </c>
      <c r="AB143" s="208" t="str">
        <f>INDEX('Revenue by Customer'!AC:AC,MATCH('Full Customer List'!$B143,'Revenue by Customer'!$A:$A,0))</f>
        <v/>
      </c>
    </row>
    <row r="144" spans="2:28" ht="12" customHeight="1">
      <c r="B144" s="175" t="s">
        <v>777</v>
      </c>
      <c r="C144" s="175" t="str">
        <f>INDEX('Customer List'!$B:$B,MATCH('Full Customer List'!$B144,'Customer List'!$A:$A,0))</f>
        <v>Active</v>
      </c>
      <c r="D144" s="175" t="str">
        <f>INDEX('Customer List'!$C:$C,MATCH('Full Customer List'!$B144,'Customer List'!$A:$A,0))</f>
        <v>STR owner</v>
      </c>
      <c r="E144" s="175" t="str">
        <f>INDEX('Customer List Mapping'!$C:$C,MATCH('Full Customer List'!D144,'Customer List Mapping'!$B:$B,0))</f>
        <v>STR Owner</v>
      </c>
      <c r="F144" s="208" t="str">
        <f>INDEX('Customer List'!$K:$K,MATCH('Full Customer List'!$B144,'Customer List'!$A:$A,0))</f>
        <v/>
      </c>
      <c r="G144" s="208"/>
      <c r="H144" s="215">
        <v>45444</v>
      </c>
      <c r="I144" s="215"/>
      <c r="J144" s="208">
        <f>INDEX('Revenue by Customer'!K:K,MATCH('Full Customer List'!$B144,'Revenue by Customer'!$A:$A,0))</f>
        <v>330</v>
      </c>
      <c r="K144" s="208">
        <f>INDEX('Revenue by Customer'!L:L,MATCH('Full Customer List'!$B144,'Revenue by Customer'!$A:$A,0))</f>
        <v>300</v>
      </c>
      <c r="L144" s="208">
        <f>INDEX('Revenue by Customer'!M:M,MATCH('Full Customer List'!$B144,'Revenue by Customer'!$A:$A,0))</f>
        <v>300</v>
      </c>
      <c r="M144" s="208">
        <f>INDEX('Revenue by Customer'!N:N,MATCH('Full Customer List'!$B144,'Revenue by Customer'!$A:$A,0))</f>
        <v>300</v>
      </c>
      <c r="N144" s="208">
        <f>INDEX('Revenue by Customer'!O:O,MATCH('Full Customer List'!$B144,'Revenue by Customer'!$A:$A,0))</f>
        <v>300</v>
      </c>
      <c r="O144" s="208">
        <f>INDEX('Revenue by Customer'!P:P,MATCH('Full Customer List'!$B144,'Revenue by Customer'!$A:$A,0))</f>
        <v>325</v>
      </c>
      <c r="P144" s="208">
        <f>INDEX('Revenue by Customer'!Q:Q,MATCH('Full Customer List'!$B144,'Revenue by Customer'!$A:$A,0))</f>
        <v>325</v>
      </c>
      <c r="Q144" s="208">
        <f>INDEX('Revenue by Customer'!R:R,MATCH('Full Customer List'!$B144,'Revenue by Customer'!$A:$A,0))</f>
        <v>325</v>
      </c>
      <c r="R144" s="208">
        <f>INDEX('Revenue by Customer'!S:S,MATCH('Full Customer List'!$B144,'Revenue by Customer'!$A:$A,0))</f>
        <v>325</v>
      </c>
      <c r="S144" s="208">
        <f>INDEX('Revenue by Customer'!T:T,MATCH('Full Customer List'!$B144,'Revenue by Customer'!$A:$A,0))</f>
        <v>1090</v>
      </c>
      <c r="T144" s="208">
        <f>INDEX('Revenue by Customer'!U:U,MATCH('Full Customer List'!$B144,'Revenue by Customer'!$A:$A,0))</f>
        <v>325</v>
      </c>
      <c r="U144" s="208">
        <f>INDEX('Revenue by Customer'!V:V,MATCH('Full Customer List'!$B144,'Revenue by Customer'!$A:$A,0))</f>
        <v>325</v>
      </c>
      <c r="V144" s="208">
        <f>INDEX('Revenue by Customer'!W:W,MATCH('Full Customer List'!$B144,'Revenue by Customer'!$A:$A,0))</f>
        <v>325</v>
      </c>
      <c r="W144" s="208">
        <f>INDEX('Revenue by Customer'!X:X,MATCH('Full Customer List'!$B144,'Revenue by Customer'!$A:$A,0))</f>
        <v>355</v>
      </c>
      <c r="X144" s="208">
        <f>INDEX('Revenue by Customer'!Y:Y,MATCH('Full Customer List'!$B144,'Revenue by Customer'!$A:$A,0))</f>
        <v>1090</v>
      </c>
      <c r="Y144" s="208">
        <f>INDEX('Revenue by Customer'!Z:Z,MATCH('Full Customer List'!$B144,'Revenue by Customer'!$A:$A,0))</f>
        <v>325</v>
      </c>
      <c r="Z144" s="208">
        <f>INDEX('Revenue by Customer'!AA:AA,MATCH('Full Customer List'!$B144,'Revenue by Customer'!$A:$A,0))</f>
        <v>325</v>
      </c>
      <c r="AA144" s="208">
        <f>INDEX('Revenue by Customer'!AB:AB,MATCH('Full Customer List'!$B144,'Revenue by Customer'!$A:$A,0))</f>
        <v>375</v>
      </c>
      <c r="AB144" s="208">
        <f>INDEX('Revenue by Customer'!AC:AC,MATCH('Full Customer List'!$B144,'Revenue by Customer'!$A:$A,0))</f>
        <v>375</v>
      </c>
    </row>
    <row r="145" spans="2:28" ht="12" customHeight="1">
      <c r="B145" s="175" t="s">
        <v>779</v>
      </c>
      <c r="C145" s="175" t="str">
        <f>INDEX('Customer List'!$B:$B,MATCH('Full Customer List'!$B145,'Customer List'!$A:$A,0))</f>
        <v>Active</v>
      </c>
      <c r="D145" s="175" t="str">
        <f>INDEX('Customer List'!$C:$C,MATCH('Full Customer List'!$B145,'Customer List'!$A:$A,0))</f>
        <v>STR owner</v>
      </c>
      <c r="E145" s="175" t="str">
        <f>INDEX('Customer List Mapping'!$C:$C,MATCH('Full Customer List'!D145,'Customer List Mapping'!$B:$B,0))</f>
        <v>STR Owner</v>
      </c>
      <c r="F145" s="208" t="str">
        <f>INDEX('Customer List'!$K:$K,MATCH('Full Customer List'!$B145,'Customer List'!$A:$A,0))</f>
        <v/>
      </c>
      <c r="G145" s="208"/>
      <c r="H145" s="215">
        <v>45992</v>
      </c>
      <c r="I145" s="215"/>
      <c r="J145" s="208" t="str">
        <f>INDEX('Revenue by Customer'!K:K,MATCH('Full Customer List'!$B145,'Revenue by Customer'!$A:$A,0))</f>
        <v/>
      </c>
      <c r="K145" s="208" t="str">
        <f>INDEX('Revenue by Customer'!L:L,MATCH('Full Customer List'!$B145,'Revenue by Customer'!$A:$A,0))</f>
        <v/>
      </c>
      <c r="L145" s="208" t="str">
        <f>INDEX('Revenue by Customer'!M:M,MATCH('Full Customer List'!$B145,'Revenue by Customer'!$A:$A,0))</f>
        <v/>
      </c>
      <c r="M145" s="208" t="str">
        <f>INDEX('Revenue by Customer'!N:N,MATCH('Full Customer List'!$B145,'Revenue by Customer'!$A:$A,0))</f>
        <v/>
      </c>
      <c r="N145" s="208" t="str">
        <f>INDEX('Revenue by Customer'!O:O,MATCH('Full Customer List'!$B145,'Revenue by Customer'!$A:$A,0))</f>
        <v/>
      </c>
      <c r="O145" s="208" t="str">
        <f>INDEX('Revenue by Customer'!P:P,MATCH('Full Customer List'!$B145,'Revenue by Customer'!$A:$A,0))</f>
        <v/>
      </c>
      <c r="P145" s="208" t="str">
        <f>INDEX('Revenue by Customer'!Q:Q,MATCH('Full Customer List'!$B145,'Revenue by Customer'!$A:$A,0))</f>
        <v/>
      </c>
      <c r="Q145" s="208" t="str">
        <f>INDEX('Revenue by Customer'!R:R,MATCH('Full Customer List'!$B145,'Revenue by Customer'!$A:$A,0))</f>
        <v/>
      </c>
      <c r="R145" s="208" t="str">
        <f>INDEX('Revenue by Customer'!S:S,MATCH('Full Customer List'!$B145,'Revenue by Customer'!$A:$A,0))</f>
        <v/>
      </c>
      <c r="S145" s="208" t="str">
        <f>INDEX('Revenue by Customer'!T:T,MATCH('Full Customer List'!$B145,'Revenue by Customer'!$A:$A,0))</f>
        <v/>
      </c>
      <c r="T145" s="208" t="str">
        <f>INDEX('Revenue by Customer'!U:U,MATCH('Full Customer List'!$B145,'Revenue by Customer'!$A:$A,0))</f>
        <v/>
      </c>
      <c r="U145" s="208">
        <f>INDEX('Revenue by Customer'!V:V,MATCH('Full Customer List'!$B145,'Revenue by Customer'!$A:$A,0))</f>
        <v>695</v>
      </c>
      <c r="V145" s="208">
        <f>INDEX('Revenue by Customer'!W:W,MATCH('Full Customer List'!$B145,'Revenue by Customer'!$A:$A,0))</f>
        <v>616.25</v>
      </c>
      <c r="W145" s="208">
        <f>INDEX('Revenue by Customer'!X:X,MATCH('Full Customer List'!$B145,'Revenue by Customer'!$A:$A,0))</f>
        <v>616.25</v>
      </c>
      <c r="X145" s="208">
        <f>INDEX('Revenue by Customer'!Y:Y,MATCH('Full Customer List'!$B145,'Revenue by Customer'!$A:$A,0))</f>
        <v>725</v>
      </c>
      <c r="Y145" s="208">
        <f>INDEX('Revenue by Customer'!Z:Z,MATCH('Full Customer List'!$B145,'Revenue by Customer'!$A:$A,0))</f>
        <v>725</v>
      </c>
      <c r="Z145" s="208">
        <f>INDEX('Revenue by Customer'!AA:AA,MATCH('Full Customer List'!$B145,'Revenue by Customer'!$A:$A,0))</f>
        <v>725</v>
      </c>
      <c r="AA145" s="208">
        <f>INDEX('Revenue by Customer'!AB:AB,MATCH('Full Customer List'!$B145,'Revenue by Customer'!$A:$A,0))</f>
        <v>725</v>
      </c>
      <c r="AB145" s="208">
        <f>INDEX('Revenue by Customer'!AC:AC,MATCH('Full Customer List'!$B145,'Revenue by Customer'!$A:$A,0))</f>
        <v>725</v>
      </c>
    </row>
    <row r="146" spans="2:28" ht="12" customHeight="1">
      <c r="B146" s="175" t="s">
        <v>780</v>
      </c>
      <c r="C146" s="175" t="str">
        <f>INDEX('Customer List'!$B:$B,MATCH('Full Customer List'!$B146,'Customer List'!$A:$A,0))</f>
        <v>Former client</v>
      </c>
      <c r="D146" s="175" t="str">
        <f>INDEX('Customer List'!$C:$C,MATCH('Full Customer List'!$B146,'Customer List'!$A:$A,0))</f>
        <v>Property manager</v>
      </c>
      <c r="E146" s="175" t="str">
        <f>INDEX('Customer List Mapping'!$C:$C,MATCH('Full Customer List'!D146,'Customer List Mapping'!$B:$B,0))</f>
        <v>Property Manager</v>
      </c>
      <c r="F146" s="208">
        <f>INDEX('Customer List'!$K:$K,MATCH('Full Customer List'!$B146,'Customer List'!$A:$A,0))</f>
        <v>4</v>
      </c>
      <c r="G146" s="208"/>
      <c r="H146" s="215">
        <v>45505</v>
      </c>
      <c r="I146" s="215">
        <v>46234</v>
      </c>
      <c r="J146" s="208">
        <f>INDEX('Revenue by Customer'!K:K,MATCH('Full Customer List'!$B146,'Revenue by Customer'!$A:$A,0))</f>
        <v>553</v>
      </c>
      <c r="K146" s="208">
        <f>INDEX('Revenue by Customer'!L:L,MATCH('Full Customer List'!$B146,'Revenue by Customer'!$A:$A,0))</f>
        <v>568</v>
      </c>
      <c r="L146" s="208">
        <f>INDEX('Revenue by Customer'!M:M,MATCH('Full Customer List'!$B146,'Revenue by Customer'!$A:$A,0))</f>
        <v>553</v>
      </c>
      <c r="M146" s="208">
        <f>INDEX('Revenue by Customer'!N:N,MATCH('Full Customer List'!$B146,'Revenue by Customer'!$A:$A,0))</f>
        <v>553</v>
      </c>
      <c r="N146" s="208">
        <f>INDEX('Revenue by Customer'!O:O,MATCH('Full Customer List'!$B146,'Revenue by Customer'!$A:$A,0))</f>
        <v>553</v>
      </c>
      <c r="O146" s="208">
        <f>INDEX('Revenue by Customer'!P:P,MATCH('Full Customer List'!$B146,'Revenue by Customer'!$A:$A,0))</f>
        <v>553</v>
      </c>
      <c r="P146" s="208">
        <f>INDEX('Revenue by Customer'!Q:Q,MATCH('Full Customer List'!$B146,'Revenue by Customer'!$A:$A,0))</f>
        <v>553</v>
      </c>
      <c r="Q146" s="208">
        <f>INDEX('Revenue by Customer'!R:R,MATCH('Full Customer List'!$B146,'Revenue by Customer'!$A:$A,0))</f>
        <v>575</v>
      </c>
      <c r="R146" s="208">
        <f>INDEX('Revenue by Customer'!S:S,MATCH('Full Customer List'!$B146,'Revenue by Customer'!$A:$A,0))</f>
        <v>575</v>
      </c>
      <c r="S146" s="208">
        <f>INDEX('Revenue by Customer'!T:T,MATCH('Full Customer List'!$B146,'Revenue by Customer'!$A:$A,0))</f>
        <v>575</v>
      </c>
      <c r="T146" s="208">
        <f>INDEX('Revenue by Customer'!U:U,MATCH('Full Customer List'!$B146,'Revenue by Customer'!$A:$A,0))</f>
        <v>575</v>
      </c>
      <c r="U146" s="208">
        <f>INDEX('Revenue by Customer'!V:V,MATCH('Full Customer List'!$B146,'Revenue by Customer'!$A:$A,0))</f>
        <v>575</v>
      </c>
      <c r="V146" s="208">
        <f>INDEX('Revenue by Customer'!W:W,MATCH('Full Customer List'!$B146,'Revenue by Customer'!$A:$A,0))</f>
        <v>575</v>
      </c>
      <c r="W146" s="208">
        <f>INDEX('Revenue by Customer'!X:X,MATCH('Full Customer List'!$B146,'Revenue by Customer'!$A:$A,0))</f>
        <v>350</v>
      </c>
      <c r="X146" s="208">
        <f>INDEX('Revenue by Customer'!Y:Y,MATCH('Full Customer List'!$B146,'Revenue by Customer'!$A:$A,0))</f>
        <v>350</v>
      </c>
      <c r="Y146" s="208">
        <f>INDEX('Revenue by Customer'!Z:Z,MATCH('Full Customer List'!$B146,'Revenue by Customer'!$A:$A,0))</f>
        <v>350</v>
      </c>
      <c r="Z146" s="208">
        <f>INDEX('Revenue by Customer'!AA:AA,MATCH('Full Customer List'!$B146,'Revenue by Customer'!$A:$A,0))</f>
        <v>350</v>
      </c>
      <c r="AA146" s="208">
        <f>INDEX('Revenue by Customer'!AB:AB,MATCH('Full Customer List'!$B146,'Revenue by Customer'!$A:$A,0))</f>
        <v>350</v>
      </c>
      <c r="AB146" s="208">
        <f>INDEX('Revenue by Customer'!AC:AC,MATCH('Full Customer List'!$B146,'Revenue by Customer'!$A:$A,0))</f>
        <v>350</v>
      </c>
    </row>
    <row r="147" spans="2:28" ht="12" customHeight="1">
      <c r="B147" s="175" t="s">
        <v>782</v>
      </c>
      <c r="C147" s="175" t="str">
        <f>INDEX('Customer List'!$B:$B,MATCH('Full Customer List'!$B147,'Customer List'!$A:$A,0))</f>
        <v>Former client</v>
      </c>
      <c r="D147" s="175" t="str">
        <f>INDEX('Customer List'!$C:$C,MATCH('Full Customer List'!$B147,'Customer List'!$A:$A,0))</f>
        <v>STR owner</v>
      </c>
      <c r="E147" s="175" t="str">
        <f>INDEX('Customer List Mapping'!$C:$C,MATCH('Full Customer List'!D147,'Customer List Mapping'!$B:$B,0))</f>
        <v>STR Owner</v>
      </c>
      <c r="F147" s="208" t="str">
        <f>INDEX('Customer List'!$K:$K,MATCH('Full Customer List'!$B147,'Customer List'!$A:$A,0))</f>
        <v/>
      </c>
      <c r="G147" s="208"/>
      <c r="H147" s="215">
        <v>45597</v>
      </c>
      <c r="I147" s="215">
        <v>46173</v>
      </c>
      <c r="J147" s="208">
        <f>INDEX('Revenue by Customer'!K:K,MATCH('Full Customer List'!$B147,'Revenue by Customer'!$A:$A,0))</f>
        <v>550</v>
      </c>
      <c r="K147" s="208">
        <f>INDEX('Revenue by Customer'!L:L,MATCH('Full Customer List'!$B147,'Revenue by Customer'!$A:$A,0))</f>
        <v>450</v>
      </c>
      <c r="L147" s="208">
        <f>INDEX('Revenue by Customer'!M:M,MATCH('Full Customer List'!$B147,'Revenue by Customer'!$A:$A,0))</f>
        <v>450</v>
      </c>
      <c r="M147" s="208">
        <f>INDEX('Revenue by Customer'!N:N,MATCH('Full Customer List'!$B147,'Revenue by Customer'!$A:$A,0))</f>
        <v>450</v>
      </c>
      <c r="N147" s="208">
        <f>INDEX('Revenue by Customer'!O:O,MATCH('Full Customer List'!$B147,'Revenue by Customer'!$A:$A,0))</f>
        <v>450</v>
      </c>
      <c r="O147" s="208">
        <f>INDEX('Revenue by Customer'!P:P,MATCH('Full Customer List'!$B147,'Revenue by Customer'!$A:$A,0))</f>
        <v>450</v>
      </c>
      <c r="P147" s="208">
        <f>INDEX('Revenue by Customer'!Q:Q,MATCH('Full Customer List'!$B147,'Revenue by Customer'!$A:$A,0))</f>
        <v>450</v>
      </c>
      <c r="Q147" s="208">
        <f>INDEX('Revenue by Customer'!R:R,MATCH('Full Customer List'!$B147,'Revenue by Customer'!$A:$A,0))</f>
        <v>450</v>
      </c>
      <c r="R147" s="208">
        <f>INDEX('Revenue by Customer'!S:S,MATCH('Full Customer List'!$B147,'Revenue by Customer'!$A:$A,0))</f>
        <v>500</v>
      </c>
      <c r="S147" s="208">
        <f>INDEX('Revenue by Customer'!T:T,MATCH('Full Customer List'!$B147,'Revenue by Customer'!$A:$A,0))</f>
        <v>600</v>
      </c>
      <c r="T147" s="208">
        <f>INDEX('Revenue by Customer'!U:U,MATCH('Full Customer List'!$B147,'Revenue by Customer'!$A:$A,0))</f>
        <v>600</v>
      </c>
      <c r="U147" s="208">
        <f>INDEX('Revenue by Customer'!V:V,MATCH('Full Customer List'!$B147,'Revenue by Customer'!$A:$A,0))</f>
        <v>600</v>
      </c>
      <c r="V147" s="208">
        <f>INDEX('Revenue by Customer'!W:W,MATCH('Full Customer List'!$B147,'Revenue by Customer'!$A:$A,0))</f>
        <v>645</v>
      </c>
      <c r="W147" s="208">
        <f>INDEX('Revenue by Customer'!X:X,MATCH('Full Customer List'!$B147,'Revenue by Customer'!$A:$A,0))</f>
        <v>600</v>
      </c>
      <c r="X147" s="208">
        <f>INDEX('Revenue by Customer'!Y:Y,MATCH('Full Customer List'!$B147,'Revenue by Customer'!$A:$A,0))</f>
        <v>500</v>
      </c>
      <c r="Y147" s="208">
        <f>INDEX('Revenue by Customer'!Z:Z,MATCH('Full Customer List'!$B147,'Revenue by Customer'!$A:$A,0))</f>
        <v>500</v>
      </c>
      <c r="Z147" s="208">
        <f>INDEX('Revenue by Customer'!AA:AA,MATCH('Full Customer List'!$B147,'Revenue by Customer'!$A:$A,0))</f>
        <v>500</v>
      </c>
      <c r="AA147" s="208" t="str">
        <f>INDEX('Revenue by Customer'!AB:AB,MATCH('Full Customer List'!$B147,'Revenue by Customer'!$A:$A,0))</f>
        <v/>
      </c>
      <c r="AB147" s="208" t="str">
        <f>INDEX('Revenue by Customer'!AC:AC,MATCH('Full Customer List'!$B147,'Revenue by Customer'!$A:$A,0))</f>
        <v/>
      </c>
    </row>
    <row r="148" spans="2:28" ht="12" customHeight="1">
      <c r="B148" s="175" t="s">
        <v>783</v>
      </c>
      <c r="C148" s="175" t="str">
        <f>INDEX('Customer List'!$B:$B,MATCH('Full Customer List'!$B148,'Customer List'!$A:$A,0))</f>
        <v>Active</v>
      </c>
      <c r="D148" s="175" t="str">
        <f>INDEX('Customer List'!$C:$C,MATCH('Full Customer List'!$B148,'Customer List'!$A:$A,0))</f>
        <v>Property manager</v>
      </c>
      <c r="E148" s="175" t="str">
        <f>INDEX('Customer List Mapping'!$C:$C,MATCH('Full Customer List'!D148,'Customer List Mapping'!$B:$B,0))</f>
        <v>Property Manager</v>
      </c>
      <c r="F148" s="208">
        <f>INDEX('Customer List'!$K:$K,MATCH('Full Customer List'!$B148,'Customer List'!$A:$A,0))</f>
        <v>17</v>
      </c>
      <c r="G148" s="208"/>
      <c r="H148" s="215">
        <v>46082</v>
      </c>
      <c r="I148" s="215"/>
      <c r="J148" s="208" t="str">
        <f>INDEX('Revenue by Customer'!K:K,MATCH('Full Customer List'!$B148,'Revenue by Customer'!$A:$A,0))</f>
        <v/>
      </c>
      <c r="K148" s="208" t="str">
        <f>INDEX('Revenue by Customer'!L:L,MATCH('Full Customer List'!$B148,'Revenue by Customer'!$A:$A,0))</f>
        <v/>
      </c>
      <c r="L148" s="208" t="str">
        <f>INDEX('Revenue by Customer'!M:M,MATCH('Full Customer List'!$B148,'Revenue by Customer'!$A:$A,0))</f>
        <v/>
      </c>
      <c r="M148" s="208" t="str">
        <f>INDEX('Revenue by Customer'!N:N,MATCH('Full Customer List'!$B148,'Revenue by Customer'!$A:$A,0))</f>
        <v/>
      </c>
      <c r="N148" s="208" t="str">
        <f>INDEX('Revenue by Customer'!O:O,MATCH('Full Customer List'!$B148,'Revenue by Customer'!$A:$A,0))</f>
        <v/>
      </c>
      <c r="O148" s="208" t="str">
        <f>INDEX('Revenue by Customer'!P:P,MATCH('Full Customer List'!$B148,'Revenue by Customer'!$A:$A,0))</f>
        <v/>
      </c>
      <c r="P148" s="208" t="str">
        <f>INDEX('Revenue by Customer'!Q:Q,MATCH('Full Customer List'!$B148,'Revenue by Customer'!$A:$A,0))</f>
        <v/>
      </c>
      <c r="Q148" s="208" t="str">
        <f>INDEX('Revenue by Customer'!R:R,MATCH('Full Customer List'!$B148,'Revenue by Customer'!$A:$A,0))</f>
        <v/>
      </c>
      <c r="R148" s="208" t="str">
        <f>INDEX('Revenue by Customer'!S:S,MATCH('Full Customer List'!$B148,'Revenue by Customer'!$A:$A,0))</f>
        <v/>
      </c>
      <c r="S148" s="208" t="str">
        <f>INDEX('Revenue by Customer'!T:T,MATCH('Full Customer List'!$B148,'Revenue by Customer'!$A:$A,0))</f>
        <v/>
      </c>
      <c r="T148" s="208" t="str">
        <f>INDEX('Revenue by Customer'!U:U,MATCH('Full Customer List'!$B148,'Revenue by Customer'!$A:$A,0))</f>
        <v/>
      </c>
      <c r="U148" s="208" t="str">
        <f>INDEX('Revenue by Customer'!V:V,MATCH('Full Customer List'!$B148,'Revenue by Customer'!$A:$A,0))</f>
        <v/>
      </c>
      <c r="V148" s="208" t="str">
        <f>INDEX('Revenue by Customer'!W:W,MATCH('Full Customer List'!$B148,'Revenue by Customer'!$A:$A,0))</f>
        <v/>
      </c>
      <c r="W148" s="208" t="str">
        <f>INDEX('Revenue by Customer'!X:X,MATCH('Full Customer List'!$B148,'Revenue by Customer'!$A:$A,0))</f>
        <v/>
      </c>
      <c r="X148" s="208">
        <f>INDEX('Revenue by Customer'!Y:Y,MATCH('Full Customer List'!$B148,'Revenue by Customer'!$A:$A,0))</f>
        <v>1425</v>
      </c>
      <c r="Y148" s="208">
        <f>INDEX('Revenue by Customer'!Z:Z,MATCH('Full Customer List'!$B148,'Revenue by Customer'!$A:$A,0))</f>
        <v>705</v>
      </c>
      <c r="Z148" s="208">
        <f>INDEX('Revenue by Customer'!AA:AA,MATCH('Full Customer List'!$B148,'Revenue by Customer'!$A:$A,0))</f>
        <v>947.4</v>
      </c>
      <c r="AA148" s="208">
        <f>INDEX('Revenue by Customer'!AB:AB,MATCH('Full Customer List'!$B148,'Revenue by Customer'!$A:$A,0))</f>
        <v>1094</v>
      </c>
      <c r="AB148" s="208">
        <f>INDEX('Revenue by Customer'!AC:AC,MATCH('Full Customer List'!$B148,'Revenue by Customer'!$A:$A,0))</f>
        <v>1317</v>
      </c>
    </row>
    <row r="149" spans="2:28" ht="12" customHeight="1">
      <c r="B149" s="175" t="s">
        <v>784</v>
      </c>
      <c r="C149" s="175" t="str">
        <f>INDEX('Customer List'!$B:$B,MATCH('Full Customer List'!$B149,'Customer List'!$A:$A,0))</f>
        <v>Active</v>
      </c>
      <c r="D149" s="175" t="str">
        <f>INDEX('Customer List'!$C:$C,MATCH('Full Customer List'!$B149,'Customer List'!$A:$A,0))</f>
        <v>Property manager</v>
      </c>
      <c r="E149" s="175" t="str">
        <f>INDEX('Customer List Mapping'!$C:$C,MATCH('Full Customer List'!D149,'Customer List Mapping'!$B:$B,0))</f>
        <v>Property Manager</v>
      </c>
      <c r="F149" s="208">
        <f>INDEX('Customer List'!$K:$K,MATCH('Full Customer List'!$B149,'Customer List'!$A:$A,0))</f>
        <v>4</v>
      </c>
      <c r="G149" s="208"/>
      <c r="H149" s="215">
        <v>45748</v>
      </c>
      <c r="I149" s="215"/>
      <c r="J149" s="208" t="str">
        <f>INDEX('Revenue by Customer'!K:K,MATCH('Full Customer List'!$B149,'Revenue by Customer'!$A:$A,0))</f>
        <v/>
      </c>
      <c r="K149" s="208" t="str">
        <f>INDEX('Revenue by Customer'!L:L,MATCH('Full Customer List'!$B149,'Revenue by Customer'!$A:$A,0))</f>
        <v/>
      </c>
      <c r="L149" s="208" t="str">
        <f>INDEX('Revenue by Customer'!M:M,MATCH('Full Customer List'!$B149,'Revenue by Customer'!$A:$A,0))</f>
        <v/>
      </c>
      <c r="M149" s="208">
        <f>INDEX('Revenue by Customer'!N:N,MATCH('Full Customer List'!$B149,'Revenue by Customer'!$A:$A,0))</f>
        <v>640</v>
      </c>
      <c r="N149" s="208">
        <f>INDEX('Revenue by Customer'!O:O,MATCH('Full Customer List'!$B149,'Revenue by Customer'!$A:$A,0))</f>
        <v>340</v>
      </c>
      <c r="O149" s="208">
        <f>INDEX('Revenue by Customer'!P:P,MATCH('Full Customer List'!$B149,'Revenue by Customer'!$A:$A,0))</f>
        <v>340</v>
      </c>
      <c r="P149" s="208">
        <f>INDEX('Revenue by Customer'!Q:Q,MATCH('Full Customer List'!$B149,'Revenue by Customer'!$A:$A,0))</f>
        <v>400</v>
      </c>
      <c r="Q149" s="208">
        <f>INDEX('Revenue by Customer'!R:R,MATCH('Full Customer List'!$B149,'Revenue by Customer'!$A:$A,0))</f>
        <v>400</v>
      </c>
      <c r="R149" s="208">
        <f>INDEX('Revenue by Customer'!S:S,MATCH('Full Customer List'!$B149,'Revenue by Customer'!$A:$A,0))</f>
        <v>400</v>
      </c>
      <c r="S149" s="208">
        <f>INDEX('Revenue by Customer'!T:T,MATCH('Full Customer List'!$B149,'Revenue by Customer'!$A:$A,0))</f>
        <v>400</v>
      </c>
      <c r="T149" s="208">
        <f>INDEX('Revenue by Customer'!U:U,MATCH('Full Customer List'!$B149,'Revenue by Customer'!$A:$A,0))</f>
        <v>400</v>
      </c>
      <c r="U149" s="208">
        <f>INDEX('Revenue by Customer'!V:V,MATCH('Full Customer List'!$B149,'Revenue by Customer'!$A:$A,0))</f>
        <v>400</v>
      </c>
      <c r="V149" s="208">
        <f>INDEX('Revenue by Customer'!W:W,MATCH('Full Customer List'!$B149,'Revenue by Customer'!$A:$A,0))</f>
        <v>400</v>
      </c>
      <c r="W149" s="208">
        <f>INDEX('Revenue by Customer'!X:X,MATCH('Full Customer List'!$B149,'Revenue by Customer'!$A:$A,0))</f>
        <v>550</v>
      </c>
      <c r="X149" s="208">
        <f>INDEX('Revenue by Customer'!Y:Y,MATCH('Full Customer List'!$B149,'Revenue by Customer'!$A:$A,0))</f>
        <v>475</v>
      </c>
      <c r="Y149" s="208">
        <f>INDEX('Revenue by Customer'!Z:Z,MATCH('Full Customer List'!$B149,'Revenue by Customer'!$A:$A,0))</f>
        <v>495</v>
      </c>
      <c r="Z149" s="208">
        <f>INDEX('Revenue by Customer'!AA:AA,MATCH('Full Customer List'!$B149,'Revenue by Customer'!$A:$A,0))</f>
        <v>495</v>
      </c>
      <c r="AA149" s="208">
        <f>INDEX('Revenue by Customer'!AB:AB,MATCH('Full Customer List'!$B149,'Revenue by Customer'!$A:$A,0))</f>
        <v>495</v>
      </c>
      <c r="AB149" s="208">
        <f>INDEX('Revenue by Customer'!AC:AC,MATCH('Full Customer List'!$B149,'Revenue by Customer'!$A:$A,0))</f>
        <v>495</v>
      </c>
    </row>
    <row r="150" spans="2:28" ht="12" customHeight="1">
      <c r="B150" s="175" t="s">
        <v>785</v>
      </c>
      <c r="C150" s="175" t="str">
        <f>INDEX('Customer List'!$B:$B,MATCH('Full Customer List'!$B150,'Customer List'!$A:$A,0))</f>
        <v>Former client</v>
      </c>
      <c r="D150" s="175" t="str">
        <f>INDEX('Customer List'!$C:$C,MATCH('Full Customer List'!$B150,'Customer List'!$A:$A,0))</f>
        <v>Small business</v>
      </c>
      <c r="E150" s="175" t="str">
        <f>INDEX('Customer List Mapping'!$C:$C,MATCH('Full Customer List'!D150,'Customer List Mapping'!$B:$B,0))</f>
        <v>Small Business</v>
      </c>
      <c r="F150" s="208" t="str">
        <f>INDEX('Customer List'!$K:$K,MATCH('Full Customer List'!$B150,'Customer List'!$A:$A,0))</f>
        <v/>
      </c>
      <c r="G150" s="208"/>
      <c r="H150" s="215">
        <v>44317</v>
      </c>
      <c r="I150" s="215"/>
      <c r="J150" s="208">
        <f>INDEX('Revenue by Customer'!K:K,MATCH('Full Customer List'!$B150,'Revenue by Customer'!$A:$A,0))</f>
        <v>495</v>
      </c>
      <c r="K150" s="208">
        <f>INDEX('Revenue by Customer'!L:L,MATCH('Full Customer List'!$B150,'Revenue by Customer'!$A:$A,0))</f>
        <v>435</v>
      </c>
      <c r="L150" s="208">
        <f>INDEX('Revenue by Customer'!M:M,MATCH('Full Customer List'!$B150,'Revenue by Customer'!$A:$A,0))</f>
        <v>435</v>
      </c>
      <c r="M150" s="208">
        <f>INDEX('Revenue by Customer'!N:N,MATCH('Full Customer List'!$B150,'Revenue by Customer'!$A:$A,0))</f>
        <v>435</v>
      </c>
      <c r="N150" s="208">
        <f>INDEX('Revenue by Customer'!O:O,MATCH('Full Customer List'!$B150,'Revenue by Customer'!$A:$A,0))</f>
        <v>435</v>
      </c>
      <c r="O150" s="208">
        <f>INDEX('Revenue by Customer'!P:P,MATCH('Full Customer List'!$B150,'Revenue by Customer'!$A:$A,0))</f>
        <v>435</v>
      </c>
      <c r="P150" s="208">
        <f>INDEX('Revenue by Customer'!Q:Q,MATCH('Full Customer List'!$B150,'Revenue by Customer'!$A:$A,0))</f>
        <v>435</v>
      </c>
      <c r="Q150" s="208">
        <f>INDEX('Revenue by Customer'!R:R,MATCH('Full Customer List'!$B150,'Revenue by Customer'!$A:$A,0))</f>
        <v>435</v>
      </c>
      <c r="R150" s="208">
        <f>INDEX('Revenue by Customer'!S:S,MATCH('Full Customer List'!$B150,'Revenue by Customer'!$A:$A,0))</f>
        <v>435</v>
      </c>
      <c r="S150" s="208">
        <f>INDEX('Revenue by Customer'!T:T,MATCH('Full Customer List'!$B150,'Revenue by Customer'!$A:$A,0))</f>
        <v>435</v>
      </c>
      <c r="T150" s="208">
        <f>INDEX('Revenue by Customer'!U:U,MATCH('Full Customer List'!$B150,'Revenue by Customer'!$A:$A,0))</f>
        <v>455</v>
      </c>
      <c r="U150" s="208">
        <f>INDEX('Revenue by Customer'!V:V,MATCH('Full Customer List'!$B150,'Revenue by Customer'!$A:$A,0))</f>
        <v>455</v>
      </c>
      <c r="V150" s="208">
        <f>INDEX('Revenue by Customer'!W:W,MATCH('Full Customer List'!$B150,'Revenue by Customer'!$A:$A,0))</f>
        <v>455</v>
      </c>
      <c r="W150" s="208">
        <f>INDEX('Revenue by Customer'!X:X,MATCH('Full Customer List'!$B150,'Revenue by Customer'!$A:$A,0))</f>
        <v>455</v>
      </c>
      <c r="X150" s="208">
        <f>INDEX('Revenue by Customer'!Y:Y,MATCH('Full Customer List'!$B150,'Revenue by Customer'!$A:$A,0))</f>
        <v>455</v>
      </c>
      <c r="Y150" s="208">
        <f>INDEX('Revenue by Customer'!Z:Z,MATCH('Full Customer List'!$B150,'Revenue by Customer'!$A:$A,0))</f>
        <v>455</v>
      </c>
      <c r="Z150" s="208">
        <f>INDEX('Revenue by Customer'!AA:AA,MATCH('Full Customer List'!$B150,'Revenue by Customer'!$A:$A,0))</f>
        <v>455</v>
      </c>
      <c r="AA150" s="208">
        <f>INDEX('Revenue by Customer'!AB:AB,MATCH('Full Customer List'!$B150,'Revenue by Customer'!$A:$A,0))</f>
        <v>455</v>
      </c>
      <c r="AB150" s="208">
        <f>INDEX('Revenue by Customer'!AC:AC,MATCH('Full Customer List'!$B150,'Revenue by Customer'!$A:$A,0))</f>
        <v>455</v>
      </c>
    </row>
    <row r="151" spans="2:28" ht="12" customHeight="1">
      <c r="B151" s="175" t="s">
        <v>787</v>
      </c>
      <c r="C151" s="175" t="str">
        <f>INDEX('Customer List'!$B:$B,MATCH('Full Customer List'!$B151,'Customer List'!$A:$A,0))</f>
        <v>Former client</v>
      </c>
      <c r="D151" s="175" t="str">
        <f>INDEX('Customer List'!$C:$C,MATCH('Full Customer List'!$B151,'Customer List'!$A:$A,0))</f>
        <v>Small business</v>
      </c>
      <c r="E151" s="175" t="str">
        <f>INDEX('Customer List Mapping'!$C:$C,MATCH('Full Customer List'!D151,'Customer List Mapping'!$B:$B,0))</f>
        <v>Small Business</v>
      </c>
      <c r="F151" s="208" t="str">
        <f>INDEX('Customer List'!$K:$K,MATCH('Full Customer List'!$B151,'Customer List'!$A:$A,0))</f>
        <v/>
      </c>
      <c r="G151" s="208"/>
      <c r="H151" s="215">
        <v>44927</v>
      </c>
      <c r="I151" s="215">
        <v>46234</v>
      </c>
      <c r="J151" s="208">
        <f>INDEX('Revenue by Customer'!K:K,MATCH('Full Customer List'!$B151,'Revenue by Customer'!$A:$A,0))</f>
        <v>440</v>
      </c>
      <c r="K151" s="208">
        <f>INDEX('Revenue by Customer'!L:L,MATCH('Full Customer List'!$B151,'Revenue by Customer'!$A:$A,0))</f>
        <v>455</v>
      </c>
      <c r="L151" s="208">
        <f>INDEX('Revenue by Customer'!M:M,MATCH('Full Customer List'!$B151,'Revenue by Customer'!$A:$A,0))</f>
        <v>440</v>
      </c>
      <c r="M151" s="208">
        <f>INDEX('Revenue by Customer'!N:N,MATCH('Full Customer List'!$B151,'Revenue by Customer'!$A:$A,0))</f>
        <v>440</v>
      </c>
      <c r="N151" s="208">
        <f>INDEX('Revenue by Customer'!O:O,MATCH('Full Customer List'!$B151,'Revenue by Customer'!$A:$A,0))</f>
        <v>440</v>
      </c>
      <c r="O151" s="208">
        <f>INDEX('Revenue by Customer'!P:P,MATCH('Full Customer List'!$B151,'Revenue by Customer'!$A:$A,0))</f>
        <v>440</v>
      </c>
      <c r="P151" s="208">
        <f>INDEX('Revenue by Customer'!Q:Q,MATCH('Full Customer List'!$B151,'Revenue by Customer'!$A:$A,0))</f>
        <v>440</v>
      </c>
      <c r="Q151" s="208">
        <f>INDEX('Revenue by Customer'!R:R,MATCH('Full Customer List'!$B151,'Revenue by Customer'!$A:$A,0))</f>
        <v>440</v>
      </c>
      <c r="R151" s="208">
        <f>INDEX('Revenue by Customer'!S:S,MATCH('Full Customer List'!$B151,'Revenue by Customer'!$A:$A,0))</f>
        <v>440</v>
      </c>
      <c r="S151" s="208">
        <f>INDEX('Revenue by Customer'!T:T,MATCH('Full Customer List'!$B151,'Revenue by Customer'!$A:$A,0))</f>
        <v>440</v>
      </c>
      <c r="T151" s="208">
        <f>INDEX('Revenue by Customer'!U:U,MATCH('Full Customer List'!$B151,'Revenue by Customer'!$A:$A,0))</f>
        <v>440</v>
      </c>
      <c r="U151" s="208">
        <f>INDEX('Revenue by Customer'!V:V,MATCH('Full Customer List'!$B151,'Revenue by Customer'!$A:$A,0))</f>
        <v>440</v>
      </c>
      <c r="V151" s="208">
        <f>INDEX('Revenue by Customer'!W:W,MATCH('Full Customer List'!$B151,'Revenue by Customer'!$A:$A,0))</f>
        <v>455</v>
      </c>
      <c r="W151" s="208">
        <f>INDEX('Revenue by Customer'!X:X,MATCH('Full Customer List'!$B151,'Revenue by Customer'!$A:$A,0))</f>
        <v>455</v>
      </c>
      <c r="X151" s="208">
        <f>INDEX('Revenue by Customer'!Y:Y,MATCH('Full Customer List'!$B151,'Revenue by Customer'!$A:$A,0))</f>
        <v>455</v>
      </c>
      <c r="Y151" s="208">
        <f>INDEX('Revenue by Customer'!Z:Z,MATCH('Full Customer List'!$B151,'Revenue by Customer'!$A:$A,0))</f>
        <v>455</v>
      </c>
      <c r="Z151" s="208">
        <f>INDEX('Revenue by Customer'!AA:AA,MATCH('Full Customer List'!$B151,'Revenue by Customer'!$A:$A,0))</f>
        <v>455</v>
      </c>
      <c r="AA151" s="208">
        <f>INDEX('Revenue by Customer'!AB:AB,MATCH('Full Customer List'!$B151,'Revenue by Customer'!$A:$A,0))</f>
        <v>455</v>
      </c>
      <c r="AB151" s="208">
        <f>INDEX('Revenue by Customer'!AC:AC,MATCH('Full Customer List'!$B151,'Revenue by Customer'!$A:$A,0))</f>
        <v>455</v>
      </c>
    </row>
    <row r="152" spans="2:28" ht="12" customHeight="1">
      <c r="B152" s="175" t="s">
        <v>790</v>
      </c>
      <c r="C152" s="175" t="str">
        <f>INDEX('Customer List'!$B:$B,MATCH('Full Customer List'!$B152,'Customer List'!$A:$A,0))</f>
        <v>Active</v>
      </c>
      <c r="D152" s="175" t="str">
        <f>INDEX('Customer List'!$C:$C,MATCH('Full Customer List'!$B152,'Customer List'!$A:$A,0))</f>
        <v>STR owner</v>
      </c>
      <c r="E152" s="175" t="str">
        <f>INDEX('Customer List Mapping'!$C:$C,MATCH('Full Customer List'!D152,'Customer List Mapping'!$B:$B,0))</f>
        <v>STR Owner</v>
      </c>
      <c r="F152" s="208" t="str">
        <f>INDEX('Customer List'!$K:$K,MATCH('Full Customer List'!$B152,'Customer List'!$A:$A,0))</f>
        <v/>
      </c>
      <c r="G152" s="208"/>
      <c r="H152" s="215">
        <v>45566</v>
      </c>
      <c r="I152" s="215"/>
      <c r="J152" s="208">
        <f>INDEX('Revenue by Customer'!K:K,MATCH('Full Customer List'!$B152,'Revenue by Customer'!$A:$A,0))</f>
        <v>395</v>
      </c>
      <c r="K152" s="208">
        <f>INDEX('Revenue by Customer'!L:L,MATCH('Full Customer List'!$B152,'Revenue by Customer'!$A:$A,0))</f>
        <v>785</v>
      </c>
      <c r="L152" s="208">
        <f>INDEX('Revenue by Customer'!M:M,MATCH('Full Customer List'!$B152,'Revenue by Customer'!$A:$A,0))</f>
        <v>395</v>
      </c>
      <c r="M152" s="208">
        <f>INDEX('Revenue by Customer'!N:N,MATCH('Full Customer List'!$B152,'Revenue by Customer'!$A:$A,0))</f>
        <v>395</v>
      </c>
      <c r="N152" s="208">
        <f>INDEX('Revenue by Customer'!O:O,MATCH('Full Customer List'!$B152,'Revenue by Customer'!$A:$A,0))</f>
        <v>395</v>
      </c>
      <c r="O152" s="208">
        <f>INDEX('Revenue by Customer'!P:P,MATCH('Full Customer List'!$B152,'Revenue by Customer'!$A:$A,0))</f>
        <v>395</v>
      </c>
      <c r="P152" s="208">
        <f>INDEX('Revenue by Customer'!Q:Q,MATCH('Full Customer List'!$B152,'Revenue by Customer'!$A:$A,0))</f>
        <v>395</v>
      </c>
      <c r="Q152" s="208">
        <f>INDEX('Revenue by Customer'!R:R,MATCH('Full Customer List'!$B152,'Revenue by Customer'!$A:$A,0))</f>
        <v>395</v>
      </c>
      <c r="R152" s="208">
        <f>INDEX('Revenue by Customer'!S:S,MATCH('Full Customer List'!$B152,'Revenue by Customer'!$A:$A,0))</f>
        <v>395</v>
      </c>
      <c r="S152" s="208">
        <f>INDEX('Revenue by Customer'!T:T,MATCH('Full Customer List'!$B152,'Revenue by Customer'!$A:$A,0))</f>
        <v>425</v>
      </c>
      <c r="T152" s="208">
        <f>INDEX('Revenue by Customer'!U:U,MATCH('Full Customer List'!$B152,'Revenue by Customer'!$A:$A,0))</f>
        <v>425</v>
      </c>
      <c r="U152" s="208">
        <f>INDEX('Revenue by Customer'!V:V,MATCH('Full Customer List'!$B152,'Revenue by Customer'!$A:$A,0))</f>
        <v>425</v>
      </c>
      <c r="V152" s="208">
        <f>INDEX('Revenue by Customer'!W:W,MATCH('Full Customer List'!$B152,'Revenue by Customer'!$A:$A,0))</f>
        <v>425</v>
      </c>
      <c r="W152" s="208">
        <f>INDEX('Revenue by Customer'!X:X,MATCH('Full Customer List'!$B152,'Revenue by Customer'!$A:$A,0))</f>
        <v>665</v>
      </c>
      <c r="X152" s="208">
        <f>INDEX('Revenue by Customer'!Y:Y,MATCH('Full Customer List'!$B152,'Revenue by Customer'!$A:$A,0))</f>
        <v>425</v>
      </c>
      <c r="Y152" s="208">
        <f>INDEX('Revenue by Customer'!Z:Z,MATCH('Full Customer List'!$B152,'Revenue by Customer'!$A:$A,0))</f>
        <v>425</v>
      </c>
      <c r="Z152" s="208">
        <f>INDEX('Revenue by Customer'!AA:AA,MATCH('Full Customer List'!$B152,'Revenue by Customer'!$A:$A,0))</f>
        <v>425</v>
      </c>
      <c r="AA152" s="208">
        <f>INDEX('Revenue by Customer'!AB:AB,MATCH('Full Customer List'!$B152,'Revenue by Customer'!$A:$A,0))</f>
        <v>425</v>
      </c>
      <c r="AB152" s="208">
        <f>INDEX('Revenue by Customer'!AC:AC,MATCH('Full Customer List'!$B152,'Revenue by Customer'!$A:$A,0))</f>
        <v>425</v>
      </c>
    </row>
    <row r="153" spans="2:28" ht="12" customHeight="1">
      <c r="B153" s="175" t="s">
        <v>791</v>
      </c>
      <c r="C153" s="175" t="str">
        <f>INDEX('Customer List'!$B:$B,MATCH('Full Customer List'!$B153,'Customer List'!$A:$A,0))</f>
        <v>Active</v>
      </c>
      <c r="D153" s="175" t="str">
        <f>INDEX('Customer List'!$C:$C,MATCH('Full Customer List'!$B153,'Customer List'!$A:$A,0))</f>
        <v>STR owner</v>
      </c>
      <c r="E153" s="175" t="str">
        <f>INDEX('Customer List Mapping'!$C:$C,MATCH('Full Customer List'!D153,'Customer List Mapping'!$B:$B,0))</f>
        <v>STR Owner</v>
      </c>
      <c r="F153" s="208" t="str">
        <f>INDEX('Customer List'!$K:$K,MATCH('Full Customer List'!$B153,'Customer List'!$A:$A,0))</f>
        <v/>
      </c>
      <c r="G153" s="208"/>
      <c r="H153" s="215">
        <v>45658</v>
      </c>
      <c r="I153" s="215"/>
      <c r="J153" s="208">
        <f>INDEX('Revenue by Customer'!K:K,MATCH('Full Customer List'!$B153,'Revenue by Customer'!$A:$A,0))</f>
        <v>474</v>
      </c>
      <c r="K153" s="208">
        <f>INDEX('Revenue by Customer'!L:L,MATCH('Full Customer List'!$B153,'Revenue by Customer'!$A:$A,0))</f>
        <v>568</v>
      </c>
      <c r="L153" s="208">
        <f>INDEX('Revenue by Customer'!M:M,MATCH('Full Customer List'!$B153,'Revenue by Customer'!$A:$A,0))</f>
        <v>553</v>
      </c>
      <c r="M153" s="208">
        <f>INDEX('Revenue by Customer'!N:N,MATCH('Full Customer List'!$B153,'Revenue by Customer'!$A:$A,0))</f>
        <v>553</v>
      </c>
      <c r="N153" s="208">
        <f>INDEX('Revenue by Customer'!O:O,MATCH('Full Customer List'!$B153,'Revenue by Customer'!$A:$A,0))</f>
        <v>237</v>
      </c>
      <c r="O153" s="208">
        <f>INDEX('Revenue by Customer'!P:P,MATCH('Full Customer List'!$B153,'Revenue by Customer'!$A:$A,0))</f>
        <v>400</v>
      </c>
      <c r="P153" s="208">
        <f>INDEX('Revenue by Customer'!Q:Q,MATCH('Full Customer List'!$B153,'Revenue by Customer'!$A:$A,0))</f>
        <v>450</v>
      </c>
      <c r="Q153" s="208">
        <f>INDEX('Revenue by Customer'!R:R,MATCH('Full Customer List'!$B153,'Revenue by Customer'!$A:$A,0))</f>
        <v>450</v>
      </c>
      <c r="R153" s="208">
        <f>INDEX('Revenue by Customer'!S:S,MATCH('Full Customer List'!$B153,'Revenue by Customer'!$A:$A,0))</f>
        <v>450</v>
      </c>
      <c r="S153" s="208">
        <f>INDEX('Revenue by Customer'!T:T,MATCH('Full Customer List'!$B153,'Revenue by Customer'!$A:$A,0))</f>
        <v>500</v>
      </c>
      <c r="T153" s="208">
        <f>INDEX('Revenue by Customer'!U:U,MATCH('Full Customer List'!$B153,'Revenue by Customer'!$A:$A,0))</f>
        <v>450</v>
      </c>
      <c r="U153" s="208">
        <f>INDEX('Revenue by Customer'!V:V,MATCH('Full Customer List'!$B153,'Revenue by Customer'!$A:$A,0))</f>
        <v>450</v>
      </c>
      <c r="V153" s="208">
        <f>INDEX('Revenue by Customer'!W:W,MATCH('Full Customer List'!$B153,'Revenue by Customer'!$A:$A,0))</f>
        <v>450</v>
      </c>
      <c r="W153" s="208">
        <f>INDEX('Revenue by Customer'!X:X,MATCH('Full Customer List'!$B153,'Revenue by Customer'!$A:$A,0))</f>
        <v>400</v>
      </c>
      <c r="X153" s="208">
        <f>INDEX('Revenue by Customer'!Y:Y,MATCH('Full Customer List'!$B153,'Revenue by Customer'!$A:$A,0))</f>
        <v>400</v>
      </c>
      <c r="Y153" s="208">
        <f>INDEX('Revenue by Customer'!Z:Z,MATCH('Full Customer List'!$B153,'Revenue by Customer'!$A:$A,0))</f>
        <v>400</v>
      </c>
      <c r="Z153" s="208">
        <f>INDEX('Revenue by Customer'!AA:AA,MATCH('Full Customer List'!$B153,'Revenue by Customer'!$A:$A,0))</f>
        <v>400</v>
      </c>
      <c r="AA153" s="208">
        <f>INDEX('Revenue by Customer'!AB:AB,MATCH('Full Customer List'!$B153,'Revenue by Customer'!$A:$A,0))</f>
        <v>410</v>
      </c>
      <c r="AB153" s="208">
        <f>INDEX('Revenue by Customer'!AC:AC,MATCH('Full Customer List'!$B153,'Revenue by Customer'!$A:$A,0))</f>
        <v>410</v>
      </c>
    </row>
    <row r="154" spans="2:28" ht="12" customHeight="1">
      <c r="B154" s="175" t="s">
        <v>792</v>
      </c>
      <c r="C154" s="175" t="str">
        <f>INDEX('Customer List'!$B:$B,MATCH('Full Customer List'!$B154,'Customer List'!$A:$A,0))</f>
        <v>Active</v>
      </c>
      <c r="D154" s="175" t="str">
        <f>INDEX('Customer List'!$C:$C,MATCH('Full Customer List'!$B154,'Customer List'!$A:$A,0))</f>
        <v>Property manager</v>
      </c>
      <c r="E154" s="175" t="str">
        <f>INDEX('Customer List Mapping'!$C:$C,MATCH('Full Customer List'!D154,'Customer List Mapping'!$B:$B,0))</f>
        <v>Property Manager</v>
      </c>
      <c r="F154" s="208">
        <f>INDEX('Customer List'!$K:$K,MATCH('Full Customer List'!$B154,'Customer List'!$A:$A,0))</f>
        <v>13</v>
      </c>
      <c r="G154" s="208"/>
      <c r="H154" s="215">
        <v>46113</v>
      </c>
      <c r="I154" s="215"/>
      <c r="J154" s="208" t="str">
        <f>INDEX('Revenue by Customer'!K:K,MATCH('Full Customer List'!$B154,'Revenue by Customer'!$A:$A,0))</f>
        <v/>
      </c>
      <c r="K154" s="208" t="str">
        <f>INDEX('Revenue by Customer'!L:L,MATCH('Full Customer List'!$B154,'Revenue by Customer'!$A:$A,0))</f>
        <v/>
      </c>
      <c r="L154" s="208" t="str">
        <f>INDEX('Revenue by Customer'!M:M,MATCH('Full Customer List'!$B154,'Revenue by Customer'!$A:$A,0))</f>
        <v/>
      </c>
      <c r="M154" s="208" t="str">
        <f>INDEX('Revenue by Customer'!N:N,MATCH('Full Customer List'!$B154,'Revenue by Customer'!$A:$A,0))</f>
        <v/>
      </c>
      <c r="N154" s="208" t="str">
        <f>INDEX('Revenue by Customer'!O:O,MATCH('Full Customer List'!$B154,'Revenue by Customer'!$A:$A,0))</f>
        <v/>
      </c>
      <c r="O154" s="208" t="str">
        <f>INDEX('Revenue by Customer'!P:P,MATCH('Full Customer List'!$B154,'Revenue by Customer'!$A:$A,0))</f>
        <v/>
      </c>
      <c r="P154" s="208" t="str">
        <f>INDEX('Revenue by Customer'!Q:Q,MATCH('Full Customer List'!$B154,'Revenue by Customer'!$A:$A,0))</f>
        <v/>
      </c>
      <c r="Q154" s="208" t="str">
        <f>INDEX('Revenue by Customer'!R:R,MATCH('Full Customer List'!$B154,'Revenue by Customer'!$A:$A,0))</f>
        <v/>
      </c>
      <c r="R154" s="208" t="str">
        <f>INDEX('Revenue by Customer'!S:S,MATCH('Full Customer List'!$B154,'Revenue by Customer'!$A:$A,0))</f>
        <v/>
      </c>
      <c r="S154" s="208" t="str">
        <f>INDEX('Revenue by Customer'!T:T,MATCH('Full Customer List'!$B154,'Revenue by Customer'!$A:$A,0))</f>
        <v/>
      </c>
      <c r="T154" s="208" t="str">
        <f>INDEX('Revenue by Customer'!U:U,MATCH('Full Customer List'!$B154,'Revenue by Customer'!$A:$A,0))</f>
        <v/>
      </c>
      <c r="U154" s="208" t="str">
        <f>INDEX('Revenue by Customer'!V:V,MATCH('Full Customer List'!$B154,'Revenue by Customer'!$A:$A,0))</f>
        <v/>
      </c>
      <c r="V154" s="208" t="str">
        <f>INDEX('Revenue by Customer'!W:W,MATCH('Full Customer List'!$B154,'Revenue by Customer'!$A:$A,0))</f>
        <v/>
      </c>
      <c r="W154" s="208" t="str">
        <f>INDEX('Revenue by Customer'!X:X,MATCH('Full Customer List'!$B154,'Revenue by Customer'!$A:$A,0))</f>
        <v/>
      </c>
      <c r="X154" s="208" t="str">
        <f>INDEX('Revenue by Customer'!Y:Y,MATCH('Full Customer List'!$B154,'Revenue by Customer'!$A:$A,0))</f>
        <v/>
      </c>
      <c r="Y154" s="208">
        <f>INDEX('Revenue by Customer'!Z:Z,MATCH('Full Customer List'!$B154,'Revenue by Customer'!$A:$A,0))</f>
        <v>1360</v>
      </c>
      <c r="Z154" s="208">
        <f>INDEX('Revenue by Customer'!AA:AA,MATCH('Full Customer List'!$B154,'Revenue by Customer'!$A:$A,0))</f>
        <v>1430</v>
      </c>
      <c r="AA154" s="208">
        <f>INDEX('Revenue by Customer'!AB:AB,MATCH('Full Customer List'!$B154,'Revenue by Customer'!$A:$A,0))</f>
        <v>1430</v>
      </c>
      <c r="AB154" s="208">
        <f>INDEX('Revenue by Customer'!AC:AC,MATCH('Full Customer List'!$B154,'Revenue by Customer'!$A:$A,0))</f>
        <v>935</v>
      </c>
    </row>
    <row r="155" spans="2:28" ht="12" customHeight="1">
      <c r="B155" s="175" t="s">
        <v>794</v>
      </c>
      <c r="C155" s="175" t="str">
        <f>INDEX('Customer List'!$B:$B,MATCH('Full Customer List'!$B155,'Customer List'!$A:$A,0))</f>
        <v>Active</v>
      </c>
      <c r="D155" s="175" t="str">
        <f>INDEX('Customer List'!$C:$C,MATCH('Full Customer List'!$B155,'Customer List'!$A:$A,0))</f>
        <v>Property manager</v>
      </c>
      <c r="E155" s="175" t="str">
        <f>INDEX('Customer List Mapping'!$C:$C,MATCH('Full Customer List'!D155,'Customer List Mapping'!$B:$B,0))</f>
        <v>Property Manager</v>
      </c>
      <c r="F155" s="208">
        <f>INDEX('Customer List'!$K:$K,MATCH('Full Customer List'!$B155,'Customer List'!$A:$A,0))</f>
        <v>5</v>
      </c>
      <c r="G155" s="208"/>
      <c r="H155" s="215">
        <v>45870</v>
      </c>
      <c r="I155" s="215"/>
      <c r="J155" s="208" t="str">
        <f>INDEX('Revenue by Customer'!K:K,MATCH('Full Customer List'!$B155,'Revenue by Customer'!$A:$A,0))</f>
        <v/>
      </c>
      <c r="K155" s="208" t="str">
        <f>INDEX('Revenue by Customer'!L:L,MATCH('Full Customer List'!$B155,'Revenue by Customer'!$A:$A,0))</f>
        <v/>
      </c>
      <c r="L155" s="208" t="str">
        <f>INDEX('Revenue by Customer'!M:M,MATCH('Full Customer List'!$B155,'Revenue by Customer'!$A:$A,0))</f>
        <v/>
      </c>
      <c r="M155" s="208" t="str">
        <f>INDEX('Revenue by Customer'!N:N,MATCH('Full Customer List'!$B155,'Revenue by Customer'!$A:$A,0))</f>
        <v/>
      </c>
      <c r="N155" s="208" t="str">
        <f>INDEX('Revenue by Customer'!O:O,MATCH('Full Customer List'!$B155,'Revenue by Customer'!$A:$A,0))</f>
        <v/>
      </c>
      <c r="O155" s="208" t="str">
        <f>INDEX('Revenue by Customer'!P:P,MATCH('Full Customer List'!$B155,'Revenue by Customer'!$A:$A,0))</f>
        <v/>
      </c>
      <c r="P155" s="208" t="str">
        <f>INDEX('Revenue by Customer'!Q:Q,MATCH('Full Customer List'!$B155,'Revenue by Customer'!$A:$A,0))</f>
        <v/>
      </c>
      <c r="Q155" s="208" t="str">
        <f>INDEX('Revenue by Customer'!R:R,MATCH('Full Customer List'!$B155,'Revenue by Customer'!$A:$A,0))</f>
        <v/>
      </c>
      <c r="R155" s="208" t="str">
        <f>INDEX('Revenue by Customer'!S:S,MATCH('Full Customer List'!$B155,'Revenue by Customer'!$A:$A,0))</f>
        <v/>
      </c>
      <c r="S155" s="208" t="str">
        <f>INDEX('Revenue by Customer'!T:T,MATCH('Full Customer List'!$B155,'Revenue by Customer'!$A:$A,0))</f>
        <v/>
      </c>
      <c r="T155" s="208">
        <f>INDEX('Revenue by Customer'!U:U,MATCH('Full Customer List'!$B155,'Revenue by Customer'!$A:$A,0))</f>
        <v>715</v>
      </c>
      <c r="U155" s="208">
        <f>INDEX('Revenue by Customer'!V:V,MATCH('Full Customer List'!$B155,'Revenue by Customer'!$A:$A,0))</f>
        <v>490</v>
      </c>
      <c r="V155" s="208">
        <f>INDEX('Revenue by Customer'!W:W,MATCH('Full Customer List'!$B155,'Revenue by Customer'!$A:$A,0))</f>
        <v>490</v>
      </c>
      <c r="W155" s="208">
        <f>INDEX('Revenue by Customer'!X:X,MATCH('Full Customer List'!$B155,'Revenue by Customer'!$A:$A,0))</f>
        <v>520</v>
      </c>
      <c r="X155" s="208">
        <f>INDEX('Revenue by Customer'!Y:Y,MATCH('Full Customer List'!$B155,'Revenue by Customer'!$A:$A,0))</f>
        <v>520</v>
      </c>
      <c r="Y155" s="208">
        <f>INDEX('Revenue by Customer'!Z:Z,MATCH('Full Customer List'!$B155,'Revenue by Customer'!$A:$A,0))</f>
        <v>625</v>
      </c>
      <c r="Z155" s="208">
        <f>INDEX('Revenue by Customer'!AA:AA,MATCH('Full Customer List'!$B155,'Revenue by Customer'!$A:$A,0))</f>
        <v>625</v>
      </c>
      <c r="AA155" s="208">
        <f>INDEX('Revenue by Customer'!AB:AB,MATCH('Full Customer List'!$B155,'Revenue by Customer'!$A:$A,0))</f>
        <v>539.86</v>
      </c>
      <c r="AB155" s="208">
        <f>INDEX('Revenue by Customer'!AC:AC,MATCH('Full Customer List'!$B155,'Revenue by Customer'!$A:$A,0))</f>
        <v>625</v>
      </c>
    </row>
    <row r="156" spans="2:28" ht="12" customHeight="1">
      <c r="B156" s="175" t="s">
        <v>795</v>
      </c>
      <c r="C156" s="175" t="str">
        <f>INDEX('Customer List'!$B:$B,MATCH('Full Customer List'!$B156,'Customer List'!$A:$A,0))</f>
        <v>Active</v>
      </c>
      <c r="D156" s="175" t="str">
        <f>INDEX('Customer List'!$C:$C,MATCH('Full Customer List'!$B156,'Customer List'!$A:$A,0))</f>
        <v>STR owner</v>
      </c>
      <c r="E156" s="175" t="str">
        <f>INDEX('Customer List Mapping'!$C:$C,MATCH('Full Customer List'!D156,'Customer List Mapping'!$B:$B,0))</f>
        <v>STR Owner</v>
      </c>
      <c r="F156" s="208" t="str">
        <f>INDEX('Customer List'!$K:$K,MATCH('Full Customer List'!$B156,'Customer List'!$A:$A,0))</f>
        <v/>
      </c>
      <c r="G156" s="208"/>
      <c r="H156" s="215">
        <v>45870</v>
      </c>
      <c r="I156" s="215"/>
      <c r="J156" s="208" t="str">
        <f>INDEX('Revenue by Customer'!K:K,MATCH('Full Customer List'!$B156,'Revenue by Customer'!$A:$A,0))</f>
        <v/>
      </c>
      <c r="K156" s="208" t="str">
        <f>INDEX('Revenue by Customer'!L:L,MATCH('Full Customer List'!$B156,'Revenue by Customer'!$A:$A,0))</f>
        <v/>
      </c>
      <c r="L156" s="208" t="str">
        <f>INDEX('Revenue by Customer'!M:M,MATCH('Full Customer List'!$B156,'Revenue by Customer'!$A:$A,0))</f>
        <v/>
      </c>
      <c r="M156" s="208" t="str">
        <f>INDEX('Revenue by Customer'!N:N,MATCH('Full Customer List'!$B156,'Revenue by Customer'!$A:$A,0))</f>
        <v/>
      </c>
      <c r="N156" s="208" t="str">
        <f>INDEX('Revenue by Customer'!O:O,MATCH('Full Customer List'!$B156,'Revenue by Customer'!$A:$A,0))</f>
        <v/>
      </c>
      <c r="O156" s="208" t="str">
        <f>INDEX('Revenue by Customer'!P:P,MATCH('Full Customer List'!$B156,'Revenue by Customer'!$A:$A,0))</f>
        <v/>
      </c>
      <c r="P156" s="208" t="str">
        <f>INDEX('Revenue by Customer'!Q:Q,MATCH('Full Customer List'!$B156,'Revenue by Customer'!$A:$A,0))</f>
        <v/>
      </c>
      <c r="Q156" s="208">
        <f>INDEX('Revenue by Customer'!R:R,MATCH('Full Customer List'!$B156,'Revenue by Customer'!$A:$A,0))</f>
        <v>425</v>
      </c>
      <c r="R156" s="208">
        <f>INDEX('Revenue by Customer'!S:S,MATCH('Full Customer List'!$B156,'Revenue by Customer'!$A:$A,0))</f>
        <v>350</v>
      </c>
      <c r="S156" s="208">
        <f>INDEX('Revenue by Customer'!T:T,MATCH('Full Customer List'!$B156,'Revenue by Customer'!$A:$A,0))</f>
        <v>350</v>
      </c>
      <c r="T156" s="208">
        <f>INDEX('Revenue by Customer'!U:U,MATCH('Full Customer List'!$B156,'Revenue by Customer'!$A:$A,0))</f>
        <v>410</v>
      </c>
      <c r="U156" s="208">
        <f>INDEX('Revenue by Customer'!V:V,MATCH('Full Customer List'!$B156,'Revenue by Customer'!$A:$A,0))</f>
        <v>410</v>
      </c>
      <c r="V156" s="208">
        <f>INDEX('Revenue by Customer'!W:W,MATCH('Full Customer List'!$B156,'Revenue by Customer'!$A:$A,0))</f>
        <v>622.5</v>
      </c>
      <c r="W156" s="208">
        <f>INDEX('Revenue by Customer'!X:X,MATCH('Full Customer List'!$B156,'Revenue by Customer'!$A:$A,0))</f>
        <v>500</v>
      </c>
      <c r="X156" s="208">
        <f>INDEX('Revenue by Customer'!Y:Y,MATCH('Full Customer List'!$B156,'Revenue by Customer'!$A:$A,0))</f>
        <v>410</v>
      </c>
      <c r="Y156" s="208">
        <f>INDEX('Revenue by Customer'!Z:Z,MATCH('Full Customer List'!$B156,'Revenue by Customer'!$A:$A,0))</f>
        <v>410</v>
      </c>
      <c r="Z156" s="208">
        <f>INDEX('Revenue by Customer'!AA:AA,MATCH('Full Customer List'!$B156,'Revenue by Customer'!$A:$A,0))</f>
        <v>410</v>
      </c>
      <c r="AA156" s="208">
        <f>INDEX('Revenue by Customer'!AB:AB,MATCH('Full Customer List'!$B156,'Revenue by Customer'!$A:$A,0))</f>
        <v>410</v>
      </c>
      <c r="AB156" s="208">
        <f>INDEX('Revenue by Customer'!AC:AC,MATCH('Full Customer List'!$B156,'Revenue by Customer'!$A:$A,0))</f>
        <v>410</v>
      </c>
    </row>
    <row r="157" spans="2:28" ht="12" customHeight="1">
      <c r="B157" s="175" t="s">
        <v>796</v>
      </c>
      <c r="C157" s="175" t="str">
        <f>INDEX('Customer List'!$B:$B,MATCH('Full Customer List'!$B157,'Customer List'!$A:$A,0))</f>
        <v>Former client</v>
      </c>
      <c r="D157" s="175" t="str">
        <f>INDEX('Customer List'!$C:$C,MATCH('Full Customer List'!$B157,'Customer List'!$A:$A,0))</f>
        <v>Property manager</v>
      </c>
      <c r="E157" s="175" t="str">
        <f>INDEX('Customer List Mapping'!$C:$C,MATCH('Full Customer List'!D157,'Customer List Mapping'!$B:$B,0))</f>
        <v>Property Manager</v>
      </c>
      <c r="F157" s="208">
        <f>INDEX('Customer List'!$K:$K,MATCH('Full Customer List'!$B157,'Customer List'!$A:$A,0))</f>
        <v>14</v>
      </c>
      <c r="G157" s="208"/>
      <c r="H157" s="215">
        <v>44896</v>
      </c>
      <c r="I157" s="215"/>
      <c r="J157" s="208">
        <f>INDEX('Revenue by Customer'!K:K,MATCH('Full Customer List'!$B157,'Revenue by Customer'!$A:$A,0))</f>
        <v>755</v>
      </c>
      <c r="K157" s="208">
        <f>INDEX('Revenue by Customer'!L:L,MATCH('Full Customer List'!$B157,'Revenue by Customer'!$A:$A,0))</f>
        <v>560</v>
      </c>
      <c r="L157" s="208">
        <f>INDEX('Revenue by Customer'!M:M,MATCH('Full Customer List'!$B157,'Revenue by Customer'!$A:$A,0))</f>
        <v>475</v>
      </c>
      <c r="M157" s="208">
        <f>INDEX('Revenue by Customer'!N:N,MATCH('Full Customer List'!$B157,'Revenue by Customer'!$A:$A,0))</f>
        <v>475</v>
      </c>
      <c r="N157" s="208">
        <f>INDEX('Revenue by Customer'!O:O,MATCH('Full Customer List'!$B157,'Revenue by Customer'!$A:$A,0))</f>
        <v>475</v>
      </c>
      <c r="O157" s="208">
        <f>INDEX('Revenue by Customer'!P:P,MATCH('Full Customer List'!$B157,'Revenue by Customer'!$A:$A,0))</f>
        <v>475</v>
      </c>
      <c r="P157" s="208">
        <f>INDEX('Revenue by Customer'!Q:Q,MATCH('Full Customer List'!$B157,'Revenue by Customer'!$A:$A,0))</f>
        <v>475</v>
      </c>
      <c r="Q157" s="208">
        <f>INDEX('Revenue by Customer'!R:R,MATCH('Full Customer List'!$B157,'Revenue by Customer'!$A:$A,0))</f>
        <v>560</v>
      </c>
      <c r="R157" s="208">
        <f>INDEX('Revenue by Customer'!S:S,MATCH('Full Customer List'!$B157,'Revenue by Customer'!$A:$A,0))</f>
        <v>560</v>
      </c>
      <c r="S157" s="208">
        <f>INDEX('Revenue by Customer'!T:T,MATCH('Full Customer List'!$B157,'Revenue by Customer'!$A:$A,0))</f>
        <v>815</v>
      </c>
      <c r="T157" s="208">
        <f>INDEX('Revenue by Customer'!U:U,MATCH('Full Customer List'!$B157,'Revenue by Customer'!$A:$A,0))</f>
        <v>560</v>
      </c>
      <c r="U157" s="208">
        <f>INDEX('Revenue by Customer'!V:V,MATCH('Full Customer List'!$B157,'Revenue by Customer'!$A:$A,0))</f>
        <v>585</v>
      </c>
      <c r="V157" s="208">
        <f>INDEX('Revenue by Customer'!W:W,MATCH('Full Customer List'!$B157,'Revenue by Customer'!$A:$A,0))</f>
        <v>670</v>
      </c>
      <c r="W157" s="208">
        <f>INDEX('Revenue by Customer'!X:X,MATCH('Full Customer List'!$B157,'Revenue by Customer'!$A:$A,0))</f>
        <v>1045</v>
      </c>
      <c r="X157" s="208">
        <f>INDEX('Revenue by Customer'!Y:Y,MATCH('Full Customer List'!$B157,'Revenue by Customer'!$A:$A,0))</f>
        <v>285</v>
      </c>
      <c r="Y157" s="208" t="str">
        <f>INDEX('Revenue by Customer'!Z:Z,MATCH('Full Customer List'!$B157,'Revenue by Customer'!$A:$A,0))</f>
        <v/>
      </c>
      <c r="Z157" s="208" t="str">
        <f>INDEX('Revenue by Customer'!AA:AA,MATCH('Full Customer List'!$B157,'Revenue by Customer'!$A:$A,0))</f>
        <v/>
      </c>
      <c r="AA157" s="208" t="str">
        <f>INDEX('Revenue by Customer'!AB:AB,MATCH('Full Customer List'!$B157,'Revenue by Customer'!$A:$A,0))</f>
        <v/>
      </c>
      <c r="AB157" s="208" t="str">
        <f>INDEX('Revenue by Customer'!AC:AC,MATCH('Full Customer List'!$B157,'Revenue by Customer'!$A:$A,0))</f>
        <v/>
      </c>
    </row>
    <row r="158" spans="2:28" ht="12" customHeight="1">
      <c r="B158" s="175" t="s">
        <v>798</v>
      </c>
      <c r="C158" s="175" t="str">
        <f>INDEX('Customer List'!$B:$B,MATCH('Full Customer List'!$B158,'Customer List'!$A:$A,0))</f>
        <v>Active</v>
      </c>
      <c r="D158" s="175" t="str">
        <f>INDEX('Customer List'!$C:$C,MATCH('Full Customer List'!$B158,'Customer List'!$A:$A,0))</f>
        <v>STR owner</v>
      </c>
      <c r="E158" s="175" t="str">
        <f>INDEX('Customer List Mapping'!$C:$C,MATCH('Full Customer List'!D158,'Customer List Mapping'!$B:$B,0))</f>
        <v>STR Owner</v>
      </c>
      <c r="F158" s="208">
        <f>INDEX('Customer List'!$K:$K,MATCH('Full Customer List'!$B158,'Customer List'!$A:$A,0))</f>
        <v>0</v>
      </c>
      <c r="G158" s="208"/>
      <c r="H158" s="215">
        <v>44866</v>
      </c>
      <c r="I158" s="215"/>
      <c r="J158" s="208">
        <f>INDEX('Revenue by Customer'!K:K,MATCH('Full Customer List'!$B158,'Revenue by Customer'!$A:$A,0))</f>
        <v>400</v>
      </c>
      <c r="K158" s="208">
        <f>INDEX('Revenue by Customer'!L:L,MATCH('Full Customer List'!$B158,'Revenue by Customer'!$A:$A,0))</f>
        <v>400</v>
      </c>
      <c r="L158" s="208">
        <f>INDEX('Revenue by Customer'!M:M,MATCH('Full Customer List'!$B158,'Revenue by Customer'!$A:$A,0))</f>
        <v>470</v>
      </c>
      <c r="M158" s="208">
        <f>INDEX('Revenue by Customer'!N:N,MATCH('Full Customer List'!$B158,'Revenue by Customer'!$A:$A,0))</f>
        <v>330</v>
      </c>
      <c r="N158" s="208">
        <f>INDEX('Revenue by Customer'!O:O,MATCH('Full Customer List'!$B158,'Revenue by Customer'!$A:$A,0))</f>
        <v>400</v>
      </c>
      <c r="O158" s="208">
        <f>INDEX('Revenue by Customer'!P:P,MATCH('Full Customer List'!$B158,'Revenue by Customer'!$A:$A,0))</f>
        <v>400</v>
      </c>
      <c r="P158" s="208">
        <f>INDEX('Revenue by Customer'!Q:Q,MATCH('Full Customer List'!$B158,'Revenue by Customer'!$A:$A,0))</f>
        <v>400</v>
      </c>
      <c r="Q158" s="208">
        <f>INDEX('Revenue by Customer'!R:R,MATCH('Full Customer List'!$B158,'Revenue by Customer'!$A:$A,0))</f>
        <v>400</v>
      </c>
      <c r="R158" s="208">
        <f>INDEX('Revenue by Customer'!S:S,MATCH('Full Customer List'!$B158,'Revenue by Customer'!$A:$A,0))</f>
        <v>400</v>
      </c>
      <c r="S158" s="208">
        <f>INDEX('Revenue by Customer'!T:T,MATCH('Full Customer List'!$B158,'Revenue by Customer'!$A:$A,0))</f>
        <v>400</v>
      </c>
      <c r="T158" s="208">
        <f>INDEX('Revenue by Customer'!U:U,MATCH('Full Customer List'!$B158,'Revenue by Customer'!$A:$A,0))</f>
        <v>425</v>
      </c>
      <c r="U158" s="208">
        <f>INDEX('Revenue by Customer'!V:V,MATCH('Full Customer List'!$B158,'Revenue by Customer'!$A:$A,0))</f>
        <v>425</v>
      </c>
      <c r="V158" s="208">
        <f>INDEX('Revenue by Customer'!W:W,MATCH('Full Customer List'!$B158,'Revenue by Customer'!$A:$A,0))</f>
        <v>425</v>
      </c>
      <c r="W158" s="208">
        <f>INDEX('Revenue by Customer'!X:X,MATCH('Full Customer List'!$B158,'Revenue by Customer'!$A:$A,0))</f>
        <v>425</v>
      </c>
      <c r="X158" s="208">
        <f>INDEX('Revenue by Customer'!Y:Y,MATCH('Full Customer List'!$B158,'Revenue by Customer'!$A:$A,0))</f>
        <v>425</v>
      </c>
      <c r="Y158" s="208">
        <f>INDEX('Revenue by Customer'!Z:Z,MATCH('Full Customer List'!$B158,'Revenue by Customer'!$A:$A,0))</f>
        <v>425</v>
      </c>
      <c r="Z158" s="208">
        <f>INDEX('Revenue by Customer'!AA:AA,MATCH('Full Customer List'!$B158,'Revenue by Customer'!$A:$A,0))</f>
        <v>425</v>
      </c>
      <c r="AA158" s="208">
        <f>INDEX('Revenue by Customer'!AB:AB,MATCH('Full Customer List'!$B158,'Revenue by Customer'!$A:$A,0))</f>
        <v>425</v>
      </c>
      <c r="AB158" s="208">
        <f>INDEX('Revenue by Customer'!AC:AC,MATCH('Full Customer List'!$B158,'Revenue by Customer'!$A:$A,0))</f>
        <v>425</v>
      </c>
    </row>
    <row r="159" spans="2:28" ht="12" customHeight="1">
      <c r="B159" s="175" t="s">
        <v>799</v>
      </c>
      <c r="C159" s="175" t="str">
        <f>INDEX('Customer List'!$B:$B,MATCH('Full Customer List'!$B159,'Customer List'!$A:$A,0))</f>
        <v>Active</v>
      </c>
      <c r="D159" s="175" t="str">
        <f>INDEX('Customer List'!$C:$C,MATCH('Full Customer List'!$B159,'Customer List'!$A:$A,0))</f>
        <v>STR owner</v>
      </c>
      <c r="E159" s="175" t="str">
        <f>INDEX('Customer List Mapping'!$C:$C,MATCH('Full Customer List'!D159,'Customer List Mapping'!$B:$B,0))</f>
        <v>STR Owner</v>
      </c>
      <c r="F159" s="208">
        <f>INDEX('Customer List'!$K:$K,MATCH('Full Customer List'!$B159,'Customer List'!$A:$A,0))</f>
        <v>11</v>
      </c>
      <c r="G159" s="208"/>
      <c r="H159" s="215">
        <v>45231</v>
      </c>
      <c r="I159" s="215"/>
      <c r="J159" s="208">
        <f>INDEX('Revenue by Customer'!K:K,MATCH('Full Customer List'!$B159,'Revenue by Customer'!$A:$A,0))</f>
        <v>400</v>
      </c>
      <c r="K159" s="208">
        <f>INDEX('Revenue by Customer'!L:L,MATCH('Full Customer List'!$B159,'Revenue by Customer'!$A:$A,0))</f>
        <v>400</v>
      </c>
      <c r="L159" s="208">
        <f>INDEX('Revenue by Customer'!M:M,MATCH('Full Customer List'!$B159,'Revenue by Customer'!$A:$A,0))</f>
        <v>400</v>
      </c>
      <c r="M159" s="208">
        <f>INDEX('Revenue by Customer'!N:N,MATCH('Full Customer List'!$B159,'Revenue by Customer'!$A:$A,0))</f>
        <v>400</v>
      </c>
      <c r="N159" s="208">
        <f>INDEX('Revenue by Customer'!O:O,MATCH('Full Customer List'!$B159,'Revenue by Customer'!$A:$A,0))</f>
        <v>400</v>
      </c>
      <c r="O159" s="208">
        <f>INDEX('Revenue by Customer'!P:P,MATCH('Full Customer List'!$B159,'Revenue by Customer'!$A:$A,0))</f>
        <v>400</v>
      </c>
      <c r="P159" s="208">
        <f>INDEX('Revenue by Customer'!Q:Q,MATCH('Full Customer List'!$B159,'Revenue by Customer'!$A:$A,0))</f>
        <v>400</v>
      </c>
      <c r="Q159" s="208">
        <f>INDEX('Revenue by Customer'!R:R,MATCH('Full Customer List'!$B159,'Revenue by Customer'!$A:$A,0))</f>
        <v>400</v>
      </c>
      <c r="R159" s="208">
        <f>INDEX('Revenue by Customer'!S:S,MATCH('Full Customer List'!$B159,'Revenue by Customer'!$A:$A,0))</f>
        <v>400</v>
      </c>
      <c r="S159" s="208">
        <f>INDEX('Revenue by Customer'!T:T,MATCH('Full Customer List'!$B159,'Revenue by Customer'!$A:$A,0))</f>
        <v>400</v>
      </c>
      <c r="T159" s="208">
        <f>INDEX('Revenue by Customer'!U:U,MATCH('Full Customer List'!$B159,'Revenue by Customer'!$A:$A,0))</f>
        <v>425</v>
      </c>
      <c r="U159" s="208">
        <f>INDEX('Revenue by Customer'!V:V,MATCH('Full Customer List'!$B159,'Revenue by Customer'!$A:$A,0))</f>
        <v>425</v>
      </c>
      <c r="V159" s="208">
        <f>INDEX('Revenue by Customer'!W:W,MATCH('Full Customer List'!$B159,'Revenue by Customer'!$A:$A,0))</f>
        <v>425</v>
      </c>
      <c r="W159" s="208">
        <f>INDEX('Revenue by Customer'!X:X,MATCH('Full Customer List'!$B159,'Revenue by Customer'!$A:$A,0))</f>
        <v>425</v>
      </c>
      <c r="X159" s="208">
        <f>INDEX('Revenue by Customer'!Y:Y,MATCH('Full Customer List'!$B159,'Revenue by Customer'!$A:$A,0))</f>
        <v>425</v>
      </c>
      <c r="Y159" s="208">
        <f>INDEX('Revenue by Customer'!Z:Z,MATCH('Full Customer List'!$B159,'Revenue by Customer'!$A:$A,0))</f>
        <v>425</v>
      </c>
      <c r="Z159" s="208">
        <f>INDEX('Revenue by Customer'!AA:AA,MATCH('Full Customer List'!$B159,'Revenue by Customer'!$A:$A,0))</f>
        <v>425</v>
      </c>
      <c r="AA159" s="208">
        <f>INDEX('Revenue by Customer'!AB:AB,MATCH('Full Customer List'!$B159,'Revenue by Customer'!$A:$A,0))</f>
        <v>425</v>
      </c>
      <c r="AB159" s="208">
        <f>INDEX('Revenue by Customer'!AC:AC,MATCH('Full Customer List'!$B159,'Revenue by Customer'!$A:$A,0))</f>
        <v>425</v>
      </c>
    </row>
    <row r="160" spans="2:28" ht="12" customHeight="1">
      <c r="B160" s="175" t="s">
        <v>800</v>
      </c>
      <c r="C160" s="175" t="str">
        <f>INDEX('Customer List'!$B:$B,MATCH('Full Customer List'!$B160,'Customer List'!$A:$A,0))</f>
        <v>Active</v>
      </c>
      <c r="D160" s="175" t="str">
        <f>INDEX('Customer List'!$C:$C,MATCH('Full Customer List'!$B160,'Customer List'!$A:$A,0))</f>
        <v>Property manager</v>
      </c>
      <c r="E160" s="175" t="str">
        <f>INDEX('Customer List Mapping'!$C:$C,MATCH('Full Customer List'!D160,'Customer List Mapping'!$B:$B,0))</f>
        <v>Property Manager</v>
      </c>
      <c r="F160" s="208">
        <f>INDEX('Customer List'!$K:$K,MATCH('Full Customer List'!$B160,'Customer List'!$A:$A,0))</f>
        <v>2</v>
      </c>
      <c r="G160" s="208"/>
      <c r="H160" s="215">
        <v>45444</v>
      </c>
      <c r="I160" s="215"/>
      <c r="J160" s="208">
        <f>INDEX('Revenue by Customer'!K:K,MATCH('Full Customer List'!$B160,'Revenue by Customer'!$A:$A,0))</f>
        <v>395</v>
      </c>
      <c r="K160" s="208">
        <f>INDEX('Revenue by Customer'!L:L,MATCH('Full Customer List'!$B160,'Revenue by Customer'!$A:$A,0))</f>
        <v>395</v>
      </c>
      <c r="L160" s="208">
        <f>INDEX('Revenue by Customer'!M:M,MATCH('Full Customer List'!$B160,'Revenue by Customer'!$A:$A,0))</f>
        <v>395</v>
      </c>
      <c r="M160" s="208">
        <f>INDEX('Revenue by Customer'!N:N,MATCH('Full Customer List'!$B160,'Revenue by Customer'!$A:$A,0))</f>
        <v>395</v>
      </c>
      <c r="N160" s="208">
        <f>INDEX('Revenue by Customer'!O:O,MATCH('Full Customer List'!$B160,'Revenue by Customer'!$A:$A,0))</f>
        <v>395</v>
      </c>
      <c r="O160" s="208">
        <f>INDEX('Revenue by Customer'!P:P,MATCH('Full Customer List'!$B160,'Revenue by Customer'!$A:$A,0))</f>
        <v>400</v>
      </c>
      <c r="P160" s="208">
        <f>INDEX('Revenue by Customer'!Q:Q,MATCH('Full Customer List'!$B160,'Revenue by Customer'!$A:$A,0))</f>
        <v>400</v>
      </c>
      <c r="Q160" s="208">
        <f>INDEX('Revenue by Customer'!R:R,MATCH('Full Customer List'!$B160,'Revenue by Customer'!$A:$A,0))</f>
        <v>400</v>
      </c>
      <c r="R160" s="208">
        <f>INDEX('Revenue by Customer'!S:S,MATCH('Full Customer List'!$B160,'Revenue by Customer'!$A:$A,0))</f>
        <v>400</v>
      </c>
      <c r="S160" s="208">
        <f>INDEX('Revenue by Customer'!T:T,MATCH('Full Customer List'!$B160,'Revenue by Customer'!$A:$A,0))</f>
        <v>400</v>
      </c>
      <c r="T160" s="208">
        <f>INDEX('Revenue by Customer'!U:U,MATCH('Full Customer List'!$B160,'Revenue by Customer'!$A:$A,0))</f>
        <v>400</v>
      </c>
      <c r="U160" s="208">
        <f>INDEX('Revenue by Customer'!V:V,MATCH('Full Customer List'!$B160,'Revenue by Customer'!$A:$A,0))</f>
        <v>400</v>
      </c>
      <c r="V160" s="208">
        <f>INDEX('Revenue by Customer'!W:W,MATCH('Full Customer List'!$B160,'Revenue by Customer'!$A:$A,0))</f>
        <v>445</v>
      </c>
      <c r="W160" s="208">
        <f>INDEX('Revenue by Customer'!X:X,MATCH('Full Customer List'!$B160,'Revenue by Customer'!$A:$A,0))</f>
        <v>400</v>
      </c>
      <c r="X160" s="208">
        <f>INDEX('Revenue by Customer'!Y:Y,MATCH('Full Customer List'!$B160,'Revenue by Customer'!$A:$A,0))</f>
        <v>400</v>
      </c>
      <c r="Y160" s="208">
        <f>INDEX('Revenue by Customer'!Z:Z,MATCH('Full Customer List'!$B160,'Revenue by Customer'!$A:$A,0))</f>
        <v>400</v>
      </c>
      <c r="Z160" s="208">
        <f>INDEX('Revenue by Customer'!AA:AA,MATCH('Full Customer List'!$B160,'Revenue by Customer'!$A:$A,0))</f>
        <v>400</v>
      </c>
      <c r="AA160" s="208">
        <f>INDEX('Revenue by Customer'!AB:AB,MATCH('Full Customer List'!$B160,'Revenue by Customer'!$A:$A,0))</f>
        <v>478</v>
      </c>
      <c r="AB160" s="208">
        <f>INDEX('Revenue by Customer'!AC:AC,MATCH('Full Customer List'!$B160,'Revenue by Customer'!$A:$A,0))</f>
        <v>478</v>
      </c>
    </row>
    <row r="161" spans="2:28" ht="12" customHeight="1">
      <c r="B161" s="175" t="s">
        <v>801</v>
      </c>
      <c r="C161" s="175" t="str">
        <f>INDEX('Customer List'!$B:$B,MATCH('Full Customer List'!$B161,'Customer List'!$A:$A,0))</f>
        <v>Active</v>
      </c>
      <c r="D161" s="175" t="str">
        <f>INDEX('Customer List'!$C:$C,MATCH('Full Customer List'!$B161,'Customer List'!$A:$A,0))</f>
        <v>STR owner</v>
      </c>
      <c r="E161" s="175" t="str">
        <f>INDEX('Customer List Mapping'!$C:$C,MATCH('Full Customer List'!D161,'Customer List Mapping'!$B:$B,0))</f>
        <v>STR Owner</v>
      </c>
      <c r="F161" s="208" t="str">
        <f>INDEX('Customer List'!$K:$K,MATCH('Full Customer List'!$B161,'Customer List'!$A:$A,0))</f>
        <v/>
      </c>
      <c r="G161" s="208"/>
      <c r="H161" s="215">
        <v>45839</v>
      </c>
      <c r="I161" s="215"/>
      <c r="J161" s="208" t="str">
        <f>INDEX('Revenue by Customer'!K:K,MATCH('Full Customer List'!$B161,'Revenue by Customer'!$A:$A,0))</f>
        <v/>
      </c>
      <c r="K161" s="208" t="str">
        <f>INDEX('Revenue by Customer'!L:L,MATCH('Full Customer List'!$B161,'Revenue by Customer'!$A:$A,0))</f>
        <v/>
      </c>
      <c r="L161" s="208" t="str">
        <f>INDEX('Revenue by Customer'!M:M,MATCH('Full Customer List'!$B161,'Revenue by Customer'!$A:$A,0))</f>
        <v/>
      </c>
      <c r="M161" s="208" t="str">
        <f>INDEX('Revenue by Customer'!N:N,MATCH('Full Customer List'!$B161,'Revenue by Customer'!$A:$A,0))</f>
        <v/>
      </c>
      <c r="N161" s="208" t="str">
        <f>INDEX('Revenue by Customer'!O:O,MATCH('Full Customer List'!$B161,'Revenue by Customer'!$A:$A,0))</f>
        <v/>
      </c>
      <c r="O161" s="208" t="str">
        <f>INDEX('Revenue by Customer'!P:P,MATCH('Full Customer List'!$B161,'Revenue by Customer'!$A:$A,0))</f>
        <v/>
      </c>
      <c r="P161" s="208">
        <f>INDEX('Revenue by Customer'!Q:Q,MATCH('Full Customer List'!$B161,'Revenue by Customer'!$A:$A,0))</f>
        <v>640</v>
      </c>
      <c r="Q161" s="208">
        <f>INDEX('Revenue by Customer'!R:R,MATCH('Full Customer List'!$B161,'Revenue by Customer'!$A:$A,0))</f>
        <v>595</v>
      </c>
      <c r="R161" s="208">
        <f>INDEX('Revenue by Customer'!S:S,MATCH('Full Customer List'!$B161,'Revenue by Customer'!$A:$A,0))</f>
        <v>340</v>
      </c>
      <c r="S161" s="208">
        <f>INDEX('Revenue by Customer'!T:T,MATCH('Full Customer List'!$B161,'Revenue by Customer'!$A:$A,0))</f>
        <v>400</v>
      </c>
      <c r="T161" s="208">
        <f>INDEX('Revenue by Customer'!U:U,MATCH('Full Customer List'!$B161,'Revenue by Customer'!$A:$A,0))</f>
        <v>400</v>
      </c>
      <c r="U161" s="208">
        <f>INDEX('Revenue by Customer'!V:V,MATCH('Full Customer List'!$B161,'Revenue by Customer'!$A:$A,0))</f>
        <v>400</v>
      </c>
      <c r="V161" s="208">
        <f>INDEX('Revenue by Customer'!W:W,MATCH('Full Customer List'!$B161,'Revenue by Customer'!$A:$A,0))</f>
        <v>400</v>
      </c>
      <c r="W161" s="208">
        <f>INDEX('Revenue by Customer'!X:X,MATCH('Full Customer List'!$B161,'Revenue by Customer'!$A:$A,0))</f>
        <v>430</v>
      </c>
      <c r="X161" s="208">
        <f>INDEX('Revenue by Customer'!Y:Y,MATCH('Full Customer List'!$B161,'Revenue by Customer'!$A:$A,0))</f>
        <v>400</v>
      </c>
      <c r="Y161" s="208">
        <f>INDEX('Revenue by Customer'!Z:Z,MATCH('Full Customer List'!$B161,'Revenue by Customer'!$A:$A,0))</f>
        <v>400</v>
      </c>
      <c r="Z161" s="208">
        <f>INDEX('Revenue by Customer'!AA:AA,MATCH('Full Customer List'!$B161,'Revenue by Customer'!$A:$A,0))</f>
        <v>400</v>
      </c>
      <c r="AA161" s="208">
        <f>INDEX('Revenue by Customer'!AB:AB,MATCH('Full Customer List'!$B161,'Revenue by Customer'!$A:$A,0))</f>
        <v>400</v>
      </c>
      <c r="AB161" s="208">
        <f>INDEX('Revenue by Customer'!AC:AC,MATCH('Full Customer List'!$B161,'Revenue by Customer'!$A:$A,0))</f>
        <v>418</v>
      </c>
    </row>
    <row r="162" spans="2:28" ht="12" customHeight="1">
      <c r="B162" s="175" t="s">
        <v>802</v>
      </c>
      <c r="C162" s="175" t="str">
        <f>INDEX('Customer List'!$B:$B,MATCH('Full Customer List'!$B162,'Customer List'!$A:$A,0))</f>
        <v>Former client</v>
      </c>
      <c r="D162" s="175" t="str">
        <f>INDEX('Customer List'!$C:$C,MATCH('Full Customer List'!$B162,'Customer List'!$A:$A,0))</f>
        <v>Small business</v>
      </c>
      <c r="E162" s="175" t="str">
        <f>INDEX('Customer List Mapping'!$C:$C,MATCH('Full Customer List'!D162,'Customer List Mapping'!$B:$B,0))</f>
        <v>Small Business</v>
      </c>
      <c r="F162" s="208" t="str">
        <f>INDEX('Customer List'!$K:$K,MATCH('Full Customer List'!$B162,'Customer List'!$A:$A,0))</f>
        <v/>
      </c>
      <c r="G162" s="208"/>
      <c r="H162" s="215">
        <v>45292</v>
      </c>
      <c r="I162" s="215">
        <v>46234</v>
      </c>
      <c r="J162" s="208">
        <f>INDEX('Revenue by Customer'!K:K,MATCH('Full Customer List'!$B162,'Revenue by Customer'!$A:$A,0))</f>
        <v>395</v>
      </c>
      <c r="K162" s="208">
        <f>INDEX('Revenue by Customer'!L:L,MATCH('Full Customer List'!$B162,'Revenue by Customer'!$A:$A,0))</f>
        <v>395</v>
      </c>
      <c r="L162" s="208">
        <f>INDEX('Revenue by Customer'!M:M,MATCH('Full Customer List'!$B162,'Revenue by Customer'!$A:$A,0))</f>
        <v>395</v>
      </c>
      <c r="M162" s="208">
        <f>INDEX('Revenue by Customer'!N:N,MATCH('Full Customer List'!$B162,'Revenue by Customer'!$A:$A,0))</f>
        <v>395</v>
      </c>
      <c r="N162" s="208">
        <f>INDEX('Revenue by Customer'!O:O,MATCH('Full Customer List'!$B162,'Revenue by Customer'!$A:$A,0))</f>
        <v>395</v>
      </c>
      <c r="O162" s="208">
        <f>INDEX('Revenue by Customer'!P:P,MATCH('Full Customer List'!$B162,'Revenue by Customer'!$A:$A,0))</f>
        <v>395</v>
      </c>
      <c r="P162" s="208">
        <f>INDEX('Revenue by Customer'!Q:Q,MATCH('Full Customer List'!$B162,'Revenue by Customer'!$A:$A,0))</f>
        <v>395</v>
      </c>
      <c r="Q162" s="208">
        <f>INDEX('Revenue by Customer'!R:R,MATCH('Full Customer List'!$B162,'Revenue by Customer'!$A:$A,0))</f>
        <v>410</v>
      </c>
      <c r="R162" s="208">
        <f>INDEX('Revenue by Customer'!S:S,MATCH('Full Customer List'!$B162,'Revenue by Customer'!$A:$A,0))</f>
        <v>410</v>
      </c>
      <c r="S162" s="208">
        <f>INDEX('Revenue by Customer'!T:T,MATCH('Full Customer List'!$B162,'Revenue by Customer'!$A:$A,0))</f>
        <v>410</v>
      </c>
      <c r="T162" s="208">
        <f>INDEX('Revenue by Customer'!U:U,MATCH('Full Customer List'!$B162,'Revenue by Customer'!$A:$A,0))</f>
        <v>410</v>
      </c>
      <c r="U162" s="208">
        <f>INDEX('Revenue by Customer'!V:V,MATCH('Full Customer List'!$B162,'Revenue by Customer'!$A:$A,0))</f>
        <v>410</v>
      </c>
      <c r="V162" s="208">
        <f>INDEX('Revenue by Customer'!W:W,MATCH('Full Customer List'!$B162,'Revenue by Customer'!$A:$A,0))</f>
        <v>410</v>
      </c>
      <c r="W162" s="208">
        <f>INDEX('Revenue by Customer'!X:X,MATCH('Full Customer List'!$B162,'Revenue by Customer'!$A:$A,0))</f>
        <v>410</v>
      </c>
      <c r="X162" s="208">
        <f>INDEX('Revenue by Customer'!Y:Y,MATCH('Full Customer List'!$B162,'Revenue by Customer'!$A:$A,0))</f>
        <v>410</v>
      </c>
      <c r="Y162" s="208">
        <f>INDEX('Revenue by Customer'!Z:Z,MATCH('Full Customer List'!$B162,'Revenue by Customer'!$A:$A,0))</f>
        <v>410</v>
      </c>
      <c r="Z162" s="208">
        <f>INDEX('Revenue by Customer'!AA:AA,MATCH('Full Customer List'!$B162,'Revenue by Customer'!$A:$A,0))</f>
        <v>410</v>
      </c>
      <c r="AA162" s="208">
        <f>INDEX('Revenue by Customer'!AB:AB,MATCH('Full Customer List'!$B162,'Revenue by Customer'!$A:$A,0))</f>
        <v>410</v>
      </c>
      <c r="AB162" s="208">
        <f>INDEX('Revenue by Customer'!AC:AC,MATCH('Full Customer List'!$B162,'Revenue by Customer'!$A:$A,0))</f>
        <v>410</v>
      </c>
    </row>
    <row r="163" spans="2:28" ht="12" customHeight="1">
      <c r="B163" s="175" t="s">
        <v>804</v>
      </c>
      <c r="C163" s="175" t="str">
        <f>INDEX('Customer List'!$B:$B,MATCH('Full Customer List'!$B163,'Customer List'!$A:$A,0))</f>
        <v>Active</v>
      </c>
      <c r="D163" s="175" t="str">
        <f>INDEX('Customer List'!$C:$C,MATCH('Full Customer List'!$B163,'Customer List'!$A:$A,0))</f>
        <v>Property manager</v>
      </c>
      <c r="E163" s="175" t="str">
        <f>INDEX('Customer List Mapping'!$C:$C,MATCH('Full Customer List'!D163,'Customer List Mapping'!$B:$B,0))</f>
        <v>Property Manager</v>
      </c>
      <c r="F163" s="208">
        <f>INDEX('Customer List'!$K:$K,MATCH('Full Customer List'!$B163,'Customer List'!$A:$A,0))</f>
        <v>4</v>
      </c>
      <c r="G163" s="208"/>
      <c r="H163" s="215">
        <v>45748</v>
      </c>
      <c r="I163" s="215"/>
      <c r="J163" s="208" t="str">
        <f>INDEX('Revenue by Customer'!K:K,MATCH('Full Customer List'!$B163,'Revenue by Customer'!$A:$A,0))</f>
        <v/>
      </c>
      <c r="K163" s="208" t="str">
        <f>INDEX('Revenue by Customer'!L:L,MATCH('Full Customer List'!$B163,'Revenue by Customer'!$A:$A,0))</f>
        <v/>
      </c>
      <c r="L163" s="208" t="str">
        <f>INDEX('Revenue by Customer'!M:M,MATCH('Full Customer List'!$B163,'Revenue by Customer'!$A:$A,0))</f>
        <v/>
      </c>
      <c r="M163" s="208">
        <f>INDEX('Revenue by Customer'!N:N,MATCH('Full Customer List'!$B163,'Revenue by Customer'!$A:$A,0))</f>
        <v>640</v>
      </c>
      <c r="N163" s="208">
        <f>INDEX('Revenue by Customer'!O:O,MATCH('Full Customer List'!$B163,'Revenue by Customer'!$A:$A,0))</f>
        <v>340</v>
      </c>
      <c r="O163" s="208">
        <f>INDEX('Revenue by Customer'!P:P,MATCH('Full Customer List'!$B163,'Revenue by Customer'!$A:$A,0))</f>
        <v>340</v>
      </c>
      <c r="P163" s="208">
        <f>INDEX('Revenue by Customer'!Q:Q,MATCH('Full Customer List'!$B163,'Revenue by Customer'!$A:$A,0))</f>
        <v>400</v>
      </c>
      <c r="Q163" s="208">
        <f>INDEX('Revenue by Customer'!R:R,MATCH('Full Customer List'!$B163,'Revenue by Customer'!$A:$A,0))</f>
        <v>400</v>
      </c>
      <c r="R163" s="208">
        <f>INDEX('Revenue by Customer'!S:S,MATCH('Full Customer List'!$B163,'Revenue by Customer'!$A:$A,0))</f>
        <v>400</v>
      </c>
      <c r="S163" s="208">
        <f>INDEX('Revenue by Customer'!T:T,MATCH('Full Customer List'!$B163,'Revenue by Customer'!$A:$A,0))</f>
        <v>400</v>
      </c>
      <c r="T163" s="208">
        <f>INDEX('Revenue by Customer'!U:U,MATCH('Full Customer List'!$B163,'Revenue by Customer'!$A:$A,0))</f>
        <v>400</v>
      </c>
      <c r="U163" s="208">
        <f>INDEX('Revenue by Customer'!V:V,MATCH('Full Customer List'!$B163,'Revenue by Customer'!$A:$A,0))</f>
        <v>400</v>
      </c>
      <c r="V163" s="208">
        <f>INDEX('Revenue by Customer'!W:W,MATCH('Full Customer List'!$B163,'Revenue by Customer'!$A:$A,0))</f>
        <v>400</v>
      </c>
      <c r="W163" s="208">
        <f>INDEX('Revenue by Customer'!X:X,MATCH('Full Customer List'!$B163,'Revenue by Customer'!$A:$A,0))</f>
        <v>400</v>
      </c>
      <c r="X163" s="208">
        <f>INDEX('Revenue by Customer'!Y:Y,MATCH('Full Customer List'!$B163,'Revenue by Customer'!$A:$A,0))</f>
        <v>445</v>
      </c>
      <c r="Y163" s="208">
        <f>INDEX('Revenue by Customer'!Z:Z,MATCH('Full Customer List'!$B163,'Revenue by Customer'!$A:$A,0))</f>
        <v>418</v>
      </c>
      <c r="Z163" s="208">
        <f>INDEX('Revenue by Customer'!AA:AA,MATCH('Full Customer List'!$B163,'Revenue by Customer'!$A:$A,0))</f>
        <v>418</v>
      </c>
      <c r="AA163" s="208">
        <f>INDEX('Revenue by Customer'!AB:AB,MATCH('Full Customer List'!$B163,'Revenue by Customer'!$A:$A,0))</f>
        <v>418</v>
      </c>
      <c r="AB163" s="208">
        <f>INDEX('Revenue by Customer'!AC:AC,MATCH('Full Customer List'!$B163,'Revenue by Customer'!$A:$A,0))</f>
        <v>418</v>
      </c>
    </row>
    <row r="164" spans="2:28" ht="12" customHeight="1">
      <c r="B164" s="175" t="s">
        <v>805</v>
      </c>
      <c r="C164" s="175" t="str">
        <f>INDEX('Customer List'!$B:$B,MATCH('Full Customer List'!$B164,'Customer List'!$A:$A,0))</f>
        <v>Active</v>
      </c>
      <c r="D164" s="175" t="str">
        <f>INDEX('Customer List'!$C:$C,MATCH('Full Customer List'!$B164,'Customer List'!$A:$A,0))</f>
        <v>STR owner</v>
      </c>
      <c r="E164" s="175" t="str">
        <f>INDEX('Customer List Mapping'!$C:$C,MATCH('Full Customer List'!D164,'Customer List Mapping'!$B:$B,0))</f>
        <v>STR Owner</v>
      </c>
      <c r="F164" s="208" t="str">
        <f>INDEX('Customer List'!$K:$K,MATCH('Full Customer List'!$B164,'Customer List'!$A:$A,0))</f>
        <v/>
      </c>
      <c r="G164" s="208"/>
      <c r="H164" s="215">
        <v>44774</v>
      </c>
      <c r="I164" s="215"/>
      <c r="J164" s="208">
        <f>INDEX('Revenue by Customer'!K:K,MATCH('Full Customer List'!$B164,'Revenue by Customer'!$A:$A,0))</f>
        <v>395</v>
      </c>
      <c r="K164" s="208">
        <f>INDEX('Revenue by Customer'!L:L,MATCH('Full Customer List'!$B164,'Revenue by Customer'!$A:$A,0))</f>
        <v>455</v>
      </c>
      <c r="L164" s="208">
        <f>INDEX('Revenue by Customer'!M:M,MATCH('Full Customer List'!$B164,'Revenue by Customer'!$A:$A,0))</f>
        <v>395</v>
      </c>
      <c r="M164" s="208">
        <f>INDEX('Revenue by Customer'!N:N,MATCH('Full Customer List'!$B164,'Revenue by Customer'!$A:$A,0))</f>
        <v>395</v>
      </c>
      <c r="N164" s="208">
        <f>INDEX('Revenue by Customer'!O:O,MATCH('Full Customer List'!$B164,'Revenue by Customer'!$A:$A,0))</f>
        <v>395</v>
      </c>
      <c r="O164" s="208">
        <f>INDEX('Revenue by Customer'!P:P,MATCH('Full Customer List'!$B164,'Revenue by Customer'!$A:$A,0))</f>
        <v>395</v>
      </c>
      <c r="P164" s="208">
        <f>INDEX('Revenue by Customer'!Q:Q,MATCH('Full Customer List'!$B164,'Revenue by Customer'!$A:$A,0))</f>
        <v>395</v>
      </c>
      <c r="Q164" s="208">
        <f>INDEX('Revenue by Customer'!R:R,MATCH('Full Customer List'!$B164,'Revenue by Customer'!$A:$A,0))</f>
        <v>400</v>
      </c>
      <c r="R164" s="208">
        <f>INDEX('Revenue by Customer'!S:S,MATCH('Full Customer List'!$B164,'Revenue by Customer'!$A:$A,0))</f>
        <v>400</v>
      </c>
      <c r="S164" s="208">
        <f>INDEX('Revenue by Customer'!T:T,MATCH('Full Customer List'!$B164,'Revenue by Customer'!$A:$A,0))</f>
        <v>400</v>
      </c>
      <c r="T164" s="208">
        <f>INDEX('Revenue by Customer'!U:U,MATCH('Full Customer List'!$B164,'Revenue by Customer'!$A:$A,0))</f>
        <v>400</v>
      </c>
      <c r="U164" s="208">
        <f>INDEX('Revenue by Customer'!V:V,MATCH('Full Customer List'!$B164,'Revenue by Customer'!$A:$A,0))</f>
        <v>400</v>
      </c>
      <c r="V164" s="208">
        <f>INDEX('Revenue by Customer'!W:W,MATCH('Full Customer List'!$B164,'Revenue by Customer'!$A:$A,0))</f>
        <v>400</v>
      </c>
      <c r="W164" s="208">
        <f>INDEX('Revenue by Customer'!X:X,MATCH('Full Customer List'!$B164,'Revenue by Customer'!$A:$A,0))</f>
        <v>400</v>
      </c>
      <c r="X164" s="208">
        <f>INDEX('Revenue by Customer'!Y:Y,MATCH('Full Customer List'!$B164,'Revenue by Customer'!$A:$A,0))</f>
        <v>400</v>
      </c>
      <c r="Y164" s="208">
        <f>INDEX('Revenue by Customer'!Z:Z,MATCH('Full Customer List'!$B164,'Revenue by Customer'!$A:$A,0))</f>
        <v>475</v>
      </c>
      <c r="Z164" s="208">
        <f>INDEX('Revenue by Customer'!AA:AA,MATCH('Full Customer List'!$B164,'Revenue by Customer'!$A:$A,0))</f>
        <v>400</v>
      </c>
      <c r="AA164" s="208">
        <f>INDEX('Revenue by Customer'!AB:AB,MATCH('Full Customer List'!$B164,'Revenue by Customer'!$A:$A,0))</f>
        <v>400</v>
      </c>
      <c r="AB164" s="208">
        <f>INDEX('Revenue by Customer'!AC:AC,MATCH('Full Customer List'!$B164,'Revenue by Customer'!$A:$A,0))</f>
        <v>400</v>
      </c>
    </row>
    <row r="165" spans="2:28" ht="12" customHeight="1">
      <c r="B165" s="175" t="s">
        <v>807</v>
      </c>
      <c r="C165" s="175" t="str">
        <f>INDEX('Customer List'!$B:$B,MATCH('Full Customer List'!$B165,'Customer List'!$A:$A,0))</f>
        <v>Active</v>
      </c>
      <c r="D165" s="175" t="str">
        <f>INDEX('Customer List'!$C:$C,MATCH('Full Customer List'!$B165,'Customer List'!$A:$A,0))</f>
        <v>STR owner</v>
      </c>
      <c r="E165" s="175" t="str">
        <f>INDEX('Customer List Mapping'!$C:$C,MATCH('Full Customer List'!D165,'Customer List Mapping'!$B:$B,0))</f>
        <v>STR Owner</v>
      </c>
      <c r="F165" s="208">
        <f>INDEX('Customer List'!$K:$K,MATCH('Full Customer List'!$B165,'Customer List'!$A:$A,0))</f>
        <v>12</v>
      </c>
      <c r="G165" s="208"/>
      <c r="H165" s="215">
        <v>45809</v>
      </c>
      <c r="I165" s="215"/>
      <c r="J165" s="208" t="str">
        <f>INDEX('Revenue by Customer'!K:K,MATCH('Full Customer List'!$B165,'Revenue by Customer'!$A:$A,0))</f>
        <v/>
      </c>
      <c r="K165" s="208" t="str">
        <f>INDEX('Revenue by Customer'!L:L,MATCH('Full Customer List'!$B165,'Revenue by Customer'!$A:$A,0))</f>
        <v/>
      </c>
      <c r="L165" s="208" t="str">
        <f>INDEX('Revenue by Customer'!M:M,MATCH('Full Customer List'!$B165,'Revenue by Customer'!$A:$A,0))</f>
        <v/>
      </c>
      <c r="M165" s="208" t="str">
        <f>INDEX('Revenue by Customer'!N:N,MATCH('Full Customer List'!$B165,'Revenue by Customer'!$A:$A,0))</f>
        <v/>
      </c>
      <c r="N165" s="208" t="str">
        <f>INDEX('Revenue by Customer'!O:O,MATCH('Full Customer List'!$B165,'Revenue by Customer'!$A:$A,0))</f>
        <v/>
      </c>
      <c r="O165" s="208">
        <f>INDEX('Revenue by Customer'!P:P,MATCH('Full Customer List'!$B165,'Revenue by Customer'!$A:$A,0))</f>
        <v>400</v>
      </c>
      <c r="P165" s="208">
        <f>INDEX('Revenue by Customer'!Q:Q,MATCH('Full Customer List'!$B165,'Revenue by Customer'!$A:$A,0))</f>
        <v>400</v>
      </c>
      <c r="Q165" s="208">
        <f>INDEX('Revenue by Customer'!R:R,MATCH('Full Customer List'!$B165,'Revenue by Customer'!$A:$A,0))</f>
        <v>400</v>
      </c>
      <c r="R165" s="208">
        <f>INDEX('Revenue by Customer'!S:S,MATCH('Full Customer List'!$B165,'Revenue by Customer'!$A:$A,0))</f>
        <v>400</v>
      </c>
      <c r="S165" s="208">
        <f>INDEX('Revenue by Customer'!T:T,MATCH('Full Customer List'!$B165,'Revenue by Customer'!$A:$A,0))</f>
        <v>400</v>
      </c>
      <c r="T165" s="208">
        <f>INDEX('Revenue by Customer'!U:U,MATCH('Full Customer List'!$B165,'Revenue by Customer'!$A:$A,0))</f>
        <v>400</v>
      </c>
      <c r="U165" s="208">
        <f>INDEX('Revenue by Customer'!V:V,MATCH('Full Customer List'!$B165,'Revenue by Customer'!$A:$A,0))</f>
        <v>400</v>
      </c>
      <c r="V165" s="208">
        <f>INDEX('Revenue by Customer'!W:W,MATCH('Full Customer List'!$B165,'Revenue by Customer'!$A:$A,0))</f>
        <v>400</v>
      </c>
      <c r="W165" s="208">
        <f>INDEX('Revenue by Customer'!X:X,MATCH('Full Customer List'!$B165,'Revenue by Customer'!$A:$A,0))</f>
        <v>430</v>
      </c>
      <c r="X165" s="208">
        <f>INDEX('Revenue by Customer'!Y:Y,MATCH('Full Customer List'!$B165,'Revenue by Customer'!$A:$A,0))</f>
        <v>400</v>
      </c>
      <c r="Y165" s="208">
        <f>INDEX('Revenue by Customer'!Z:Z,MATCH('Full Customer List'!$B165,'Revenue by Customer'!$A:$A,0))</f>
        <v>400</v>
      </c>
      <c r="Z165" s="208">
        <f>INDEX('Revenue by Customer'!AA:AA,MATCH('Full Customer List'!$B165,'Revenue by Customer'!$A:$A,0))</f>
        <v>400</v>
      </c>
      <c r="AA165" s="208">
        <f>INDEX('Revenue by Customer'!AB:AB,MATCH('Full Customer List'!$B165,'Revenue by Customer'!$A:$A,0))</f>
        <v>418</v>
      </c>
      <c r="AB165" s="208">
        <f>INDEX('Revenue by Customer'!AC:AC,MATCH('Full Customer List'!$B165,'Revenue by Customer'!$A:$A,0))</f>
        <v>418</v>
      </c>
    </row>
    <row r="166" spans="2:28" ht="12" customHeight="1">
      <c r="B166" s="175" t="s">
        <v>808</v>
      </c>
      <c r="C166" s="175" t="str">
        <f>INDEX('Customer List'!$B:$B,MATCH('Full Customer List'!$B166,'Customer List'!$A:$A,0))</f>
        <v>Former client</v>
      </c>
      <c r="D166" s="175" t="str">
        <f>INDEX('Customer List'!$C:$C,MATCH('Full Customer List'!$B166,'Customer List'!$A:$A,0))</f>
        <v>Small business</v>
      </c>
      <c r="E166" s="175" t="str">
        <f>INDEX('Customer List Mapping'!$C:$C,MATCH('Full Customer List'!D166,'Customer List Mapping'!$B:$B,0))</f>
        <v>Small Business</v>
      </c>
      <c r="F166" s="208" t="str">
        <f>INDEX('Customer List'!$K:$K,MATCH('Full Customer List'!$B166,'Customer List'!$A:$A,0))</f>
        <v/>
      </c>
      <c r="G166" s="208"/>
      <c r="H166" s="215">
        <v>44805</v>
      </c>
      <c r="I166" s="215">
        <v>46234</v>
      </c>
      <c r="J166" s="208">
        <f>INDEX('Revenue by Customer'!K:K,MATCH('Full Customer List'!$B166,'Revenue by Customer'!$A:$A,0))</f>
        <v>395</v>
      </c>
      <c r="K166" s="208">
        <f>INDEX('Revenue by Customer'!L:L,MATCH('Full Customer List'!$B166,'Revenue by Customer'!$A:$A,0))</f>
        <v>425</v>
      </c>
      <c r="L166" s="208">
        <f>INDEX('Revenue by Customer'!M:M,MATCH('Full Customer List'!$B166,'Revenue by Customer'!$A:$A,0))</f>
        <v>395</v>
      </c>
      <c r="M166" s="208">
        <f>INDEX('Revenue by Customer'!N:N,MATCH('Full Customer List'!$B166,'Revenue by Customer'!$A:$A,0))</f>
        <v>395</v>
      </c>
      <c r="N166" s="208">
        <f>INDEX('Revenue by Customer'!O:O,MATCH('Full Customer List'!$B166,'Revenue by Customer'!$A:$A,0))</f>
        <v>395</v>
      </c>
      <c r="O166" s="208">
        <f>INDEX('Revenue by Customer'!P:P,MATCH('Full Customer List'!$B166,'Revenue by Customer'!$A:$A,0))</f>
        <v>395</v>
      </c>
      <c r="P166" s="208">
        <f>INDEX('Revenue by Customer'!Q:Q,MATCH('Full Customer List'!$B166,'Revenue by Customer'!$A:$A,0))</f>
        <v>395</v>
      </c>
      <c r="Q166" s="208">
        <f>INDEX('Revenue by Customer'!R:R,MATCH('Full Customer List'!$B166,'Revenue by Customer'!$A:$A,0))</f>
        <v>395</v>
      </c>
      <c r="R166" s="208">
        <f>INDEX('Revenue by Customer'!S:S,MATCH('Full Customer List'!$B166,'Revenue by Customer'!$A:$A,0))</f>
        <v>405</v>
      </c>
      <c r="S166" s="208">
        <f>INDEX('Revenue by Customer'!T:T,MATCH('Full Customer List'!$B166,'Revenue by Customer'!$A:$A,0))</f>
        <v>405</v>
      </c>
      <c r="T166" s="208">
        <f>INDEX('Revenue by Customer'!U:U,MATCH('Full Customer List'!$B166,'Revenue by Customer'!$A:$A,0))</f>
        <v>405</v>
      </c>
      <c r="U166" s="208">
        <f>INDEX('Revenue by Customer'!V:V,MATCH('Full Customer List'!$B166,'Revenue by Customer'!$A:$A,0))</f>
        <v>405</v>
      </c>
      <c r="V166" s="208">
        <f>INDEX('Revenue by Customer'!W:W,MATCH('Full Customer List'!$B166,'Revenue by Customer'!$A:$A,0))</f>
        <v>405</v>
      </c>
      <c r="W166" s="208">
        <f>INDEX('Revenue by Customer'!X:X,MATCH('Full Customer List'!$B166,'Revenue by Customer'!$A:$A,0))</f>
        <v>420</v>
      </c>
      <c r="X166" s="208">
        <f>INDEX('Revenue by Customer'!Y:Y,MATCH('Full Customer List'!$B166,'Revenue by Customer'!$A:$A,0))</f>
        <v>405</v>
      </c>
      <c r="Y166" s="208">
        <f>INDEX('Revenue by Customer'!Z:Z,MATCH('Full Customer List'!$B166,'Revenue by Customer'!$A:$A,0))</f>
        <v>405</v>
      </c>
      <c r="Z166" s="208">
        <f>INDEX('Revenue by Customer'!AA:AA,MATCH('Full Customer List'!$B166,'Revenue by Customer'!$A:$A,0))</f>
        <v>405</v>
      </c>
      <c r="AA166" s="208">
        <f>INDEX('Revenue by Customer'!AB:AB,MATCH('Full Customer List'!$B166,'Revenue by Customer'!$A:$A,0))</f>
        <v>405</v>
      </c>
      <c r="AB166" s="208">
        <f>INDEX('Revenue by Customer'!AC:AC,MATCH('Full Customer List'!$B166,'Revenue by Customer'!$A:$A,0))</f>
        <v>405</v>
      </c>
    </row>
    <row r="167" spans="2:28" ht="12" customHeight="1">
      <c r="B167" s="175" t="s">
        <v>809</v>
      </c>
      <c r="C167" s="175" t="str">
        <f>INDEX('Customer List'!$B:$B,MATCH('Full Customer List'!$B167,'Customer List'!$A:$A,0))</f>
        <v>Active</v>
      </c>
      <c r="D167" s="175" t="str">
        <f>INDEX('Customer List'!$C:$C,MATCH('Full Customer List'!$B167,'Customer List'!$A:$A,0))</f>
        <v>STR owner</v>
      </c>
      <c r="E167" s="175" t="str">
        <f>INDEX('Customer List Mapping'!$C:$C,MATCH('Full Customer List'!D167,'Customer List Mapping'!$B:$B,0))</f>
        <v>STR Owner</v>
      </c>
      <c r="F167" s="208" t="str">
        <f>INDEX('Customer List'!$K:$K,MATCH('Full Customer List'!$B167,'Customer List'!$A:$A,0))</f>
        <v/>
      </c>
      <c r="G167" s="208"/>
      <c r="H167" s="215">
        <v>45778</v>
      </c>
      <c r="I167" s="215"/>
      <c r="J167" s="208" t="str">
        <f>INDEX('Revenue by Customer'!K:K,MATCH('Full Customer List'!$B167,'Revenue by Customer'!$A:$A,0))</f>
        <v/>
      </c>
      <c r="K167" s="208" t="str">
        <f>INDEX('Revenue by Customer'!L:L,MATCH('Full Customer List'!$B167,'Revenue by Customer'!$A:$A,0))</f>
        <v/>
      </c>
      <c r="L167" s="208" t="str">
        <f>INDEX('Revenue by Customer'!M:M,MATCH('Full Customer List'!$B167,'Revenue by Customer'!$A:$A,0))</f>
        <v/>
      </c>
      <c r="M167" s="208" t="str">
        <f>INDEX('Revenue by Customer'!N:N,MATCH('Full Customer List'!$B167,'Revenue by Customer'!$A:$A,0))</f>
        <v/>
      </c>
      <c r="N167" s="208">
        <f>INDEX('Revenue by Customer'!O:O,MATCH('Full Customer List'!$B167,'Revenue by Customer'!$A:$A,0))</f>
        <v>340</v>
      </c>
      <c r="O167" s="208">
        <f>INDEX('Revenue by Customer'!P:P,MATCH('Full Customer List'!$B167,'Revenue by Customer'!$A:$A,0))</f>
        <v>340</v>
      </c>
      <c r="P167" s="208">
        <f>INDEX('Revenue by Customer'!Q:Q,MATCH('Full Customer List'!$B167,'Revenue by Customer'!$A:$A,0))</f>
        <v>340</v>
      </c>
      <c r="Q167" s="208">
        <f>INDEX('Revenue by Customer'!R:R,MATCH('Full Customer List'!$B167,'Revenue by Customer'!$A:$A,0))</f>
        <v>400</v>
      </c>
      <c r="R167" s="208">
        <f>INDEX('Revenue by Customer'!S:S,MATCH('Full Customer List'!$B167,'Revenue by Customer'!$A:$A,0))</f>
        <v>400</v>
      </c>
      <c r="S167" s="208">
        <f>INDEX('Revenue by Customer'!T:T,MATCH('Full Customer List'!$B167,'Revenue by Customer'!$A:$A,0))</f>
        <v>400</v>
      </c>
      <c r="T167" s="208">
        <f>INDEX('Revenue by Customer'!U:U,MATCH('Full Customer List'!$B167,'Revenue by Customer'!$A:$A,0))</f>
        <v>400</v>
      </c>
      <c r="U167" s="208">
        <f>INDEX('Revenue by Customer'!V:V,MATCH('Full Customer List'!$B167,'Revenue by Customer'!$A:$A,0))</f>
        <v>400</v>
      </c>
      <c r="V167" s="208">
        <f>INDEX('Revenue by Customer'!W:W,MATCH('Full Customer List'!$B167,'Revenue by Customer'!$A:$A,0))</f>
        <v>400</v>
      </c>
      <c r="W167" s="208">
        <f>INDEX('Revenue by Customer'!X:X,MATCH('Full Customer List'!$B167,'Revenue by Customer'!$A:$A,0))</f>
        <v>400</v>
      </c>
      <c r="X167" s="208">
        <f>INDEX('Revenue by Customer'!Y:Y,MATCH('Full Customer List'!$B167,'Revenue by Customer'!$A:$A,0))</f>
        <v>400</v>
      </c>
      <c r="Y167" s="208">
        <f>INDEX('Revenue by Customer'!Z:Z,MATCH('Full Customer List'!$B167,'Revenue by Customer'!$A:$A,0))</f>
        <v>400</v>
      </c>
      <c r="Z167" s="208">
        <f>INDEX('Revenue by Customer'!AA:AA,MATCH('Full Customer List'!$B167,'Revenue by Customer'!$A:$A,0))</f>
        <v>418</v>
      </c>
      <c r="AA167" s="208">
        <f>INDEX('Revenue by Customer'!AB:AB,MATCH('Full Customer List'!$B167,'Revenue by Customer'!$A:$A,0))</f>
        <v>418</v>
      </c>
      <c r="AB167" s="208">
        <f>INDEX('Revenue by Customer'!AC:AC,MATCH('Full Customer List'!$B167,'Revenue by Customer'!$A:$A,0))</f>
        <v>418</v>
      </c>
    </row>
    <row r="168" spans="2:28" ht="12" customHeight="1">
      <c r="B168" s="175" t="s">
        <v>810</v>
      </c>
      <c r="C168" s="175" t="str">
        <f>INDEX('Customer List'!$B:$B,MATCH('Full Customer List'!$B168,'Customer List'!$A:$A,0))</f>
        <v>Active</v>
      </c>
      <c r="D168" s="175" t="str">
        <f>INDEX('Customer List'!$C:$C,MATCH('Full Customer List'!$B168,'Customer List'!$A:$A,0))</f>
        <v>STR owner</v>
      </c>
      <c r="E168" s="175" t="str">
        <f>INDEX('Customer List Mapping'!$C:$C,MATCH('Full Customer List'!D168,'Customer List Mapping'!$B:$B,0))</f>
        <v>STR Owner</v>
      </c>
      <c r="F168" s="208" t="str">
        <f>INDEX('Customer List'!$K:$K,MATCH('Full Customer List'!$B168,'Customer List'!$A:$A,0))</f>
        <v/>
      </c>
      <c r="G168" s="208"/>
      <c r="H168" s="215">
        <v>45261</v>
      </c>
      <c r="I168" s="215"/>
      <c r="J168" s="208">
        <f>INDEX('Revenue by Customer'!K:K,MATCH('Full Customer List'!$B168,'Revenue by Customer'!$A:$A,0))</f>
        <v>415</v>
      </c>
      <c r="K168" s="208">
        <f>INDEX('Revenue by Customer'!L:L,MATCH('Full Customer List'!$B168,'Revenue by Customer'!$A:$A,0))</f>
        <v>400</v>
      </c>
      <c r="L168" s="208">
        <f>INDEX('Revenue by Customer'!M:M,MATCH('Full Customer List'!$B168,'Revenue by Customer'!$A:$A,0))</f>
        <v>400</v>
      </c>
      <c r="M168" s="208">
        <f>INDEX('Revenue by Customer'!N:N,MATCH('Full Customer List'!$B168,'Revenue by Customer'!$A:$A,0))</f>
        <v>400</v>
      </c>
      <c r="N168" s="208">
        <f>INDEX('Revenue by Customer'!O:O,MATCH('Full Customer List'!$B168,'Revenue by Customer'!$A:$A,0))</f>
        <v>400</v>
      </c>
      <c r="O168" s="208">
        <f>INDEX('Revenue by Customer'!P:P,MATCH('Full Customer List'!$B168,'Revenue by Customer'!$A:$A,0))</f>
        <v>400</v>
      </c>
      <c r="P168" s="208">
        <f>INDEX('Revenue by Customer'!Q:Q,MATCH('Full Customer List'!$B168,'Revenue by Customer'!$A:$A,0))</f>
        <v>400</v>
      </c>
      <c r="Q168" s="208">
        <f>INDEX('Revenue by Customer'!R:R,MATCH('Full Customer List'!$B168,'Revenue by Customer'!$A:$A,0))</f>
        <v>400</v>
      </c>
      <c r="R168" s="208">
        <f>INDEX('Revenue by Customer'!S:S,MATCH('Full Customer List'!$B168,'Revenue by Customer'!$A:$A,0))</f>
        <v>400</v>
      </c>
      <c r="S168" s="208">
        <f>INDEX('Revenue by Customer'!T:T,MATCH('Full Customer List'!$B168,'Revenue by Customer'!$A:$A,0))</f>
        <v>400</v>
      </c>
      <c r="T168" s="208">
        <f>INDEX('Revenue by Customer'!U:U,MATCH('Full Customer List'!$B168,'Revenue by Customer'!$A:$A,0))</f>
        <v>400</v>
      </c>
      <c r="U168" s="208">
        <f>INDEX('Revenue by Customer'!V:V,MATCH('Full Customer List'!$B168,'Revenue by Customer'!$A:$A,0))</f>
        <v>400</v>
      </c>
      <c r="V168" s="208">
        <f>INDEX('Revenue by Customer'!W:W,MATCH('Full Customer List'!$B168,'Revenue by Customer'!$A:$A,0))</f>
        <v>400</v>
      </c>
      <c r="W168" s="208">
        <f>INDEX('Revenue by Customer'!X:X,MATCH('Full Customer List'!$B168,'Revenue by Customer'!$A:$A,0))</f>
        <v>430</v>
      </c>
      <c r="X168" s="208">
        <f>INDEX('Revenue by Customer'!Y:Y,MATCH('Full Customer List'!$B168,'Revenue by Customer'!$A:$A,0))</f>
        <v>400</v>
      </c>
      <c r="Y168" s="208">
        <f>INDEX('Revenue by Customer'!Z:Z,MATCH('Full Customer List'!$B168,'Revenue by Customer'!$A:$A,0))</f>
        <v>400</v>
      </c>
      <c r="Z168" s="208">
        <f>INDEX('Revenue by Customer'!AA:AA,MATCH('Full Customer List'!$B168,'Revenue by Customer'!$A:$A,0))</f>
        <v>400</v>
      </c>
      <c r="AA168" s="208">
        <f>INDEX('Revenue by Customer'!AB:AB,MATCH('Full Customer List'!$B168,'Revenue by Customer'!$A:$A,0))</f>
        <v>400</v>
      </c>
      <c r="AB168" s="208">
        <f>INDEX('Revenue by Customer'!AC:AC,MATCH('Full Customer List'!$B168,'Revenue by Customer'!$A:$A,0))</f>
        <v>400</v>
      </c>
    </row>
    <row r="169" spans="2:28" ht="12" customHeight="1">
      <c r="B169" s="175" t="s">
        <v>811</v>
      </c>
      <c r="C169" s="175" t="str">
        <f>INDEX('Customer List'!$B:$B,MATCH('Full Customer List'!$B169,'Customer List'!$A:$A,0))</f>
        <v>Former client</v>
      </c>
      <c r="D169" s="175" t="str">
        <f>INDEX('Customer List'!$C:$C,MATCH('Full Customer List'!$B169,'Customer List'!$A:$A,0))</f>
        <v>STR owner</v>
      </c>
      <c r="E169" s="175" t="str">
        <f>INDEX('Customer List Mapping'!$C:$C,MATCH('Full Customer List'!D169,'Customer List Mapping'!$B:$B,0))</f>
        <v>STR Owner</v>
      </c>
      <c r="F169" s="208" t="str">
        <f>INDEX('Customer List'!$K:$K,MATCH('Full Customer List'!$B169,'Customer List'!$A:$A,0))</f>
        <v/>
      </c>
      <c r="G169" s="208"/>
      <c r="H169" s="215">
        <v>45748</v>
      </c>
      <c r="I169" s="215"/>
      <c r="J169" s="208" t="str">
        <f>INDEX('Revenue by Customer'!K:K,MATCH('Full Customer List'!$B169,'Revenue by Customer'!$A:$A,0))</f>
        <v/>
      </c>
      <c r="K169" s="208" t="str">
        <f>INDEX('Revenue by Customer'!L:L,MATCH('Full Customer List'!$B169,'Revenue by Customer'!$A:$A,0))</f>
        <v/>
      </c>
      <c r="L169" s="208" t="str">
        <f>INDEX('Revenue by Customer'!M:M,MATCH('Full Customer List'!$B169,'Revenue by Customer'!$A:$A,0))</f>
        <v/>
      </c>
      <c r="M169" s="208">
        <f>INDEX('Revenue by Customer'!N:N,MATCH('Full Customer List'!$B169,'Revenue by Customer'!$A:$A,0))</f>
        <v>878.75</v>
      </c>
      <c r="N169" s="208">
        <f>INDEX('Revenue by Customer'!O:O,MATCH('Full Customer List'!$B169,'Revenue by Customer'!$A:$A,0))</f>
        <v>503.75</v>
      </c>
      <c r="O169" s="208">
        <f>INDEX('Revenue by Customer'!P:P,MATCH('Full Customer List'!$B169,'Revenue by Customer'!$A:$A,0))</f>
        <v>503.75</v>
      </c>
      <c r="P169" s="208">
        <f>INDEX('Revenue by Customer'!Q:Q,MATCH('Full Customer List'!$B169,'Revenue by Customer'!$A:$A,0))</f>
        <v>575</v>
      </c>
      <c r="Q169" s="208">
        <f>INDEX('Revenue by Customer'!R:R,MATCH('Full Customer List'!$B169,'Revenue by Customer'!$A:$A,0))</f>
        <v>575</v>
      </c>
      <c r="R169" s="208">
        <f>INDEX('Revenue by Customer'!S:S,MATCH('Full Customer List'!$B169,'Revenue by Customer'!$A:$A,0))</f>
        <v>575</v>
      </c>
      <c r="S169" s="208">
        <f>INDEX('Revenue by Customer'!T:T,MATCH('Full Customer List'!$B169,'Revenue by Customer'!$A:$A,0))</f>
        <v>575</v>
      </c>
      <c r="T169" s="208">
        <f>INDEX('Revenue by Customer'!U:U,MATCH('Full Customer List'!$B169,'Revenue by Customer'!$A:$A,0))</f>
        <v>575</v>
      </c>
      <c r="U169" s="208">
        <f>INDEX('Revenue by Customer'!V:V,MATCH('Full Customer List'!$B169,'Revenue by Customer'!$A:$A,0))</f>
        <v>575</v>
      </c>
      <c r="V169" s="208">
        <f>INDEX('Revenue by Customer'!W:W,MATCH('Full Customer List'!$B169,'Revenue by Customer'!$A:$A,0))</f>
        <v>575</v>
      </c>
      <c r="W169" s="208">
        <f>INDEX('Revenue by Customer'!X:X,MATCH('Full Customer List'!$B169,'Revenue by Customer'!$A:$A,0))</f>
        <v>795</v>
      </c>
      <c r="X169" s="208">
        <f>INDEX('Revenue by Customer'!Y:Y,MATCH('Full Customer List'!$B169,'Revenue by Customer'!$A:$A,0))</f>
        <v>575</v>
      </c>
      <c r="Y169" s="208" t="str">
        <f>INDEX('Revenue by Customer'!Z:Z,MATCH('Full Customer List'!$B169,'Revenue by Customer'!$A:$A,0))</f>
        <v/>
      </c>
      <c r="Z169" s="208" t="str">
        <f>INDEX('Revenue by Customer'!AA:AA,MATCH('Full Customer List'!$B169,'Revenue by Customer'!$A:$A,0))</f>
        <v/>
      </c>
      <c r="AA169" s="208" t="str">
        <f>INDEX('Revenue by Customer'!AB:AB,MATCH('Full Customer List'!$B169,'Revenue by Customer'!$A:$A,0))</f>
        <v/>
      </c>
      <c r="AB169" s="208" t="str">
        <f>INDEX('Revenue by Customer'!AC:AC,MATCH('Full Customer List'!$B169,'Revenue by Customer'!$A:$A,0))</f>
        <v/>
      </c>
    </row>
    <row r="170" spans="2:28" ht="12" customHeight="1">
      <c r="B170" s="175" t="s">
        <v>812</v>
      </c>
      <c r="C170" s="175" t="str">
        <f>INDEX('Customer List'!$B:$B,MATCH('Full Customer List'!$B170,'Customer List'!$A:$A,0))</f>
        <v>Active</v>
      </c>
      <c r="D170" s="175" t="str">
        <f>INDEX('Customer List'!$C:$C,MATCH('Full Customer List'!$B170,'Customer List'!$A:$A,0))</f>
        <v>Property manager</v>
      </c>
      <c r="E170" s="175" t="str">
        <f>INDEX('Customer List Mapping'!$C:$C,MATCH('Full Customer List'!D170,'Customer List Mapping'!$B:$B,0))</f>
        <v>Property Manager</v>
      </c>
      <c r="F170" s="208">
        <f>INDEX('Customer List'!$K:$K,MATCH('Full Customer List'!$B170,'Customer List'!$A:$A,0))</f>
        <v>15</v>
      </c>
      <c r="G170" s="208"/>
      <c r="H170" s="215">
        <v>46143</v>
      </c>
      <c r="I170" s="215"/>
      <c r="J170" s="208" t="str">
        <f>INDEX('Revenue by Customer'!K:K,MATCH('Full Customer List'!$B170,'Revenue by Customer'!$A:$A,0))</f>
        <v/>
      </c>
      <c r="K170" s="208" t="str">
        <f>INDEX('Revenue by Customer'!L:L,MATCH('Full Customer List'!$B170,'Revenue by Customer'!$A:$A,0))</f>
        <v/>
      </c>
      <c r="L170" s="208" t="str">
        <f>INDEX('Revenue by Customer'!M:M,MATCH('Full Customer List'!$B170,'Revenue by Customer'!$A:$A,0))</f>
        <v/>
      </c>
      <c r="M170" s="208" t="str">
        <f>INDEX('Revenue by Customer'!N:N,MATCH('Full Customer List'!$B170,'Revenue by Customer'!$A:$A,0))</f>
        <v/>
      </c>
      <c r="N170" s="208" t="str">
        <f>INDEX('Revenue by Customer'!O:O,MATCH('Full Customer List'!$B170,'Revenue by Customer'!$A:$A,0))</f>
        <v/>
      </c>
      <c r="O170" s="208" t="str">
        <f>INDEX('Revenue by Customer'!P:P,MATCH('Full Customer List'!$B170,'Revenue by Customer'!$A:$A,0))</f>
        <v/>
      </c>
      <c r="P170" s="208" t="str">
        <f>INDEX('Revenue by Customer'!Q:Q,MATCH('Full Customer List'!$B170,'Revenue by Customer'!$A:$A,0))</f>
        <v/>
      </c>
      <c r="Q170" s="208" t="str">
        <f>INDEX('Revenue by Customer'!R:R,MATCH('Full Customer List'!$B170,'Revenue by Customer'!$A:$A,0))</f>
        <v/>
      </c>
      <c r="R170" s="208" t="str">
        <f>INDEX('Revenue by Customer'!S:S,MATCH('Full Customer List'!$B170,'Revenue by Customer'!$A:$A,0))</f>
        <v/>
      </c>
      <c r="S170" s="208" t="str">
        <f>INDEX('Revenue by Customer'!T:T,MATCH('Full Customer List'!$B170,'Revenue by Customer'!$A:$A,0))</f>
        <v/>
      </c>
      <c r="T170" s="208" t="str">
        <f>INDEX('Revenue by Customer'!U:U,MATCH('Full Customer List'!$B170,'Revenue by Customer'!$A:$A,0))</f>
        <v/>
      </c>
      <c r="U170" s="208" t="str">
        <f>INDEX('Revenue by Customer'!V:V,MATCH('Full Customer List'!$B170,'Revenue by Customer'!$A:$A,0))</f>
        <v/>
      </c>
      <c r="V170" s="208" t="str">
        <f>INDEX('Revenue by Customer'!W:W,MATCH('Full Customer List'!$B170,'Revenue by Customer'!$A:$A,0))</f>
        <v/>
      </c>
      <c r="W170" s="208" t="str">
        <f>INDEX('Revenue by Customer'!X:X,MATCH('Full Customer List'!$B170,'Revenue by Customer'!$A:$A,0))</f>
        <v/>
      </c>
      <c r="X170" s="208" t="str">
        <f>INDEX('Revenue by Customer'!Y:Y,MATCH('Full Customer List'!$B170,'Revenue by Customer'!$A:$A,0))</f>
        <v/>
      </c>
      <c r="Y170" s="208" t="str">
        <f>INDEX('Revenue by Customer'!Z:Z,MATCH('Full Customer List'!$B170,'Revenue by Customer'!$A:$A,0))</f>
        <v/>
      </c>
      <c r="Z170" s="208">
        <f>INDEX('Revenue by Customer'!AA:AA,MATCH('Full Customer List'!$B170,'Revenue by Customer'!$A:$A,0))</f>
        <v>2696</v>
      </c>
      <c r="AA170" s="208">
        <f>INDEX('Revenue by Customer'!AB:AB,MATCH('Full Customer List'!$B170,'Revenue by Customer'!$A:$A,0))</f>
        <v>974</v>
      </c>
      <c r="AB170" s="208">
        <f>INDEX('Revenue by Customer'!AC:AC,MATCH('Full Customer List'!$B170,'Revenue by Customer'!$A:$A,0))</f>
        <v>1108</v>
      </c>
    </row>
    <row r="171" spans="2:28" ht="12" customHeight="1">
      <c r="B171" s="175" t="s">
        <v>813</v>
      </c>
      <c r="C171" s="175" t="str">
        <f>INDEX('Customer List'!$B:$B,MATCH('Full Customer List'!$B171,'Customer List'!$A:$A,0))</f>
        <v>Former client</v>
      </c>
      <c r="D171" s="175" t="str">
        <f>INDEX('Customer List'!$C:$C,MATCH('Full Customer List'!$B171,'Customer List'!$A:$A,0))</f>
        <v>Small business</v>
      </c>
      <c r="E171" s="175" t="str">
        <f>INDEX('Customer List Mapping'!$C:$C,MATCH('Full Customer List'!D171,'Customer List Mapping'!$B:$B,0))</f>
        <v>Small Business</v>
      </c>
      <c r="F171" s="208" t="str">
        <f>INDEX('Customer List'!$K:$K,MATCH('Full Customer List'!$B171,'Customer List'!$A:$A,0))</f>
        <v/>
      </c>
      <c r="G171" s="208"/>
      <c r="H171" s="215">
        <v>44317</v>
      </c>
      <c r="I171" s="215">
        <v>46234</v>
      </c>
      <c r="J171" s="208">
        <f>INDEX('Revenue by Customer'!K:K,MATCH('Full Customer List'!$B171,'Revenue by Customer'!$A:$A,0))</f>
        <v>385</v>
      </c>
      <c r="K171" s="208">
        <f>INDEX('Revenue by Customer'!L:L,MATCH('Full Customer List'!$B171,'Revenue by Customer'!$A:$A,0))</f>
        <v>385</v>
      </c>
      <c r="L171" s="208">
        <f>INDEX('Revenue by Customer'!M:M,MATCH('Full Customer List'!$B171,'Revenue by Customer'!$A:$A,0))</f>
        <v>385</v>
      </c>
      <c r="M171" s="208">
        <f>INDEX('Revenue by Customer'!N:N,MATCH('Full Customer List'!$B171,'Revenue by Customer'!$A:$A,0))</f>
        <v>385</v>
      </c>
      <c r="N171" s="208">
        <f>INDEX('Revenue by Customer'!O:O,MATCH('Full Customer List'!$B171,'Revenue by Customer'!$A:$A,0))</f>
        <v>385</v>
      </c>
      <c r="O171" s="208">
        <f>INDEX('Revenue by Customer'!P:P,MATCH('Full Customer List'!$B171,'Revenue by Customer'!$A:$A,0))</f>
        <v>385</v>
      </c>
      <c r="P171" s="208">
        <f>INDEX('Revenue by Customer'!Q:Q,MATCH('Full Customer List'!$B171,'Revenue by Customer'!$A:$A,0))</f>
        <v>385</v>
      </c>
      <c r="Q171" s="208">
        <f>INDEX('Revenue by Customer'!R:R,MATCH('Full Customer List'!$B171,'Revenue by Customer'!$A:$A,0))</f>
        <v>385</v>
      </c>
      <c r="R171" s="208">
        <f>INDEX('Revenue by Customer'!S:S,MATCH('Full Customer List'!$B171,'Revenue by Customer'!$A:$A,0))</f>
        <v>385</v>
      </c>
      <c r="S171" s="208">
        <f>INDEX('Revenue by Customer'!T:T,MATCH('Full Customer List'!$B171,'Revenue by Customer'!$A:$A,0))</f>
        <v>385</v>
      </c>
      <c r="T171" s="208">
        <f>INDEX('Revenue by Customer'!U:U,MATCH('Full Customer List'!$B171,'Revenue by Customer'!$A:$A,0))</f>
        <v>385</v>
      </c>
      <c r="U171" s="208">
        <f>INDEX('Revenue by Customer'!V:V,MATCH('Full Customer List'!$B171,'Revenue by Customer'!$A:$A,0))</f>
        <v>385</v>
      </c>
      <c r="V171" s="208">
        <f>INDEX('Revenue by Customer'!W:W,MATCH('Full Customer List'!$B171,'Revenue by Customer'!$A:$A,0))</f>
        <v>400</v>
      </c>
      <c r="W171" s="208">
        <f>INDEX('Revenue by Customer'!X:X,MATCH('Full Customer List'!$B171,'Revenue by Customer'!$A:$A,0))</f>
        <v>400</v>
      </c>
      <c r="X171" s="208">
        <f>INDEX('Revenue by Customer'!Y:Y,MATCH('Full Customer List'!$B171,'Revenue by Customer'!$A:$A,0))</f>
        <v>400</v>
      </c>
      <c r="Y171" s="208">
        <f>INDEX('Revenue by Customer'!Z:Z,MATCH('Full Customer List'!$B171,'Revenue by Customer'!$A:$A,0))</f>
        <v>400</v>
      </c>
      <c r="Z171" s="208">
        <f>INDEX('Revenue by Customer'!AA:AA,MATCH('Full Customer List'!$B171,'Revenue by Customer'!$A:$A,0))</f>
        <v>400</v>
      </c>
      <c r="AA171" s="208">
        <f>INDEX('Revenue by Customer'!AB:AB,MATCH('Full Customer List'!$B171,'Revenue by Customer'!$A:$A,0))</f>
        <v>400</v>
      </c>
      <c r="AB171" s="208">
        <f>INDEX('Revenue by Customer'!AC:AC,MATCH('Full Customer List'!$B171,'Revenue by Customer'!$A:$A,0))</f>
        <v>400</v>
      </c>
    </row>
    <row r="172" spans="2:28" ht="12" customHeight="1">
      <c r="B172" s="175" t="s">
        <v>815</v>
      </c>
      <c r="C172" s="175" t="str">
        <f>INDEX('Customer List'!$B:$B,MATCH('Full Customer List'!$B172,'Customer List'!$A:$A,0))</f>
        <v>Active</v>
      </c>
      <c r="D172" s="175" t="str">
        <f>INDEX('Customer List'!$C:$C,MATCH('Full Customer List'!$B172,'Customer List'!$A:$A,0))</f>
        <v>Property manager</v>
      </c>
      <c r="E172" s="175" t="str">
        <f>INDEX('Customer List Mapping'!$C:$C,MATCH('Full Customer List'!D172,'Customer List Mapping'!$B:$B,0))</f>
        <v>Property Manager</v>
      </c>
      <c r="F172" s="208">
        <f>INDEX('Customer List'!$K:$K,MATCH('Full Customer List'!$B172,'Customer List'!$A:$A,0))</f>
        <v>10</v>
      </c>
      <c r="G172" s="208"/>
      <c r="H172" s="215">
        <v>45809</v>
      </c>
      <c r="I172" s="215"/>
      <c r="J172" s="208" t="str">
        <f>INDEX('Revenue by Customer'!K:K,MATCH('Full Customer List'!$B172,'Revenue by Customer'!$A:$A,0))</f>
        <v/>
      </c>
      <c r="K172" s="208" t="str">
        <f>INDEX('Revenue by Customer'!L:L,MATCH('Full Customer List'!$B172,'Revenue by Customer'!$A:$A,0))</f>
        <v/>
      </c>
      <c r="L172" s="208" t="str">
        <f>INDEX('Revenue by Customer'!M:M,MATCH('Full Customer List'!$B172,'Revenue by Customer'!$A:$A,0))</f>
        <v/>
      </c>
      <c r="M172" s="208" t="str">
        <f>INDEX('Revenue by Customer'!N:N,MATCH('Full Customer List'!$B172,'Revenue by Customer'!$A:$A,0))</f>
        <v/>
      </c>
      <c r="N172" s="208" t="str">
        <f>INDEX('Revenue by Customer'!O:O,MATCH('Full Customer List'!$B172,'Revenue by Customer'!$A:$A,0))</f>
        <v/>
      </c>
      <c r="O172" s="208">
        <f>INDEX('Revenue by Customer'!P:P,MATCH('Full Customer List'!$B172,'Revenue by Customer'!$A:$A,0))</f>
        <v>350</v>
      </c>
      <c r="P172" s="208">
        <f>INDEX('Revenue by Customer'!Q:Q,MATCH('Full Customer List'!$B172,'Revenue by Customer'!$A:$A,0))</f>
        <v>360</v>
      </c>
      <c r="Q172" s="208">
        <f>INDEX('Revenue by Customer'!R:R,MATCH('Full Customer List'!$B172,'Revenue by Customer'!$A:$A,0))</f>
        <v>400</v>
      </c>
      <c r="R172" s="208">
        <f>INDEX('Revenue by Customer'!S:S,MATCH('Full Customer List'!$B172,'Revenue by Customer'!$A:$A,0))</f>
        <v>400</v>
      </c>
      <c r="S172" s="208">
        <f>INDEX('Revenue by Customer'!T:T,MATCH('Full Customer List'!$B172,'Revenue by Customer'!$A:$A,0))</f>
        <v>420</v>
      </c>
      <c r="T172" s="208">
        <f>INDEX('Revenue by Customer'!U:U,MATCH('Full Customer List'!$B172,'Revenue by Customer'!$A:$A,0))</f>
        <v>530</v>
      </c>
      <c r="U172" s="208">
        <f>INDEX('Revenue by Customer'!V:V,MATCH('Full Customer List'!$B172,'Revenue by Customer'!$A:$A,0))</f>
        <v>625</v>
      </c>
      <c r="V172" s="208">
        <f>INDEX('Revenue by Customer'!W:W,MATCH('Full Customer List'!$B172,'Revenue by Customer'!$A:$A,0))</f>
        <v>345</v>
      </c>
      <c r="W172" s="208">
        <f>INDEX('Revenue by Customer'!X:X,MATCH('Full Customer List'!$B172,'Revenue by Customer'!$A:$A,0))</f>
        <v>300</v>
      </c>
      <c r="X172" s="208">
        <f>INDEX('Revenue by Customer'!Y:Y,MATCH('Full Customer List'!$B172,'Revenue by Customer'!$A:$A,0))</f>
        <v>300</v>
      </c>
      <c r="Y172" s="208">
        <f>INDEX('Revenue by Customer'!Z:Z,MATCH('Full Customer List'!$B172,'Revenue by Customer'!$A:$A,0))</f>
        <v>300</v>
      </c>
      <c r="Z172" s="208">
        <f>INDEX('Revenue by Customer'!AA:AA,MATCH('Full Customer List'!$B172,'Revenue by Customer'!$A:$A,0))</f>
        <v>360</v>
      </c>
      <c r="AA172" s="208">
        <f>INDEX('Revenue by Customer'!AB:AB,MATCH('Full Customer List'!$B172,'Revenue by Customer'!$A:$A,0))</f>
        <v>360</v>
      </c>
      <c r="AB172" s="208">
        <f>INDEX('Revenue by Customer'!AC:AC,MATCH('Full Customer List'!$B172,'Revenue by Customer'!$A:$A,0))</f>
        <v>369.9</v>
      </c>
    </row>
    <row r="173" spans="2:28" ht="12" customHeight="1">
      <c r="B173" s="175" t="s">
        <v>816</v>
      </c>
      <c r="C173" s="175" t="str">
        <f>INDEX('Customer List'!$B:$B,MATCH('Full Customer List'!$B173,'Customer List'!$A:$A,0))</f>
        <v>Active</v>
      </c>
      <c r="D173" s="175" t="str">
        <f>INDEX('Customer List'!$C:$C,MATCH('Full Customer List'!$B173,'Customer List'!$A:$A,0))</f>
        <v>Property manager</v>
      </c>
      <c r="E173" s="175" t="str">
        <f>INDEX('Customer List Mapping'!$C:$C,MATCH('Full Customer List'!D173,'Customer List Mapping'!$B:$B,0))</f>
        <v>Property Manager</v>
      </c>
      <c r="F173" s="208">
        <f>INDEX('Customer List'!$K:$K,MATCH('Full Customer List'!$B173,'Customer List'!$A:$A,0))</f>
        <v>2</v>
      </c>
      <c r="G173" s="208"/>
      <c r="H173" s="215">
        <v>45839</v>
      </c>
      <c r="I173" s="215"/>
      <c r="J173" s="208" t="str">
        <f>INDEX('Revenue by Customer'!K:K,MATCH('Full Customer List'!$B173,'Revenue by Customer'!$A:$A,0))</f>
        <v/>
      </c>
      <c r="K173" s="208" t="str">
        <f>INDEX('Revenue by Customer'!L:L,MATCH('Full Customer List'!$B173,'Revenue by Customer'!$A:$A,0))</f>
        <v/>
      </c>
      <c r="L173" s="208" t="str">
        <f>INDEX('Revenue by Customer'!M:M,MATCH('Full Customer List'!$B173,'Revenue by Customer'!$A:$A,0))</f>
        <v/>
      </c>
      <c r="M173" s="208" t="str">
        <f>INDEX('Revenue by Customer'!N:N,MATCH('Full Customer List'!$B173,'Revenue by Customer'!$A:$A,0))</f>
        <v/>
      </c>
      <c r="N173" s="208" t="str">
        <f>INDEX('Revenue by Customer'!O:O,MATCH('Full Customer List'!$B173,'Revenue by Customer'!$A:$A,0))</f>
        <v/>
      </c>
      <c r="O173" s="208" t="str">
        <f>INDEX('Revenue by Customer'!P:P,MATCH('Full Customer List'!$B173,'Revenue by Customer'!$A:$A,0))</f>
        <v/>
      </c>
      <c r="P173" s="208">
        <f>INDEX('Revenue by Customer'!Q:Q,MATCH('Full Customer List'!$B173,'Revenue by Customer'!$A:$A,0))</f>
        <v>340</v>
      </c>
      <c r="Q173" s="208">
        <f>INDEX('Revenue by Customer'!R:R,MATCH('Full Customer List'!$B173,'Revenue by Customer'!$A:$A,0))</f>
        <v>340</v>
      </c>
      <c r="R173" s="208">
        <f>INDEX('Revenue by Customer'!S:S,MATCH('Full Customer List'!$B173,'Revenue by Customer'!$A:$A,0))</f>
        <v>340</v>
      </c>
      <c r="S173" s="208">
        <f>INDEX('Revenue by Customer'!T:T,MATCH('Full Customer List'!$B173,'Revenue by Customer'!$A:$A,0))</f>
        <v>400</v>
      </c>
      <c r="T173" s="208">
        <f>INDEX('Revenue by Customer'!U:U,MATCH('Full Customer List'!$B173,'Revenue by Customer'!$A:$A,0))</f>
        <v>400</v>
      </c>
      <c r="U173" s="208">
        <f>INDEX('Revenue by Customer'!V:V,MATCH('Full Customer List'!$B173,'Revenue by Customer'!$A:$A,0))</f>
        <v>400</v>
      </c>
      <c r="V173" s="208">
        <f>INDEX('Revenue by Customer'!W:W,MATCH('Full Customer List'!$B173,'Revenue by Customer'!$A:$A,0))</f>
        <v>430</v>
      </c>
      <c r="W173" s="208">
        <f>INDEX('Revenue by Customer'!X:X,MATCH('Full Customer List'!$B173,'Revenue by Customer'!$A:$A,0))</f>
        <v>400</v>
      </c>
      <c r="X173" s="208">
        <f>INDEX('Revenue by Customer'!Y:Y,MATCH('Full Customer List'!$B173,'Revenue by Customer'!$A:$A,0))</f>
        <v>400</v>
      </c>
      <c r="Y173" s="208">
        <f>INDEX('Revenue by Customer'!Z:Z,MATCH('Full Customer List'!$B173,'Revenue by Customer'!$A:$A,0))</f>
        <v>400</v>
      </c>
      <c r="Z173" s="208">
        <f>INDEX('Revenue by Customer'!AA:AA,MATCH('Full Customer List'!$B173,'Revenue by Customer'!$A:$A,0))</f>
        <v>400</v>
      </c>
      <c r="AA173" s="208">
        <f>INDEX('Revenue by Customer'!AB:AB,MATCH('Full Customer List'!$B173,'Revenue by Customer'!$A:$A,0))</f>
        <v>400</v>
      </c>
      <c r="AB173" s="208">
        <f>INDEX('Revenue by Customer'!AC:AC,MATCH('Full Customer List'!$B173,'Revenue by Customer'!$A:$A,0))</f>
        <v>358</v>
      </c>
    </row>
    <row r="174" spans="2:28" ht="12" customHeight="1">
      <c r="B174" s="175" t="s">
        <v>818</v>
      </c>
      <c r="C174" s="175" t="str">
        <f>INDEX('Customer List'!$B:$B,MATCH('Full Customer List'!$B174,'Customer List'!$A:$A,0))</f>
        <v>Former client</v>
      </c>
      <c r="D174" s="175" t="str">
        <f>INDEX('Customer List'!$C:$C,MATCH('Full Customer List'!$B174,'Customer List'!$A:$A,0))</f>
        <v>Small business</v>
      </c>
      <c r="E174" s="175" t="str">
        <f>INDEX('Customer List Mapping'!$C:$C,MATCH('Full Customer List'!D174,'Customer List Mapping'!$B:$B,0))</f>
        <v>Small Business</v>
      </c>
      <c r="F174" s="208" t="str">
        <f>INDEX('Customer List'!$K:$K,MATCH('Full Customer List'!$B174,'Customer List'!$A:$A,0))</f>
        <v/>
      </c>
      <c r="G174" s="208"/>
      <c r="H174" s="215">
        <v>44470</v>
      </c>
      <c r="I174" s="215">
        <v>46234</v>
      </c>
      <c r="J174" s="208">
        <f>INDEX('Revenue by Customer'!K:K,MATCH('Full Customer List'!$B174,'Revenue by Customer'!$A:$A,0))</f>
        <v>480</v>
      </c>
      <c r="K174" s="208">
        <f>INDEX('Revenue by Customer'!L:L,MATCH('Full Customer List'!$B174,'Revenue by Customer'!$A:$A,0))</f>
        <v>375</v>
      </c>
      <c r="L174" s="208">
        <f>INDEX('Revenue by Customer'!M:M,MATCH('Full Customer List'!$B174,'Revenue by Customer'!$A:$A,0))</f>
        <v>375</v>
      </c>
      <c r="M174" s="208">
        <f>INDEX('Revenue by Customer'!N:N,MATCH('Full Customer List'!$B174,'Revenue by Customer'!$A:$A,0))</f>
        <v>375</v>
      </c>
      <c r="N174" s="208">
        <f>INDEX('Revenue by Customer'!O:O,MATCH('Full Customer List'!$B174,'Revenue by Customer'!$A:$A,0))</f>
        <v>375</v>
      </c>
      <c r="O174" s="208">
        <f>INDEX('Revenue by Customer'!P:P,MATCH('Full Customer List'!$B174,'Revenue by Customer'!$A:$A,0))</f>
        <v>375</v>
      </c>
      <c r="P174" s="208">
        <f>INDEX('Revenue by Customer'!Q:Q,MATCH('Full Customer List'!$B174,'Revenue by Customer'!$A:$A,0))</f>
        <v>375</v>
      </c>
      <c r="Q174" s="208">
        <f>INDEX('Revenue by Customer'!R:R,MATCH('Full Customer List'!$B174,'Revenue by Customer'!$A:$A,0))</f>
        <v>375</v>
      </c>
      <c r="R174" s="208">
        <f>INDEX('Revenue by Customer'!S:S,MATCH('Full Customer List'!$B174,'Revenue by Customer'!$A:$A,0))</f>
        <v>375</v>
      </c>
      <c r="S174" s="208">
        <f>INDEX('Revenue by Customer'!T:T,MATCH('Full Customer List'!$B174,'Revenue by Customer'!$A:$A,0))</f>
        <v>385</v>
      </c>
      <c r="T174" s="208">
        <f>INDEX('Revenue by Customer'!U:U,MATCH('Full Customer List'!$B174,'Revenue by Customer'!$A:$A,0))</f>
        <v>385</v>
      </c>
      <c r="U174" s="208">
        <f>INDEX('Revenue by Customer'!V:V,MATCH('Full Customer List'!$B174,'Revenue by Customer'!$A:$A,0))</f>
        <v>385</v>
      </c>
      <c r="V174" s="208">
        <f>INDEX('Revenue by Customer'!W:W,MATCH('Full Customer List'!$B174,'Revenue by Customer'!$A:$A,0))</f>
        <v>385</v>
      </c>
      <c r="W174" s="208">
        <f>INDEX('Revenue by Customer'!X:X,MATCH('Full Customer List'!$B174,'Revenue by Customer'!$A:$A,0))</f>
        <v>445</v>
      </c>
      <c r="X174" s="208">
        <f>INDEX('Revenue by Customer'!Y:Y,MATCH('Full Customer List'!$B174,'Revenue by Customer'!$A:$A,0))</f>
        <v>385</v>
      </c>
      <c r="Y174" s="208">
        <f>INDEX('Revenue by Customer'!Z:Z,MATCH('Full Customer List'!$B174,'Revenue by Customer'!$A:$A,0))</f>
        <v>385</v>
      </c>
      <c r="Z174" s="208">
        <f>INDEX('Revenue by Customer'!AA:AA,MATCH('Full Customer List'!$B174,'Revenue by Customer'!$A:$A,0))</f>
        <v>385</v>
      </c>
      <c r="AA174" s="208">
        <f>INDEX('Revenue by Customer'!AB:AB,MATCH('Full Customer List'!$B174,'Revenue by Customer'!$A:$A,0))</f>
        <v>385</v>
      </c>
      <c r="AB174" s="208">
        <f>INDEX('Revenue by Customer'!AC:AC,MATCH('Full Customer List'!$B174,'Revenue by Customer'!$A:$A,0))</f>
        <v>385</v>
      </c>
    </row>
    <row r="175" spans="2:28" ht="12" customHeight="1">
      <c r="B175" s="175" t="s">
        <v>821</v>
      </c>
      <c r="C175" s="175" t="str">
        <f>INDEX('Customer List'!$B:$B,MATCH('Full Customer List'!$B175,'Customer List'!$A:$A,0))</f>
        <v>Former client</v>
      </c>
      <c r="D175" s="175" t="str">
        <f>INDEX('Customer List'!$C:$C,MATCH('Full Customer List'!$B175,'Customer List'!$A:$A,0))</f>
        <v>Property manager</v>
      </c>
      <c r="E175" s="175" t="str">
        <f>INDEX('Customer List Mapping'!$C:$C,MATCH('Full Customer List'!D175,'Customer List Mapping'!$B:$B,0))</f>
        <v>Property Manager</v>
      </c>
      <c r="F175" s="208">
        <f>INDEX('Customer List'!$K:$K,MATCH('Full Customer List'!$B175,'Customer List'!$A:$A,0))</f>
        <v>0</v>
      </c>
      <c r="G175" s="208"/>
      <c r="H175" s="215">
        <v>45778</v>
      </c>
      <c r="I175" s="215">
        <v>46142</v>
      </c>
      <c r="J175" s="208" t="str">
        <f>INDEX('Revenue by Customer'!K:K,MATCH('Full Customer List'!$B175,'Revenue by Customer'!$A:$A,0))</f>
        <v/>
      </c>
      <c r="K175" s="208" t="str">
        <f>INDEX('Revenue by Customer'!L:L,MATCH('Full Customer List'!$B175,'Revenue by Customer'!$A:$A,0))</f>
        <v/>
      </c>
      <c r="L175" s="208" t="str">
        <f>INDEX('Revenue by Customer'!M:M,MATCH('Full Customer List'!$B175,'Revenue by Customer'!$A:$A,0))</f>
        <v/>
      </c>
      <c r="M175" s="208" t="str">
        <f>INDEX('Revenue by Customer'!N:N,MATCH('Full Customer List'!$B175,'Revenue by Customer'!$A:$A,0))</f>
        <v/>
      </c>
      <c r="N175" s="208">
        <f>INDEX('Revenue by Customer'!O:O,MATCH('Full Customer List'!$B175,'Revenue by Customer'!$A:$A,0))</f>
        <v>820</v>
      </c>
      <c r="O175" s="208">
        <f>INDEX('Revenue by Customer'!P:P,MATCH('Full Customer List'!$B175,'Revenue by Customer'!$A:$A,0))</f>
        <v>520</v>
      </c>
      <c r="P175" s="208">
        <f>INDEX('Revenue by Customer'!Q:Q,MATCH('Full Customer List'!$B175,'Revenue by Customer'!$A:$A,0))</f>
        <v>520</v>
      </c>
      <c r="Q175" s="208">
        <f>INDEX('Revenue by Customer'!R:R,MATCH('Full Customer List'!$B175,'Revenue by Customer'!$A:$A,0))</f>
        <v>500</v>
      </c>
      <c r="R175" s="208">
        <f>INDEX('Revenue by Customer'!S:S,MATCH('Full Customer List'!$B175,'Revenue by Customer'!$A:$A,0))</f>
        <v>500</v>
      </c>
      <c r="S175" s="208">
        <f>INDEX('Revenue by Customer'!T:T,MATCH('Full Customer List'!$B175,'Revenue by Customer'!$A:$A,0))</f>
        <v>490</v>
      </c>
      <c r="T175" s="208">
        <f>INDEX('Revenue by Customer'!U:U,MATCH('Full Customer List'!$B175,'Revenue by Customer'!$A:$A,0))</f>
        <v>490</v>
      </c>
      <c r="U175" s="208">
        <f>INDEX('Revenue by Customer'!V:V,MATCH('Full Customer List'!$B175,'Revenue by Customer'!$A:$A,0))</f>
        <v>520</v>
      </c>
      <c r="V175" s="208">
        <f>INDEX('Revenue by Customer'!W:W,MATCH('Full Customer List'!$B175,'Revenue by Customer'!$A:$A,0))</f>
        <v>520</v>
      </c>
      <c r="W175" s="208">
        <f>INDEX('Revenue by Customer'!X:X,MATCH('Full Customer List'!$B175,'Revenue by Customer'!$A:$A,0))</f>
        <v>580</v>
      </c>
      <c r="X175" s="208">
        <f>INDEX('Revenue by Customer'!Y:Y,MATCH('Full Customer List'!$B175,'Revenue by Customer'!$A:$A,0))</f>
        <v>520</v>
      </c>
      <c r="Y175" s="208">
        <f>INDEX('Revenue by Customer'!Z:Z,MATCH('Full Customer List'!$B175,'Revenue by Customer'!$A:$A,0))</f>
        <v>520</v>
      </c>
      <c r="Z175" s="208" t="str">
        <f>INDEX('Revenue by Customer'!AA:AA,MATCH('Full Customer List'!$B175,'Revenue by Customer'!$A:$A,0))</f>
        <v/>
      </c>
      <c r="AA175" s="208" t="str">
        <f>INDEX('Revenue by Customer'!AB:AB,MATCH('Full Customer List'!$B175,'Revenue by Customer'!$A:$A,0))</f>
        <v/>
      </c>
      <c r="AB175" s="208" t="str">
        <f>INDEX('Revenue by Customer'!AC:AC,MATCH('Full Customer List'!$B175,'Revenue by Customer'!$A:$A,0))</f>
        <v/>
      </c>
    </row>
    <row r="176" spans="2:28" ht="12" customHeight="1">
      <c r="B176" s="175" t="s">
        <v>822</v>
      </c>
      <c r="C176" s="175" t="str">
        <f>INDEX('Customer List'!$B:$B,MATCH('Full Customer List'!$B176,'Customer List'!$A:$A,0))</f>
        <v>Former client</v>
      </c>
      <c r="D176" s="175" t="str">
        <f>INDEX('Customer List'!$C:$C,MATCH('Full Customer List'!$B176,'Customer List'!$A:$A,0))</f>
        <v>Property manager</v>
      </c>
      <c r="E176" s="175" t="str">
        <f>INDEX('Customer List Mapping'!$C:$C,MATCH('Full Customer List'!D176,'Customer List Mapping'!$B:$B,0))</f>
        <v>Property Manager</v>
      </c>
      <c r="F176" s="208">
        <f>INDEX('Customer List'!$K:$K,MATCH('Full Customer List'!$B176,'Customer List'!$A:$A,0))</f>
        <v>0</v>
      </c>
      <c r="G176" s="208"/>
      <c r="H176" s="215">
        <v>45323</v>
      </c>
      <c r="I176" s="215">
        <v>46203</v>
      </c>
      <c r="J176" s="208">
        <f>INDEX('Revenue by Customer'!K:K,MATCH('Full Customer List'!$B176,'Revenue by Customer'!$A:$A,0))</f>
        <v>585</v>
      </c>
      <c r="K176" s="208">
        <f>INDEX('Revenue by Customer'!L:L,MATCH('Full Customer List'!$B176,'Revenue by Customer'!$A:$A,0))</f>
        <v>475</v>
      </c>
      <c r="L176" s="208">
        <f>INDEX('Revenue by Customer'!M:M,MATCH('Full Customer List'!$B176,'Revenue by Customer'!$A:$A,0))</f>
        <v>550</v>
      </c>
      <c r="M176" s="208">
        <f>INDEX('Revenue by Customer'!N:N,MATCH('Full Customer List'!$B176,'Revenue by Customer'!$A:$A,0))</f>
        <v>550</v>
      </c>
      <c r="N176" s="208">
        <f>INDEX('Revenue by Customer'!O:O,MATCH('Full Customer List'!$B176,'Revenue by Customer'!$A:$A,0))</f>
        <v>550</v>
      </c>
      <c r="O176" s="208">
        <f>INDEX('Revenue by Customer'!P:P,MATCH('Full Customer List'!$B176,'Revenue by Customer'!$A:$A,0))</f>
        <v>550</v>
      </c>
      <c r="P176" s="208">
        <f>INDEX('Revenue by Customer'!Q:Q,MATCH('Full Customer List'!$B176,'Revenue by Customer'!$A:$A,0))</f>
        <v>550</v>
      </c>
      <c r="Q176" s="208">
        <f>INDEX('Revenue by Customer'!R:R,MATCH('Full Customer List'!$B176,'Revenue by Customer'!$A:$A,0))</f>
        <v>550</v>
      </c>
      <c r="R176" s="208">
        <f>INDEX('Revenue by Customer'!S:S,MATCH('Full Customer List'!$B176,'Revenue by Customer'!$A:$A,0))</f>
        <v>400</v>
      </c>
      <c r="S176" s="208">
        <f>INDEX('Revenue by Customer'!T:T,MATCH('Full Customer List'!$B176,'Revenue by Customer'!$A:$A,0))</f>
        <v>400</v>
      </c>
      <c r="T176" s="208">
        <f>INDEX('Revenue by Customer'!U:U,MATCH('Full Customer List'!$B176,'Revenue by Customer'!$A:$A,0))</f>
        <v>400</v>
      </c>
      <c r="U176" s="208">
        <f>INDEX('Revenue by Customer'!V:V,MATCH('Full Customer List'!$B176,'Revenue by Customer'!$A:$A,0))</f>
        <v>400</v>
      </c>
      <c r="V176" s="208">
        <f>INDEX('Revenue by Customer'!W:W,MATCH('Full Customer List'!$B176,'Revenue by Customer'!$A:$A,0))</f>
        <v>685</v>
      </c>
      <c r="W176" s="208">
        <f>INDEX('Revenue by Customer'!X:X,MATCH('Full Customer List'!$B176,'Revenue by Customer'!$A:$A,0))</f>
        <v>358</v>
      </c>
      <c r="X176" s="208">
        <f>INDEX('Revenue by Customer'!Y:Y,MATCH('Full Customer List'!$B176,'Revenue by Customer'!$A:$A,0))</f>
        <v>358</v>
      </c>
      <c r="Y176" s="208">
        <f>INDEX('Revenue by Customer'!Z:Z,MATCH('Full Customer List'!$B176,'Revenue by Customer'!$A:$A,0))</f>
        <v>358</v>
      </c>
      <c r="Z176" s="208">
        <f>INDEX('Revenue by Customer'!AA:AA,MATCH('Full Customer List'!$B176,'Revenue by Customer'!$A:$A,0))</f>
        <v>358</v>
      </c>
      <c r="AA176" s="208">
        <f>INDEX('Revenue by Customer'!AB:AB,MATCH('Full Customer List'!$B176,'Revenue by Customer'!$A:$A,0))</f>
        <v>358</v>
      </c>
      <c r="AB176" s="208" t="str">
        <f>INDEX('Revenue by Customer'!AC:AC,MATCH('Full Customer List'!$B176,'Revenue by Customer'!$A:$A,0))</f>
        <v/>
      </c>
    </row>
    <row r="177" spans="2:28" ht="12" customHeight="1">
      <c r="B177" s="175" t="s">
        <v>823</v>
      </c>
      <c r="C177" s="175" t="str">
        <f>INDEX('Customer List'!$B:$B,MATCH('Full Customer List'!$B177,'Customer List'!$A:$A,0))</f>
        <v>Former client</v>
      </c>
      <c r="D177" s="175" t="str">
        <f>INDEX('Customer List'!$C:$C,MATCH('Full Customer List'!$B177,'Customer List'!$A:$A,0))</f>
        <v>Small business</v>
      </c>
      <c r="E177" s="175" t="str">
        <f>INDEX('Customer List Mapping'!$C:$C,MATCH('Full Customer List'!D177,'Customer List Mapping'!$B:$B,0))</f>
        <v>Small Business</v>
      </c>
      <c r="F177" s="208" t="str">
        <f>INDEX('Customer List'!$K:$K,MATCH('Full Customer List'!$B177,'Customer List'!$A:$A,0))</f>
        <v/>
      </c>
      <c r="G177" s="208"/>
      <c r="H177" s="215">
        <v>45170</v>
      </c>
      <c r="I177" s="215">
        <v>46234</v>
      </c>
      <c r="J177" s="208">
        <f>INDEX('Revenue by Customer'!K:K,MATCH('Full Customer List'!$B177,'Revenue by Customer'!$A:$A,0))</f>
        <v>375</v>
      </c>
      <c r="K177" s="208">
        <f>INDEX('Revenue by Customer'!L:L,MATCH('Full Customer List'!$B177,'Revenue by Customer'!$A:$A,0))</f>
        <v>375</v>
      </c>
      <c r="L177" s="208">
        <f>INDEX('Revenue by Customer'!M:M,MATCH('Full Customer List'!$B177,'Revenue by Customer'!$A:$A,0))</f>
        <v>375</v>
      </c>
      <c r="M177" s="208">
        <f>INDEX('Revenue by Customer'!N:N,MATCH('Full Customer List'!$B177,'Revenue by Customer'!$A:$A,0))</f>
        <v>375</v>
      </c>
      <c r="N177" s="208">
        <f>INDEX('Revenue by Customer'!O:O,MATCH('Full Customer List'!$B177,'Revenue by Customer'!$A:$A,0))</f>
        <v>375</v>
      </c>
      <c r="O177" s="208">
        <f>INDEX('Revenue by Customer'!P:P,MATCH('Full Customer List'!$B177,'Revenue by Customer'!$A:$A,0))</f>
        <v>375</v>
      </c>
      <c r="P177" s="208">
        <f>INDEX('Revenue by Customer'!Q:Q,MATCH('Full Customer List'!$B177,'Revenue by Customer'!$A:$A,0))</f>
        <v>375</v>
      </c>
      <c r="Q177" s="208">
        <f>INDEX('Revenue by Customer'!R:R,MATCH('Full Customer List'!$B177,'Revenue by Customer'!$A:$A,0))</f>
        <v>375</v>
      </c>
      <c r="R177" s="208">
        <f>INDEX('Revenue by Customer'!S:S,MATCH('Full Customer List'!$B177,'Revenue by Customer'!$A:$A,0))</f>
        <v>375</v>
      </c>
      <c r="S177" s="208">
        <f>INDEX('Revenue by Customer'!T:T,MATCH('Full Customer List'!$B177,'Revenue by Customer'!$A:$A,0))</f>
        <v>385</v>
      </c>
      <c r="T177" s="208">
        <f>INDEX('Revenue by Customer'!U:U,MATCH('Full Customer List'!$B177,'Revenue by Customer'!$A:$A,0))</f>
        <v>385</v>
      </c>
      <c r="U177" s="208">
        <f>INDEX('Revenue by Customer'!V:V,MATCH('Full Customer List'!$B177,'Revenue by Customer'!$A:$A,0))</f>
        <v>385</v>
      </c>
      <c r="V177" s="208">
        <f>INDEX('Revenue by Customer'!W:W,MATCH('Full Customer List'!$B177,'Revenue by Customer'!$A:$A,0))</f>
        <v>385</v>
      </c>
      <c r="W177" s="208">
        <f>INDEX('Revenue by Customer'!X:X,MATCH('Full Customer List'!$B177,'Revenue by Customer'!$A:$A,0))</f>
        <v>385</v>
      </c>
      <c r="X177" s="208">
        <f>INDEX('Revenue by Customer'!Y:Y,MATCH('Full Customer List'!$B177,'Revenue by Customer'!$A:$A,0))</f>
        <v>385</v>
      </c>
      <c r="Y177" s="208">
        <f>INDEX('Revenue by Customer'!Z:Z,MATCH('Full Customer List'!$B177,'Revenue by Customer'!$A:$A,0))</f>
        <v>385</v>
      </c>
      <c r="Z177" s="208">
        <f>INDEX('Revenue by Customer'!AA:AA,MATCH('Full Customer List'!$B177,'Revenue by Customer'!$A:$A,0))</f>
        <v>385</v>
      </c>
      <c r="AA177" s="208">
        <f>INDEX('Revenue by Customer'!AB:AB,MATCH('Full Customer List'!$B177,'Revenue by Customer'!$A:$A,0))</f>
        <v>385</v>
      </c>
      <c r="AB177" s="208">
        <f>INDEX('Revenue by Customer'!AC:AC,MATCH('Full Customer List'!$B177,'Revenue by Customer'!$A:$A,0))</f>
        <v>385</v>
      </c>
    </row>
    <row r="178" spans="2:28" ht="12" customHeight="1">
      <c r="B178" s="175" t="s">
        <v>825</v>
      </c>
      <c r="C178" s="175" t="str">
        <f>INDEX('Customer List'!$B:$B,MATCH('Full Customer List'!$B178,'Customer List'!$A:$A,0))</f>
        <v>Active</v>
      </c>
      <c r="D178" s="175" t="str">
        <f>INDEX('Customer List'!$C:$C,MATCH('Full Customer List'!$B178,'Customer List'!$A:$A,0))</f>
        <v>Property manager</v>
      </c>
      <c r="E178" s="175" t="str">
        <f>INDEX('Customer List Mapping'!$C:$C,MATCH('Full Customer List'!D178,'Customer List Mapping'!$B:$B,0))</f>
        <v>Property Manager</v>
      </c>
      <c r="F178" s="208">
        <f>INDEX('Customer List'!$K:$K,MATCH('Full Customer List'!$B178,'Customer List'!$A:$A,0))</f>
        <v>3</v>
      </c>
      <c r="G178" s="208"/>
      <c r="H178" s="215">
        <v>45413</v>
      </c>
      <c r="I178" s="215"/>
      <c r="J178" s="208">
        <f>INDEX('Revenue by Customer'!K:K,MATCH('Full Customer List'!$B178,'Revenue by Customer'!$A:$A,0))</f>
        <v>400</v>
      </c>
      <c r="K178" s="208">
        <f>INDEX('Revenue by Customer'!L:L,MATCH('Full Customer List'!$B178,'Revenue by Customer'!$A:$A,0))</f>
        <v>325</v>
      </c>
      <c r="L178" s="208">
        <f>INDEX('Revenue by Customer'!M:M,MATCH('Full Customer List'!$B178,'Revenue by Customer'!$A:$A,0))</f>
        <v>325</v>
      </c>
      <c r="M178" s="208">
        <f>INDEX('Revenue by Customer'!N:N,MATCH('Full Customer List'!$B178,'Revenue by Customer'!$A:$A,0))</f>
        <v>575</v>
      </c>
      <c r="N178" s="208">
        <f>INDEX('Revenue by Customer'!O:O,MATCH('Full Customer List'!$B178,'Revenue by Customer'!$A:$A,0))</f>
        <v>325</v>
      </c>
      <c r="O178" s="208">
        <f>INDEX('Revenue by Customer'!P:P,MATCH('Full Customer List'!$B178,'Revenue by Customer'!$A:$A,0))</f>
        <v>325</v>
      </c>
      <c r="P178" s="208">
        <f>INDEX('Revenue by Customer'!Q:Q,MATCH('Full Customer List'!$B178,'Revenue by Customer'!$A:$A,0))</f>
        <v>430</v>
      </c>
      <c r="Q178" s="208">
        <f>INDEX('Revenue by Customer'!R:R,MATCH('Full Customer List'!$B178,'Revenue by Customer'!$A:$A,0))</f>
        <v>360</v>
      </c>
      <c r="R178" s="208">
        <f>INDEX('Revenue by Customer'!S:S,MATCH('Full Customer List'!$B178,'Revenue by Customer'!$A:$A,0))</f>
        <v>360</v>
      </c>
      <c r="S178" s="208">
        <f>INDEX('Revenue by Customer'!T:T,MATCH('Full Customer List'!$B178,'Revenue by Customer'!$A:$A,0))</f>
        <v>360</v>
      </c>
      <c r="T178" s="208">
        <f>INDEX('Revenue by Customer'!U:U,MATCH('Full Customer List'!$B178,'Revenue by Customer'!$A:$A,0))</f>
        <v>375</v>
      </c>
      <c r="U178" s="208">
        <f>INDEX('Revenue by Customer'!V:V,MATCH('Full Customer List'!$B178,'Revenue by Customer'!$A:$A,0))</f>
        <v>375</v>
      </c>
      <c r="V178" s="208">
        <f>INDEX('Revenue by Customer'!W:W,MATCH('Full Customer List'!$B178,'Revenue by Customer'!$A:$A,0))</f>
        <v>465</v>
      </c>
      <c r="W178" s="208">
        <f>INDEX('Revenue by Customer'!X:X,MATCH('Full Customer List'!$B178,'Revenue by Customer'!$A:$A,0))</f>
        <v>375</v>
      </c>
      <c r="X178" s="208">
        <f>INDEX('Revenue by Customer'!Y:Y,MATCH('Full Customer List'!$B178,'Revenue by Customer'!$A:$A,0))</f>
        <v>375</v>
      </c>
      <c r="Y178" s="208">
        <f>INDEX('Revenue by Customer'!Z:Z,MATCH('Full Customer List'!$B178,'Revenue by Customer'!$A:$A,0))</f>
        <v>375</v>
      </c>
      <c r="Z178" s="208">
        <f>INDEX('Revenue by Customer'!AA:AA,MATCH('Full Customer List'!$B178,'Revenue by Customer'!$A:$A,0))</f>
        <v>375</v>
      </c>
      <c r="AA178" s="208">
        <f>INDEX('Revenue by Customer'!AB:AB,MATCH('Full Customer List'!$B178,'Revenue by Customer'!$A:$A,0))</f>
        <v>375</v>
      </c>
      <c r="AB178" s="208">
        <f>INDEX('Revenue by Customer'!AC:AC,MATCH('Full Customer List'!$B178,'Revenue by Customer'!$A:$A,0))</f>
        <v>418</v>
      </c>
    </row>
    <row r="179" spans="2:28" ht="12" customHeight="1">
      <c r="B179" s="175" t="s">
        <v>826</v>
      </c>
      <c r="C179" s="175" t="str">
        <f>INDEX('Customer List'!$B:$B,MATCH('Full Customer List'!$B179,'Customer List'!$A:$A,0))</f>
        <v>Active</v>
      </c>
      <c r="D179" s="175" t="str">
        <f>INDEX('Customer List'!$C:$C,MATCH('Full Customer List'!$B179,'Customer List'!$A:$A,0))</f>
        <v>STR owner</v>
      </c>
      <c r="E179" s="175" t="str">
        <f>INDEX('Customer List Mapping'!$C:$C,MATCH('Full Customer List'!D179,'Customer List Mapping'!$B:$B,0))</f>
        <v>STR Owner</v>
      </c>
      <c r="F179" s="208">
        <f>INDEX('Customer List'!$K:$K,MATCH('Full Customer List'!$B179,'Customer List'!$A:$A,0))</f>
        <v>0</v>
      </c>
      <c r="G179" s="208"/>
      <c r="H179" s="215">
        <v>44958</v>
      </c>
      <c r="I179" s="215"/>
      <c r="J179" s="208">
        <f>INDEX('Revenue by Customer'!K:K,MATCH('Full Customer List'!$B179,'Revenue by Customer'!$A:$A,0))</f>
        <v>500</v>
      </c>
      <c r="K179" s="208">
        <f>INDEX('Revenue by Customer'!L:L,MATCH('Full Customer List'!$B179,'Revenue by Customer'!$A:$A,0))</f>
        <v>425</v>
      </c>
      <c r="L179" s="208">
        <f>INDEX('Revenue by Customer'!M:M,MATCH('Full Customer List'!$B179,'Revenue by Customer'!$A:$A,0))</f>
        <v>300</v>
      </c>
      <c r="M179" s="208">
        <f>INDEX('Revenue by Customer'!N:N,MATCH('Full Customer List'!$B179,'Revenue by Customer'!$A:$A,0))</f>
        <v>300</v>
      </c>
      <c r="N179" s="208">
        <f>INDEX('Revenue by Customer'!O:O,MATCH('Full Customer List'!$B179,'Revenue by Customer'!$A:$A,0))</f>
        <v>400</v>
      </c>
      <c r="O179" s="208">
        <f>INDEX('Revenue by Customer'!P:P,MATCH('Full Customer List'!$B179,'Revenue by Customer'!$A:$A,0))</f>
        <v>400</v>
      </c>
      <c r="P179" s="208">
        <f>INDEX('Revenue by Customer'!Q:Q,MATCH('Full Customer List'!$B179,'Revenue by Customer'!$A:$A,0))</f>
        <v>400</v>
      </c>
      <c r="Q179" s="208">
        <f>INDEX('Revenue by Customer'!R:R,MATCH('Full Customer List'!$B179,'Revenue by Customer'!$A:$A,0))</f>
        <v>400</v>
      </c>
      <c r="R179" s="208">
        <f>INDEX('Revenue by Customer'!S:S,MATCH('Full Customer List'!$B179,'Revenue by Customer'!$A:$A,0))</f>
        <v>200</v>
      </c>
      <c r="S179" s="208">
        <f>INDEX('Revenue by Customer'!T:T,MATCH('Full Customer List'!$B179,'Revenue by Customer'!$A:$A,0))</f>
        <v>350</v>
      </c>
      <c r="T179" s="208">
        <f>INDEX('Revenue by Customer'!U:U,MATCH('Full Customer List'!$B179,'Revenue by Customer'!$A:$A,0))</f>
        <v>350</v>
      </c>
      <c r="U179" s="208">
        <f>INDEX('Revenue by Customer'!V:V,MATCH('Full Customer List'!$B179,'Revenue by Customer'!$A:$A,0))</f>
        <v>350</v>
      </c>
      <c r="V179" s="208">
        <f>INDEX('Revenue by Customer'!W:W,MATCH('Full Customer List'!$B179,'Revenue by Customer'!$A:$A,0))</f>
        <v>350</v>
      </c>
      <c r="W179" s="208">
        <f>INDEX('Revenue by Customer'!X:X,MATCH('Full Customer List'!$B179,'Revenue by Customer'!$A:$A,0))</f>
        <v>485</v>
      </c>
      <c r="X179" s="208">
        <f>INDEX('Revenue by Customer'!Y:Y,MATCH('Full Customer List'!$B179,'Revenue by Customer'!$A:$A,0))</f>
        <v>410</v>
      </c>
      <c r="Y179" s="208">
        <f>INDEX('Revenue by Customer'!Z:Z,MATCH('Full Customer List'!$B179,'Revenue by Customer'!$A:$A,0))</f>
        <v>410</v>
      </c>
      <c r="Z179" s="208">
        <f>INDEX('Revenue by Customer'!AA:AA,MATCH('Full Customer List'!$B179,'Revenue by Customer'!$A:$A,0))</f>
        <v>410</v>
      </c>
      <c r="AA179" s="208">
        <f>INDEX('Revenue by Customer'!AB:AB,MATCH('Full Customer List'!$B179,'Revenue by Customer'!$A:$A,0))</f>
        <v>410</v>
      </c>
      <c r="AB179" s="208">
        <f>INDEX('Revenue by Customer'!AC:AC,MATCH('Full Customer List'!$B179,'Revenue by Customer'!$A:$A,0))</f>
        <v>410</v>
      </c>
    </row>
    <row r="180" spans="2:28" ht="12" customHeight="1">
      <c r="B180" s="175" t="s">
        <v>827</v>
      </c>
      <c r="C180" s="175" t="str">
        <f>INDEX('Customer List'!$B:$B,MATCH('Full Customer List'!$B180,'Customer List'!$A:$A,0))</f>
        <v>Active</v>
      </c>
      <c r="D180" s="175" t="str">
        <f>INDEX('Customer List'!$C:$C,MATCH('Full Customer List'!$B180,'Customer List'!$A:$A,0))</f>
        <v>STR owner</v>
      </c>
      <c r="E180" s="175" t="str">
        <f>INDEX('Customer List Mapping'!$C:$C,MATCH('Full Customer List'!D180,'Customer List Mapping'!$B:$B,0))</f>
        <v>STR Owner</v>
      </c>
      <c r="F180" s="208">
        <f>INDEX('Customer List'!$K:$K,MATCH('Full Customer List'!$B180,'Customer List'!$A:$A,0))</f>
        <v>2</v>
      </c>
      <c r="G180" s="208"/>
      <c r="H180" s="215">
        <v>45931</v>
      </c>
      <c r="I180" s="215"/>
      <c r="J180" s="208" t="str">
        <f>INDEX('Revenue by Customer'!K:K,MATCH('Full Customer List'!$B180,'Revenue by Customer'!$A:$A,0))</f>
        <v/>
      </c>
      <c r="K180" s="208" t="str">
        <f>INDEX('Revenue by Customer'!L:L,MATCH('Full Customer List'!$B180,'Revenue by Customer'!$A:$A,0))</f>
        <v/>
      </c>
      <c r="L180" s="208" t="str">
        <f>INDEX('Revenue by Customer'!M:M,MATCH('Full Customer List'!$B180,'Revenue by Customer'!$A:$A,0))</f>
        <v/>
      </c>
      <c r="M180" s="208" t="str">
        <f>INDEX('Revenue by Customer'!N:N,MATCH('Full Customer List'!$B180,'Revenue by Customer'!$A:$A,0))</f>
        <v/>
      </c>
      <c r="N180" s="208" t="str">
        <f>INDEX('Revenue by Customer'!O:O,MATCH('Full Customer List'!$B180,'Revenue by Customer'!$A:$A,0))</f>
        <v/>
      </c>
      <c r="O180" s="208" t="str">
        <f>INDEX('Revenue by Customer'!P:P,MATCH('Full Customer List'!$B180,'Revenue by Customer'!$A:$A,0))</f>
        <v/>
      </c>
      <c r="P180" s="208" t="str">
        <f>INDEX('Revenue by Customer'!Q:Q,MATCH('Full Customer List'!$B180,'Revenue by Customer'!$A:$A,0))</f>
        <v/>
      </c>
      <c r="Q180" s="208" t="str">
        <f>INDEX('Revenue by Customer'!R:R,MATCH('Full Customer List'!$B180,'Revenue by Customer'!$A:$A,0))</f>
        <v/>
      </c>
      <c r="R180" s="208" t="str">
        <f>INDEX('Revenue by Customer'!S:S,MATCH('Full Customer List'!$B180,'Revenue by Customer'!$A:$A,0))</f>
        <v/>
      </c>
      <c r="S180" s="208">
        <f>INDEX('Revenue by Customer'!T:T,MATCH('Full Customer List'!$B180,'Revenue by Customer'!$A:$A,0))</f>
        <v>700</v>
      </c>
      <c r="T180" s="208">
        <f>INDEX('Revenue by Customer'!U:U,MATCH('Full Customer List'!$B180,'Revenue by Customer'!$A:$A,0))</f>
        <v>400</v>
      </c>
      <c r="U180" s="208">
        <f>INDEX('Revenue by Customer'!V:V,MATCH('Full Customer List'!$B180,'Revenue by Customer'!$A:$A,0))</f>
        <v>420</v>
      </c>
      <c r="V180" s="208">
        <f>INDEX('Revenue by Customer'!W:W,MATCH('Full Customer List'!$B180,'Revenue by Customer'!$A:$A,0))</f>
        <v>270</v>
      </c>
      <c r="W180" s="208">
        <f>INDEX('Revenue by Customer'!X:X,MATCH('Full Customer List'!$B180,'Revenue by Customer'!$A:$A,0))</f>
        <v>525</v>
      </c>
      <c r="X180" s="208">
        <f>INDEX('Revenue by Customer'!Y:Y,MATCH('Full Customer List'!$B180,'Revenue by Customer'!$A:$A,0))</f>
        <v>420</v>
      </c>
      <c r="Y180" s="208">
        <f>INDEX('Revenue by Customer'!Z:Z,MATCH('Full Customer List'!$B180,'Revenue by Customer'!$A:$A,0))</f>
        <v>420</v>
      </c>
      <c r="Z180" s="208">
        <f>INDEX('Revenue by Customer'!AA:AA,MATCH('Full Customer List'!$B180,'Revenue by Customer'!$A:$A,0))</f>
        <v>420</v>
      </c>
      <c r="AA180" s="208">
        <f>INDEX('Revenue by Customer'!AB:AB,MATCH('Full Customer List'!$B180,'Revenue by Customer'!$A:$A,0))</f>
        <v>420</v>
      </c>
      <c r="AB180" s="208">
        <f>INDEX('Revenue by Customer'!AC:AC,MATCH('Full Customer List'!$B180,'Revenue by Customer'!$A:$A,0))</f>
        <v>420</v>
      </c>
    </row>
    <row r="181" spans="2:28" ht="12" customHeight="1">
      <c r="B181" s="175" t="s">
        <v>828</v>
      </c>
      <c r="C181" s="175" t="str">
        <f>INDEX('Customer List'!$B:$B,MATCH('Full Customer List'!$B181,'Customer List'!$A:$A,0))</f>
        <v>Former client</v>
      </c>
      <c r="D181" s="175" t="str">
        <f>INDEX('Customer List'!$C:$C,MATCH('Full Customer List'!$B181,'Customer List'!$A:$A,0))</f>
        <v>STR owner</v>
      </c>
      <c r="E181" s="175" t="str">
        <f>INDEX('Customer List Mapping'!$C:$C,MATCH('Full Customer List'!D181,'Customer List Mapping'!$B:$B,0))</f>
        <v>STR Owner</v>
      </c>
      <c r="F181" s="208" t="str">
        <f>INDEX('Customer List'!$K:$K,MATCH('Full Customer List'!$B181,'Customer List'!$A:$A,0))</f>
        <v/>
      </c>
      <c r="G181" s="208"/>
      <c r="H181" s="215">
        <v>45809</v>
      </c>
      <c r="I181" s="215">
        <v>46173</v>
      </c>
      <c r="J181" s="208" t="str">
        <f>INDEX('Revenue by Customer'!K:K,MATCH('Full Customer List'!$B181,'Revenue by Customer'!$A:$A,0))</f>
        <v/>
      </c>
      <c r="K181" s="208" t="str">
        <f>INDEX('Revenue by Customer'!L:L,MATCH('Full Customer List'!$B181,'Revenue by Customer'!$A:$A,0))</f>
        <v/>
      </c>
      <c r="L181" s="208" t="str">
        <f>INDEX('Revenue by Customer'!M:M,MATCH('Full Customer List'!$B181,'Revenue by Customer'!$A:$A,0))</f>
        <v/>
      </c>
      <c r="M181" s="208" t="str">
        <f>INDEX('Revenue by Customer'!N:N,MATCH('Full Customer List'!$B181,'Revenue by Customer'!$A:$A,0))</f>
        <v/>
      </c>
      <c r="N181" s="208" t="str">
        <f>INDEX('Revenue by Customer'!O:O,MATCH('Full Customer List'!$B181,'Revenue by Customer'!$A:$A,0))</f>
        <v/>
      </c>
      <c r="O181" s="208">
        <f>INDEX('Revenue by Customer'!P:P,MATCH('Full Customer List'!$B181,'Revenue by Customer'!$A:$A,0))</f>
        <v>660</v>
      </c>
      <c r="P181" s="208">
        <f>INDEX('Revenue by Customer'!Q:Q,MATCH('Full Customer List'!$B181,'Revenue by Customer'!$A:$A,0))</f>
        <v>619.25</v>
      </c>
      <c r="Q181" s="208">
        <f>INDEX('Revenue by Customer'!R:R,MATCH('Full Customer List'!$B181,'Revenue by Customer'!$A:$A,0))</f>
        <v>360</v>
      </c>
      <c r="R181" s="208">
        <f>INDEX('Revenue by Customer'!S:S,MATCH('Full Customer List'!$B181,'Revenue by Customer'!$A:$A,0))</f>
        <v>420</v>
      </c>
      <c r="S181" s="208">
        <f>INDEX('Revenue by Customer'!T:T,MATCH('Full Customer List'!$B181,'Revenue by Customer'!$A:$A,0))</f>
        <v>440</v>
      </c>
      <c r="T181" s="208">
        <f>INDEX('Revenue by Customer'!U:U,MATCH('Full Customer List'!$B181,'Revenue by Customer'!$A:$A,0))</f>
        <v>440</v>
      </c>
      <c r="U181" s="208">
        <f>INDEX('Revenue by Customer'!V:V,MATCH('Full Customer List'!$B181,'Revenue by Customer'!$A:$A,0))</f>
        <v>440</v>
      </c>
      <c r="V181" s="208">
        <f>INDEX('Revenue by Customer'!W:W,MATCH('Full Customer List'!$B181,'Revenue by Customer'!$A:$A,0))</f>
        <v>440</v>
      </c>
      <c r="W181" s="208">
        <f>INDEX('Revenue by Customer'!X:X,MATCH('Full Customer List'!$B181,'Revenue by Customer'!$A:$A,0))</f>
        <v>500</v>
      </c>
      <c r="X181" s="208">
        <f>INDEX('Revenue by Customer'!Y:Y,MATCH('Full Customer List'!$B181,'Revenue by Customer'!$A:$A,0))</f>
        <v>440</v>
      </c>
      <c r="Y181" s="208">
        <f>INDEX('Revenue by Customer'!Z:Z,MATCH('Full Customer List'!$B181,'Revenue by Customer'!$A:$A,0))</f>
        <v>440</v>
      </c>
      <c r="Z181" s="208">
        <f>INDEX('Revenue by Customer'!AA:AA,MATCH('Full Customer List'!$B181,'Revenue by Customer'!$A:$A,0))</f>
        <v>440</v>
      </c>
      <c r="AA181" s="208">
        <f>INDEX('Revenue by Customer'!AB:AB,MATCH('Full Customer List'!$B181,'Revenue by Customer'!$A:$A,0))</f>
        <v>40</v>
      </c>
      <c r="AB181" s="208" t="str">
        <f>INDEX('Revenue by Customer'!AC:AC,MATCH('Full Customer List'!$B181,'Revenue by Customer'!$A:$A,0))</f>
        <v/>
      </c>
    </row>
    <row r="182" spans="2:28" ht="12" customHeight="1">
      <c r="B182" s="175" t="s">
        <v>829</v>
      </c>
      <c r="C182" s="175" t="str">
        <f>INDEX('Customer List'!$B:$B,MATCH('Full Customer List'!$B182,'Customer List'!$A:$A,0))</f>
        <v>Former client</v>
      </c>
      <c r="D182" s="175" t="str">
        <f>INDEX('Customer List'!$C:$C,MATCH('Full Customer List'!$B182,'Customer List'!$A:$A,0))</f>
        <v>STR owner</v>
      </c>
      <c r="E182" s="175" t="str">
        <f>INDEX('Customer List Mapping'!$C:$C,MATCH('Full Customer List'!D182,'Customer List Mapping'!$B:$B,0))</f>
        <v>STR Owner</v>
      </c>
      <c r="F182" s="208">
        <f>INDEX('Customer List'!$K:$K,MATCH('Full Customer List'!$B182,'Customer List'!$A:$A,0))</f>
        <v>25</v>
      </c>
      <c r="G182" s="208"/>
      <c r="H182" s="215">
        <v>45566</v>
      </c>
      <c r="I182" s="215">
        <v>46203</v>
      </c>
      <c r="J182" s="208">
        <f>INDEX('Revenue by Customer'!K:K,MATCH('Full Customer List'!$B182,'Revenue by Customer'!$A:$A,0))</f>
        <v>395</v>
      </c>
      <c r="K182" s="208">
        <f>INDEX('Revenue by Customer'!L:L,MATCH('Full Customer List'!$B182,'Revenue by Customer'!$A:$A,0))</f>
        <v>395</v>
      </c>
      <c r="L182" s="208">
        <f>INDEX('Revenue by Customer'!M:M,MATCH('Full Customer List'!$B182,'Revenue by Customer'!$A:$A,0))</f>
        <v>395</v>
      </c>
      <c r="M182" s="208">
        <f>INDEX('Revenue by Customer'!N:N,MATCH('Full Customer List'!$B182,'Revenue by Customer'!$A:$A,0))</f>
        <v>395</v>
      </c>
      <c r="N182" s="208">
        <f>INDEX('Revenue by Customer'!O:O,MATCH('Full Customer List'!$B182,'Revenue by Customer'!$A:$A,0))</f>
        <v>395</v>
      </c>
      <c r="O182" s="208">
        <f>INDEX('Revenue by Customer'!P:P,MATCH('Full Customer List'!$B182,'Revenue by Customer'!$A:$A,0))</f>
        <v>395</v>
      </c>
      <c r="P182" s="208">
        <f>INDEX('Revenue by Customer'!Q:Q,MATCH('Full Customer List'!$B182,'Revenue by Customer'!$A:$A,0))</f>
        <v>395</v>
      </c>
      <c r="Q182" s="208">
        <f>INDEX('Revenue by Customer'!R:R,MATCH('Full Customer List'!$B182,'Revenue by Customer'!$A:$A,0))</f>
        <v>395</v>
      </c>
      <c r="R182" s="208">
        <f>INDEX('Revenue by Customer'!S:S,MATCH('Full Customer List'!$B182,'Revenue by Customer'!$A:$A,0))</f>
        <v>395</v>
      </c>
      <c r="S182" s="208">
        <f>INDEX('Revenue by Customer'!T:T,MATCH('Full Customer List'!$B182,'Revenue by Customer'!$A:$A,0))</f>
        <v>400</v>
      </c>
      <c r="T182" s="208">
        <f>INDEX('Revenue by Customer'!U:U,MATCH('Full Customer List'!$B182,'Revenue by Customer'!$A:$A,0))</f>
        <v>400</v>
      </c>
      <c r="U182" s="208">
        <f>INDEX('Revenue by Customer'!V:V,MATCH('Full Customer List'!$B182,'Revenue by Customer'!$A:$A,0))</f>
        <v>400</v>
      </c>
      <c r="V182" s="208">
        <f>INDEX('Revenue by Customer'!W:W,MATCH('Full Customer List'!$B182,'Revenue by Customer'!$A:$A,0))</f>
        <v>400</v>
      </c>
      <c r="W182" s="208">
        <f>INDEX('Revenue by Customer'!X:X,MATCH('Full Customer List'!$B182,'Revenue by Customer'!$A:$A,0))</f>
        <v>400</v>
      </c>
      <c r="X182" s="208">
        <f>INDEX('Revenue by Customer'!Y:Y,MATCH('Full Customer List'!$B182,'Revenue by Customer'!$A:$A,0))</f>
        <v>400</v>
      </c>
      <c r="Y182" s="208">
        <f>INDEX('Revenue by Customer'!Z:Z,MATCH('Full Customer List'!$B182,'Revenue by Customer'!$A:$A,0))</f>
        <v>400</v>
      </c>
      <c r="Z182" s="208">
        <f>INDEX('Revenue by Customer'!AA:AA,MATCH('Full Customer List'!$B182,'Revenue by Customer'!$A:$A,0))</f>
        <v>400</v>
      </c>
      <c r="AA182" s="208">
        <f>INDEX('Revenue by Customer'!AB:AB,MATCH('Full Customer List'!$B182,'Revenue by Customer'!$A:$A,0))</f>
        <v>400</v>
      </c>
      <c r="AB182" s="208" t="str">
        <f>INDEX('Revenue by Customer'!AC:AC,MATCH('Full Customer List'!$B182,'Revenue by Customer'!$A:$A,0))</f>
        <v/>
      </c>
    </row>
    <row r="183" spans="2:28" ht="12" customHeight="1">
      <c r="B183" s="175" t="s">
        <v>830</v>
      </c>
      <c r="C183" s="175" t="str">
        <f>INDEX('Customer List'!$B:$B,MATCH('Full Customer List'!$B183,'Customer List'!$A:$A,0))</f>
        <v>Former client</v>
      </c>
      <c r="D183" s="175" t="str">
        <f>INDEX('Customer List'!$C:$C,MATCH('Full Customer List'!$B183,'Customer List'!$A:$A,0))</f>
        <v>Property manager</v>
      </c>
      <c r="E183" s="175" t="str">
        <f>INDEX('Customer List Mapping'!$C:$C,MATCH('Full Customer List'!D183,'Customer List Mapping'!$B:$B,0))</f>
        <v>Property Manager</v>
      </c>
      <c r="F183" s="208">
        <f>INDEX('Customer List'!$K:$K,MATCH('Full Customer List'!$B183,'Customer List'!$A:$A,0))</f>
        <v>4</v>
      </c>
      <c r="G183" s="208"/>
      <c r="H183" s="215">
        <v>45839</v>
      </c>
      <c r="I183" s="215">
        <v>46203</v>
      </c>
      <c r="J183" s="208" t="str">
        <f>INDEX('Revenue by Customer'!K:K,MATCH('Full Customer List'!$B183,'Revenue by Customer'!$A:$A,0))</f>
        <v/>
      </c>
      <c r="K183" s="208" t="str">
        <f>INDEX('Revenue by Customer'!L:L,MATCH('Full Customer List'!$B183,'Revenue by Customer'!$A:$A,0))</f>
        <v/>
      </c>
      <c r="L183" s="208" t="str">
        <f>INDEX('Revenue by Customer'!M:M,MATCH('Full Customer List'!$B183,'Revenue by Customer'!$A:$A,0))</f>
        <v/>
      </c>
      <c r="M183" s="208" t="str">
        <f>INDEX('Revenue by Customer'!N:N,MATCH('Full Customer List'!$B183,'Revenue by Customer'!$A:$A,0))</f>
        <v/>
      </c>
      <c r="N183" s="208" t="str">
        <f>INDEX('Revenue by Customer'!O:O,MATCH('Full Customer List'!$B183,'Revenue by Customer'!$A:$A,0))</f>
        <v/>
      </c>
      <c r="O183" s="208" t="str">
        <f>INDEX('Revenue by Customer'!P:P,MATCH('Full Customer List'!$B183,'Revenue by Customer'!$A:$A,0))</f>
        <v/>
      </c>
      <c r="P183" s="208" t="str">
        <f>INDEX('Revenue by Customer'!Q:Q,MATCH('Full Customer List'!$B183,'Revenue by Customer'!$A:$A,0))</f>
        <v/>
      </c>
      <c r="Q183" s="208">
        <f>INDEX('Revenue by Customer'!R:R,MATCH('Full Customer List'!$B183,'Revenue by Customer'!$A:$A,0))</f>
        <v>490</v>
      </c>
      <c r="R183" s="208">
        <f>INDEX('Revenue by Customer'!S:S,MATCH('Full Customer List'!$B183,'Revenue by Customer'!$A:$A,0))</f>
        <v>340</v>
      </c>
      <c r="S183" s="208">
        <f>INDEX('Revenue by Customer'!T:T,MATCH('Full Customer List'!$B183,'Revenue by Customer'!$A:$A,0))</f>
        <v>340</v>
      </c>
      <c r="T183" s="208">
        <f>INDEX('Revenue by Customer'!U:U,MATCH('Full Customer List'!$B183,'Revenue by Customer'!$A:$A,0))</f>
        <v>400</v>
      </c>
      <c r="U183" s="208">
        <f>INDEX('Revenue by Customer'!V:V,MATCH('Full Customer List'!$B183,'Revenue by Customer'!$A:$A,0))</f>
        <v>400</v>
      </c>
      <c r="V183" s="208">
        <f>INDEX('Revenue by Customer'!W:W,MATCH('Full Customer List'!$B183,'Revenue by Customer'!$A:$A,0))</f>
        <v>400</v>
      </c>
      <c r="W183" s="208">
        <f>INDEX('Revenue by Customer'!X:X,MATCH('Full Customer List'!$B183,'Revenue by Customer'!$A:$A,0))</f>
        <v>400</v>
      </c>
      <c r="X183" s="208">
        <f>INDEX('Revenue by Customer'!Y:Y,MATCH('Full Customer List'!$B183,'Revenue by Customer'!$A:$A,0))</f>
        <v>400</v>
      </c>
      <c r="Y183" s="208">
        <f>INDEX('Revenue by Customer'!Z:Z,MATCH('Full Customer List'!$B183,'Revenue by Customer'!$A:$A,0))</f>
        <v>400</v>
      </c>
      <c r="Z183" s="208">
        <f>INDEX('Revenue by Customer'!AA:AA,MATCH('Full Customer List'!$B183,'Revenue by Customer'!$A:$A,0))</f>
        <v>400</v>
      </c>
      <c r="AA183" s="208">
        <f>INDEX('Revenue by Customer'!AB:AB,MATCH('Full Customer List'!$B183,'Revenue by Customer'!$A:$A,0))</f>
        <v>400</v>
      </c>
      <c r="AB183" s="208" t="str">
        <f>INDEX('Revenue by Customer'!AC:AC,MATCH('Full Customer List'!$B183,'Revenue by Customer'!$A:$A,0))</f>
        <v/>
      </c>
    </row>
    <row r="184" spans="2:28" ht="12" customHeight="1">
      <c r="B184" s="175" t="s">
        <v>831</v>
      </c>
      <c r="C184" s="175" t="str">
        <f>INDEX('Customer List'!$B:$B,MATCH('Full Customer List'!$B184,'Customer List'!$A:$A,0))</f>
        <v>Former client</v>
      </c>
      <c r="D184" s="175" t="str">
        <f>INDEX('Customer List'!$C:$C,MATCH('Full Customer List'!$B184,'Customer List'!$A:$A,0))</f>
        <v>Small business</v>
      </c>
      <c r="E184" s="175" t="str">
        <f>INDEX('Customer List Mapping'!$C:$C,MATCH('Full Customer List'!D184,'Customer List Mapping'!$B:$B,0))</f>
        <v>Small Business</v>
      </c>
      <c r="F184" s="208" t="str">
        <f>INDEX('Customer List'!$K:$K,MATCH('Full Customer List'!$B184,'Customer List'!$A:$A,0))</f>
        <v/>
      </c>
      <c r="G184" s="208"/>
      <c r="H184" s="215">
        <v>45809</v>
      </c>
      <c r="I184" s="215">
        <v>46173</v>
      </c>
      <c r="J184" s="208" t="str">
        <f>INDEX('Revenue by Customer'!K:K,MATCH('Full Customer List'!$B184,'Revenue by Customer'!$A:$A,0))</f>
        <v/>
      </c>
      <c r="K184" s="208" t="str">
        <f>INDEX('Revenue by Customer'!L:L,MATCH('Full Customer List'!$B184,'Revenue by Customer'!$A:$A,0))</f>
        <v/>
      </c>
      <c r="L184" s="208" t="str">
        <f>INDEX('Revenue by Customer'!M:M,MATCH('Full Customer List'!$B184,'Revenue by Customer'!$A:$A,0))</f>
        <v/>
      </c>
      <c r="M184" s="208" t="str">
        <f>INDEX('Revenue by Customer'!N:N,MATCH('Full Customer List'!$B184,'Revenue by Customer'!$A:$A,0))</f>
        <v/>
      </c>
      <c r="N184" s="208" t="str">
        <f>INDEX('Revenue by Customer'!O:O,MATCH('Full Customer List'!$B184,'Revenue by Customer'!$A:$A,0))</f>
        <v/>
      </c>
      <c r="O184" s="208">
        <f>INDEX('Revenue by Customer'!P:P,MATCH('Full Customer List'!$B184,'Revenue by Customer'!$A:$A,0))</f>
        <v>340</v>
      </c>
      <c r="P184" s="208">
        <f>INDEX('Revenue by Customer'!Q:Q,MATCH('Full Customer List'!$B184,'Revenue by Customer'!$A:$A,0))</f>
        <v>340</v>
      </c>
      <c r="Q184" s="208">
        <f>INDEX('Revenue by Customer'!R:R,MATCH('Full Customer List'!$B184,'Revenue by Customer'!$A:$A,0))</f>
        <v>340</v>
      </c>
      <c r="R184" s="208">
        <f>INDEX('Revenue by Customer'!S:S,MATCH('Full Customer List'!$B184,'Revenue by Customer'!$A:$A,0))</f>
        <v>1285</v>
      </c>
      <c r="S184" s="208">
        <f>INDEX('Revenue by Customer'!T:T,MATCH('Full Customer List'!$B184,'Revenue by Customer'!$A:$A,0))</f>
        <v>340</v>
      </c>
      <c r="T184" s="208">
        <f>INDEX('Revenue by Customer'!U:U,MATCH('Full Customer List'!$B184,'Revenue by Customer'!$A:$A,0))</f>
        <v>340</v>
      </c>
      <c r="U184" s="208">
        <f>INDEX('Revenue by Customer'!V:V,MATCH('Full Customer List'!$B184,'Revenue by Customer'!$A:$A,0))</f>
        <v>340</v>
      </c>
      <c r="V184" s="208">
        <f>INDEX('Revenue by Customer'!W:W,MATCH('Full Customer List'!$B184,'Revenue by Customer'!$A:$A,0))</f>
        <v>340</v>
      </c>
      <c r="W184" s="208">
        <f>INDEX('Revenue by Customer'!X:X,MATCH('Full Customer List'!$B184,'Revenue by Customer'!$A:$A,0))</f>
        <v>340</v>
      </c>
      <c r="X184" s="208">
        <f>INDEX('Revenue by Customer'!Y:Y,MATCH('Full Customer List'!$B184,'Revenue by Customer'!$A:$A,0))</f>
        <v>340</v>
      </c>
      <c r="Y184" s="208">
        <f>INDEX('Revenue by Customer'!Z:Z,MATCH('Full Customer List'!$B184,'Revenue by Customer'!$A:$A,0))</f>
        <v>340</v>
      </c>
      <c r="Z184" s="208">
        <f>INDEX('Revenue by Customer'!AA:AA,MATCH('Full Customer List'!$B184,'Revenue by Customer'!$A:$A,0))</f>
        <v>340</v>
      </c>
      <c r="AA184" s="208" t="str">
        <f>INDEX('Revenue by Customer'!AB:AB,MATCH('Full Customer List'!$B184,'Revenue by Customer'!$A:$A,0))</f>
        <v/>
      </c>
      <c r="AB184" s="208" t="str">
        <f>INDEX('Revenue by Customer'!AC:AC,MATCH('Full Customer List'!$B184,'Revenue by Customer'!$A:$A,0))</f>
        <v/>
      </c>
    </row>
    <row r="185" spans="2:28" ht="12" customHeight="1">
      <c r="B185" s="175" t="s">
        <v>832</v>
      </c>
      <c r="C185" s="175" t="str">
        <f>INDEX('Customer List'!$B:$B,MATCH('Full Customer List'!$B185,'Customer List'!$A:$A,0))</f>
        <v>Former client</v>
      </c>
      <c r="D185" s="175" t="str">
        <f>INDEX('Customer List'!$C:$C,MATCH('Full Customer List'!$B185,'Customer List'!$A:$A,0))</f>
        <v>Short-term rental (departed)</v>
      </c>
      <c r="E185" s="175" t="str">
        <f>INDEX('Customer List Mapping'!$C:$C,MATCH('Full Customer List'!D185,'Customer List Mapping'!$B:$B,0))</f>
        <v>Short-Term Rental</v>
      </c>
      <c r="F185" s="208" t="str">
        <f>INDEX('Customer List'!$K:$K,MATCH('Full Customer List'!$B185,'Customer List'!$A:$A,0))</f>
        <v/>
      </c>
      <c r="G185" s="208"/>
      <c r="H185" s="215">
        <v>45505</v>
      </c>
      <c r="I185" s="215">
        <v>46022</v>
      </c>
      <c r="J185" s="208">
        <f>INDEX('Revenue by Customer'!K:K,MATCH('Full Customer List'!$B185,'Revenue by Customer'!$A:$A,0))</f>
        <v>515</v>
      </c>
      <c r="K185" s="208">
        <f>INDEX('Revenue by Customer'!L:L,MATCH('Full Customer List'!$B185,'Revenue by Customer'!$A:$A,0))</f>
        <v>395</v>
      </c>
      <c r="L185" s="208">
        <f>INDEX('Revenue by Customer'!M:M,MATCH('Full Customer List'!$B185,'Revenue by Customer'!$A:$A,0))</f>
        <v>395</v>
      </c>
      <c r="M185" s="208">
        <f>INDEX('Revenue by Customer'!N:N,MATCH('Full Customer List'!$B185,'Revenue by Customer'!$A:$A,0))</f>
        <v>395</v>
      </c>
      <c r="N185" s="208">
        <f>INDEX('Revenue by Customer'!O:O,MATCH('Full Customer List'!$B185,'Revenue by Customer'!$A:$A,0))</f>
        <v>395</v>
      </c>
      <c r="O185" s="208">
        <f>INDEX('Revenue by Customer'!P:P,MATCH('Full Customer List'!$B185,'Revenue by Customer'!$A:$A,0))</f>
        <v>395</v>
      </c>
      <c r="P185" s="208">
        <f>INDEX('Revenue by Customer'!Q:Q,MATCH('Full Customer List'!$B185,'Revenue by Customer'!$A:$A,0))</f>
        <v>395</v>
      </c>
      <c r="Q185" s="208">
        <f>INDEX('Revenue by Customer'!R:R,MATCH('Full Customer List'!$B185,'Revenue by Customer'!$A:$A,0))</f>
        <v>440</v>
      </c>
      <c r="R185" s="208">
        <f>INDEX('Revenue by Customer'!S:S,MATCH('Full Customer List'!$B185,'Revenue by Customer'!$A:$A,0))</f>
        <v>440</v>
      </c>
      <c r="S185" s="208">
        <f>INDEX('Revenue by Customer'!T:T,MATCH('Full Customer List'!$B185,'Revenue by Customer'!$A:$A,0))</f>
        <v>440</v>
      </c>
      <c r="T185" s="208">
        <f>INDEX('Revenue by Customer'!U:U,MATCH('Full Customer List'!$B185,'Revenue by Customer'!$A:$A,0))</f>
        <v>440</v>
      </c>
      <c r="U185" s="208">
        <f>INDEX('Revenue by Customer'!V:V,MATCH('Full Customer List'!$B185,'Revenue by Customer'!$A:$A,0))</f>
        <v>440</v>
      </c>
      <c r="V185" s="208">
        <f>INDEX('Revenue by Customer'!W:W,MATCH('Full Customer List'!$B185,'Revenue by Customer'!$A:$A,0))</f>
        <v>2025</v>
      </c>
      <c r="W185" s="208">
        <f>INDEX('Revenue by Customer'!X:X,MATCH('Full Customer List'!$B185,'Revenue by Customer'!$A:$A,0))</f>
        <v>90</v>
      </c>
      <c r="X185" s="208" t="str">
        <f>INDEX('Revenue by Customer'!Y:Y,MATCH('Full Customer List'!$B185,'Revenue by Customer'!$A:$A,0))</f>
        <v/>
      </c>
      <c r="Y185" s="208" t="str">
        <f>INDEX('Revenue by Customer'!Z:Z,MATCH('Full Customer List'!$B185,'Revenue by Customer'!$A:$A,0))</f>
        <v/>
      </c>
      <c r="Z185" s="208" t="str">
        <f>INDEX('Revenue by Customer'!AA:AA,MATCH('Full Customer List'!$B185,'Revenue by Customer'!$A:$A,0))</f>
        <v/>
      </c>
      <c r="AA185" s="208" t="str">
        <f>INDEX('Revenue by Customer'!AB:AB,MATCH('Full Customer List'!$B185,'Revenue by Customer'!$A:$A,0))</f>
        <v/>
      </c>
      <c r="AB185" s="208" t="str">
        <f>INDEX('Revenue by Customer'!AC:AC,MATCH('Full Customer List'!$B185,'Revenue by Customer'!$A:$A,0))</f>
        <v/>
      </c>
    </row>
    <row r="186" spans="2:28" ht="12" customHeight="1">
      <c r="B186" s="175" t="s">
        <v>833</v>
      </c>
      <c r="C186" s="175" t="str">
        <f>INDEX('Customer List'!$B:$B,MATCH('Full Customer List'!$B186,'Customer List'!$A:$A,0))</f>
        <v>Active</v>
      </c>
      <c r="D186" s="175" t="str">
        <f>INDEX('Customer List'!$C:$C,MATCH('Full Customer List'!$B186,'Customer List'!$A:$A,0))</f>
        <v>Property manager</v>
      </c>
      <c r="E186" s="175" t="str">
        <f>INDEX('Customer List Mapping'!$C:$C,MATCH('Full Customer List'!D186,'Customer List Mapping'!$B:$B,0))</f>
        <v>Property Manager</v>
      </c>
      <c r="F186" s="208">
        <f>INDEX('Customer List'!$K:$K,MATCH('Full Customer List'!$B186,'Customer List'!$A:$A,0))</f>
        <v>8</v>
      </c>
      <c r="G186" s="208"/>
      <c r="H186" s="215">
        <v>46023</v>
      </c>
      <c r="I186" s="215"/>
      <c r="J186" s="208" t="str">
        <f>INDEX('Revenue by Customer'!K:K,MATCH('Full Customer List'!$B186,'Revenue by Customer'!$A:$A,0))</f>
        <v/>
      </c>
      <c r="K186" s="208" t="str">
        <f>INDEX('Revenue by Customer'!L:L,MATCH('Full Customer List'!$B186,'Revenue by Customer'!$A:$A,0))</f>
        <v/>
      </c>
      <c r="L186" s="208" t="str">
        <f>INDEX('Revenue by Customer'!M:M,MATCH('Full Customer List'!$B186,'Revenue by Customer'!$A:$A,0))</f>
        <v/>
      </c>
      <c r="M186" s="208" t="str">
        <f>INDEX('Revenue by Customer'!N:N,MATCH('Full Customer List'!$B186,'Revenue by Customer'!$A:$A,0))</f>
        <v/>
      </c>
      <c r="N186" s="208" t="str">
        <f>INDEX('Revenue by Customer'!O:O,MATCH('Full Customer List'!$B186,'Revenue by Customer'!$A:$A,0))</f>
        <v/>
      </c>
      <c r="O186" s="208" t="str">
        <f>INDEX('Revenue by Customer'!P:P,MATCH('Full Customer List'!$B186,'Revenue by Customer'!$A:$A,0))</f>
        <v/>
      </c>
      <c r="P186" s="208" t="str">
        <f>INDEX('Revenue by Customer'!Q:Q,MATCH('Full Customer List'!$B186,'Revenue by Customer'!$A:$A,0))</f>
        <v/>
      </c>
      <c r="Q186" s="208" t="str">
        <f>INDEX('Revenue by Customer'!R:R,MATCH('Full Customer List'!$B186,'Revenue by Customer'!$A:$A,0))</f>
        <v/>
      </c>
      <c r="R186" s="208" t="str">
        <f>INDEX('Revenue by Customer'!S:S,MATCH('Full Customer List'!$B186,'Revenue by Customer'!$A:$A,0))</f>
        <v/>
      </c>
      <c r="S186" s="208" t="str">
        <f>INDEX('Revenue by Customer'!T:T,MATCH('Full Customer List'!$B186,'Revenue by Customer'!$A:$A,0))</f>
        <v/>
      </c>
      <c r="T186" s="208" t="str">
        <f>INDEX('Revenue by Customer'!U:U,MATCH('Full Customer List'!$B186,'Revenue by Customer'!$A:$A,0))</f>
        <v/>
      </c>
      <c r="U186" s="208" t="str">
        <f>INDEX('Revenue by Customer'!V:V,MATCH('Full Customer List'!$B186,'Revenue by Customer'!$A:$A,0))</f>
        <v/>
      </c>
      <c r="V186" s="208">
        <f>INDEX('Revenue by Customer'!W:W,MATCH('Full Customer List'!$B186,'Revenue by Customer'!$A:$A,0))</f>
        <v>701</v>
      </c>
      <c r="W186" s="208">
        <f>INDEX('Revenue by Customer'!X:X,MATCH('Full Customer List'!$B186,'Revenue by Customer'!$A:$A,0))</f>
        <v>393</v>
      </c>
      <c r="X186" s="208">
        <f>INDEX('Revenue by Customer'!Y:Y,MATCH('Full Customer List'!$B186,'Revenue by Customer'!$A:$A,0))</f>
        <v>393</v>
      </c>
      <c r="Y186" s="208">
        <f>INDEX('Revenue by Customer'!Z:Z,MATCH('Full Customer List'!$B186,'Revenue by Customer'!$A:$A,0))</f>
        <v>632</v>
      </c>
      <c r="Z186" s="208">
        <f>INDEX('Revenue by Customer'!AA:AA,MATCH('Full Customer List'!$B186,'Revenue by Customer'!$A:$A,0))</f>
        <v>719</v>
      </c>
      <c r="AA186" s="208">
        <f>INDEX('Revenue by Customer'!AB:AB,MATCH('Full Customer List'!$B186,'Revenue by Customer'!$A:$A,0))</f>
        <v>719</v>
      </c>
      <c r="AB186" s="208">
        <f>INDEX('Revenue by Customer'!AC:AC,MATCH('Full Customer List'!$B186,'Revenue by Customer'!$A:$A,0))</f>
        <v>719</v>
      </c>
    </row>
    <row r="187" spans="2:28" ht="12" customHeight="1">
      <c r="B187" s="175" t="s">
        <v>834</v>
      </c>
      <c r="C187" s="175" t="str">
        <f>INDEX('Customer List'!$B:$B,MATCH('Full Customer List'!$B187,'Customer List'!$A:$A,0))</f>
        <v>Active</v>
      </c>
      <c r="D187" s="175" t="str">
        <f>INDEX('Customer List'!$C:$C,MATCH('Full Customer List'!$B187,'Customer List'!$A:$A,0))</f>
        <v>Small business</v>
      </c>
      <c r="E187" s="175" t="str">
        <f>INDEX('Customer List Mapping'!$C:$C,MATCH('Full Customer List'!D187,'Customer List Mapping'!$B:$B,0))</f>
        <v>Small Business</v>
      </c>
      <c r="F187" s="208" t="str">
        <f>INDEX('Customer List'!$K:$K,MATCH('Full Customer List'!$B187,'Customer List'!$A:$A,0))</f>
        <v/>
      </c>
      <c r="G187" s="208"/>
      <c r="H187" s="215">
        <v>44317</v>
      </c>
      <c r="I187" s="215"/>
      <c r="J187" s="208">
        <f>INDEX('Revenue by Customer'!K:K,MATCH('Full Customer List'!$B187,'Revenue by Customer'!$A:$A,0))</f>
        <v>400</v>
      </c>
      <c r="K187" s="208">
        <f>INDEX('Revenue by Customer'!L:L,MATCH('Full Customer List'!$B187,'Revenue by Customer'!$A:$A,0))</f>
        <v>355</v>
      </c>
      <c r="L187" s="208">
        <f>INDEX('Revenue by Customer'!M:M,MATCH('Full Customer List'!$B187,'Revenue by Customer'!$A:$A,0))</f>
        <v>355</v>
      </c>
      <c r="M187" s="208">
        <f>INDEX('Revenue by Customer'!N:N,MATCH('Full Customer List'!$B187,'Revenue by Customer'!$A:$A,0))</f>
        <v>355</v>
      </c>
      <c r="N187" s="208">
        <f>INDEX('Revenue by Customer'!O:O,MATCH('Full Customer List'!$B187,'Revenue by Customer'!$A:$A,0))</f>
        <v>355</v>
      </c>
      <c r="O187" s="208">
        <f>INDEX('Revenue by Customer'!P:P,MATCH('Full Customer List'!$B187,'Revenue by Customer'!$A:$A,0))</f>
        <v>355</v>
      </c>
      <c r="P187" s="208">
        <f>INDEX('Revenue by Customer'!Q:Q,MATCH('Full Customer List'!$B187,'Revenue by Customer'!$A:$A,0))</f>
        <v>355</v>
      </c>
      <c r="Q187" s="208">
        <f>INDEX('Revenue by Customer'!R:R,MATCH('Full Customer List'!$B187,'Revenue by Customer'!$A:$A,0))</f>
        <v>355</v>
      </c>
      <c r="R187" s="208">
        <f>INDEX('Revenue by Customer'!S:S,MATCH('Full Customer List'!$B187,'Revenue by Customer'!$A:$A,0))</f>
        <v>370</v>
      </c>
      <c r="S187" s="208">
        <f>INDEX('Revenue by Customer'!T:T,MATCH('Full Customer List'!$B187,'Revenue by Customer'!$A:$A,0))</f>
        <v>370</v>
      </c>
      <c r="T187" s="208">
        <f>INDEX('Revenue by Customer'!U:U,MATCH('Full Customer List'!$B187,'Revenue by Customer'!$A:$A,0))</f>
        <v>325</v>
      </c>
      <c r="U187" s="208">
        <f>INDEX('Revenue by Customer'!V:V,MATCH('Full Customer List'!$B187,'Revenue by Customer'!$A:$A,0))</f>
        <v>355</v>
      </c>
      <c r="V187" s="208">
        <f>INDEX('Revenue by Customer'!W:W,MATCH('Full Customer List'!$B187,'Revenue by Customer'!$A:$A,0))</f>
        <v>355</v>
      </c>
      <c r="W187" s="208">
        <f>INDEX('Revenue by Customer'!X:X,MATCH('Full Customer List'!$B187,'Revenue by Customer'!$A:$A,0))</f>
        <v>370</v>
      </c>
      <c r="X187" s="208">
        <f>INDEX('Revenue by Customer'!Y:Y,MATCH('Full Customer List'!$B187,'Revenue by Customer'!$A:$A,0))</f>
        <v>355</v>
      </c>
      <c r="Y187" s="208">
        <f>INDEX('Revenue by Customer'!Z:Z,MATCH('Full Customer List'!$B187,'Revenue by Customer'!$A:$A,0))</f>
        <v>355</v>
      </c>
      <c r="Z187" s="208">
        <f>INDEX('Revenue by Customer'!AA:AA,MATCH('Full Customer List'!$B187,'Revenue by Customer'!$A:$A,0))</f>
        <v>355</v>
      </c>
      <c r="AA187" s="208">
        <f>INDEX('Revenue by Customer'!AB:AB,MATCH('Full Customer List'!$B187,'Revenue by Customer'!$A:$A,0))</f>
        <v>355</v>
      </c>
      <c r="AB187" s="208">
        <f>INDEX('Revenue by Customer'!AC:AC,MATCH('Full Customer List'!$B187,'Revenue by Customer'!$A:$A,0))</f>
        <v>355</v>
      </c>
    </row>
    <row r="188" spans="2:28" ht="12" customHeight="1">
      <c r="B188" s="175" t="s">
        <v>836</v>
      </c>
      <c r="C188" s="175" t="str">
        <f>INDEX('Customer List'!$B:$B,MATCH('Full Customer List'!$B188,'Customer List'!$A:$A,0))</f>
        <v>Active</v>
      </c>
      <c r="D188" s="175" t="str">
        <f>INDEX('Customer List'!$C:$C,MATCH('Full Customer List'!$B188,'Customer List'!$A:$A,0))</f>
        <v>Property manager</v>
      </c>
      <c r="E188" s="175" t="str">
        <f>INDEX('Customer List Mapping'!$C:$C,MATCH('Full Customer List'!D188,'Customer List Mapping'!$B:$B,0))</f>
        <v>Property Manager</v>
      </c>
      <c r="F188" s="208">
        <f>INDEX('Customer List'!$K:$K,MATCH('Full Customer List'!$B188,'Customer List'!$A:$A,0))</f>
        <v>5</v>
      </c>
      <c r="G188" s="208"/>
      <c r="H188" s="215">
        <v>45809</v>
      </c>
      <c r="I188" s="215"/>
      <c r="J188" s="208" t="str">
        <f>INDEX('Revenue by Customer'!K:K,MATCH('Full Customer List'!$B188,'Revenue by Customer'!$A:$A,0))</f>
        <v/>
      </c>
      <c r="K188" s="208" t="str">
        <f>INDEX('Revenue by Customer'!L:L,MATCH('Full Customer List'!$B188,'Revenue by Customer'!$A:$A,0))</f>
        <v/>
      </c>
      <c r="L188" s="208" t="str">
        <f>INDEX('Revenue by Customer'!M:M,MATCH('Full Customer List'!$B188,'Revenue by Customer'!$A:$A,0))</f>
        <v/>
      </c>
      <c r="M188" s="208" t="str">
        <f>INDEX('Revenue by Customer'!N:N,MATCH('Full Customer List'!$B188,'Revenue by Customer'!$A:$A,0))</f>
        <v/>
      </c>
      <c r="N188" s="208" t="str">
        <f>INDEX('Revenue by Customer'!O:O,MATCH('Full Customer List'!$B188,'Revenue by Customer'!$A:$A,0))</f>
        <v/>
      </c>
      <c r="O188" s="208">
        <f>INDEX('Revenue by Customer'!P:P,MATCH('Full Customer List'!$B188,'Revenue by Customer'!$A:$A,0))</f>
        <v>350</v>
      </c>
      <c r="P188" s="208">
        <f>INDEX('Revenue by Customer'!Q:Q,MATCH('Full Customer List'!$B188,'Revenue by Customer'!$A:$A,0))</f>
        <v>375</v>
      </c>
      <c r="Q188" s="208">
        <f>INDEX('Revenue by Customer'!R:R,MATCH('Full Customer List'!$B188,'Revenue by Customer'!$A:$A,0))</f>
        <v>415</v>
      </c>
      <c r="R188" s="208">
        <f>INDEX('Revenue by Customer'!S:S,MATCH('Full Customer List'!$B188,'Revenue by Customer'!$A:$A,0))</f>
        <v>565</v>
      </c>
      <c r="S188" s="208">
        <f>INDEX('Revenue by Customer'!T:T,MATCH('Full Customer List'!$B188,'Revenue by Customer'!$A:$A,0))</f>
        <v>565</v>
      </c>
      <c r="T188" s="208">
        <f>INDEX('Revenue by Customer'!U:U,MATCH('Full Customer List'!$B188,'Revenue by Customer'!$A:$A,0))</f>
        <v>240</v>
      </c>
      <c r="U188" s="208">
        <f>INDEX('Revenue by Customer'!V:V,MATCH('Full Customer List'!$B188,'Revenue by Customer'!$A:$A,0))</f>
        <v>300</v>
      </c>
      <c r="V188" s="208">
        <f>INDEX('Revenue by Customer'!W:W,MATCH('Full Customer List'!$B188,'Revenue by Customer'!$A:$A,0))</f>
        <v>300</v>
      </c>
      <c r="W188" s="208">
        <f>INDEX('Revenue by Customer'!X:X,MATCH('Full Customer List'!$B188,'Revenue by Customer'!$A:$A,0))</f>
        <v>60</v>
      </c>
      <c r="X188" s="208">
        <f>INDEX('Revenue by Customer'!Y:Y,MATCH('Full Customer List'!$B188,'Revenue by Customer'!$A:$A,0))</f>
        <v>360</v>
      </c>
      <c r="Y188" s="208">
        <f>INDEX('Revenue by Customer'!Z:Z,MATCH('Full Customer List'!$B188,'Revenue by Customer'!$A:$A,0))</f>
        <v>360</v>
      </c>
      <c r="Z188" s="208">
        <f>INDEX('Revenue by Customer'!AA:AA,MATCH('Full Customer List'!$B188,'Revenue by Customer'!$A:$A,0))</f>
        <v>360</v>
      </c>
      <c r="AA188" s="208">
        <f>INDEX('Revenue by Customer'!AB:AB,MATCH('Full Customer List'!$B188,'Revenue by Customer'!$A:$A,0))</f>
        <v>360</v>
      </c>
      <c r="AB188" s="208">
        <f>INDEX('Revenue by Customer'!AC:AC,MATCH('Full Customer List'!$B188,'Revenue by Customer'!$A:$A,0))</f>
        <v>360</v>
      </c>
    </row>
    <row r="189" spans="2:28" ht="12" customHeight="1">
      <c r="B189" s="175" t="s">
        <v>837</v>
      </c>
      <c r="C189" s="175" t="str">
        <f>INDEX('Customer List'!$B:$B,MATCH('Full Customer List'!$B189,'Customer List'!$A:$A,0))</f>
        <v>Active</v>
      </c>
      <c r="D189" s="175" t="str">
        <f>INDEX('Customer List'!$C:$C,MATCH('Full Customer List'!$B189,'Customer List'!$A:$A,0))</f>
        <v>Property manager</v>
      </c>
      <c r="E189" s="175" t="str">
        <f>INDEX('Customer List Mapping'!$C:$C,MATCH('Full Customer List'!D189,'Customer List Mapping'!$B:$B,0))</f>
        <v>Property Manager</v>
      </c>
      <c r="F189" s="208">
        <f>INDEX('Customer List'!$K:$K,MATCH('Full Customer List'!$B189,'Customer List'!$A:$A,0))</f>
        <v>8</v>
      </c>
      <c r="G189" s="208"/>
      <c r="H189" s="215">
        <v>46082</v>
      </c>
      <c r="I189" s="215"/>
      <c r="J189" s="208" t="str">
        <f>INDEX('Revenue by Customer'!K:K,MATCH('Full Customer List'!$B189,'Revenue by Customer'!$A:$A,0))</f>
        <v/>
      </c>
      <c r="K189" s="208" t="str">
        <f>INDEX('Revenue by Customer'!L:L,MATCH('Full Customer List'!$B189,'Revenue by Customer'!$A:$A,0))</f>
        <v/>
      </c>
      <c r="L189" s="208" t="str">
        <f>INDEX('Revenue by Customer'!M:M,MATCH('Full Customer List'!$B189,'Revenue by Customer'!$A:$A,0))</f>
        <v/>
      </c>
      <c r="M189" s="208" t="str">
        <f>INDEX('Revenue by Customer'!N:N,MATCH('Full Customer List'!$B189,'Revenue by Customer'!$A:$A,0))</f>
        <v/>
      </c>
      <c r="N189" s="208" t="str">
        <f>INDEX('Revenue by Customer'!O:O,MATCH('Full Customer List'!$B189,'Revenue by Customer'!$A:$A,0))</f>
        <v/>
      </c>
      <c r="O189" s="208" t="str">
        <f>INDEX('Revenue by Customer'!P:P,MATCH('Full Customer List'!$B189,'Revenue by Customer'!$A:$A,0))</f>
        <v/>
      </c>
      <c r="P189" s="208" t="str">
        <f>INDEX('Revenue by Customer'!Q:Q,MATCH('Full Customer List'!$B189,'Revenue by Customer'!$A:$A,0))</f>
        <v/>
      </c>
      <c r="Q189" s="208" t="str">
        <f>INDEX('Revenue by Customer'!R:R,MATCH('Full Customer List'!$B189,'Revenue by Customer'!$A:$A,0))</f>
        <v/>
      </c>
      <c r="R189" s="208" t="str">
        <f>INDEX('Revenue by Customer'!S:S,MATCH('Full Customer List'!$B189,'Revenue by Customer'!$A:$A,0))</f>
        <v/>
      </c>
      <c r="S189" s="208" t="str">
        <f>INDEX('Revenue by Customer'!T:T,MATCH('Full Customer List'!$B189,'Revenue by Customer'!$A:$A,0))</f>
        <v/>
      </c>
      <c r="T189" s="208" t="str">
        <f>INDEX('Revenue by Customer'!U:U,MATCH('Full Customer List'!$B189,'Revenue by Customer'!$A:$A,0))</f>
        <v/>
      </c>
      <c r="U189" s="208" t="str">
        <f>INDEX('Revenue by Customer'!V:V,MATCH('Full Customer List'!$B189,'Revenue by Customer'!$A:$A,0))</f>
        <v/>
      </c>
      <c r="V189" s="208" t="str">
        <f>INDEX('Revenue by Customer'!W:W,MATCH('Full Customer List'!$B189,'Revenue by Customer'!$A:$A,0))</f>
        <v/>
      </c>
      <c r="W189" s="208" t="str">
        <f>INDEX('Revenue by Customer'!X:X,MATCH('Full Customer List'!$B189,'Revenue by Customer'!$A:$A,0))</f>
        <v/>
      </c>
      <c r="X189" s="208">
        <f>INDEX('Revenue by Customer'!Y:Y,MATCH('Full Customer List'!$B189,'Revenue by Customer'!$A:$A,0))</f>
        <v>854</v>
      </c>
      <c r="Y189" s="208">
        <f>INDEX('Revenue by Customer'!Z:Z,MATCH('Full Customer List'!$B189,'Revenue by Customer'!$A:$A,0))</f>
        <v>652</v>
      </c>
      <c r="Z189" s="208">
        <f>INDEX('Revenue by Customer'!AA:AA,MATCH('Full Customer List'!$B189,'Revenue by Customer'!$A:$A,0))</f>
        <v>886</v>
      </c>
      <c r="AA189" s="208">
        <f>INDEX('Revenue by Customer'!AB:AB,MATCH('Full Customer List'!$B189,'Revenue by Customer'!$A:$A,0))</f>
        <v>926</v>
      </c>
      <c r="AB189" s="208">
        <f>INDEX('Revenue by Customer'!AC:AC,MATCH('Full Customer List'!$B189,'Revenue by Customer'!$A:$A,0))</f>
        <v>886</v>
      </c>
    </row>
    <row r="190" spans="2:28" ht="12" customHeight="1">
      <c r="B190" s="175" t="s">
        <v>838</v>
      </c>
      <c r="C190" s="175" t="str">
        <f>INDEX('Customer List'!$B:$B,MATCH('Full Customer List'!$B190,'Customer List'!$A:$A,0))</f>
        <v>Onboarding</v>
      </c>
      <c r="D190" s="175" t="str">
        <f>INDEX('Customer List'!$C:$C,MATCH('Full Customer List'!$B190,'Customer List'!$A:$A,0))</f>
        <v>Property manager</v>
      </c>
      <c r="E190" s="175" t="str">
        <f>INDEX('Customer List Mapping'!$C:$C,MATCH('Full Customer List'!D190,'Customer List Mapping'!$B:$B,0))</f>
        <v>Property Manager</v>
      </c>
      <c r="F190" s="208">
        <f>INDEX('Customer List'!$K:$K,MATCH('Full Customer List'!$B190,'Customer List'!$A:$A,0))</f>
        <v>21</v>
      </c>
      <c r="G190" s="208"/>
      <c r="H190" s="215">
        <v>46174</v>
      </c>
      <c r="I190" s="215"/>
      <c r="J190" s="208" t="str">
        <f>INDEX('Revenue by Customer'!K:K,MATCH('Full Customer List'!$B190,'Revenue by Customer'!$A:$A,0))</f>
        <v/>
      </c>
      <c r="K190" s="208" t="str">
        <f>INDEX('Revenue by Customer'!L:L,MATCH('Full Customer List'!$B190,'Revenue by Customer'!$A:$A,0))</f>
        <v/>
      </c>
      <c r="L190" s="208" t="str">
        <f>INDEX('Revenue by Customer'!M:M,MATCH('Full Customer List'!$B190,'Revenue by Customer'!$A:$A,0))</f>
        <v/>
      </c>
      <c r="M190" s="208" t="str">
        <f>INDEX('Revenue by Customer'!N:N,MATCH('Full Customer List'!$B190,'Revenue by Customer'!$A:$A,0))</f>
        <v/>
      </c>
      <c r="N190" s="208" t="str">
        <f>INDEX('Revenue by Customer'!O:O,MATCH('Full Customer List'!$B190,'Revenue by Customer'!$A:$A,0))</f>
        <v/>
      </c>
      <c r="O190" s="208" t="str">
        <f>INDEX('Revenue by Customer'!P:P,MATCH('Full Customer List'!$B190,'Revenue by Customer'!$A:$A,0))</f>
        <v/>
      </c>
      <c r="P190" s="208" t="str">
        <f>INDEX('Revenue by Customer'!Q:Q,MATCH('Full Customer List'!$B190,'Revenue by Customer'!$A:$A,0))</f>
        <v/>
      </c>
      <c r="Q190" s="208" t="str">
        <f>INDEX('Revenue by Customer'!R:R,MATCH('Full Customer List'!$B190,'Revenue by Customer'!$A:$A,0))</f>
        <v/>
      </c>
      <c r="R190" s="208" t="str">
        <f>INDEX('Revenue by Customer'!S:S,MATCH('Full Customer List'!$B190,'Revenue by Customer'!$A:$A,0))</f>
        <v/>
      </c>
      <c r="S190" s="208" t="str">
        <f>INDEX('Revenue by Customer'!T:T,MATCH('Full Customer List'!$B190,'Revenue by Customer'!$A:$A,0))</f>
        <v/>
      </c>
      <c r="T190" s="208" t="str">
        <f>INDEX('Revenue by Customer'!U:U,MATCH('Full Customer List'!$B190,'Revenue by Customer'!$A:$A,0))</f>
        <v/>
      </c>
      <c r="U190" s="208" t="str">
        <f>INDEX('Revenue by Customer'!V:V,MATCH('Full Customer List'!$B190,'Revenue by Customer'!$A:$A,0))</f>
        <v/>
      </c>
      <c r="V190" s="208" t="str">
        <f>INDEX('Revenue by Customer'!W:W,MATCH('Full Customer List'!$B190,'Revenue by Customer'!$A:$A,0))</f>
        <v/>
      </c>
      <c r="W190" s="208" t="str">
        <f>INDEX('Revenue by Customer'!X:X,MATCH('Full Customer List'!$B190,'Revenue by Customer'!$A:$A,0))</f>
        <v/>
      </c>
      <c r="X190" s="208" t="str">
        <f>INDEX('Revenue by Customer'!Y:Y,MATCH('Full Customer List'!$B190,'Revenue by Customer'!$A:$A,0))</f>
        <v/>
      </c>
      <c r="Y190" s="208" t="str">
        <f>INDEX('Revenue by Customer'!Z:Z,MATCH('Full Customer List'!$B190,'Revenue by Customer'!$A:$A,0))</f>
        <v/>
      </c>
      <c r="Z190" s="208" t="str">
        <f>INDEX('Revenue by Customer'!AA:AA,MATCH('Full Customer List'!$B190,'Revenue by Customer'!$A:$A,0))</f>
        <v/>
      </c>
      <c r="AA190" s="208">
        <f>INDEX('Revenue by Customer'!AB:AB,MATCH('Full Customer List'!$B190,'Revenue by Customer'!$A:$A,0))</f>
        <v>2656</v>
      </c>
      <c r="AB190" s="208">
        <f>INDEX('Revenue by Customer'!AC:AC,MATCH('Full Customer List'!$B190,'Revenue by Customer'!$A:$A,0))</f>
        <v>1316</v>
      </c>
    </row>
    <row r="191" spans="2:28" ht="12" customHeight="1">
      <c r="B191" s="175" t="s">
        <v>839</v>
      </c>
      <c r="C191" s="175" t="str">
        <f>INDEX('Customer List'!$B:$B,MATCH('Full Customer List'!$B191,'Customer List'!$A:$A,0))</f>
        <v>Former client</v>
      </c>
      <c r="D191" s="175" t="str">
        <f>INDEX('Customer List'!$C:$C,MATCH('Full Customer List'!$B191,'Customer List'!$A:$A,0))</f>
        <v>STR owner</v>
      </c>
      <c r="E191" s="175" t="str">
        <f>INDEX('Customer List Mapping'!$C:$C,MATCH('Full Customer List'!D191,'Customer List Mapping'!$B:$B,0))</f>
        <v>STR Owner</v>
      </c>
      <c r="F191" s="208" t="str">
        <f>INDEX('Customer List'!$K:$K,MATCH('Full Customer List'!$B191,'Customer List'!$A:$A,0))</f>
        <v/>
      </c>
      <c r="G191" s="208"/>
      <c r="H191" s="215">
        <v>45870</v>
      </c>
      <c r="I191" s="215">
        <v>46142</v>
      </c>
      <c r="J191" s="208" t="str">
        <f>INDEX('Revenue by Customer'!K:K,MATCH('Full Customer List'!$B191,'Revenue by Customer'!$A:$A,0))</f>
        <v/>
      </c>
      <c r="K191" s="208" t="str">
        <f>INDEX('Revenue by Customer'!L:L,MATCH('Full Customer List'!$B191,'Revenue by Customer'!$A:$A,0))</f>
        <v/>
      </c>
      <c r="L191" s="208" t="str">
        <f>INDEX('Revenue by Customer'!M:M,MATCH('Full Customer List'!$B191,'Revenue by Customer'!$A:$A,0))</f>
        <v/>
      </c>
      <c r="M191" s="208" t="str">
        <f>INDEX('Revenue by Customer'!N:N,MATCH('Full Customer List'!$B191,'Revenue by Customer'!$A:$A,0))</f>
        <v/>
      </c>
      <c r="N191" s="208" t="str">
        <f>INDEX('Revenue by Customer'!O:O,MATCH('Full Customer List'!$B191,'Revenue by Customer'!$A:$A,0))</f>
        <v/>
      </c>
      <c r="O191" s="208" t="str">
        <f>INDEX('Revenue by Customer'!P:P,MATCH('Full Customer List'!$B191,'Revenue by Customer'!$A:$A,0))</f>
        <v/>
      </c>
      <c r="P191" s="208" t="str">
        <f>INDEX('Revenue by Customer'!Q:Q,MATCH('Full Customer List'!$B191,'Revenue by Customer'!$A:$A,0))</f>
        <v/>
      </c>
      <c r="Q191" s="208">
        <f>INDEX('Revenue by Customer'!R:R,MATCH('Full Customer List'!$B191,'Revenue by Customer'!$A:$A,0))</f>
        <v>350</v>
      </c>
      <c r="R191" s="208">
        <f>INDEX('Revenue by Customer'!S:S,MATCH('Full Customer List'!$B191,'Revenue by Customer'!$A:$A,0))</f>
        <v>690</v>
      </c>
      <c r="S191" s="208">
        <f>INDEX('Revenue by Customer'!T:T,MATCH('Full Customer List'!$B191,'Revenue by Customer'!$A:$A,0))</f>
        <v>350</v>
      </c>
      <c r="T191" s="208">
        <f>INDEX('Revenue by Customer'!U:U,MATCH('Full Customer List'!$B191,'Revenue by Customer'!$A:$A,0))</f>
        <v>400</v>
      </c>
      <c r="U191" s="208">
        <f>INDEX('Revenue by Customer'!V:V,MATCH('Full Customer List'!$B191,'Revenue by Customer'!$A:$A,0))</f>
        <v>400</v>
      </c>
      <c r="V191" s="208">
        <f>INDEX('Revenue by Customer'!W:W,MATCH('Full Customer List'!$B191,'Revenue by Customer'!$A:$A,0))</f>
        <v>550</v>
      </c>
      <c r="W191" s="208">
        <f>INDEX('Revenue by Customer'!X:X,MATCH('Full Customer List'!$B191,'Revenue by Customer'!$A:$A,0))</f>
        <v>400</v>
      </c>
      <c r="X191" s="208">
        <f>INDEX('Revenue by Customer'!Y:Y,MATCH('Full Customer List'!$B191,'Revenue by Customer'!$A:$A,0))</f>
        <v>400</v>
      </c>
      <c r="Y191" s="208">
        <f>INDEX('Revenue by Customer'!Z:Z,MATCH('Full Customer List'!$B191,'Revenue by Customer'!$A:$A,0))</f>
        <v>400</v>
      </c>
      <c r="Z191" s="208">
        <f>INDEX('Revenue by Customer'!AA:AA,MATCH('Full Customer List'!$B191,'Revenue by Customer'!$A:$A,0))</f>
        <v>0</v>
      </c>
      <c r="AA191" s="208" t="str">
        <f>INDEX('Revenue by Customer'!AB:AB,MATCH('Full Customer List'!$B191,'Revenue by Customer'!$A:$A,0))</f>
        <v/>
      </c>
      <c r="AB191" s="208" t="str">
        <f>INDEX('Revenue by Customer'!AC:AC,MATCH('Full Customer List'!$B191,'Revenue by Customer'!$A:$A,0))</f>
        <v/>
      </c>
    </row>
    <row r="192" spans="2:28" ht="12" customHeight="1">
      <c r="B192" s="175" t="s">
        <v>840</v>
      </c>
      <c r="C192" s="175" t="str">
        <f>INDEX('Customer List'!$B:$B,MATCH('Full Customer List'!$B192,'Customer List'!$A:$A,0))</f>
        <v>Former client</v>
      </c>
      <c r="D192" s="175" t="str">
        <f>INDEX('Customer List'!$C:$C,MATCH('Full Customer List'!$B192,'Customer List'!$A:$A,0))</f>
        <v>Property manager</v>
      </c>
      <c r="E192" s="175" t="str">
        <f>INDEX('Customer List Mapping'!$C:$C,MATCH('Full Customer List'!D192,'Customer List Mapping'!$B:$B,0))</f>
        <v>Property Manager</v>
      </c>
      <c r="F192" s="208">
        <f>INDEX('Customer List'!$K:$K,MATCH('Full Customer List'!$B192,'Customer List'!$A:$A,0))</f>
        <v>4</v>
      </c>
      <c r="G192" s="208"/>
      <c r="H192" s="215">
        <v>45748</v>
      </c>
      <c r="I192" s="215">
        <v>46112</v>
      </c>
      <c r="J192" s="208" t="str">
        <f>INDEX('Revenue by Customer'!K:K,MATCH('Full Customer List'!$B192,'Revenue by Customer'!$A:$A,0))</f>
        <v/>
      </c>
      <c r="K192" s="208" t="str">
        <f>INDEX('Revenue by Customer'!L:L,MATCH('Full Customer List'!$B192,'Revenue by Customer'!$A:$A,0))</f>
        <v/>
      </c>
      <c r="L192" s="208" t="str">
        <f>INDEX('Revenue by Customer'!M:M,MATCH('Full Customer List'!$B192,'Revenue by Customer'!$A:$A,0))</f>
        <v/>
      </c>
      <c r="M192" s="208">
        <f>INDEX('Revenue by Customer'!N:N,MATCH('Full Customer List'!$B192,'Revenue by Customer'!$A:$A,0))</f>
        <v>350</v>
      </c>
      <c r="N192" s="208" t="str">
        <f>INDEX('Revenue by Customer'!O:O,MATCH('Full Customer List'!$B192,'Revenue by Customer'!$A:$A,0))</f>
        <v/>
      </c>
      <c r="O192" s="208" t="str">
        <f>INDEX('Revenue by Customer'!P:P,MATCH('Full Customer List'!$B192,'Revenue by Customer'!$A:$A,0))</f>
        <v/>
      </c>
      <c r="P192" s="208">
        <f>INDEX('Revenue by Customer'!Q:Q,MATCH('Full Customer List'!$B192,'Revenue by Customer'!$A:$A,0))</f>
        <v>360</v>
      </c>
      <c r="Q192" s="208">
        <f>INDEX('Revenue by Customer'!R:R,MATCH('Full Customer List'!$B192,'Revenue by Customer'!$A:$A,0))</f>
        <v>420</v>
      </c>
      <c r="R192" s="208">
        <f>INDEX('Revenue by Customer'!S:S,MATCH('Full Customer List'!$B192,'Revenue by Customer'!$A:$A,0))</f>
        <v>420</v>
      </c>
      <c r="S192" s="208">
        <f>INDEX('Revenue by Customer'!T:T,MATCH('Full Customer List'!$B192,'Revenue by Customer'!$A:$A,0))</f>
        <v>420</v>
      </c>
      <c r="T192" s="208">
        <f>INDEX('Revenue by Customer'!U:U,MATCH('Full Customer List'!$B192,'Revenue by Customer'!$A:$A,0))</f>
        <v>380</v>
      </c>
      <c r="U192" s="208">
        <f>INDEX('Revenue by Customer'!V:V,MATCH('Full Customer List'!$B192,'Revenue by Customer'!$A:$A,0))</f>
        <v>590</v>
      </c>
      <c r="V192" s="208">
        <f>INDEX('Revenue by Customer'!W:W,MATCH('Full Customer List'!$B192,'Revenue by Customer'!$A:$A,0))</f>
        <v>610</v>
      </c>
      <c r="W192" s="208">
        <f>INDEX('Revenue by Customer'!X:X,MATCH('Full Customer List'!$B192,'Revenue by Customer'!$A:$A,0))</f>
        <v>560</v>
      </c>
      <c r="X192" s="208">
        <f>INDEX('Revenue by Customer'!Y:Y,MATCH('Full Customer List'!$B192,'Revenue by Customer'!$A:$A,0))</f>
        <v>400</v>
      </c>
      <c r="Y192" s="208" t="str">
        <f>INDEX('Revenue by Customer'!Z:Z,MATCH('Full Customer List'!$B192,'Revenue by Customer'!$A:$A,0))</f>
        <v/>
      </c>
      <c r="Z192" s="208" t="str">
        <f>INDEX('Revenue by Customer'!AA:AA,MATCH('Full Customer List'!$B192,'Revenue by Customer'!$A:$A,0))</f>
        <v/>
      </c>
      <c r="AA192" s="208" t="str">
        <f>INDEX('Revenue by Customer'!AB:AB,MATCH('Full Customer List'!$B192,'Revenue by Customer'!$A:$A,0))</f>
        <v/>
      </c>
      <c r="AB192" s="208" t="str">
        <f>INDEX('Revenue by Customer'!AC:AC,MATCH('Full Customer List'!$B192,'Revenue by Customer'!$A:$A,0))</f>
        <v/>
      </c>
    </row>
    <row r="193" spans="2:28" ht="12" customHeight="1">
      <c r="B193" s="175" t="s">
        <v>841</v>
      </c>
      <c r="C193" s="175" t="str">
        <f>INDEX('Customer List'!$B:$B,MATCH('Full Customer List'!$B193,'Customer List'!$A:$A,0))</f>
        <v>Former client</v>
      </c>
      <c r="D193" s="175" t="str">
        <f>INDEX('Customer List'!$C:$C,MATCH('Full Customer List'!$B193,'Customer List'!$A:$A,0))</f>
        <v>Property manager</v>
      </c>
      <c r="E193" s="175" t="str">
        <f>INDEX('Customer List Mapping'!$C:$C,MATCH('Full Customer List'!D193,'Customer List Mapping'!$B:$B,0))</f>
        <v>Property Manager</v>
      </c>
      <c r="F193" s="208">
        <f>INDEX('Customer List'!$K:$K,MATCH('Full Customer List'!$B193,'Customer List'!$A:$A,0))</f>
        <v>2</v>
      </c>
      <c r="G193" s="208"/>
      <c r="H193" s="215">
        <v>45323</v>
      </c>
      <c r="I193" s="215">
        <v>45869</v>
      </c>
      <c r="J193" s="208">
        <f>INDEX('Revenue by Customer'!K:K,MATCH('Full Customer List'!$B193,'Revenue by Customer'!$A:$A,0))</f>
        <v>570</v>
      </c>
      <c r="K193" s="208">
        <f>INDEX('Revenue by Customer'!L:L,MATCH('Full Customer List'!$B193,'Revenue by Customer'!$A:$A,0))</f>
        <v>420</v>
      </c>
      <c r="L193" s="208">
        <f>INDEX('Revenue by Customer'!M:M,MATCH('Full Customer List'!$B193,'Revenue by Customer'!$A:$A,0))</f>
        <v>420</v>
      </c>
      <c r="M193" s="208">
        <f>INDEX('Revenue by Customer'!N:N,MATCH('Full Customer List'!$B193,'Revenue by Customer'!$A:$A,0))</f>
        <v>420</v>
      </c>
      <c r="N193" s="208">
        <f>INDEX('Revenue by Customer'!O:O,MATCH('Full Customer List'!$B193,'Revenue by Customer'!$A:$A,0))</f>
        <v>420</v>
      </c>
      <c r="O193" s="208">
        <f>INDEX('Revenue by Customer'!P:P,MATCH('Full Customer List'!$B193,'Revenue by Customer'!$A:$A,0))</f>
        <v>420</v>
      </c>
      <c r="P193" s="208">
        <f>INDEX('Revenue by Customer'!Q:Q,MATCH('Full Customer List'!$B193,'Revenue by Customer'!$A:$A,0))</f>
        <v>420</v>
      </c>
      <c r="Q193" s="208" t="str">
        <f>INDEX('Revenue by Customer'!R:R,MATCH('Full Customer List'!$B193,'Revenue by Customer'!$A:$A,0))</f>
        <v/>
      </c>
      <c r="R193" s="208" t="str">
        <f>INDEX('Revenue by Customer'!S:S,MATCH('Full Customer List'!$B193,'Revenue by Customer'!$A:$A,0))</f>
        <v/>
      </c>
      <c r="S193" s="208" t="str">
        <f>INDEX('Revenue by Customer'!T:T,MATCH('Full Customer List'!$B193,'Revenue by Customer'!$A:$A,0))</f>
        <v/>
      </c>
      <c r="T193" s="208" t="str">
        <f>INDEX('Revenue by Customer'!U:U,MATCH('Full Customer List'!$B193,'Revenue by Customer'!$A:$A,0))</f>
        <v/>
      </c>
      <c r="U193" s="208" t="str">
        <f>INDEX('Revenue by Customer'!V:V,MATCH('Full Customer List'!$B193,'Revenue by Customer'!$A:$A,0))</f>
        <v/>
      </c>
      <c r="V193" s="208">
        <f>INDEX('Revenue by Customer'!W:W,MATCH('Full Customer List'!$B193,'Revenue by Customer'!$A:$A,0))</f>
        <v>726</v>
      </c>
      <c r="W193" s="208">
        <f>INDEX('Revenue by Customer'!X:X,MATCH('Full Customer List'!$B193,'Revenue by Customer'!$A:$A,0))</f>
        <v>438</v>
      </c>
      <c r="X193" s="208">
        <f>INDEX('Revenue by Customer'!Y:Y,MATCH('Full Customer List'!$B193,'Revenue by Customer'!$A:$A,0))</f>
        <v>438</v>
      </c>
      <c r="Y193" s="208">
        <f>INDEX('Revenue by Customer'!Z:Z,MATCH('Full Customer List'!$B193,'Revenue by Customer'!$A:$A,0))</f>
        <v>418</v>
      </c>
      <c r="Z193" s="208">
        <f>INDEX('Revenue by Customer'!AA:AA,MATCH('Full Customer List'!$B193,'Revenue by Customer'!$A:$A,0))</f>
        <v>918</v>
      </c>
      <c r="AA193" s="208">
        <f>INDEX('Revenue by Customer'!AB:AB,MATCH('Full Customer List'!$B193,'Revenue by Customer'!$A:$A,0))</f>
        <v>418</v>
      </c>
      <c r="AB193" s="208">
        <f>INDEX('Revenue by Customer'!AC:AC,MATCH('Full Customer List'!$B193,'Revenue by Customer'!$A:$A,0))</f>
        <v>418</v>
      </c>
    </row>
    <row r="194" spans="2:28" ht="12" customHeight="1">
      <c r="B194" s="175" t="s">
        <v>842</v>
      </c>
      <c r="C194" s="175" t="str">
        <f>INDEX('Customer List'!$B:$B,MATCH('Full Customer List'!$B194,'Customer List'!$A:$A,0))</f>
        <v>Active</v>
      </c>
      <c r="D194" s="175" t="str">
        <f>INDEX('Customer List'!$C:$C,MATCH('Full Customer List'!$B194,'Customer List'!$A:$A,0))</f>
        <v>Property manager</v>
      </c>
      <c r="E194" s="175" t="str">
        <f>INDEX('Customer List Mapping'!$C:$C,MATCH('Full Customer List'!D194,'Customer List Mapping'!$B:$B,0))</f>
        <v>Property Manager</v>
      </c>
      <c r="F194" s="208">
        <f>INDEX('Customer List'!$K:$K,MATCH('Full Customer List'!$B194,'Customer List'!$A:$A,0))</f>
        <v>22</v>
      </c>
      <c r="G194" s="208"/>
      <c r="H194" s="215">
        <v>46143</v>
      </c>
      <c r="I194" s="215"/>
      <c r="J194" s="208" t="str">
        <f>INDEX('Revenue by Customer'!K:K,MATCH('Full Customer List'!$B194,'Revenue by Customer'!$A:$A,0))</f>
        <v/>
      </c>
      <c r="K194" s="208" t="str">
        <f>INDEX('Revenue by Customer'!L:L,MATCH('Full Customer List'!$B194,'Revenue by Customer'!$A:$A,0))</f>
        <v/>
      </c>
      <c r="L194" s="208" t="str">
        <f>INDEX('Revenue by Customer'!M:M,MATCH('Full Customer List'!$B194,'Revenue by Customer'!$A:$A,0))</f>
        <v/>
      </c>
      <c r="M194" s="208" t="str">
        <f>INDEX('Revenue by Customer'!N:N,MATCH('Full Customer List'!$B194,'Revenue by Customer'!$A:$A,0))</f>
        <v/>
      </c>
      <c r="N194" s="208" t="str">
        <f>INDEX('Revenue by Customer'!O:O,MATCH('Full Customer List'!$B194,'Revenue by Customer'!$A:$A,0))</f>
        <v/>
      </c>
      <c r="O194" s="208" t="str">
        <f>INDEX('Revenue by Customer'!P:P,MATCH('Full Customer List'!$B194,'Revenue by Customer'!$A:$A,0))</f>
        <v/>
      </c>
      <c r="P194" s="208" t="str">
        <f>INDEX('Revenue by Customer'!Q:Q,MATCH('Full Customer List'!$B194,'Revenue by Customer'!$A:$A,0))</f>
        <v/>
      </c>
      <c r="Q194" s="208" t="str">
        <f>INDEX('Revenue by Customer'!R:R,MATCH('Full Customer List'!$B194,'Revenue by Customer'!$A:$A,0))</f>
        <v/>
      </c>
      <c r="R194" s="208" t="str">
        <f>INDEX('Revenue by Customer'!S:S,MATCH('Full Customer List'!$B194,'Revenue by Customer'!$A:$A,0))</f>
        <v/>
      </c>
      <c r="S194" s="208" t="str">
        <f>INDEX('Revenue by Customer'!T:T,MATCH('Full Customer List'!$B194,'Revenue by Customer'!$A:$A,0))</f>
        <v/>
      </c>
      <c r="T194" s="208" t="str">
        <f>INDEX('Revenue by Customer'!U:U,MATCH('Full Customer List'!$B194,'Revenue by Customer'!$A:$A,0))</f>
        <v/>
      </c>
      <c r="U194" s="208" t="str">
        <f>INDEX('Revenue by Customer'!V:V,MATCH('Full Customer List'!$B194,'Revenue by Customer'!$A:$A,0))</f>
        <v/>
      </c>
      <c r="V194" s="208" t="str">
        <f>INDEX('Revenue by Customer'!W:W,MATCH('Full Customer List'!$B194,'Revenue by Customer'!$A:$A,0))</f>
        <v/>
      </c>
      <c r="W194" s="208" t="str">
        <f>INDEX('Revenue by Customer'!X:X,MATCH('Full Customer List'!$B194,'Revenue by Customer'!$A:$A,0))</f>
        <v/>
      </c>
      <c r="X194" s="208" t="str">
        <f>INDEX('Revenue by Customer'!Y:Y,MATCH('Full Customer List'!$B194,'Revenue by Customer'!$A:$A,0))</f>
        <v/>
      </c>
      <c r="Y194" s="208" t="str">
        <f>INDEX('Revenue by Customer'!Z:Z,MATCH('Full Customer List'!$B194,'Revenue by Customer'!$A:$A,0))</f>
        <v/>
      </c>
      <c r="Z194" s="208">
        <f>INDEX('Revenue by Customer'!AA:AA,MATCH('Full Customer List'!$B194,'Revenue by Customer'!$A:$A,0))</f>
        <v>2087</v>
      </c>
      <c r="AA194" s="208">
        <f>INDEX('Revenue by Customer'!AB:AB,MATCH('Full Customer List'!$B194,'Revenue by Customer'!$A:$A,0))</f>
        <v>797</v>
      </c>
      <c r="AB194" s="208">
        <f>INDEX('Revenue by Customer'!AC:AC,MATCH('Full Customer List'!$B194,'Revenue by Customer'!$A:$A,0))</f>
        <v>885</v>
      </c>
    </row>
    <row r="195" spans="2:28" ht="12" customHeight="1">
      <c r="B195" s="175" t="s">
        <v>843</v>
      </c>
      <c r="C195" s="175" t="str">
        <f>INDEX('Customer List'!$B:$B,MATCH('Full Customer List'!$B195,'Customer List'!$A:$A,0))</f>
        <v>Active</v>
      </c>
      <c r="D195" s="175" t="str">
        <f>INDEX('Customer List'!$C:$C,MATCH('Full Customer List'!$B195,'Customer List'!$A:$A,0))</f>
        <v>Property manager</v>
      </c>
      <c r="E195" s="175" t="str">
        <f>INDEX('Customer List Mapping'!$C:$C,MATCH('Full Customer List'!D195,'Customer List Mapping'!$B:$B,0))</f>
        <v>Property Manager</v>
      </c>
      <c r="F195" s="208">
        <f>INDEX('Customer List'!$K:$K,MATCH('Full Customer List'!$B195,'Customer List'!$A:$A,0))</f>
        <v>6</v>
      </c>
      <c r="G195" s="208"/>
      <c r="H195" s="215">
        <v>45992</v>
      </c>
      <c r="I195" s="215"/>
      <c r="J195" s="208" t="str">
        <f>INDEX('Revenue by Customer'!K:K,MATCH('Full Customer List'!$B195,'Revenue by Customer'!$A:$A,0))</f>
        <v/>
      </c>
      <c r="K195" s="208" t="str">
        <f>INDEX('Revenue by Customer'!L:L,MATCH('Full Customer List'!$B195,'Revenue by Customer'!$A:$A,0))</f>
        <v/>
      </c>
      <c r="L195" s="208" t="str">
        <f>INDEX('Revenue by Customer'!M:M,MATCH('Full Customer List'!$B195,'Revenue by Customer'!$A:$A,0))</f>
        <v/>
      </c>
      <c r="M195" s="208" t="str">
        <f>INDEX('Revenue by Customer'!N:N,MATCH('Full Customer List'!$B195,'Revenue by Customer'!$A:$A,0))</f>
        <v/>
      </c>
      <c r="N195" s="208" t="str">
        <f>INDEX('Revenue by Customer'!O:O,MATCH('Full Customer List'!$B195,'Revenue by Customer'!$A:$A,0))</f>
        <v/>
      </c>
      <c r="O195" s="208" t="str">
        <f>INDEX('Revenue by Customer'!P:P,MATCH('Full Customer List'!$B195,'Revenue by Customer'!$A:$A,0))</f>
        <v/>
      </c>
      <c r="P195" s="208" t="str">
        <f>INDEX('Revenue by Customer'!Q:Q,MATCH('Full Customer List'!$B195,'Revenue by Customer'!$A:$A,0))</f>
        <v/>
      </c>
      <c r="Q195" s="208" t="str">
        <f>INDEX('Revenue by Customer'!R:R,MATCH('Full Customer List'!$B195,'Revenue by Customer'!$A:$A,0))</f>
        <v/>
      </c>
      <c r="R195" s="208" t="str">
        <f>INDEX('Revenue by Customer'!S:S,MATCH('Full Customer List'!$B195,'Revenue by Customer'!$A:$A,0))</f>
        <v/>
      </c>
      <c r="S195" s="208" t="str">
        <f>INDEX('Revenue by Customer'!T:T,MATCH('Full Customer List'!$B195,'Revenue by Customer'!$A:$A,0))</f>
        <v/>
      </c>
      <c r="T195" s="208" t="str">
        <f>INDEX('Revenue by Customer'!U:U,MATCH('Full Customer List'!$B195,'Revenue by Customer'!$A:$A,0))</f>
        <v/>
      </c>
      <c r="U195" s="208">
        <f>INDEX('Revenue by Customer'!V:V,MATCH('Full Customer List'!$B195,'Revenue by Customer'!$A:$A,0))</f>
        <v>700</v>
      </c>
      <c r="V195" s="208">
        <f>INDEX('Revenue by Customer'!W:W,MATCH('Full Customer List'!$B195,'Revenue by Customer'!$A:$A,0))</f>
        <v>570</v>
      </c>
      <c r="W195" s="208">
        <f>INDEX('Revenue by Customer'!X:X,MATCH('Full Customer List'!$B195,'Revenue by Customer'!$A:$A,0))</f>
        <v>415</v>
      </c>
      <c r="X195" s="208">
        <f>INDEX('Revenue by Customer'!Y:Y,MATCH('Full Customer List'!$B195,'Revenue by Customer'!$A:$A,0))</f>
        <v>400</v>
      </c>
      <c r="Y195" s="208">
        <f>INDEX('Revenue by Customer'!Z:Z,MATCH('Full Customer List'!$B195,'Revenue by Customer'!$A:$A,0))</f>
        <v>400</v>
      </c>
      <c r="Z195" s="208">
        <f>INDEX('Revenue by Customer'!AA:AA,MATCH('Full Customer List'!$B195,'Revenue by Customer'!$A:$A,0))</f>
        <v>400</v>
      </c>
      <c r="AA195" s="208">
        <f>INDEX('Revenue by Customer'!AB:AB,MATCH('Full Customer List'!$B195,'Revenue by Customer'!$A:$A,0))</f>
        <v>400</v>
      </c>
      <c r="AB195" s="208">
        <f>INDEX('Revenue by Customer'!AC:AC,MATCH('Full Customer List'!$B195,'Revenue by Customer'!$A:$A,0))</f>
        <v>475</v>
      </c>
    </row>
    <row r="196" spans="2:28" ht="12" customHeight="1">
      <c r="B196" s="175" t="s">
        <v>844</v>
      </c>
      <c r="C196" s="175" t="str">
        <f>INDEX('Customer List'!$B:$B,MATCH('Full Customer List'!$B196,'Customer List'!$A:$A,0))</f>
        <v>Former client</v>
      </c>
      <c r="D196" s="175" t="str">
        <f>INDEX('Customer List'!$C:$C,MATCH('Full Customer List'!$B196,'Customer List'!$A:$A,0))</f>
        <v>Property manager</v>
      </c>
      <c r="E196" s="175" t="str">
        <f>INDEX('Customer List Mapping'!$C:$C,MATCH('Full Customer List'!D196,'Customer List Mapping'!$B:$B,0))</f>
        <v>Property Manager</v>
      </c>
      <c r="F196" s="208">
        <f>INDEX('Customer List'!$K:$K,MATCH('Full Customer List'!$B196,'Customer List'!$A:$A,0))</f>
        <v>14</v>
      </c>
      <c r="G196" s="208"/>
      <c r="H196" s="215">
        <v>46054</v>
      </c>
      <c r="I196" s="215">
        <v>46203</v>
      </c>
      <c r="J196" s="208" t="str">
        <f>INDEX('Revenue by Customer'!K:K,MATCH('Full Customer List'!$B196,'Revenue by Customer'!$A:$A,0))</f>
        <v/>
      </c>
      <c r="K196" s="208" t="str">
        <f>INDEX('Revenue by Customer'!L:L,MATCH('Full Customer List'!$B196,'Revenue by Customer'!$A:$A,0))</f>
        <v/>
      </c>
      <c r="L196" s="208" t="str">
        <f>INDEX('Revenue by Customer'!M:M,MATCH('Full Customer List'!$B196,'Revenue by Customer'!$A:$A,0))</f>
        <v/>
      </c>
      <c r="M196" s="208" t="str">
        <f>INDEX('Revenue by Customer'!N:N,MATCH('Full Customer List'!$B196,'Revenue by Customer'!$A:$A,0))</f>
        <v/>
      </c>
      <c r="N196" s="208" t="str">
        <f>INDEX('Revenue by Customer'!O:O,MATCH('Full Customer List'!$B196,'Revenue by Customer'!$A:$A,0))</f>
        <v/>
      </c>
      <c r="O196" s="208" t="str">
        <f>INDEX('Revenue by Customer'!P:P,MATCH('Full Customer List'!$B196,'Revenue by Customer'!$A:$A,0))</f>
        <v/>
      </c>
      <c r="P196" s="208" t="str">
        <f>INDEX('Revenue by Customer'!Q:Q,MATCH('Full Customer List'!$B196,'Revenue by Customer'!$A:$A,0))</f>
        <v/>
      </c>
      <c r="Q196" s="208" t="str">
        <f>INDEX('Revenue by Customer'!R:R,MATCH('Full Customer List'!$B196,'Revenue by Customer'!$A:$A,0))</f>
        <v/>
      </c>
      <c r="R196" s="208" t="str">
        <f>INDEX('Revenue by Customer'!S:S,MATCH('Full Customer List'!$B196,'Revenue by Customer'!$A:$A,0))</f>
        <v/>
      </c>
      <c r="S196" s="208" t="str">
        <f>INDEX('Revenue by Customer'!T:T,MATCH('Full Customer List'!$B196,'Revenue by Customer'!$A:$A,0))</f>
        <v/>
      </c>
      <c r="T196" s="208" t="str">
        <f>INDEX('Revenue by Customer'!U:U,MATCH('Full Customer List'!$B196,'Revenue by Customer'!$A:$A,0))</f>
        <v/>
      </c>
      <c r="U196" s="208" t="str">
        <f>INDEX('Revenue by Customer'!V:V,MATCH('Full Customer List'!$B196,'Revenue by Customer'!$A:$A,0))</f>
        <v/>
      </c>
      <c r="V196" s="208" t="str">
        <f>INDEX('Revenue by Customer'!W:W,MATCH('Full Customer List'!$B196,'Revenue by Customer'!$A:$A,0))</f>
        <v/>
      </c>
      <c r="W196" s="208">
        <f>INDEX('Revenue by Customer'!X:X,MATCH('Full Customer List'!$B196,'Revenue by Customer'!$A:$A,0))</f>
        <v>1053</v>
      </c>
      <c r="X196" s="208">
        <f>INDEX('Revenue by Customer'!Y:Y,MATCH('Full Customer List'!$B196,'Revenue by Customer'!$A:$A,0))</f>
        <v>798</v>
      </c>
      <c r="Y196" s="208">
        <f>INDEX('Revenue by Customer'!Z:Z,MATCH('Full Customer List'!$B196,'Revenue by Customer'!$A:$A,0))</f>
        <v>623</v>
      </c>
      <c r="Z196" s="208">
        <f>INDEX('Revenue by Customer'!AA:AA,MATCH('Full Customer List'!$B196,'Revenue by Customer'!$A:$A,0))</f>
        <v>668</v>
      </c>
      <c r="AA196" s="208">
        <f>INDEX('Revenue by Customer'!AB:AB,MATCH('Full Customer List'!$B196,'Revenue by Customer'!$A:$A,0))</f>
        <v>606</v>
      </c>
      <c r="AB196" s="208" t="str">
        <f>INDEX('Revenue by Customer'!AC:AC,MATCH('Full Customer List'!$B196,'Revenue by Customer'!$A:$A,0))</f>
        <v/>
      </c>
    </row>
    <row r="197" spans="2:28" ht="12" customHeight="1">
      <c r="B197" s="175" t="s">
        <v>846</v>
      </c>
      <c r="C197" s="175" t="str">
        <f>INDEX('Customer List'!$B:$B,MATCH('Full Customer List'!$B197,'Customer List'!$A:$A,0))</f>
        <v>Active</v>
      </c>
      <c r="D197" s="175" t="str">
        <f>INDEX('Customer List'!$C:$C,MATCH('Full Customer List'!$B197,'Customer List'!$A:$A,0))</f>
        <v>Property manager</v>
      </c>
      <c r="E197" s="175" t="str">
        <f>INDEX('Customer List Mapping'!$C:$C,MATCH('Full Customer List'!D197,'Customer List Mapping'!$B:$B,0))</f>
        <v>Property Manager</v>
      </c>
      <c r="F197" s="208">
        <f>INDEX('Customer List'!$K:$K,MATCH('Full Customer List'!$B197,'Customer List'!$A:$A,0))</f>
        <v>25</v>
      </c>
      <c r="G197" s="208"/>
      <c r="H197" s="215">
        <v>46113</v>
      </c>
      <c r="I197" s="215"/>
      <c r="J197" s="208" t="str">
        <f>INDEX('Revenue by Customer'!K:K,MATCH('Full Customer List'!$B197,'Revenue by Customer'!$A:$A,0))</f>
        <v/>
      </c>
      <c r="K197" s="208" t="str">
        <f>INDEX('Revenue by Customer'!L:L,MATCH('Full Customer List'!$B197,'Revenue by Customer'!$A:$A,0))</f>
        <v/>
      </c>
      <c r="L197" s="208" t="str">
        <f>INDEX('Revenue by Customer'!M:M,MATCH('Full Customer List'!$B197,'Revenue by Customer'!$A:$A,0))</f>
        <v/>
      </c>
      <c r="M197" s="208" t="str">
        <f>INDEX('Revenue by Customer'!N:N,MATCH('Full Customer List'!$B197,'Revenue by Customer'!$A:$A,0))</f>
        <v/>
      </c>
      <c r="N197" s="208" t="str">
        <f>INDEX('Revenue by Customer'!O:O,MATCH('Full Customer List'!$B197,'Revenue by Customer'!$A:$A,0))</f>
        <v/>
      </c>
      <c r="O197" s="208" t="str">
        <f>INDEX('Revenue by Customer'!P:P,MATCH('Full Customer List'!$B197,'Revenue by Customer'!$A:$A,0))</f>
        <v/>
      </c>
      <c r="P197" s="208" t="str">
        <f>INDEX('Revenue by Customer'!Q:Q,MATCH('Full Customer List'!$B197,'Revenue by Customer'!$A:$A,0))</f>
        <v/>
      </c>
      <c r="Q197" s="208" t="str">
        <f>INDEX('Revenue by Customer'!R:R,MATCH('Full Customer List'!$B197,'Revenue by Customer'!$A:$A,0))</f>
        <v/>
      </c>
      <c r="R197" s="208" t="str">
        <f>INDEX('Revenue by Customer'!S:S,MATCH('Full Customer List'!$B197,'Revenue by Customer'!$A:$A,0))</f>
        <v/>
      </c>
      <c r="S197" s="208" t="str">
        <f>INDEX('Revenue by Customer'!T:T,MATCH('Full Customer List'!$B197,'Revenue by Customer'!$A:$A,0))</f>
        <v/>
      </c>
      <c r="T197" s="208" t="str">
        <f>INDEX('Revenue by Customer'!U:U,MATCH('Full Customer List'!$B197,'Revenue by Customer'!$A:$A,0))</f>
        <v/>
      </c>
      <c r="U197" s="208" t="str">
        <f>INDEX('Revenue by Customer'!V:V,MATCH('Full Customer List'!$B197,'Revenue by Customer'!$A:$A,0))</f>
        <v/>
      </c>
      <c r="V197" s="208" t="str">
        <f>INDEX('Revenue by Customer'!W:W,MATCH('Full Customer List'!$B197,'Revenue by Customer'!$A:$A,0))</f>
        <v/>
      </c>
      <c r="W197" s="208" t="str">
        <f>INDEX('Revenue by Customer'!X:X,MATCH('Full Customer List'!$B197,'Revenue by Customer'!$A:$A,0))</f>
        <v/>
      </c>
      <c r="X197" s="208" t="str">
        <f>INDEX('Revenue by Customer'!Y:Y,MATCH('Full Customer List'!$B197,'Revenue by Customer'!$A:$A,0))</f>
        <v/>
      </c>
      <c r="Y197" s="208">
        <f>INDEX('Revenue by Customer'!Z:Z,MATCH('Full Customer List'!$B197,'Revenue by Customer'!$A:$A,0))</f>
        <v>1380</v>
      </c>
      <c r="Z197" s="208">
        <f>INDEX('Revenue by Customer'!AA:AA,MATCH('Full Customer List'!$B197,'Revenue by Customer'!$A:$A,0))</f>
        <v>780</v>
      </c>
      <c r="AA197" s="208">
        <f>INDEX('Revenue by Customer'!AB:AB,MATCH('Full Customer List'!$B197,'Revenue by Customer'!$A:$A,0))</f>
        <v>750</v>
      </c>
      <c r="AB197" s="208">
        <f>INDEX('Revenue by Customer'!AC:AC,MATCH('Full Customer List'!$B197,'Revenue by Customer'!$A:$A,0))</f>
        <v>750</v>
      </c>
    </row>
    <row r="198" spans="2:28" ht="12" customHeight="1">
      <c r="B198" s="175" t="s">
        <v>847</v>
      </c>
      <c r="C198" s="175" t="str">
        <f>INDEX('Customer List'!$B:$B,MATCH('Full Customer List'!$B198,'Customer List'!$A:$A,0))</f>
        <v>Active</v>
      </c>
      <c r="D198" s="175" t="str">
        <f>INDEX('Customer List'!$C:$C,MATCH('Full Customer List'!$B198,'Customer List'!$A:$A,0))</f>
        <v>STR owner</v>
      </c>
      <c r="E198" s="175" t="str">
        <f>INDEX('Customer List Mapping'!$C:$C,MATCH('Full Customer List'!D198,'Customer List Mapping'!$B:$B,0))</f>
        <v>STR Owner</v>
      </c>
      <c r="F198" s="208" t="str">
        <f>INDEX('Customer List'!$K:$K,MATCH('Full Customer List'!$B198,'Customer List'!$A:$A,0))</f>
        <v/>
      </c>
      <c r="G198" s="208"/>
      <c r="H198" s="215">
        <v>45383</v>
      </c>
      <c r="I198" s="215"/>
      <c r="J198" s="208">
        <f>INDEX('Revenue by Customer'!K:K,MATCH('Full Customer List'!$B198,'Revenue by Customer'!$A:$A,0))</f>
        <v>320</v>
      </c>
      <c r="K198" s="208">
        <f>INDEX('Revenue by Customer'!L:L,MATCH('Full Customer List'!$B198,'Revenue by Customer'!$A:$A,0))</f>
        <v>320</v>
      </c>
      <c r="L198" s="208">
        <f>INDEX('Revenue by Customer'!M:M,MATCH('Full Customer List'!$B198,'Revenue by Customer'!$A:$A,0))</f>
        <v>320</v>
      </c>
      <c r="M198" s="208">
        <f>INDEX('Revenue by Customer'!N:N,MATCH('Full Customer List'!$B198,'Revenue by Customer'!$A:$A,0))</f>
        <v>320</v>
      </c>
      <c r="N198" s="208">
        <f>INDEX('Revenue by Customer'!O:O,MATCH('Full Customer List'!$B198,'Revenue by Customer'!$A:$A,0))</f>
        <v>320</v>
      </c>
      <c r="O198" s="208">
        <f>INDEX('Revenue by Customer'!P:P,MATCH('Full Customer List'!$B198,'Revenue by Customer'!$A:$A,0))</f>
        <v>300</v>
      </c>
      <c r="P198" s="208">
        <f>INDEX('Revenue by Customer'!Q:Q,MATCH('Full Customer List'!$B198,'Revenue by Customer'!$A:$A,0))</f>
        <v>300</v>
      </c>
      <c r="Q198" s="208">
        <f>INDEX('Revenue by Customer'!R:R,MATCH('Full Customer List'!$B198,'Revenue by Customer'!$A:$A,0))</f>
        <v>300</v>
      </c>
      <c r="R198" s="208">
        <f>INDEX('Revenue by Customer'!S:S,MATCH('Full Customer List'!$B198,'Revenue by Customer'!$A:$A,0))</f>
        <v>300</v>
      </c>
      <c r="S198" s="208">
        <f>INDEX('Revenue by Customer'!T:T,MATCH('Full Customer List'!$B198,'Revenue by Customer'!$A:$A,0))</f>
        <v>300</v>
      </c>
      <c r="T198" s="208">
        <f>INDEX('Revenue by Customer'!U:U,MATCH('Full Customer List'!$B198,'Revenue by Customer'!$A:$A,0))</f>
        <v>300</v>
      </c>
      <c r="U198" s="208">
        <f>INDEX('Revenue by Customer'!V:V,MATCH('Full Customer List'!$B198,'Revenue by Customer'!$A:$A,0))</f>
        <v>300</v>
      </c>
      <c r="V198" s="208">
        <f>INDEX('Revenue by Customer'!W:W,MATCH('Full Customer List'!$B198,'Revenue by Customer'!$A:$A,0))</f>
        <v>300</v>
      </c>
      <c r="W198" s="208">
        <f>INDEX('Revenue by Customer'!X:X,MATCH('Full Customer List'!$B198,'Revenue by Customer'!$A:$A,0))</f>
        <v>300</v>
      </c>
      <c r="X198" s="208">
        <f>INDEX('Revenue by Customer'!Y:Y,MATCH('Full Customer List'!$B198,'Revenue by Customer'!$A:$A,0))</f>
        <v>300</v>
      </c>
      <c r="Y198" s="208">
        <f>INDEX('Revenue by Customer'!Z:Z,MATCH('Full Customer List'!$B198,'Revenue by Customer'!$A:$A,0))</f>
        <v>300</v>
      </c>
      <c r="Z198" s="208">
        <f>INDEX('Revenue by Customer'!AA:AA,MATCH('Full Customer List'!$B198,'Revenue by Customer'!$A:$A,0))</f>
        <v>300</v>
      </c>
      <c r="AA198" s="208">
        <f>INDEX('Revenue by Customer'!AB:AB,MATCH('Full Customer List'!$B198,'Revenue by Customer'!$A:$A,0))</f>
        <v>310</v>
      </c>
      <c r="AB198" s="208">
        <f>INDEX('Revenue by Customer'!AC:AC,MATCH('Full Customer List'!$B198,'Revenue by Customer'!$A:$A,0))</f>
        <v>310</v>
      </c>
    </row>
    <row r="199" spans="2:28" ht="12" customHeight="1">
      <c r="B199" s="175" t="s">
        <v>848</v>
      </c>
      <c r="C199" s="175" t="str">
        <f>INDEX('Customer List'!$B:$B,MATCH('Full Customer List'!$B199,'Customer List'!$A:$A,0))</f>
        <v>Active</v>
      </c>
      <c r="D199" s="175" t="str">
        <f>INDEX('Customer List'!$C:$C,MATCH('Full Customer List'!$B199,'Customer List'!$A:$A,0))</f>
        <v>Property manager</v>
      </c>
      <c r="E199" s="175" t="str">
        <f>INDEX('Customer List Mapping'!$C:$C,MATCH('Full Customer List'!D199,'Customer List Mapping'!$B:$B,0))</f>
        <v>Property Manager</v>
      </c>
      <c r="F199" s="208">
        <f>INDEX('Customer List'!$K:$K,MATCH('Full Customer List'!$B199,'Customer List'!$A:$A,0))</f>
        <v>2</v>
      </c>
      <c r="G199" s="208"/>
      <c r="H199" s="215">
        <v>45901</v>
      </c>
      <c r="I199" s="215"/>
      <c r="J199" s="208" t="str">
        <f>INDEX('Revenue by Customer'!K:K,MATCH('Full Customer List'!$B199,'Revenue by Customer'!$A:$A,0))</f>
        <v/>
      </c>
      <c r="K199" s="208" t="str">
        <f>INDEX('Revenue by Customer'!L:L,MATCH('Full Customer List'!$B199,'Revenue by Customer'!$A:$A,0))</f>
        <v/>
      </c>
      <c r="L199" s="208" t="str">
        <f>INDEX('Revenue by Customer'!M:M,MATCH('Full Customer List'!$B199,'Revenue by Customer'!$A:$A,0))</f>
        <v/>
      </c>
      <c r="M199" s="208" t="str">
        <f>INDEX('Revenue by Customer'!N:N,MATCH('Full Customer List'!$B199,'Revenue by Customer'!$A:$A,0))</f>
        <v/>
      </c>
      <c r="N199" s="208" t="str">
        <f>INDEX('Revenue by Customer'!O:O,MATCH('Full Customer List'!$B199,'Revenue by Customer'!$A:$A,0))</f>
        <v/>
      </c>
      <c r="O199" s="208" t="str">
        <f>INDEX('Revenue by Customer'!P:P,MATCH('Full Customer List'!$B199,'Revenue by Customer'!$A:$A,0))</f>
        <v/>
      </c>
      <c r="P199" s="208" t="str">
        <f>INDEX('Revenue by Customer'!Q:Q,MATCH('Full Customer List'!$B199,'Revenue by Customer'!$A:$A,0))</f>
        <v/>
      </c>
      <c r="Q199" s="208" t="str">
        <f>INDEX('Revenue by Customer'!R:R,MATCH('Full Customer List'!$B199,'Revenue by Customer'!$A:$A,0))</f>
        <v/>
      </c>
      <c r="R199" s="208" t="str">
        <f>INDEX('Revenue by Customer'!S:S,MATCH('Full Customer List'!$B199,'Revenue by Customer'!$A:$A,0))</f>
        <v/>
      </c>
      <c r="S199" s="208">
        <f>INDEX('Revenue by Customer'!T:T,MATCH('Full Customer List'!$B199,'Revenue by Customer'!$A:$A,0))</f>
        <v>440</v>
      </c>
      <c r="T199" s="208">
        <f>INDEX('Revenue by Customer'!U:U,MATCH('Full Customer List'!$B199,'Revenue by Customer'!$A:$A,0))</f>
        <v>290</v>
      </c>
      <c r="U199" s="208">
        <f>INDEX('Revenue by Customer'!V:V,MATCH('Full Customer List'!$B199,'Revenue by Customer'!$A:$A,0))</f>
        <v>290</v>
      </c>
      <c r="V199" s="208">
        <f>INDEX('Revenue by Customer'!W:W,MATCH('Full Customer List'!$B199,'Revenue by Customer'!$A:$A,0))</f>
        <v>290</v>
      </c>
      <c r="W199" s="208">
        <f>INDEX('Revenue by Customer'!X:X,MATCH('Full Customer List'!$B199,'Revenue by Customer'!$A:$A,0))</f>
        <v>305</v>
      </c>
      <c r="X199" s="208">
        <f>INDEX('Revenue by Customer'!Y:Y,MATCH('Full Customer List'!$B199,'Revenue by Customer'!$A:$A,0))</f>
        <v>290</v>
      </c>
      <c r="Y199" s="208">
        <f>INDEX('Revenue by Customer'!Z:Z,MATCH('Full Customer List'!$B199,'Revenue by Customer'!$A:$A,0))</f>
        <v>440</v>
      </c>
      <c r="Z199" s="208">
        <f>INDEX('Revenue by Customer'!AA:AA,MATCH('Full Customer List'!$B199,'Revenue by Customer'!$A:$A,0))</f>
        <v>440</v>
      </c>
      <c r="AA199" s="208">
        <f>INDEX('Revenue by Customer'!AB:AB,MATCH('Full Customer List'!$B199,'Revenue by Customer'!$A:$A,0))</f>
        <v>341.37</v>
      </c>
      <c r="AB199" s="208">
        <f>INDEX('Revenue by Customer'!AC:AC,MATCH('Full Customer List'!$B199,'Revenue by Customer'!$A:$A,0))</f>
        <v>440</v>
      </c>
    </row>
    <row r="200" spans="2:28" ht="12" customHeight="1">
      <c r="B200" s="175" t="s">
        <v>849</v>
      </c>
      <c r="C200" s="175" t="str">
        <f>INDEX('Customer List'!$B:$B,MATCH('Full Customer List'!$B200,'Customer List'!$A:$A,0))</f>
        <v>Active</v>
      </c>
      <c r="D200" s="175" t="str">
        <f>INDEX('Customer List'!$C:$C,MATCH('Full Customer List'!$B200,'Customer List'!$A:$A,0))</f>
        <v>STR owner</v>
      </c>
      <c r="E200" s="175" t="str">
        <f>INDEX('Customer List Mapping'!$C:$C,MATCH('Full Customer List'!D200,'Customer List Mapping'!$B:$B,0))</f>
        <v>STR Owner</v>
      </c>
      <c r="F200" s="208" t="str">
        <f>INDEX('Customer List'!$K:$K,MATCH('Full Customer List'!$B200,'Customer List'!$A:$A,0))</f>
        <v/>
      </c>
      <c r="G200" s="208"/>
      <c r="H200" s="215">
        <v>45962</v>
      </c>
      <c r="I200" s="215"/>
      <c r="J200" s="208" t="str">
        <f>INDEX('Revenue by Customer'!K:K,MATCH('Full Customer List'!$B200,'Revenue by Customer'!$A:$A,0))</f>
        <v/>
      </c>
      <c r="K200" s="208" t="str">
        <f>INDEX('Revenue by Customer'!L:L,MATCH('Full Customer List'!$B200,'Revenue by Customer'!$A:$A,0))</f>
        <v/>
      </c>
      <c r="L200" s="208" t="str">
        <f>INDEX('Revenue by Customer'!M:M,MATCH('Full Customer List'!$B200,'Revenue by Customer'!$A:$A,0))</f>
        <v/>
      </c>
      <c r="M200" s="208" t="str">
        <f>INDEX('Revenue by Customer'!N:N,MATCH('Full Customer List'!$B200,'Revenue by Customer'!$A:$A,0))</f>
        <v/>
      </c>
      <c r="N200" s="208" t="str">
        <f>INDEX('Revenue by Customer'!O:O,MATCH('Full Customer List'!$B200,'Revenue by Customer'!$A:$A,0))</f>
        <v/>
      </c>
      <c r="O200" s="208" t="str">
        <f>INDEX('Revenue by Customer'!P:P,MATCH('Full Customer List'!$B200,'Revenue by Customer'!$A:$A,0))</f>
        <v/>
      </c>
      <c r="P200" s="208" t="str">
        <f>INDEX('Revenue by Customer'!Q:Q,MATCH('Full Customer List'!$B200,'Revenue by Customer'!$A:$A,0))</f>
        <v/>
      </c>
      <c r="Q200" s="208" t="str">
        <f>INDEX('Revenue by Customer'!R:R,MATCH('Full Customer List'!$B200,'Revenue by Customer'!$A:$A,0))</f>
        <v/>
      </c>
      <c r="R200" s="208" t="str">
        <f>INDEX('Revenue by Customer'!S:S,MATCH('Full Customer List'!$B200,'Revenue by Customer'!$A:$A,0))</f>
        <v/>
      </c>
      <c r="S200" s="208" t="str">
        <f>INDEX('Revenue by Customer'!T:T,MATCH('Full Customer List'!$B200,'Revenue by Customer'!$A:$A,0))</f>
        <v/>
      </c>
      <c r="T200" s="208">
        <f>INDEX('Revenue by Customer'!U:U,MATCH('Full Customer List'!$B200,'Revenue by Customer'!$A:$A,0))</f>
        <v>350</v>
      </c>
      <c r="U200" s="208">
        <f>INDEX('Revenue by Customer'!V:V,MATCH('Full Customer List'!$B200,'Revenue by Customer'!$A:$A,0))</f>
        <v>350</v>
      </c>
      <c r="V200" s="208">
        <f>INDEX('Revenue by Customer'!W:W,MATCH('Full Customer List'!$B200,'Revenue by Customer'!$A:$A,0))</f>
        <v>400</v>
      </c>
      <c r="W200" s="208">
        <f>INDEX('Revenue by Customer'!X:X,MATCH('Full Customer List'!$B200,'Revenue by Customer'!$A:$A,0))</f>
        <v>400</v>
      </c>
      <c r="X200" s="208">
        <f>INDEX('Revenue by Customer'!Y:Y,MATCH('Full Customer List'!$B200,'Revenue by Customer'!$A:$A,0))</f>
        <v>400</v>
      </c>
      <c r="Y200" s="208">
        <f>INDEX('Revenue by Customer'!Z:Z,MATCH('Full Customer List'!$B200,'Revenue by Customer'!$A:$A,0))</f>
        <v>400</v>
      </c>
      <c r="Z200" s="208">
        <f>INDEX('Revenue by Customer'!AA:AA,MATCH('Full Customer List'!$B200,'Revenue by Customer'!$A:$A,0))</f>
        <v>400</v>
      </c>
      <c r="AA200" s="208">
        <f>INDEX('Revenue by Customer'!AB:AB,MATCH('Full Customer List'!$B200,'Revenue by Customer'!$A:$A,0))</f>
        <v>400</v>
      </c>
      <c r="AB200" s="208">
        <f>INDEX('Revenue by Customer'!AC:AC,MATCH('Full Customer List'!$B200,'Revenue by Customer'!$A:$A,0))</f>
        <v>400</v>
      </c>
    </row>
    <row r="201" spans="2:28" ht="12" customHeight="1">
      <c r="B201" s="175" t="s">
        <v>850</v>
      </c>
      <c r="C201" s="175" t="str">
        <f>INDEX('Customer List'!$B:$B,MATCH('Full Customer List'!$B201,'Customer List'!$A:$A,0))</f>
        <v>Former client</v>
      </c>
      <c r="D201" s="175" t="str">
        <f>INDEX('Customer List'!$C:$C,MATCH('Full Customer List'!$B201,'Customer List'!$A:$A,0))</f>
        <v>Property manager</v>
      </c>
      <c r="E201" s="175" t="str">
        <f>INDEX('Customer List Mapping'!$C:$C,MATCH('Full Customer List'!D201,'Customer List Mapping'!$B:$B,0))</f>
        <v>Property Manager</v>
      </c>
      <c r="F201" s="208">
        <f>INDEX('Customer List'!$K:$K,MATCH('Full Customer List'!$B201,'Customer List'!$A:$A,0))</f>
        <v>4</v>
      </c>
      <c r="G201" s="208"/>
      <c r="H201" s="215">
        <v>45474</v>
      </c>
      <c r="I201" s="215">
        <v>46112</v>
      </c>
      <c r="J201" s="208">
        <f>INDEX('Revenue by Customer'!K:K,MATCH('Full Customer List'!$B201,'Revenue by Customer'!$A:$A,0))</f>
        <v>395</v>
      </c>
      <c r="K201" s="208">
        <f>INDEX('Revenue by Customer'!L:L,MATCH('Full Customer List'!$B201,'Revenue by Customer'!$A:$A,0))</f>
        <v>395</v>
      </c>
      <c r="L201" s="208">
        <f>INDEX('Revenue by Customer'!M:M,MATCH('Full Customer List'!$B201,'Revenue by Customer'!$A:$A,0))</f>
        <v>395</v>
      </c>
      <c r="M201" s="208">
        <f>INDEX('Revenue by Customer'!N:N,MATCH('Full Customer List'!$B201,'Revenue by Customer'!$A:$A,0))</f>
        <v>395</v>
      </c>
      <c r="N201" s="208">
        <f>INDEX('Revenue by Customer'!O:O,MATCH('Full Customer List'!$B201,'Revenue by Customer'!$A:$A,0))</f>
        <v>395</v>
      </c>
      <c r="O201" s="208">
        <f>INDEX('Revenue by Customer'!P:P,MATCH('Full Customer List'!$B201,'Revenue by Customer'!$A:$A,0))</f>
        <v>395</v>
      </c>
      <c r="P201" s="208">
        <f>INDEX('Revenue by Customer'!Q:Q,MATCH('Full Customer List'!$B201,'Revenue by Customer'!$A:$A,0))</f>
        <v>400</v>
      </c>
      <c r="Q201" s="208">
        <f>INDEX('Revenue by Customer'!R:R,MATCH('Full Customer List'!$B201,'Revenue by Customer'!$A:$A,0))</f>
        <v>400</v>
      </c>
      <c r="R201" s="208">
        <f>INDEX('Revenue by Customer'!S:S,MATCH('Full Customer List'!$B201,'Revenue by Customer'!$A:$A,0))</f>
        <v>400</v>
      </c>
      <c r="S201" s="208">
        <f>INDEX('Revenue by Customer'!T:T,MATCH('Full Customer List'!$B201,'Revenue by Customer'!$A:$A,0))</f>
        <v>655</v>
      </c>
      <c r="T201" s="208">
        <f>INDEX('Revenue by Customer'!U:U,MATCH('Full Customer List'!$B201,'Revenue by Customer'!$A:$A,0))</f>
        <v>400</v>
      </c>
      <c r="U201" s="208">
        <f>INDEX('Revenue by Customer'!V:V,MATCH('Full Customer List'!$B201,'Revenue by Customer'!$A:$A,0))</f>
        <v>400</v>
      </c>
      <c r="V201" s="208">
        <f>INDEX('Revenue by Customer'!W:W,MATCH('Full Customer List'!$B201,'Revenue by Customer'!$A:$A,0))</f>
        <v>400</v>
      </c>
      <c r="W201" s="208">
        <f>INDEX('Revenue by Customer'!X:X,MATCH('Full Customer List'!$B201,'Revenue by Customer'!$A:$A,0))</f>
        <v>400</v>
      </c>
      <c r="X201" s="208">
        <f>INDEX('Revenue by Customer'!Y:Y,MATCH('Full Customer List'!$B201,'Revenue by Customer'!$A:$A,0))</f>
        <v>400</v>
      </c>
      <c r="Y201" s="208" t="str">
        <f>INDEX('Revenue by Customer'!Z:Z,MATCH('Full Customer List'!$B201,'Revenue by Customer'!$A:$A,0))</f>
        <v/>
      </c>
      <c r="Z201" s="208" t="str">
        <f>INDEX('Revenue by Customer'!AA:AA,MATCH('Full Customer List'!$B201,'Revenue by Customer'!$A:$A,0))</f>
        <v/>
      </c>
      <c r="AA201" s="208" t="str">
        <f>INDEX('Revenue by Customer'!AB:AB,MATCH('Full Customer List'!$B201,'Revenue by Customer'!$A:$A,0))</f>
        <v/>
      </c>
      <c r="AB201" s="208" t="str">
        <f>INDEX('Revenue by Customer'!AC:AC,MATCH('Full Customer List'!$B201,'Revenue by Customer'!$A:$A,0))</f>
        <v/>
      </c>
    </row>
    <row r="202" spans="2:28" ht="12" customHeight="1">
      <c r="B202" s="175" t="s">
        <v>851</v>
      </c>
      <c r="C202" s="175" t="str">
        <f>INDEX('Customer List'!$B:$B,MATCH('Full Customer List'!$B202,'Customer List'!$A:$A,0))</f>
        <v>Former client</v>
      </c>
      <c r="D202" s="175" t="str">
        <f>INDEX('Customer List'!$C:$C,MATCH('Full Customer List'!$B202,'Customer List'!$A:$A,0))</f>
        <v>Small business</v>
      </c>
      <c r="E202" s="175" t="str">
        <f>INDEX('Customer List Mapping'!$C:$C,MATCH('Full Customer List'!D202,'Customer List Mapping'!$B:$B,0))</f>
        <v>Small Business</v>
      </c>
      <c r="F202" s="208" t="str">
        <f>INDEX('Customer List'!$K:$K,MATCH('Full Customer List'!$B202,'Customer List'!$A:$A,0))</f>
        <v/>
      </c>
      <c r="G202" s="208"/>
      <c r="H202" s="215">
        <v>44805</v>
      </c>
      <c r="I202" s="215">
        <v>46234</v>
      </c>
      <c r="J202" s="208">
        <f>INDEX('Revenue by Customer'!K:K,MATCH('Full Customer List'!$B202,'Revenue by Customer'!$A:$A,0))</f>
        <v>335</v>
      </c>
      <c r="K202" s="208">
        <f>INDEX('Revenue by Customer'!L:L,MATCH('Full Customer List'!$B202,'Revenue by Customer'!$A:$A,0))</f>
        <v>275</v>
      </c>
      <c r="L202" s="208">
        <f>INDEX('Revenue by Customer'!M:M,MATCH('Full Customer List'!$B202,'Revenue by Customer'!$A:$A,0))</f>
        <v>275</v>
      </c>
      <c r="M202" s="208">
        <f>INDEX('Revenue by Customer'!N:N,MATCH('Full Customer List'!$B202,'Revenue by Customer'!$A:$A,0))</f>
        <v>275</v>
      </c>
      <c r="N202" s="208">
        <f>INDEX('Revenue by Customer'!O:O,MATCH('Full Customer List'!$B202,'Revenue by Customer'!$A:$A,0))</f>
        <v>275</v>
      </c>
      <c r="O202" s="208">
        <f>INDEX('Revenue by Customer'!P:P,MATCH('Full Customer List'!$B202,'Revenue by Customer'!$A:$A,0))</f>
        <v>275</v>
      </c>
      <c r="P202" s="208">
        <f>INDEX('Revenue by Customer'!Q:Q,MATCH('Full Customer List'!$B202,'Revenue by Customer'!$A:$A,0))</f>
        <v>275</v>
      </c>
      <c r="Q202" s="208">
        <f>INDEX('Revenue by Customer'!R:R,MATCH('Full Customer List'!$B202,'Revenue by Customer'!$A:$A,0))</f>
        <v>275</v>
      </c>
      <c r="R202" s="208">
        <f>INDEX('Revenue by Customer'!S:S,MATCH('Full Customer List'!$B202,'Revenue by Customer'!$A:$A,0))</f>
        <v>285</v>
      </c>
      <c r="S202" s="208">
        <f>INDEX('Revenue by Customer'!T:T,MATCH('Full Customer List'!$B202,'Revenue by Customer'!$A:$A,0))</f>
        <v>285</v>
      </c>
      <c r="T202" s="208">
        <f>INDEX('Revenue by Customer'!U:U,MATCH('Full Customer List'!$B202,'Revenue by Customer'!$A:$A,0))</f>
        <v>285</v>
      </c>
      <c r="U202" s="208">
        <f>INDEX('Revenue by Customer'!V:V,MATCH('Full Customer List'!$B202,'Revenue by Customer'!$A:$A,0))</f>
        <v>285</v>
      </c>
      <c r="V202" s="208">
        <f>INDEX('Revenue by Customer'!W:W,MATCH('Full Customer List'!$B202,'Revenue by Customer'!$A:$A,0))</f>
        <v>285</v>
      </c>
      <c r="W202" s="208">
        <f>INDEX('Revenue by Customer'!X:X,MATCH('Full Customer List'!$B202,'Revenue by Customer'!$A:$A,0))</f>
        <v>315</v>
      </c>
      <c r="X202" s="208">
        <f>INDEX('Revenue by Customer'!Y:Y,MATCH('Full Customer List'!$B202,'Revenue by Customer'!$A:$A,0))</f>
        <v>285</v>
      </c>
      <c r="Y202" s="208">
        <f>INDEX('Revenue by Customer'!Z:Z,MATCH('Full Customer List'!$B202,'Revenue by Customer'!$A:$A,0))</f>
        <v>285</v>
      </c>
      <c r="Z202" s="208">
        <f>INDEX('Revenue by Customer'!AA:AA,MATCH('Full Customer List'!$B202,'Revenue by Customer'!$A:$A,0))</f>
        <v>285</v>
      </c>
      <c r="AA202" s="208">
        <f>INDEX('Revenue by Customer'!AB:AB,MATCH('Full Customer List'!$B202,'Revenue by Customer'!$A:$A,0))</f>
        <v>285</v>
      </c>
      <c r="AB202" s="208">
        <f>INDEX('Revenue by Customer'!AC:AC,MATCH('Full Customer List'!$B202,'Revenue by Customer'!$A:$A,0))</f>
        <v>285</v>
      </c>
    </row>
    <row r="203" spans="2:28" ht="12" customHeight="1">
      <c r="B203" s="175" t="s">
        <v>852</v>
      </c>
      <c r="C203" s="175" t="str">
        <f>INDEX('Customer List'!$B:$B,MATCH('Full Customer List'!$B203,'Customer List'!$A:$A,0))</f>
        <v>Former client</v>
      </c>
      <c r="D203" s="175" t="str">
        <f>INDEX('Customer List'!$C:$C,MATCH('Full Customer List'!$B203,'Customer List'!$A:$A,0))</f>
        <v>STR owner</v>
      </c>
      <c r="E203" s="175" t="str">
        <f>INDEX('Customer List Mapping'!$C:$C,MATCH('Full Customer List'!D203,'Customer List Mapping'!$B:$B,0))</f>
        <v>STR Owner</v>
      </c>
      <c r="F203" s="208" t="str">
        <f>INDEX('Customer List'!$K:$K,MATCH('Full Customer List'!$B203,'Customer List'!$A:$A,0))</f>
        <v/>
      </c>
      <c r="G203" s="208"/>
      <c r="H203" s="215">
        <v>45992</v>
      </c>
      <c r="I203" s="215">
        <v>46173</v>
      </c>
      <c r="J203" s="208" t="str">
        <f>INDEX('Revenue by Customer'!K:K,MATCH('Full Customer List'!$B203,'Revenue by Customer'!$A:$A,0))</f>
        <v/>
      </c>
      <c r="K203" s="208" t="str">
        <f>INDEX('Revenue by Customer'!L:L,MATCH('Full Customer List'!$B203,'Revenue by Customer'!$A:$A,0))</f>
        <v/>
      </c>
      <c r="L203" s="208" t="str">
        <f>INDEX('Revenue by Customer'!M:M,MATCH('Full Customer List'!$B203,'Revenue by Customer'!$A:$A,0))</f>
        <v/>
      </c>
      <c r="M203" s="208" t="str">
        <f>INDEX('Revenue by Customer'!N:N,MATCH('Full Customer List'!$B203,'Revenue by Customer'!$A:$A,0))</f>
        <v/>
      </c>
      <c r="N203" s="208" t="str">
        <f>INDEX('Revenue by Customer'!O:O,MATCH('Full Customer List'!$B203,'Revenue by Customer'!$A:$A,0))</f>
        <v/>
      </c>
      <c r="O203" s="208" t="str">
        <f>INDEX('Revenue by Customer'!P:P,MATCH('Full Customer List'!$B203,'Revenue by Customer'!$A:$A,0))</f>
        <v/>
      </c>
      <c r="P203" s="208" t="str">
        <f>INDEX('Revenue by Customer'!Q:Q,MATCH('Full Customer List'!$B203,'Revenue by Customer'!$A:$A,0))</f>
        <v/>
      </c>
      <c r="Q203" s="208" t="str">
        <f>INDEX('Revenue by Customer'!R:R,MATCH('Full Customer List'!$B203,'Revenue by Customer'!$A:$A,0))</f>
        <v/>
      </c>
      <c r="R203" s="208" t="str">
        <f>INDEX('Revenue by Customer'!S:S,MATCH('Full Customer List'!$B203,'Revenue by Customer'!$A:$A,0))</f>
        <v/>
      </c>
      <c r="S203" s="208" t="str">
        <f>INDEX('Revenue by Customer'!T:T,MATCH('Full Customer List'!$B203,'Revenue by Customer'!$A:$A,0))</f>
        <v/>
      </c>
      <c r="T203" s="208" t="str">
        <f>INDEX('Revenue by Customer'!U:U,MATCH('Full Customer List'!$B203,'Revenue by Customer'!$A:$A,0))</f>
        <v/>
      </c>
      <c r="U203" s="208">
        <f>INDEX('Revenue by Customer'!V:V,MATCH('Full Customer List'!$B203,'Revenue by Customer'!$A:$A,0))</f>
        <v>640</v>
      </c>
      <c r="V203" s="208">
        <f>INDEX('Revenue by Customer'!W:W,MATCH('Full Customer List'!$B203,'Revenue by Customer'!$A:$A,0))</f>
        <v>425</v>
      </c>
      <c r="W203" s="208">
        <f>INDEX('Revenue by Customer'!X:X,MATCH('Full Customer List'!$B203,'Revenue by Customer'!$A:$A,0))</f>
        <v>595</v>
      </c>
      <c r="X203" s="208">
        <f>INDEX('Revenue by Customer'!Y:Y,MATCH('Full Customer List'!$B203,'Revenue by Customer'!$A:$A,0))</f>
        <v>700</v>
      </c>
      <c r="Y203" s="208">
        <f>INDEX('Revenue by Customer'!Z:Z,MATCH('Full Customer List'!$B203,'Revenue by Customer'!$A:$A,0))</f>
        <v>420</v>
      </c>
      <c r="Z203" s="208">
        <f>INDEX('Revenue by Customer'!AA:AA,MATCH('Full Customer List'!$B203,'Revenue by Customer'!$A:$A,0))</f>
        <v>560</v>
      </c>
      <c r="AA203" s="208" t="str">
        <f>INDEX('Revenue by Customer'!AB:AB,MATCH('Full Customer List'!$B203,'Revenue by Customer'!$A:$A,0))</f>
        <v/>
      </c>
      <c r="AB203" s="208" t="str">
        <f>INDEX('Revenue by Customer'!AC:AC,MATCH('Full Customer List'!$B203,'Revenue by Customer'!$A:$A,0))</f>
        <v/>
      </c>
    </row>
    <row r="204" spans="2:28" ht="12" customHeight="1">
      <c r="B204" s="175" t="s">
        <v>853</v>
      </c>
      <c r="C204" s="175" t="str">
        <f>INDEX('Customer List'!$B:$B,MATCH('Full Customer List'!$B204,'Customer List'!$A:$A,0))</f>
        <v>Onboarding</v>
      </c>
      <c r="D204" s="175" t="str">
        <f>INDEX('Customer List'!$C:$C,MATCH('Full Customer List'!$B204,'Customer List'!$A:$A,0))</f>
        <v>Property manager</v>
      </c>
      <c r="E204" s="175" t="str">
        <f>INDEX('Customer List Mapping'!$C:$C,MATCH('Full Customer List'!D204,'Customer List Mapping'!$B:$B,0))</f>
        <v>Property Manager</v>
      </c>
      <c r="F204" s="208">
        <f>INDEX('Customer List'!$K:$K,MATCH('Full Customer List'!$B204,'Customer List'!$A:$A,0))</f>
        <v>15</v>
      </c>
      <c r="G204" s="208"/>
      <c r="H204" s="215">
        <v>46174</v>
      </c>
      <c r="I204" s="215"/>
      <c r="J204" s="208" t="str">
        <f>INDEX('Revenue by Customer'!K:K,MATCH('Full Customer List'!$B204,'Revenue by Customer'!$A:$A,0))</f>
        <v/>
      </c>
      <c r="K204" s="208" t="str">
        <f>INDEX('Revenue by Customer'!L:L,MATCH('Full Customer List'!$B204,'Revenue by Customer'!$A:$A,0))</f>
        <v/>
      </c>
      <c r="L204" s="208" t="str">
        <f>INDEX('Revenue by Customer'!M:M,MATCH('Full Customer List'!$B204,'Revenue by Customer'!$A:$A,0))</f>
        <v/>
      </c>
      <c r="M204" s="208" t="str">
        <f>INDEX('Revenue by Customer'!N:N,MATCH('Full Customer List'!$B204,'Revenue by Customer'!$A:$A,0))</f>
        <v/>
      </c>
      <c r="N204" s="208" t="str">
        <f>INDEX('Revenue by Customer'!O:O,MATCH('Full Customer List'!$B204,'Revenue by Customer'!$A:$A,0))</f>
        <v/>
      </c>
      <c r="O204" s="208" t="str">
        <f>INDEX('Revenue by Customer'!P:P,MATCH('Full Customer List'!$B204,'Revenue by Customer'!$A:$A,0))</f>
        <v/>
      </c>
      <c r="P204" s="208" t="str">
        <f>INDEX('Revenue by Customer'!Q:Q,MATCH('Full Customer List'!$B204,'Revenue by Customer'!$A:$A,0))</f>
        <v/>
      </c>
      <c r="Q204" s="208" t="str">
        <f>INDEX('Revenue by Customer'!R:R,MATCH('Full Customer List'!$B204,'Revenue by Customer'!$A:$A,0))</f>
        <v/>
      </c>
      <c r="R204" s="208" t="str">
        <f>INDEX('Revenue by Customer'!S:S,MATCH('Full Customer List'!$B204,'Revenue by Customer'!$A:$A,0))</f>
        <v/>
      </c>
      <c r="S204" s="208" t="str">
        <f>INDEX('Revenue by Customer'!T:T,MATCH('Full Customer List'!$B204,'Revenue by Customer'!$A:$A,0))</f>
        <v/>
      </c>
      <c r="T204" s="208" t="str">
        <f>INDEX('Revenue by Customer'!U:U,MATCH('Full Customer List'!$B204,'Revenue by Customer'!$A:$A,0))</f>
        <v/>
      </c>
      <c r="U204" s="208" t="str">
        <f>INDEX('Revenue by Customer'!V:V,MATCH('Full Customer List'!$B204,'Revenue by Customer'!$A:$A,0))</f>
        <v/>
      </c>
      <c r="V204" s="208" t="str">
        <f>INDEX('Revenue by Customer'!W:W,MATCH('Full Customer List'!$B204,'Revenue by Customer'!$A:$A,0))</f>
        <v/>
      </c>
      <c r="W204" s="208" t="str">
        <f>INDEX('Revenue by Customer'!X:X,MATCH('Full Customer List'!$B204,'Revenue by Customer'!$A:$A,0))</f>
        <v/>
      </c>
      <c r="X204" s="208" t="str">
        <f>INDEX('Revenue by Customer'!Y:Y,MATCH('Full Customer List'!$B204,'Revenue by Customer'!$A:$A,0))</f>
        <v/>
      </c>
      <c r="Y204" s="208" t="str">
        <f>INDEX('Revenue by Customer'!Z:Z,MATCH('Full Customer List'!$B204,'Revenue by Customer'!$A:$A,0))</f>
        <v/>
      </c>
      <c r="Z204" s="208" t="str">
        <f>INDEX('Revenue by Customer'!AA:AA,MATCH('Full Customer List'!$B204,'Revenue by Customer'!$A:$A,0))</f>
        <v/>
      </c>
      <c r="AA204" s="208">
        <f>INDEX('Revenue by Customer'!AB:AB,MATCH('Full Customer List'!$B204,'Revenue by Customer'!$A:$A,0))</f>
        <v>2360</v>
      </c>
      <c r="AB204" s="208">
        <f>INDEX('Revenue by Customer'!AC:AC,MATCH('Full Customer List'!$B204,'Revenue by Customer'!$A:$A,0))</f>
        <v>965</v>
      </c>
    </row>
    <row r="205" spans="2:28" ht="12" customHeight="1">
      <c r="B205" s="175" t="s">
        <v>855</v>
      </c>
      <c r="C205" s="175" t="str">
        <f>INDEX('Customer List'!$B:$B,MATCH('Full Customer List'!$B205,'Customer List'!$A:$A,0))</f>
        <v>Active</v>
      </c>
      <c r="D205" s="175" t="str">
        <f>INDEX('Customer List'!$C:$C,MATCH('Full Customer List'!$B205,'Customer List'!$A:$A,0))</f>
        <v>Property manager</v>
      </c>
      <c r="E205" s="175" t="str">
        <f>INDEX('Customer List Mapping'!$C:$C,MATCH('Full Customer List'!D205,'Customer List Mapping'!$B:$B,0))</f>
        <v>Property Manager</v>
      </c>
      <c r="F205" s="208">
        <f>INDEX('Customer List'!$K:$K,MATCH('Full Customer List'!$B205,'Customer List'!$A:$A,0))</f>
        <v>10</v>
      </c>
      <c r="G205" s="208"/>
      <c r="H205" s="215">
        <v>46054</v>
      </c>
      <c r="I205" s="215"/>
      <c r="J205" s="208" t="str">
        <f>INDEX('Revenue by Customer'!K:K,MATCH('Full Customer List'!$B205,'Revenue by Customer'!$A:$A,0))</f>
        <v/>
      </c>
      <c r="K205" s="208" t="str">
        <f>INDEX('Revenue by Customer'!L:L,MATCH('Full Customer List'!$B205,'Revenue by Customer'!$A:$A,0))</f>
        <v/>
      </c>
      <c r="L205" s="208" t="str">
        <f>INDEX('Revenue by Customer'!M:M,MATCH('Full Customer List'!$B205,'Revenue by Customer'!$A:$A,0))</f>
        <v/>
      </c>
      <c r="M205" s="208" t="str">
        <f>INDEX('Revenue by Customer'!N:N,MATCH('Full Customer List'!$B205,'Revenue by Customer'!$A:$A,0))</f>
        <v/>
      </c>
      <c r="N205" s="208" t="str">
        <f>INDEX('Revenue by Customer'!O:O,MATCH('Full Customer List'!$B205,'Revenue by Customer'!$A:$A,0))</f>
        <v/>
      </c>
      <c r="O205" s="208" t="str">
        <f>INDEX('Revenue by Customer'!P:P,MATCH('Full Customer List'!$B205,'Revenue by Customer'!$A:$A,0))</f>
        <v/>
      </c>
      <c r="P205" s="208" t="str">
        <f>INDEX('Revenue by Customer'!Q:Q,MATCH('Full Customer List'!$B205,'Revenue by Customer'!$A:$A,0))</f>
        <v/>
      </c>
      <c r="Q205" s="208" t="str">
        <f>INDEX('Revenue by Customer'!R:R,MATCH('Full Customer List'!$B205,'Revenue by Customer'!$A:$A,0))</f>
        <v/>
      </c>
      <c r="R205" s="208" t="str">
        <f>INDEX('Revenue by Customer'!S:S,MATCH('Full Customer List'!$B205,'Revenue by Customer'!$A:$A,0))</f>
        <v/>
      </c>
      <c r="S205" s="208" t="str">
        <f>INDEX('Revenue by Customer'!T:T,MATCH('Full Customer List'!$B205,'Revenue by Customer'!$A:$A,0))</f>
        <v/>
      </c>
      <c r="T205" s="208" t="str">
        <f>INDEX('Revenue by Customer'!U:U,MATCH('Full Customer List'!$B205,'Revenue by Customer'!$A:$A,0))</f>
        <v/>
      </c>
      <c r="U205" s="208" t="str">
        <f>INDEX('Revenue by Customer'!V:V,MATCH('Full Customer List'!$B205,'Revenue by Customer'!$A:$A,0))</f>
        <v/>
      </c>
      <c r="V205" s="208" t="str">
        <f>INDEX('Revenue by Customer'!W:W,MATCH('Full Customer List'!$B205,'Revenue by Customer'!$A:$A,0))</f>
        <v/>
      </c>
      <c r="W205" s="208">
        <f>INDEX('Revenue by Customer'!X:X,MATCH('Full Customer List'!$B205,'Revenue by Customer'!$A:$A,0))</f>
        <v>668</v>
      </c>
      <c r="X205" s="208">
        <f>INDEX('Revenue by Customer'!Y:Y,MATCH('Full Customer List'!$B205,'Revenue by Customer'!$A:$A,0))</f>
        <v>390</v>
      </c>
      <c r="Y205" s="208">
        <f>INDEX('Revenue by Customer'!Z:Z,MATCH('Full Customer List'!$B205,'Revenue by Customer'!$A:$A,0))</f>
        <v>464</v>
      </c>
      <c r="Z205" s="208">
        <f>INDEX('Revenue by Customer'!AA:AA,MATCH('Full Customer List'!$B205,'Revenue by Customer'!$A:$A,0))</f>
        <v>544</v>
      </c>
      <c r="AA205" s="208">
        <f>INDEX('Revenue by Customer'!AB:AB,MATCH('Full Customer List'!$B205,'Revenue by Customer'!$A:$A,0))</f>
        <v>606</v>
      </c>
      <c r="AB205" s="208">
        <f>INDEX('Revenue by Customer'!AC:AC,MATCH('Full Customer List'!$B205,'Revenue by Customer'!$A:$A,0))</f>
        <v>606</v>
      </c>
    </row>
    <row r="206" spans="2:28" ht="12" customHeight="1">
      <c r="B206" s="175" t="s">
        <v>856</v>
      </c>
      <c r="C206" s="175" t="str">
        <f>INDEX('Customer List'!$B:$B,MATCH('Full Customer List'!$B206,'Customer List'!$A:$A,0))</f>
        <v>Former client</v>
      </c>
      <c r="D206" s="175" t="str">
        <f>INDEX('Customer List'!$C:$C,MATCH('Full Customer List'!$B206,'Customer List'!$A:$A,0))</f>
        <v>Small business</v>
      </c>
      <c r="E206" s="175" t="str">
        <f>INDEX('Customer List Mapping'!$C:$C,MATCH('Full Customer List'!D206,'Customer List Mapping'!$B:$B,0))</f>
        <v>Small Business</v>
      </c>
      <c r="F206" s="208" t="str">
        <f>INDEX('Customer List'!$K:$K,MATCH('Full Customer List'!$B206,'Customer List'!$A:$A,0))</f>
        <v/>
      </c>
      <c r="G206" s="208"/>
      <c r="H206" s="215">
        <v>44317</v>
      </c>
      <c r="I206" s="215">
        <v>46234</v>
      </c>
      <c r="J206" s="208">
        <f>INDEX('Revenue by Customer'!K:K,MATCH('Full Customer List'!$B206,'Revenue by Customer'!$A:$A,0))</f>
        <v>295</v>
      </c>
      <c r="K206" s="208">
        <f>INDEX('Revenue by Customer'!L:L,MATCH('Full Customer List'!$B206,'Revenue by Customer'!$A:$A,0))</f>
        <v>250</v>
      </c>
      <c r="L206" s="208">
        <f>INDEX('Revenue by Customer'!M:M,MATCH('Full Customer List'!$B206,'Revenue by Customer'!$A:$A,0))</f>
        <v>250</v>
      </c>
      <c r="M206" s="208">
        <f>INDEX('Revenue by Customer'!N:N,MATCH('Full Customer List'!$B206,'Revenue by Customer'!$A:$A,0))</f>
        <v>250</v>
      </c>
      <c r="N206" s="208">
        <f>INDEX('Revenue by Customer'!O:O,MATCH('Full Customer List'!$B206,'Revenue by Customer'!$A:$A,0))</f>
        <v>250</v>
      </c>
      <c r="O206" s="208">
        <f>INDEX('Revenue by Customer'!P:P,MATCH('Full Customer List'!$B206,'Revenue by Customer'!$A:$A,0))</f>
        <v>250</v>
      </c>
      <c r="P206" s="208">
        <f>INDEX('Revenue by Customer'!Q:Q,MATCH('Full Customer List'!$B206,'Revenue by Customer'!$A:$A,0))</f>
        <v>250</v>
      </c>
      <c r="Q206" s="208">
        <f>INDEX('Revenue by Customer'!R:R,MATCH('Full Customer List'!$B206,'Revenue by Customer'!$A:$A,0))</f>
        <v>250</v>
      </c>
      <c r="R206" s="208">
        <f>INDEX('Revenue by Customer'!S:S,MATCH('Full Customer List'!$B206,'Revenue by Customer'!$A:$A,0))</f>
        <v>250</v>
      </c>
      <c r="S206" s="208">
        <f>INDEX('Revenue by Customer'!T:T,MATCH('Full Customer List'!$B206,'Revenue by Customer'!$A:$A,0))</f>
        <v>250</v>
      </c>
      <c r="T206" s="208">
        <f>INDEX('Revenue by Customer'!U:U,MATCH('Full Customer List'!$B206,'Revenue by Customer'!$A:$A,0))</f>
        <v>250</v>
      </c>
      <c r="U206" s="208">
        <f>INDEX('Revenue by Customer'!V:V,MATCH('Full Customer List'!$B206,'Revenue by Customer'!$A:$A,0))</f>
        <v>250</v>
      </c>
      <c r="V206" s="208">
        <f>INDEX('Revenue by Customer'!W:W,MATCH('Full Customer List'!$B206,'Revenue by Customer'!$A:$A,0))</f>
        <v>285</v>
      </c>
      <c r="W206" s="208">
        <f>INDEX('Revenue by Customer'!X:X,MATCH('Full Customer List'!$B206,'Revenue by Customer'!$A:$A,0))</f>
        <v>300</v>
      </c>
      <c r="X206" s="208">
        <f>INDEX('Revenue by Customer'!Y:Y,MATCH('Full Customer List'!$B206,'Revenue by Customer'!$A:$A,0))</f>
        <v>285</v>
      </c>
      <c r="Y206" s="208">
        <f>INDEX('Revenue by Customer'!Z:Z,MATCH('Full Customer List'!$B206,'Revenue by Customer'!$A:$A,0))</f>
        <v>285</v>
      </c>
      <c r="Z206" s="208">
        <f>INDEX('Revenue by Customer'!AA:AA,MATCH('Full Customer List'!$B206,'Revenue by Customer'!$A:$A,0))</f>
        <v>285</v>
      </c>
      <c r="AA206" s="208">
        <f>INDEX('Revenue by Customer'!AB:AB,MATCH('Full Customer List'!$B206,'Revenue by Customer'!$A:$A,0))</f>
        <v>285</v>
      </c>
      <c r="AB206" s="208">
        <f>INDEX('Revenue by Customer'!AC:AC,MATCH('Full Customer List'!$B206,'Revenue by Customer'!$A:$A,0))</f>
        <v>285</v>
      </c>
    </row>
    <row r="207" spans="2:28" ht="12" customHeight="1">
      <c r="B207" s="175" t="s">
        <v>858</v>
      </c>
      <c r="C207" s="175" t="str">
        <f>INDEX('Customer List'!$B:$B,MATCH('Full Customer List'!$B207,'Customer List'!$A:$A,0))</f>
        <v>Active</v>
      </c>
      <c r="D207" s="175" t="str">
        <f>INDEX('Customer List'!$C:$C,MATCH('Full Customer List'!$B207,'Customer List'!$A:$A,0))</f>
        <v>Property manager</v>
      </c>
      <c r="E207" s="175" t="str">
        <f>INDEX('Customer List Mapping'!$C:$C,MATCH('Full Customer List'!D207,'Customer List Mapping'!$B:$B,0))</f>
        <v>Property Manager</v>
      </c>
      <c r="F207" s="208">
        <f>INDEX('Customer List'!$K:$K,MATCH('Full Customer List'!$B207,'Customer List'!$A:$A,0))</f>
        <v>4</v>
      </c>
      <c r="G207" s="208"/>
      <c r="H207" s="215">
        <v>45962</v>
      </c>
      <c r="I207" s="215"/>
      <c r="J207" s="208" t="str">
        <f>INDEX('Revenue by Customer'!K:K,MATCH('Full Customer List'!$B207,'Revenue by Customer'!$A:$A,0))</f>
        <v/>
      </c>
      <c r="K207" s="208" t="str">
        <f>INDEX('Revenue by Customer'!L:L,MATCH('Full Customer List'!$B207,'Revenue by Customer'!$A:$A,0))</f>
        <v/>
      </c>
      <c r="L207" s="208" t="str">
        <f>INDEX('Revenue by Customer'!M:M,MATCH('Full Customer List'!$B207,'Revenue by Customer'!$A:$A,0))</f>
        <v/>
      </c>
      <c r="M207" s="208" t="str">
        <f>INDEX('Revenue by Customer'!N:N,MATCH('Full Customer List'!$B207,'Revenue by Customer'!$A:$A,0))</f>
        <v/>
      </c>
      <c r="N207" s="208" t="str">
        <f>INDEX('Revenue by Customer'!O:O,MATCH('Full Customer List'!$B207,'Revenue by Customer'!$A:$A,0))</f>
        <v/>
      </c>
      <c r="O207" s="208" t="str">
        <f>INDEX('Revenue by Customer'!P:P,MATCH('Full Customer List'!$B207,'Revenue by Customer'!$A:$A,0))</f>
        <v/>
      </c>
      <c r="P207" s="208" t="str">
        <f>INDEX('Revenue by Customer'!Q:Q,MATCH('Full Customer List'!$B207,'Revenue by Customer'!$A:$A,0))</f>
        <v/>
      </c>
      <c r="Q207" s="208" t="str">
        <f>INDEX('Revenue by Customer'!R:R,MATCH('Full Customer List'!$B207,'Revenue by Customer'!$A:$A,0))</f>
        <v/>
      </c>
      <c r="R207" s="208" t="str">
        <f>INDEX('Revenue by Customer'!S:S,MATCH('Full Customer List'!$B207,'Revenue by Customer'!$A:$A,0))</f>
        <v/>
      </c>
      <c r="S207" s="208" t="str">
        <f>INDEX('Revenue by Customer'!T:T,MATCH('Full Customer List'!$B207,'Revenue by Customer'!$A:$A,0))</f>
        <v/>
      </c>
      <c r="T207" s="208">
        <f>INDEX('Revenue by Customer'!U:U,MATCH('Full Customer List'!$B207,'Revenue by Customer'!$A:$A,0))</f>
        <v>400</v>
      </c>
      <c r="U207" s="208">
        <f>INDEX('Revenue by Customer'!V:V,MATCH('Full Customer List'!$B207,'Revenue by Customer'!$A:$A,0))</f>
        <v>325</v>
      </c>
      <c r="V207" s="208">
        <f>INDEX('Revenue by Customer'!W:W,MATCH('Full Customer List'!$B207,'Revenue by Customer'!$A:$A,0))</f>
        <v>325</v>
      </c>
      <c r="W207" s="208">
        <f>INDEX('Revenue by Customer'!X:X,MATCH('Full Customer List'!$B207,'Revenue by Customer'!$A:$A,0))</f>
        <v>415</v>
      </c>
      <c r="X207" s="208">
        <f>INDEX('Revenue by Customer'!Y:Y,MATCH('Full Customer List'!$B207,'Revenue by Customer'!$A:$A,0))</f>
        <v>250</v>
      </c>
      <c r="Y207" s="208">
        <f>INDEX('Revenue by Customer'!Z:Z,MATCH('Full Customer List'!$B207,'Revenue by Customer'!$A:$A,0))</f>
        <v>325</v>
      </c>
      <c r="Z207" s="208">
        <f>INDEX('Revenue by Customer'!AA:AA,MATCH('Full Customer List'!$B207,'Revenue by Customer'!$A:$A,0))</f>
        <v>400</v>
      </c>
      <c r="AA207" s="208">
        <f>INDEX('Revenue by Customer'!AB:AB,MATCH('Full Customer List'!$B207,'Revenue by Customer'!$A:$A,0))</f>
        <v>400</v>
      </c>
      <c r="AB207" s="208">
        <f>INDEX('Revenue by Customer'!AC:AC,MATCH('Full Customer List'!$B207,'Revenue by Customer'!$A:$A,0))</f>
        <v>400</v>
      </c>
    </row>
    <row r="208" spans="2:28" ht="12" customHeight="1">
      <c r="B208" s="175" t="s">
        <v>859</v>
      </c>
      <c r="C208" s="175" t="str">
        <f>INDEX('Customer List'!$B:$B,MATCH('Full Customer List'!$B208,'Customer List'!$A:$A,0))</f>
        <v>Active</v>
      </c>
      <c r="D208" s="175" t="str">
        <f>INDEX('Customer List'!$C:$C,MATCH('Full Customer List'!$B208,'Customer List'!$A:$A,0))</f>
        <v>Property manager</v>
      </c>
      <c r="E208" s="175" t="str">
        <f>INDEX('Customer List Mapping'!$C:$C,MATCH('Full Customer List'!D208,'Customer List Mapping'!$B:$B,0))</f>
        <v>Property Manager</v>
      </c>
      <c r="F208" s="208">
        <f>INDEX('Customer List'!$K:$K,MATCH('Full Customer List'!$B208,'Customer List'!$A:$A,0))</f>
        <v>10</v>
      </c>
      <c r="G208" s="208"/>
      <c r="H208" s="215">
        <v>45931</v>
      </c>
      <c r="I208" s="215"/>
      <c r="J208" s="208" t="str">
        <f>INDEX('Revenue by Customer'!K:K,MATCH('Full Customer List'!$B208,'Revenue by Customer'!$A:$A,0))</f>
        <v/>
      </c>
      <c r="K208" s="208" t="str">
        <f>INDEX('Revenue by Customer'!L:L,MATCH('Full Customer List'!$B208,'Revenue by Customer'!$A:$A,0))</f>
        <v/>
      </c>
      <c r="L208" s="208" t="str">
        <f>INDEX('Revenue by Customer'!M:M,MATCH('Full Customer List'!$B208,'Revenue by Customer'!$A:$A,0))</f>
        <v/>
      </c>
      <c r="M208" s="208" t="str">
        <f>INDEX('Revenue by Customer'!N:N,MATCH('Full Customer List'!$B208,'Revenue by Customer'!$A:$A,0))</f>
        <v/>
      </c>
      <c r="N208" s="208" t="str">
        <f>INDEX('Revenue by Customer'!O:O,MATCH('Full Customer List'!$B208,'Revenue by Customer'!$A:$A,0))</f>
        <v/>
      </c>
      <c r="O208" s="208" t="str">
        <f>INDEX('Revenue by Customer'!P:P,MATCH('Full Customer List'!$B208,'Revenue by Customer'!$A:$A,0))</f>
        <v/>
      </c>
      <c r="P208" s="208" t="str">
        <f>INDEX('Revenue by Customer'!Q:Q,MATCH('Full Customer List'!$B208,'Revenue by Customer'!$A:$A,0))</f>
        <v/>
      </c>
      <c r="Q208" s="208" t="str">
        <f>INDEX('Revenue by Customer'!R:R,MATCH('Full Customer List'!$B208,'Revenue by Customer'!$A:$A,0))</f>
        <v/>
      </c>
      <c r="R208" s="208" t="str">
        <f>INDEX('Revenue by Customer'!S:S,MATCH('Full Customer List'!$B208,'Revenue by Customer'!$A:$A,0))</f>
        <v/>
      </c>
      <c r="S208" s="208">
        <f>INDEX('Revenue by Customer'!T:T,MATCH('Full Customer List'!$B208,'Revenue by Customer'!$A:$A,0))</f>
        <v>595</v>
      </c>
      <c r="T208" s="208" t="str">
        <f>INDEX('Revenue by Customer'!U:U,MATCH('Full Customer List'!$B208,'Revenue by Customer'!$A:$A,0))</f>
        <v/>
      </c>
      <c r="U208" s="208" t="str">
        <f>INDEX('Revenue by Customer'!V:V,MATCH('Full Customer List'!$B208,'Revenue by Customer'!$A:$A,0))</f>
        <v/>
      </c>
      <c r="V208" s="208">
        <f>INDEX('Revenue by Customer'!W:W,MATCH('Full Customer List'!$B208,'Revenue by Customer'!$A:$A,0))</f>
        <v>565</v>
      </c>
      <c r="W208" s="208">
        <f>INDEX('Revenue by Customer'!X:X,MATCH('Full Customer List'!$B208,'Revenue by Customer'!$A:$A,0))</f>
        <v>315</v>
      </c>
      <c r="X208" s="208">
        <f>INDEX('Revenue by Customer'!Y:Y,MATCH('Full Customer List'!$B208,'Revenue by Customer'!$A:$A,0))</f>
        <v>350</v>
      </c>
      <c r="Y208" s="208">
        <f>INDEX('Revenue by Customer'!Z:Z,MATCH('Full Customer List'!$B208,'Revenue by Customer'!$A:$A,0))</f>
        <v>350</v>
      </c>
      <c r="Z208" s="208">
        <f>INDEX('Revenue by Customer'!AA:AA,MATCH('Full Customer List'!$B208,'Revenue by Customer'!$A:$A,0))</f>
        <v>350</v>
      </c>
      <c r="AA208" s="208">
        <f>INDEX('Revenue by Customer'!AB:AB,MATCH('Full Customer List'!$B208,'Revenue by Customer'!$A:$A,0))</f>
        <v>350</v>
      </c>
      <c r="AB208" s="208">
        <f>INDEX('Revenue by Customer'!AC:AC,MATCH('Full Customer List'!$B208,'Revenue by Customer'!$A:$A,0))</f>
        <v>350</v>
      </c>
    </row>
    <row r="209" spans="2:28" ht="12" customHeight="1">
      <c r="B209" s="175" t="s">
        <v>860</v>
      </c>
      <c r="C209" s="175" t="str">
        <f>INDEX('Customer List'!$B:$B,MATCH('Full Customer List'!$B209,'Customer List'!$A:$A,0))</f>
        <v>Active</v>
      </c>
      <c r="D209" s="175" t="str">
        <f>INDEX('Customer List'!$C:$C,MATCH('Full Customer List'!$B209,'Customer List'!$A:$A,0))</f>
        <v>Property manager</v>
      </c>
      <c r="E209" s="175" t="str">
        <f>INDEX('Customer List Mapping'!$C:$C,MATCH('Full Customer List'!D209,'Customer List Mapping'!$B:$B,0))</f>
        <v>Property Manager</v>
      </c>
      <c r="F209" s="208">
        <f>INDEX('Customer List'!$K:$K,MATCH('Full Customer List'!$B209,'Customer List'!$A:$A,0))</f>
        <v>12</v>
      </c>
      <c r="G209" s="208"/>
      <c r="H209" s="215">
        <v>46023</v>
      </c>
      <c r="I209" s="215"/>
      <c r="J209" s="208" t="str">
        <f>INDEX('Revenue by Customer'!K:K,MATCH('Full Customer List'!$B209,'Revenue by Customer'!$A:$A,0))</f>
        <v/>
      </c>
      <c r="K209" s="208" t="str">
        <f>INDEX('Revenue by Customer'!L:L,MATCH('Full Customer List'!$B209,'Revenue by Customer'!$A:$A,0))</f>
        <v/>
      </c>
      <c r="L209" s="208" t="str">
        <f>INDEX('Revenue by Customer'!M:M,MATCH('Full Customer List'!$B209,'Revenue by Customer'!$A:$A,0))</f>
        <v/>
      </c>
      <c r="M209" s="208" t="str">
        <f>INDEX('Revenue by Customer'!N:N,MATCH('Full Customer List'!$B209,'Revenue by Customer'!$A:$A,0))</f>
        <v/>
      </c>
      <c r="N209" s="208" t="str">
        <f>INDEX('Revenue by Customer'!O:O,MATCH('Full Customer List'!$B209,'Revenue by Customer'!$A:$A,0))</f>
        <v/>
      </c>
      <c r="O209" s="208" t="str">
        <f>INDEX('Revenue by Customer'!P:P,MATCH('Full Customer List'!$B209,'Revenue by Customer'!$A:$A,0))</f>
        <v/>
      </c>
      <c r="P209" s="208" t="str">
        <f>INDEX('Revenue by Customer'!Q:Q,MATCH('Full Customer List'!$B209,'Revenue by Customer'!$A:$A,0))</f>
        <v/>
      </c>
      <c r="Q209" s="208" t="str">
        <f>INDEX('Revenue by Customer'!R:R,MATCH('Full Customer List'!$B209,'Revenue by Customer'!$A:$A,0))</f>
        <v/>
      </c>
      <c r="R209" s="208" t="str">
        <f>INDEX('Revenue by Customer'!S:S,MATCH('Full Customer List'!$B209,'Revenue by Customer'!$A:$A,0))</f>
        <v/>
      </c>
      <c r="S209" s="208" t="str">
        <f>INDEX('Revenue by Customer'!T:T,MATCH('Full Customer List'!$B209,'Revenue by Customer'!$A:$A,0))</f>
        <v/>
      </c>
      <c r="T209" s="208" t="str">
        <f>INDEX('Revenue by Customer'!U:U,MATCH('Full Customer List'!$B209,'Revenue by Customer'!$A:$A,0))</f>
        <v/>
      </c>
      <c r="U209" s="208" t="str">
        <f>INDEX('Revenue by Customer'!V:V,MATCH('Full Customer List'!$B209,'Revenue by Customer'!$A:$A,0))</f>
        <v/>
      </c>
      <c r="V209" s="208">
        <f>INDEX('Revenue by Customer'!W:W,MATCH('Full Customer List'!$B209,'Revenue by Customer'!$A:$A,0))</f>
        <v>630</v>
      </c>
      <c r="W209" s="208">
        <f>INDEX('Revenue by Customer'!X:X,MATCH('Full Customer List'!$B209,'Revenue by Customer'!$A:$A,0))</f>
        <v>420</v>
      </c>
      <c r="X209" s="208">
        <f>INDEX('Revenue by Customer'!Y:Y,MATCH('Full Customer List'!$B209,'Revenue by Customer'!$A:$A,0))</f>
        <v>455</v>
      </c>
      <c r="Y209" s="208">
        <f>INDEX('Revenue by Customer'!Z:Z,MATCH('Full Customer List'!$B209,'Revenue by Customer'!$A:$A,0))</f>
        <v>455</v>
      </c>
      <c r="Z209" s="208">
        <f>INDEX('Revenue by Customer'!AA:AA,MATCH('Full Customer List'!$B209,'Revenue by Customer'!$A:$A,0))</f>
        <v>420</v>
      </c>
      <c r="AA209" s="208">
        <f>INDEX('Revenue by Customer'!AB:AB,MATCH('Full Customer List'!$B209,'Revenue by Customer'!$A:$A,0))</f>
        <v>420</v>
      </c>
      <c r="AB209" s="208">
        <f>INDEX('Revenue by Customer'!AC:AC,MATCH('Full Customer List'!$B209,'Revenue by Customer'!$A:$A,0))</f>
        <v>420</v>
      </c>
    </row>
    <row r="210" spans="2:28" ht="12" customHeight="1">
      <c r="B210" s="175" t="s">
        <v>861</v>
      </c>
      <c r="C210" s="175" t="str">
        <f>INDEX('Customer List'!$B:$B,MATCH('Full Customer List'!$B210,'Customer List'!$A:$A,0))</f>
        <v>Former client</v>
      </c>
      <c r="D210" s="175" t="str">
        <f>INDEX('Customer List'!$C:$C,MATCH('Full Customer List'!$B210,'Customer List'!$A:$A,0))</f>
        <v>Property manager</v>
      </c>
      <c r="E210" s="175" t="str">
        <f>INDEX('Customer List Mapping'!$C:$C,MATCH('Full Customer List'!D210,'Customer List Mapping'!$B:$B,0))</f>
        <v>Property Manager</v>
      </c>
      <c r="F210" s="208">
        <f>INDEX('Customer List'!$K:$K,MATCH('Full Customer List'!$B210,'Customer List'!$A:$A,0))</f>
        <v>9</v>
      </c>
      <c r="G210" s="208"/>
      <c r="H210" s="215">
        <v>45992</v>
      </c>
      <c r="I210" s="215">
        <v>46173</v>
      </c>
      <c r="J210" s="208" t="str">
        <f>INDEX('Revenue by Customer'!K:K,MATCH('Full Customer List'!$B210,'Revenue by Customer'!$A:$A,0))</f>
        <v/>
      </c>
      <c r="K210" s="208" t="str">
        <f>INDEX('Revenue by Customer'!L:L,MATCH('Full Customer List'!$B210,'Revenue by Customer'!$A:$A,0))</f>
        <v/>
      </c>
      <c r="L210" s="208" t="str">
        <f>INDEX('Revenue by Customer'!M:M,MATCH('Full Customer List'!$B210,'Revenue by Customer'!$A:$A,0))</f>
        <v/>
      </c>
      <c r="M210" s="208" t="str">
        <f>INDEX('Revenue by Customer'!N:N,MATCH('Full Customer List'!$B210,'Revenue by Customer'!$A:$A,0))</f>
        <v/>
      </c>
      <c r="N210" s="208" t="str">
        <f>INDEX('Revenue by Customer'!O:O,MATCH('Full Customer List'!$B210,'Revenue by Customer'!$A:$A,0))</f>
        <v/>
      </c>
      <c r="O210" s="208" t="str">
        <f>INDEX('Revenue by Customer'!P:P,MATCH('Full Customer List'!$B210,'Revenue by Customer'!$A:$A,0))</f>
        <v/>
      </c>
      <c r="P210" s="208" t="str">
        <f>INDEX('Revenue by Customer'!Q:Q,MATCH('Full Customer List'!$B210,'Revenue by Customer'!$A:$A,0))</f>
        <v/>
      </c>
      <c r="Q210" s="208" t="str">
        <f>INDEX('Revenue by Customer'!R:R,MATCH('Full Customer List'!$B210,'Revenue by Customer'!$A:$A,0))</f>
        <v/>
      </c>
      <c r="R210" s="208" t="str">
        <f>INDEX('Revenue by Customer'!S:S,MATCH('Full Customer List'!$B210,'Revenue by Customer'!$A:$A,0))</f>
        <v/>
      </c>
      <c r="S210" s="208" t="str">
        <f>INDEX('Revenue by Customer'!T:T,MATCH('Full Customer List'!$B210,'Revenue by Customer'!$A:$A,0))</f>
        <v/>
      </c>
      <c r="T210" s="208" t="str">
        <f>INDEX('Revenue by Customer'!U:U,MATCH('Full Customer List'!$B210,'Revenue by Customer'!$A:$A,0))</f>
        <v/>
      </c>
      <c r="U210" s="208">
        <f>INDEX('Revenue by Customer'!V:V,MATCH('Full Customer List'!$B210,'Revenue by Customer'!$A:$A,0))</f>
        <v>973</v>
      </c>
      <c r="V210" s="208">
        <f>INDEX('Revenue by Customer'!W:W,MATCH('Full Customer List'!$B210,'Revenue by Customer'!$A:$A,0))</f>
        <v>-183</v>
      </c>
      <c r="W210" s="208">
        <f>INDEX('Revenue by Customer'!X:X,MATCH('Full Customer List'!$B210,'Revenue by Customer'!$A:$A,0))</f>
        <v>453</v>
      </c>
      <c r="X210" s="208">
        <f>INDEX('Revenue by Customer'!Y:Y,MATCH('Full Customer List'!$B210,'Revenue by Customer'!$A:$A,0))</f>
        <v>690</v>
      </c>
      <c r="Y210" s="208">
        <f>INDEX('Revenue by Customer'!Z:Z,MATCH('Full Customer List'!$B210,'Revenue by Customer'!$A:$A,0))</f>
        <v>595</v>
      </c>
      <c r="Z210" s="208">
        <f>INDEX('Revenue by Customer'!AA:AA,MATCH('Full Customer List'!$B210,'Revenue by Customer'!$A:$A,0))</f>
        <v>595</v>
      </c>
      <c r="AA210" s="208" t="str">
        <f>INDEX('Revenue by Customer'!AB:AB,MATCH('Full Customer List'!$B210,'Revenue by Customer'!$A:$A,0))</f>
        <v/>
      </c>
      <c r="AB210" s="208" t="str">
        <f>INDEX('Revenue by Customer'!AC:AC,MATCH('Full Customer List'!$B210,'Revenue by Customer'!$A:$A,0))</f>
        <v/>
      </c>
    </row>
    <row r="211" spans="2:28" ht="12" customHeight="1">
      <c r="B211" s="175" t="s">
        <v>862</v>
      </c>
      <c r="C211" s="175" t="str">
        <f>INDEX('Customer List'!$B:$B,MATCH('Full Customer List'!$B211,'Customer List'!$A:$A,0))</f>
        <v>Former client</v>
      </c>
      <c r="D211" s="175" t="str">
        <f>INDEX('Customer List'!$C:$C,MATCH('Full Customer List'!$B211,'Customer List'!$A:$A,0))</f>
        <v>Property manager</v>
      </c>
      <c r="E211" s="175" t="str">
        <f>INDEX('Customer List Mapping'!$C:$C,MATCH('Full Customer List'!D211,'Customer List Mapping'!$B:$B,0))</f>
        <v>Property Manager</v>
      </c>
      <c r="F211" s="208">
        <f>INDEX('Customer List'!$K:$K,MATCH('Full Customer List'!$B211,'Customer List'!$A:$A,0))</f>
        <v>8</v>
      </c>
      <c r="G211" s="208"/>
      <c r="H211" s="215">
        <v>46023</v>
      </c>
      <c r="I211" s="215">
        <v>46142</v>
      </c>
      <c r="J211" s="208" t="str">
        <f>INDEX('Revenue by Customer'!K:K,MATCH('Full Customer List'!$B211,'Revenue by Customer'!$A:$A,0))</f>
        <v/>
      </c>
      <c r="K211" s="208" t="str">
        <f>INDEX('Revenue by Customer'!L:L,MATCH('Full Customer List'!$B211,'Revenue by Customer'!$A:$A,0))</f>
        <v/>
      </c>
      <c r="L211" s="208" t="str">
        <f>INDEX('Revenue by Customer'!M:M,MATCH('Full Customer List'!$B211,'Revenue by Customer'!$A:$A,0))</f>
        <v/>
      </c>
      <c r="M211" s="208" t="str">
        <f>INDEX('Revenue by Customer'!N:N,MATCH('Full Customer List'!$B211,'Revenue by Customer'!$A:$A,0))</f>
        <v/>
      </c>
      <c r="N211" s="208" t="str">
        <f>INDEX('Revenue by Customer'!O:O,MATCH('Full Customer List'!$B211,'Revenue by Customer'!$A:$A,0))</f>
        <v/>
      </c>
      <c r="O211" s="208" t="str">
        <f>INDEX('Revenue by Customer'!P:P,MATCH('Full Customer List'!$B211,'Revenue by Customer'!$A:$A,0))</f>
        <v/>
      </c>
      <c r="P211" s="208" t="str">
        <f>INDEX('Revenue by Customer'!Q:Q,MATCH('Full Customer List'!$B211,'Revenue by Customer'!$A:$A,0))</f>
        <v/>
      </c>
      <c r="Q211" s="208" t="str">
        <f>INDEX('Revenue by Customer'!R:R,MATCH('Full Customer List'!$B211,'Revenue by Customer'!$A:$A,0))</f>
        <v/>
      </c>
      <c r="R211" s="208" t="str">
        <f>INDEX('Revenue by Customer'!S:S,MATCH('Full Customer List'!$B211,'Revenue by Customer'!$A:$A,0))</f>
        <v/>
      </c>
      <c r="S211" s="208" t="str">
        <f>INDEX('Revenue by Customer'!T:T,MATCH('Full Customer List'!$B211,'Revenue by Customer'!$A:$A,0))</f>
        <v/>
      </c>
      <c r="T211" s="208" t="str">
        <f>INDEX('Revenue by Customer'!U:U,MATCH('Full Customer List'!$B211,'Revenue by Customer'!$A:$A,0))</f>
        <v/>
      </c>
      <c r="U211" s="208" t="str">
        <f>INDEX('Revenue by Customer'!V:V,MATCH('Full Customer List'!$B211,'Revenue by Customer'!$A:$A,0))</f>
        <v/>
      </c>
      <c r="V211" s="208">
        <f>INDEX('Revenue by Customer'!W:W,MATCH('Full Customer List'!$B211,'Revenue by Customer'!$A:$A,0))</f>
        <v>1345</v>
      </c>
      <c r="W211" s="208">
        <f>INDEX('Revenue by Customer'!X:X,MATCH('Full Customer List'!$B211,'Revenue by Customer'!$A:$A,0))</f>
        <v>745</v>
      </c>
      <c r="X211" s="208">
        <f>INDEX('Revenue by Customer'!Y:Y,MATCH('Full Customer List'!$B211,'Revenue by Customer'!$A:$A,0))</f>
        <v>295</v>
      </c>
      <c r="Y211" s="208">
        <f>INDEX('Revenue by Customer'!Z:Z,MATCH('Full Customer List'!$B211,'Revenue by Customer'!$A:$A,0))</f>
        <v>650</v>
      </c>
      <c r="Z211" s="208" t="str">
        <f>INDEX('Revenue by Customer'!AA:AA,MATCH('Full Customer List'!$B211,'Revenue by Customer'!$A:$A,0))</f>
        <v/>
      </c>
      <c r="AA211" s="208" t="str">
        <f>INDEX('Revenue by Customer'!AB:AB,MATCH('Full Customer List'!$B211,'Revenue by Customer'!$A:$A,0))</f>
        <v/>
      </c>
      <c r="AB211" s="208" t="str">
        <f>INDEX('Revenue by Customer'!AC:AC,MATCH('Full Customer List'!$B211,'Revenue by Customer'!$A:$A,0))</f>
        <v/>
      </c>
    </row>
    <row r="212" spans="2:28" ht="12" customHeight="1">
      <c r="B212" s="175" t="s">
        <v>865</v>
      </c>
      <c r="C212" s="175" t="str">
        <f>INDEX('Customer List'!$B:$B,MATCH('Full Customer List'!$B212,'Customer List'!$A:$A,0))</f>
        <v>Former client</v>
      </c>
      <c r="D212" s="175" t="str">
        <f>INDEX('Customer List'!$C:$C,MATCH('Full Customer List'!$B212,'Customer List'!$A:$A,0))</f>
        <v>Short-term rental (departed)</v>
      </c>
      <c r="E212" s="175" t="str">
        <f>INDEX('Customer List Mapping'!$C:$C,MATCH('Full Customer List'!D212,'Customer List Mapping'!$B:$B,0))</f>
        <v>Short-Term Rental</v>
      </c>
      <c r="F212" s="208" t="str">
        <f>INDEX('Customer List'!$K:$K,MATCH('Full Customer List'!$B212,'Customer List'!$A:$A,0))</f>
        <v/>
      </c>
      <c r="G212" s="208"/>
      <c r="H212" s="215">
        <v>45717</v>
      </c>
      <c r="I212" s="215">
        <v>46022</v>
      </c>
      <c r="J212" s="208" t="str">
        <f>INDEX('Revenue by Customer'!K:K,MATCH('Full Customer List'!$B212,'Revenue by Customer'!$A:$A,0))</f>
        <v/>
      </c>
      <c r="K212" s="208" t="str">
        <f>INDEX('Revenue by Customer'!L:L,MATCH('Full Customer List'!$B212,'Revenue by Customer'!$A:$A,0))</f>
        <v/>
      </c>
      <c r="L212" s="208">
        <f>INDEX('Revenue by Customer'!M:M,MATCH('Full Customer List'!$B212,'Revenue by Customer'!$A:$A,0))</f>
        <v>460</v>
      </c>
      <c r="M212" s="208" t="str">
        <f>INDEX('Revenue by Customer'!N:N,MATCH('Full Customer List'!$B212,'Revenue by Customer'!$A:$A,0))</f>
        <v/>
      </c>
      <c r="N212" s="208" t="str">
        <f>INDEX('Revenue by Customer'!O:O,MATCH('Full Customer List'!$B212,'Revenue by Customer'!$A:$A,0))</f>
        <v/>
      </c>
      <c r="O212" s="208">
        <f>INDEX('Revenue by Customer'!P:P,MATCH('Full Customer List'!$B212,'Revenue by Customer'!$A:$A,0))</f>
        <v>917.5</v>
      </c>
      <c r="P212" s="208">
        <f>INDEX('Revenue by Customer'!Q:Q,MATCH('Full Customer List'!$B212,'Revenue by Customer'!$A:$A,0))</f>
        <v>467.5</v>
      </c>
      <c r="Q212" s="208">
        <f>INDEX('Revenue by Customer'!R:R,MATCH('Full Customer List'!$B212,'Revenue by Customer'!$A:$A,0))</f>
        <v>467.5</v>
      </c>
      <c r="R212" s="208">
        <f>INDEX('Revenue by Customer'!S:S,MATCH('Full Customer List'!$B212,'Revenue by Customer'!$A:$A,0))</f>
        <v>550</v>
      </c>
      <c r="S212" s="208">
        <f>INDEX('Revenue by Customer'!T:T,MATCH('Full Customer List'!$B212,'Revenue by Customer'!$A:$A,0))</f>
        <v>550</v>
      </c>
      <c r="T212" s="208">
        <f>INDEX('Revenue by Customer'!U:U,MATCH('Full Customer List'!$B212,'Revenue by Customer'!$A:$A,0))</f>
        <v>550</v>
      </c>
      <c r="U212" s="208">
        <f>INDEX('Revenue by Customer'!V:V,MATCH('Full Customer List'!$B212,'Revenue by Customer'!$A:$A,0))</f>
        <v>775</v>
      </c>
      <c r="V212" s="208" t="str">
        <f>INDEX('Revenue by Customer'!W:W,MATCH('Full Customer List'!$B212,'Revenue by Customer'!$A:$A,0))</f>
        <v/>
      </c>
      <c r="W212" s="208" t="str">
        <f>INDEX('Revenue by Customer'!X:X,MATCH('Full Customer List'!$B212,'Revenue by Customer'!$A:$A,0))</f>
        <v/>
      </c>
      <c r="X212" s="208">
        <f>INDEX('Revenue by Customer'!Y:Y,MATCH('Full Customer List'!$B212,'Revenue by Customer'!$A:$A,0))</f>
        <v>90</v>
      </c>
      <c r="Y212" s="208" t="str">
        <f>INDEX('Revenue by Customer'!Z:Z,MATCH('Full Customer List'!$B212,'Revenue by Customer'!$A:$A,0))</f>
        <v/>
      </c>
      <c r="Z212" s="208" t="str">
        <f>INDEX('Revenue by Customer'!AA:AA,MATCH('Full Customer List'!$B212,'Revenue by Customer'!$A:$A,0))</f>
        <v/>
      </c>
      <c r="AA212" s="208" t="str">
        <f>INDEX('Revenue by Customer'!AB:AB,MATCH('Full Customer List'!$B212,'Revenue by Customer'!$A:$A,0))</f>
        <v/>
      </c>
      <c r="AB212" s="208" t="str">
        <f>INDEX('Revenue by Customer'!AC:AC,MATCH('Full Customer List'!$B212,'Revenue by Customer'!$A:$A,0))</f>
        <v/>
      </c>
    </row>
    <row r="213" spans="2:28" ht="12" customHeight="1">
      <c r="B213" s="175" t="s">
        <v>866</v>
      </c>
      <c r="C213" s="175" t="str">
        <f>INDEX('Customer List'!$B:$B,MATCH('Full Customer List'!$B213,'Customer List'!$A:$A,0))</f>
        <v>Former client</v>
      </c>
      <c r="D213" s="175" t="str">
        <f>INDEX('Customer List'!$C:$C,MATCH('Full Customer List'!$B213,'Customer List'!$A:$A,0))</f>
        <v>Property manager</v>
      </c>
      <c r="E213" s="175" t="str">
        <f>INDEX('Customer List Mapping'!$C:$C,MATCH('Full Customer List'!D213,'Customer List Mapping'!$B:$B,0))</f>
        <v>Property Manager</v>
      </c>
      <c r="F213" s="208">
        <f>INDEX('Customer List'!$K:$K,MATCH('Full Customer List'!$B213,'Customer List'!$A:$A,0))</f>
        <v>5</v>
      </c>
      <c r="G213" s="208"/>
      <c r="H213" s="215">
        <v>45658</v>
      </c>
      <c r="I213" s="215">
        <v>46173</v>
      </c>
      <c r="J213" s="208" t="str">
        <f>INDEX('Revenue by Customer'!K:K,MATCH('Full Customer List'!$B213,'Revenue by Customer'!$A:$A,0))</f>
        <v/>
      </c>
      <c r="K213" s="208" t="str">
        <f>INDEX('Revenue by Customer'!L:L,MATCH('Full Customer List'!$B213,'Revenue by Customer'!$A:$A,0))</f>
        <v/>
      </c>
      <c r="L213" s="208" t="str">
        <f>INDEX('Revenue by Customer'!M:M,MATCH('Full Customer List'!$B213,'Revenue by Customer'!$A:$A,0))</f>
        <v/>
      </c>
      <c r="M213" s="208" t="str">
        <f>INDEX('Revenue by Customer'!N:N,MATCH('Full Customer List'!$B213,'Revenue by Customer'!$A:$A,0))</f>
        <v/>
      </c>
      <c r="N213" s="208" t="str">
        <f>INDEX('Revenue by Customer'!O:O,MATCH('Full Customer List'!$B213,'Revenue by Customer'!$A:$A,0))</f>
        <v/>
      </c>
      <c r="O213" s="208" t="str">
        <f>INDEX('Revenue by Customer'!P:P,MATCH('Full Customer List'!$B213,'Revenue by Customer'!$A:$A,0))</f>
        <v/>
      </c>
      <c r="P213" s="208" t="str">
        <f>INDEX('Revenue by Customer'!Q:Q,MATCH('Full Customer List'!$B213,'Revenue by Customer'!$A:$A,0))</f>
        <v/>
      </c>
      <c r="Q213" s="208" t="str">
        <f>INDEX('Revenue by Customer'!R:R,MATCH('Full Customer List'!$B213,'Revenue by Customer'!$A:$A,0))</f>
        <v/>
      </c>
      <c r="R213" s="208" t="str">
        <f>INDEX('Revenue by Customer'!S:S,MATCH('Full Customer List'!$B213,'Revenue by Customer'!$A:$A,0))</f>
        <v/>
      </c>
      <c r="S213" s="208" t="str">
        <f>INDEX('Revenue by Customer'!T:T,MATCH('Full Customer List'!$B213,'Revenue by Customer'!$A:$A,0))</f>
        <v/>
      </c>
      <c r="T213" s="208" t="str">
        <f>INDEX('Revenue by Customer'!U:U,MATCH('Full Customer List'!$B213,'Revenue by Customer'!$A:$A,0))</f>
        <v/>
      </c>
      <c r="U213" s="208" t="str">
        <f>INDEX('Revenue by Customer'!V:V,MATCH('Full Customer List'!$B213,'Revenue by Customer'!$A:$A,0))</f>
        <v/>
      </c>
      <c r="V213" s="208">
        <f>INDEX('Revenue by Customer'!W:W,MATCH('Full Customer List'!$B213,'Revenue by Customer'!$A:$A,0))</f>
        <v>1118</v>
      </c>
      <c r="W213" s="208">
        <f>INDEX('Revenue by Customer'!X:X,MATCH('Full Customer List'!$B213,'Revenue by Customer'!$A:$A,0))</f>
        <v>470</v>
      </c>
      <c r="X213" s="208">
        <f>INDEX('Revenue by Customer'!Y:Y,MATCH('Full Customer List'!$B213,'Revenue by Customer'!$A:$A,0))</f>
        <v>398</v>
      </c>
      <c r="Y213" s="208">
        <f>INDEX('Revenue by Customer'!Z:Z,MATCH('Full Customer List'!$B213,'Revenue by Customer'!$A:$A,0))</f>
        <v>470</v>
      </c>
      <c r="Z213" s="208">
        <f>INDEX('Revenue by Customer'!AA:AA,MATCH('Full Customer List'!$B213,'Revenue by Customer'!$A:$A,0))</f>
        <v>470</v>
      </c>
      <c r="AA213" s="208" t="str">
        <f>INDEX('Revenue by Customer'!AB:AB,MATCH('Full Customer List'!$B213,'Revenue by Customer'!$A:$A,0))</f>
        <v/>
      </c>
      <c r="AB213" s="208" t="str">
        <f>INDEX('Revenue by Customer'!AC:AC,MATCH('Full Customer List'!$B213,'Revenue by Customer'!$A:$A,0))</f>
        <v/>
      </c>
    </row>
    <row r="214" spans="2:28" ht="12" customHeight="1">
      <c r="B214" s="175" t="s">
        <v>867</v>
      </c>
      <c r="C214" s="175" t="str">
        <f>INDEX('Customer List'!$B:$B,MATCH('Full Customer List'!$B214,'Customer List'!$A:$A,0))</f>
        <v>Former client</v>
      </c>
      <c r="D214" s="175" t="str">
        <f>INDEX('Customer List'!$C:$C,MATCH('Full Customer List'!$B214,'Customer List'!$A:$A,0))</f>
        <v>Property manager</v>
      </c>
      <c r="E214" s="175" t="str">
        <f>INDEX('Customer List Mapping'!$C:$C,MATCH('Full Customer List'!D214,'Customer List Mapping'!$B:$B,0))</f>
        <v>Property Manager</v>
      </c>
      <c r="F214" s="208">
        <f>INDEX('Customer List'!$K:$K,MATCH('Full Customer List'!$B214,'Customer List'!$A:$A,0))</f>
        <v>4</v>
      </c>
      <c r="G214" s="208"/>
      <c r="H214" s="215">
        <v>45413</v>
      </c>
      <c r="I214" s="215">
        <v>46081</v>
      </c>
      <c r="J214" s="208">
        <f>INDEX('Revenue by Customer'!K:K,MATCH('Full Customer List'!$B214,'Revenue by Customer'!$A:$A,0))</f>
        <v>474</v>
      </c>
      <c r="K214" s="208">
        <f>INDEX('Revenue by Customer'!L:L,MATCH('Full Customer List'!$B214,'Revenue by Customer'!$A:$A,0))</f>
        <v>474</v>
      </c>
      <c r="L214" s="208">
        <f>INDEX('Revenue by Customer'!M:M,MATCH('Full Customer List'!$B214,'Revenue by Customer'!$A:$A,0))</f>
        <v>474</v>
      </c>
      <c r="M214" s="208">
        <f>INDEX('Revenue by Customer'!N:N,MATCH('Full Customer List'!$B214,'Revenue by Customer'!$A:$A,0))</f>
        <v>474</v>
      </c>
      <c r="N214" s="208">
        <f>INDEX('Revenue by Customer'!O:O,MATCH('Full Customer List'!$B214,'Revenue by Customer'!$A:$A,0))</f>
        <v>475</v>
      </c>
      <c r="O214" s="208">
        <f>INDEX('Revenue by Customer'!P:P,MATCH('Full Customer List'!$B214,'Revenue by Customer'!$A:$A,0))</f>
        <v>400</v>
      </c>
      <c r="P214" s="208">
        <f>INDEX('Revenue by Customer'!Q:Q,MATCH('Full Customer List'!$B214,'Revenue by Customer'!$A:$A,0))</f>
        <v>400</v>
      </c>
      <c r="Q214" s="208">
        <f>INDEX('Revenue by Customer'!R:R,MATCH('Full Customer List'!$B214,'Revenue by Customer'!$A:$A,0))</f>
        <v>400</v>
      </c>
      <c r="R214" s="208">
        <f>INDEX('Revenue by Customer'!S:S,MATCH('Full Customer List'!$B214,'Revenue by Customer'!$A:$A,0))</f>
        <v>400</v>
      </c>
      <c r="S214" s="208">
        <f>INDEX('Revenue by Customer'!T:T,MATCH('Full Customer List'!$B214,'Revenue by Customer'!$A:$A,0))</f>
        <v>400</v>
      </c>
      <c r="T214" s="208">
        <f>INDEX('Revenue by Customer'!U:U,MATCH('Full Customer List'!$B214,'Revenue by Customer'!$A:$A,0))</f>
        <v>400</v>
      </c>
      <c r="U214" s="208">
        <f>INDEX('Revenue by Customer'!V:V,MATCH('Full Customer List'!$B214,'Revenue by Customer'!$A:$A,0))</f>
        <v>400</v>
      </c>
      <c r="V214" s="208">
        <f>INDEX('Revenue by Customer'!W:W,MATCH('Full Customer List'!$B214,'Revenue by Customer'!$A:$A,0))</f>
        <v>400</v>
      </c>
      <c r="W214" s="208">
        <f>INDEX('Revenue by Customer'!X:X,MATCH('Full Customer List'!$B214,'Revenue by Customer'!$A:$A,0))</f>
        <v>475</v>
      </c>
      <c r="X214" s="208" t="str">
        <f>INDEX('Revenue by Customer'!Y:Y,MATCH('Full Customer List'!$B214,'Revenue by Customer'!$A:$A,0))</f>
        <v/>
      </c>
      <c r="Y214" s="208" t="str">
        <f>INDEX('Revenue by Customer'!Z:Z,MATCH('Full Customer List'!$B214,'Revenue by Customer'!$A:$A,0))</f>
        <v/>
      </c>
      <c r="Z214" s="208" t="str">
        <f>INDEX('Revenue by Customer'!AA:AA,MATCH('Full Customer List'!$B214,'Revenue by Customer'!$A:$A,0))</f>
        <v/>
      </c>
      <c r="AA214" s="208" t="str">
        <f>INDEX('Revenue by Customer'!AB:AB,MATCH('Full Customer List'!$B214,'Revenue by Customer'!$A:$A,0))</f>
        <v/>
      </c>
      <c r="AB214" s="208" t="str">
        <f>INDEX('Revenue by Customer'!AC:AC,MATCH('Full Customer List'!$B214,'Revenue by Customer'!$A:$A,0))</f>
        <v/>
      </c>
    </row>
    <row r="215" spans="2:28" ht="12" customHeight="1">
      <c r="B215" s="175" t="s">
        <v>868</v>
      </c>
      <c r="C215" s="175" t="str">
        <f>INDEX('Customer List'!$B:$B,MATCH('Full Customer List'!$B215,'Customer List'!$A:$A,0))</f>
        <v>Active</v>
      </c>
      <c r="D215" s="175" t="str">
        <f>INDEX('Customer List'!$C:$C,MATCH('Full Customer List'!$B215,'Customer List'!$A:$A,0))</f>
        <v>Property manager</v>
      </c>
      <c r="E215" s="175" t="str">
        <f>INDEX('Customer List Mapping'!$C:$C,MATCH('Full Customer List'!D215,'Customer List Mapping'!$B:$B,0))</f>
        <v>Property Manager</v>
      </c>
      <c r="F215" s="208">
        <f>INDEX('Customer List'!$K:$K,MATCH('Full Customer List'!$B215,'Customer List'!$A:$A,0))</f>
        <v>6</v>
      </c>
      <c r="G215" s="208"/>
      <c r="H215" s="215">
        <v>46054</v>
      </c>
      <c r="I215" s="215"/>
      <c r="J215" s="208" t="str">
        <f>INDEX('Revenue by Customer'!K:K,MATCH('Full Customer List'!$B215,'Revenue by Customer'!$A:$A,0))</f>
        <v/>
      </c>
      <c r="K215" s="208" t="str">
        <f>INDEX('Revenue by Customer'!L:L,MATCH('Full Customer List'!$B215,'Revenue by Customer'!$A:$A,0))</f>
        <v/>
      </c>
      <c r="L215" s="208" t="str">
        <f>INDEX('Revenue by Customer'!M:M,MATCH('Full Customer List'!$B215,'Revenue by Customer'!$A:$A,0))</f>
        <v/>
      </c>
      <c r="M215" s="208" t="str">
        <f>INDEX('Revenue by Customer'!N:N,MATCH('Full Customer List'!$B215,'Revenue by Customer'!$A:$A,0))</f>
        <v/>
      </c>
      <c r="N215" s="208" t="str">
        <f>INDEX('Revenue by Customer'!O:O,MATCH('Full Customer List'!$B215,'Revenue by Customer'!$A:$A,0))</f>
        <v/>
      </c>
      <c r="O215" s="208" t="str">
        <f>INDEX('Revenue by Customer'!P:P,MATCH('Full Customer List'!$B215,'Revenue by Customer'!$A:$A,0))</f>
        <v/>
      </c>
      <c r="P215" s="208" t="str">
        <f>INDEX('Revenue by Customer'!Q:Q,MATCH('Full Customer List'!$B215,'Revenue by Customer'!$A:$A,0))</f>
        <v/>
      </c>
      <c r="Q215" s="208" t="str">
        <f>INDEX('Revenue by Customer'!R:R,MATCH('Full Customer List'!$B215,'Revenue by Customer'!$A:$A,0))</f>
        <v/>
      </c>
      <c r="R215" s="208" t="str">
        <f>INDEX('Revenue by Customer'!S:S,MATCH('Full Customer List'!$B215,'Revenue by Customer'!$A:$A,0))</f>
        <v/>
      </c>
      <c r="S215" s="208" t="str">
        <f>INDEX('Revenue by Customer'!T:T,MATCH('Full Customer List'!$B215,'Revenue by Customer'!$A:$A,0))</f>
        <v/>
      </c>
      <c r="T215" s="208" t="str">
        <f>INDEX('Revenue by Customer'!U:U,MATCH('Full Customer List'!$B215,'Revenue by Customer'!$A:$A,0))</f>
        <v/>
      </c>
      <c r="U215" s="208" t="str">
        <f>INDEX('Revenue by Customer'!V:V,MATCH('Full Customer List'!$B215,'Revenue by Customer'!$A:$A,0))</f>
        <v/>
      </c>
      <c r="V215" s="208" t="str">
        <f>INDEX('Revenue by Customer'!W:W,MATCH('Full Customer List'!$B215,'Revenue by Customer'!$A:$A,0))</f>
        <v/>
      </c>
      <c r="W215" s="208">
        <f>INDEX('Revenue by Customer'!X:X,MATCH('Full Customer List'!$B215,'Revenue by Customer'!$A:$A,0))</f>
        <v>718</v>
      </c>
      <c r="X215" s="208">
        <f>INDEX('Revenue by Customer'!Y:Y,MATCH('Full Customer List'!$B215,'Revenue by Customer'!$A:$A,0))</f>
        <v>408</v>
      </c>
      <c r="Y215" s="208">
        <f>INDEX('Revenue by Customer'!Z:Z,MATCH('Full Customer List'!$B215,'Revenue by Customer'!$A:$A,0))</f>
        <v>408</v>
      </c>
      <c r="Z215" s="208">
        <f>INDEX('Revenue by Customer'!AA:AA,MATCH('Full Customer List'!$B215,'Revenue by Customer'!$A:$A,0))</f>
        <v>420</v>
      </c>
      <c r="AA215" s="208">
        <f>INDEX('Revenue by Customer'!AB:AB,MATCH('Full Customer List'!$B215,'Revenue by Customer'!$A:$A,0))</f>
        <v>420</v>
      </c>
      <c r="AB215" s="208">
        <f>INDEX('Revenue by Customer'!AC:AC,MATCH('Full Customer List'!$B215,'Revenue by Customer'!$A:$A,0))</f>
        <v>420</v>
      </c>
    </row>
    <row r="216" spans="2:28" ht="12" customHeight="1">
      <c r="B216" s="175" t="s">
        <v>869</v>
      </c>
      <c r="C216" s="175" t="str">
        <f>INDEX('Customer List'!$B:$B,MATCH('Full Customer List'!$B216,'Customer List'!$A:$A,0))</f>
        <v>Former client</v>
      </c>
      <c r="D216" s="175" t="str">
        <f>INDEX('Customer List'!$C:$C,MATCH('Full Customer List'!$B216,'Customer List'!$A:$A,0))</f>
        <v>Short-term rental (departed)</v>
      </c>
      <c r="E216" s="175" t="str">
        <f>INDEX('Customer List Mapping'!$C:$C,MATCH('Full Customer List'!D216,'Customer List Mapping'!$B:$B,0))</f>
        <v>Short-Term Rental</v>
      </c>
      <c r="F216" s="208" t="str">
        <f>INDEX('Customer List'!$K:$K,MATCH('Full Customer List'!$B216,'Customer List'!$A:$A,0))</f>
        <v/>
      </c>
      <c r="G216" s="208"/>
      <c r="H216" s="215">
        <v>45323</v>
      </c>
      <c r="I216" s="215">
        <v>46022</v>
      </c>
      <c r="J216" s="208">
        <f>INDEX('Revenue by Customer'!K:K,MATCH('Full Customer List'!$B216,'Revenue by Customer'!$A:$A,0))</f>
        <v>930</v>
      </c>
      <c r="K216" s="208">
        <f>INDEX('Revenue by Customer'!L:L,MATCH('Full Customer List'!$B216,'Revenue by Customer'!$A:$A,0))</f>
        <v>300</v>
      </c>
      <c r="L216" s="208">
        <f>INDEX('Revenue by Customer'!M:M,MATCH('Full Customer List'!$B216,'Revenue by Customer'!$A:$A,0))</f>
        <v>640</v>
      </c>
      <c r="M216" s="208">
        <f>INDEX('Revenue by Customer'!N:N,MATCH('Full Customer List'!$B216,'Revenue by Customer'!$A:$A,0))</f>
        <v>640</v>
      </c>
      <c r="N216" s="208">
        <f>INDEX('Revenue by Customer'!O:O,MATCH('Full Customer List'!$B216,'Revenue by Customer'!$A:$A,0))</f>
        <v>640</v>
      </c>
      <c r="O216" s="208">
        <f>INDEX('Revenue by Customer'!P:P,MATCH('Full Customer List'!$B216,'Revenue by Customer'!$A:$A,0))</f>
        <v>640</v>
      </c>
      <c r="P216" s="208">
        <f>INDEX('Revenue by Customer'!Q:Q,MATCH('Full Customer List'!$B216,'Revenue by Customer'!$A:$A,0))</f>
        <v>890</v>
      </c>
      <c r="Q216" s="208">
        <f>INDEX('Revenue by Customer'!R:R,MATCH('Full Customer List'!$B216,'Revenue by Customer'!$A:$A,0))</f>
        <v>550</v>
      </c>
      <c r="R216" s="208">
        <f>INDEX('Revenue by Customer'!S:S,MATCH('Full Customer List'!$B216,'Revenue by Customer'!$A:$A,0))</f>
        <v>550</v>
      </c>
      <c r="S216" s="208">
        <f>INDEX('Revenue by Customer'!T:T,MATCH('Full Customer List'!$B216,'Revenue by Customer'!$A:$A,0))</f>
        <v>550</v>
      </c>
      <c r="T216" s="208">
        <f>INDEX('Revenue by Customer'!U:U,MATCH('Full Customer List'!$B216,'Revenue by Customer'!$A:$A,0))</f>
        <v>550</v>
      </c>
      <c r="U216" s="208">
        <f>INDEX('Revenue by Customer'!V:V,MATCH('Full Customer List'!$B216,'Revenue by Customer'!$A:$A,0))</f>
        <v>575</v>
      </c>
      <c r="V216" s="208" t="str">
        <f>INDEX('Revenue by Customer'!W:W,MATCH('Full Customer List'!$B216,'Revenue by Customer'!$A:$A,0))</f>
        <v/>
      </c>
      <c r="W216" s="208" t="str">
        <f>INDEX('Revenue by Customer'!X:X,MATCH('Full Customer List'!$B216,'Revenue by Customer'!$A:$A,0))</f>
        <v/>
      </c>
      <c r="X216" s="208" t="str">
        <f>INDEX('Revenue by Customer'!Y:Y,MATCH('Full Customer List'!$B216,'Revenue by Customer'!$A:$A,0))</f>
        <v/>
      </c>
      <c r="Y216" s="208" t="str">
        <f>INDEX('Revenue by Customer'!Z:Z,MATCH('Full Customer List'!$B216,'Revenue by Customer'!$A:$A,0))</f>
        <v/>
      </c>
      <c r="Z216" s="208" t="str">
        <f>INDEX('Revenue by Customer'!AA:AA,MATCH('Full Customer List'!$B216,'Revenue by Customer'!$A:$A,0))</f>
        <v/>
      </c>
      <c r="AA216" s="208" t="str">
        <f>INDEX('Revenue by Customer'!AB:AB,MATCH('Full Customer List'!$B216,'Revenue by Customer'!$A:$A,0))</f>
        <v/>
      </c>
      <c r="AB216" s="208" t="str">
        <f>INDEX('Revenue by Customer'!AC:AC,MATCH('Full Customer List'!$B216,'Revenue by Customer'!$A:$A,0))</f>
        <v/>
      </c>
    </row>
    <row r="217" spans="2:28" ht="12" customHeight="1">
      <c r="B217" s="175" t="s">
        <v>870</v>
      </c>
      <c r="C217" s="175" t="str">
        <f>INDEX('Customer List'!$B:$B,MATCH('Full Customer List'!$B217,'Customer List'!$A:$A,0))</f>
        <v>Active</v>
      </c>
      <c r="D217" s="175" t="str">
        <f>INDEX('Customer List'!$C:$C,MATCH('Full Customer List'!$B217,'Customer List'!$A:$A,0))</f>
        <v>STR owner</v>
      </c>
      <c r="E217" s="175" t="str">
        <f>INDEX('Customer List Mapping'!$C:$C,MATCH('Full Customer List'!D217,'Customer List Mapping'!$B:$B,0))</f>
        <v>STR Owner</v>
      </c>
      <c r="F217" s="208">
        <f>INDEX('Customer List'!$K:$K,MATCH('Full Customer List'!$B217,'Customer List'!$A:$A,0))</f>
        <v>5</v>
      </c>
      <c r="G217" s="208"/>
      <c r="H217" s="215">
        <v>46054</v>
      </c>
      <c r="I217" s="215"/>
      <c r="J217" s="208" t="str">
        <f>INDEX('Revenue by Customer'!K:K,MATCH('Full Customer List'!$B217,'Revenue by Customer'!$A:$A,0))</f>
        <v/>
      </c>
      <c r="K217" s="208" t="str">
        <f>INDEX('Revenue by Customer'!L:L,MATCH('Full Customer List'!$B217,'Revenue by Customer'!$A:$A,0))</f>
        <v/>
      </c>
      <c r="L217" s="208" t="str">
        <f>INDEX('Revenue by Customer'!M:M,MATCH('Full Customer List'!$B217,'Revenue by Customer'!$A:$A,0))</f>
        <v/>
      </c>
      <c r="M217" s="208" t="str">
        <f>INDEX('Revenue by Customer'!N:N,MATCH('Full Customer List'!$B217,'Revenue by Customer'!$A:$A,0))</f>
        <v/>
      </c>
      <c r="N217" s="208" t="str">
        <f>INDEX('Revenue by Customer'!O:O,MATCH('Full Customer List'!$B217,'Revenue by Customer'!$A:$A,0))</f>
        <v/>
      </c>
      <c r="O217" s="208" t="str">
        <f>INDEX('Revenue by Customer'!P:P,MATCH('Full Customer List'!$B217,'Revenue by Customer'!$A:$A,0))</f>
        <v/>
      </c>
      <c r="P217" s="208" t="str">
        <f>INDEX('Revenue by Customer'!Q:Q,MATCH('Full Customer List'!$B217,'Revenue by Customer'!$A:$A,0))</f>
        <v/>
      </c>
      <c r="Q217" s="208" t="str">
        <f>INDEX('Revenue by Customer'!R:R,MATCH('Full Customer List'!$B217,'Revenue by Customer'!$A:$A,0))</f>
        <v/>
      </c>
      <c r="R217" s="208" t="str">
        <f>INDEX('Revenue by Customer'!S:S,MATCH('Full Customer List'!$B217,'Revenue by Customer'!$A:$A,0))</f>
        <v/>
      </c>
      <c r="S217" s="208" t="str">
        <f>INDEX('Revenue by Customer'!T:T,MATCH('Full Customer List'!$B217,'Revenue by Customer'!$A:$A,0))</f>
        <v/>
      </c>
      <c r="T217" s="208" t="str">
        <f>INDEX('Revenue by Customer'!U:U,MATCH('Full Customer List'!$B217,'Revenue by Customer'!$A:$A,0))</f>
        <v/>
      </c>
      <c r="U217" s="208" t="str">
        <f>INDEX('Revenue by Customer'!V:V,MATCH('Full Customer List'!$B217,'Revenue by Customer'!$A:$A,0))</f>
        <v/>
      </c>
      <c r="V217" s="208" t="str">
        <f>INDEX('Revenue by Customer'!W:W,MATCH('Full Customer List'!$B217,'Revenue by Customer'!$A:$A,0))</f>
        <v/>
      </c>
      <c r="W217" s="208">
        <f>INDEX('Revenue by Customer'!X:X,MATCH('Full Customer List'!$B217,'Revenue by Customer'!$A:$A,0))</f>
        <v>661</v>
      </c>
      <c r="X217" s="208">
        <f>INDEX('Revenue by Customer'!Y:Y,MATCH('Full Customer List'!$B217,'Revenue by Customer'!$A:$A,0))</f>
        <v>353</v>
      </c>
      <c r="Y217" s="208">
        <f>INDEX('Revenue by Customer'!Z:Z,MATCH('Full Customer List'!$B217,'Revenue by Customer'!$A:$A,0))</f>
        <v>353</v>
      </c>
      <c r="Z217" s="208">
        <f>INDEX('Revenue by Customer'!AA:AA,MATCH('Full Customer List'!$B217,'Revenue by Customer'!$A:$A,0))</f>
        <v>418</v>
      </c>
      <c r="AA217" s="208">
        <f>INDEX('Revenue by Customer'!AB:AB,MATCH('Full Customer List'!$B217,'Revenue by Customer'!$A:$A,0))</f>
        <v>418</v>
      </c>
      <c r="AB217" s="208">
        <f>INDEX('Revenue by Customer'!AC:AC,MATCH('Full Customer List'!$B217,'Revenue by Customer'!$A:$A,0))</f>
        <v>418</v>
      </c>
    </row>
    <row r="218" spans="2:28" ht="12" customHeight="1">
      <c r="B218" s="175" t="s">
        <v>871</v>
      </c>
      <c r="C218" s="175" t="str">
        <f>INDEX('Customer List'!$B:$B,MATCH('Full Customer List'!$B218,'Customer List'!$A:$A,0))</f>
        <v>Former client</v>
      </c>
      <c r="D218" s="175" t="str">
        <f>INDEX('Customer List'!$C:$C,MATCH('Full Customer List'!$B218,'Customer List'!$A:$A,0))</f>
        <v>Short-term rental (departed)</v>
      </c>
      <c r="E218" s="175" t="str">
        <f>INDEX('Customer List Mapping'!$C:$C,MATCH('Full Customer List'!D218,'Customer List Mapping'!$B:$B,0))</f>
        <v>Short-Term Rental</v>
      </c>
      <c r="F218" s="208" t="str">
        <f>INDEX('Customer List'!$K:$K,MATCH('Full Customer List'!$B218,'Customer List'!$A:$A,0))</f>
        <v/>
      </c>
      <c r="G218" s="208"/>
      <c r="H218" s="215">
        <v>45717</v>
      </c>
      <c r="I218" s="215">
        <v>46022</v>
      </c>
      <c r="J218" s="208" t="str">
        <f>INDEX('Revenue by Customer'!K:K,MATCH('Full Customer List'!$B218,'Revenue by Customer'!$A:$A,0))</f>
        <v/>
      </c>
      <c r="K218" s="208" t="str">
        <f>INDEX('Revenue by Customer'!L:L,MATCH('Full Customer List'!$B218,'Revenue by Customer'!$A:$A,0))</f>
        <v/>
      </c>
      <c r="L218" s="208">
        <f>INDEX('Revenue by Customer'!M:M,MATCH('Full Customer List'!$B218,'Revenue by Customer'!$A:$A,0))</f>
        <v>778.75</v>
      </c>
      <c r="M218" s="208">
        <f>INDEX('Revenue by Customer'!N:N,MATCH('Full Customer List'!$B218,'Revenue by Customer'!$A:$A,0))</f>
        <v>488.75</v>
      </c>
      <c r="N218" s="208">
        <f>INDEX('Revenue by Customer'!O:O,MATCH('Full Customer List'!$B218,'Revenue by Customer'!$A:$A,0))</f>
        <v>403.75</v>
      </c>
      <c r="O218" s="208">
        <f>INDEX('Revenue by Customer'!P:P,MATCH('Full Customer List'!$B218,'Revenue by Customer'!$A:$A,0))</f>
        <v>575</v>
      </c>
      <c r="P218" s="208">
        <f>INDEX('Revenue by Customer'!Q:Q,MATCH('Full Customer List'!$B218,'Revenue by Customer'!$A:$A,0))</f>
        <v>575</v>
      </c>
      <c r="Q218" s="208">
        <f>INDEX('Revenue by Customer'!R:R,MATCH('Full Customer List'!$B218,'Revenue by Customer'!$A:$A,0))</f>
        <v>480</v>
      </c>
      <c r="R218" s="208">
        <f>INDEX('Revenue by Customer'!S:S,MATCH('Full Customer List'!$B218,'Revenue by Customer'!$A:$A,0))</f>
        <v>480</v>
      </c>
      <c r="S218" s="208">
        <f>INDEX('Revenue by Customer'!T:T,MATCH('Full Customer List'!$B218,'Revenue by Customer'!$A:$A,0))</f>
        <v>480</v>
      </c>
      <c r="T218" s="208">
        <f>INDEX('Revenue by Customer'!U:U,MATCH('Full Customer List'!$B218,'Revenue by Customer'!$A:$A,0))</f>
        <v>480</v>
      </c>
      <c r="U218" s="208">
        <f>INDEX('Revenue by Customer'!V:V,MATCH('Full Customer List'!$B218,'Revenue by Customer'!$A:$A,0))</f>
        <v>670</v>
      </c>
      <c r="V218" s="208" t="str">
        <f>INDEX('Revenue by Customer'!W:W,MATCH('Full Customer List'!$B218,'Revenue by Customer'!$A:$A,0))</f>
        <v/>
      </c>
      <c r="W218" s="208" t="str">
        <f>INDEX('Revenue by Customer'!X:X,MATCH('Full Customer List'!$B218,'Revenue by Customer'!$A:$A,0))</f>
        <v/>
      </c>
      <c r="X218" s="208" t="str">
        <f>INDEX('Revenue by Customer'!Y:Y,MATCH('Full Customer List'!$B218,'Revenue by Customer'!$A:$A,0))</f>
        <v/>
      </c>
      <c r="Y218" s="208" t="str">
        <f>INDEX('Revenue by Customer'!Z:Z,MATCH('Full Customer List'!$B218,'Revenue by Customer'!$A:$A,0))</f>
        <v/>
      </c>
      <c r="Z218" s="208" t="str">
        <f>INDEX('Revenue by Customer'!AA:AA,MATCH('Full Customer List'!$B218,'Revenue by Customer'!$A:$A,0))</f>
        <v/>
      </c>
      <c r="AA218" s="208" t="str">
        <f>INDEX('Revenue by Customer'!AB:AB,MATCH('Full Customer List'!$B218,'Revenue by Customer'!$A:$A,0))</f>
        <v/>
      </c>
      <c r="AB218" s="208" t="str">
        <f>INDEX('Revenue by Customer'!AC:AC,MATCH('Full Customer List'!$B218,'Revenue by Customer'!$A:$A,0))</f>
        <v/>
      </c>
    </row>
    <row r="219" spans="2:28" ht="12" customHeight="1">
      <c r="B219" s="175" t="s">
        <v>872</v>
      </c>
      <c r="C219" s="175" t="str">
        <f>INDEX('Customer List'!$B:$B,MATCH('Full Customer List'!$B219,'Customer List'!$A:$A,0))</f>
        <v>Active</v>
      </c>
      <c r="D219" s="175" t="str">
        <f>INDEX('Customer List'!$C:$C,MATCH('Full Customer List'!$B219,'Customer List'!$A:$A,0))</f>
        <v>Property manager</v>
      </c>
      <c r="E219" s="175" t="str">
        <f>INDEX('Customer List Mapping'!$C:$C,MATCH('Full Customer List'!D219,'Customer List Mapping'!$B:$B,0))</f>
        <v>Property Manager</v>
      </c>
      <c r="F219" s="208">
        <f>INDEX('Customer List'!$K:$K,MATCH('Full Customer List'!$B219,'Customer List'!$A:$A,0))</f>
        <v>8</v>
      </c>
      <c r="G219" s="208"/>
      <c r="H219" s="215">
        <v>46113</v>
      </c>
      <c r="I219" s="215"/>
      <c r="J219" s="208" t="str">
        <f>INDEX('Revenue by Customer'!K:K,MATCH('Full Customer List'!$B219,'Revenue by Customer'!$A:$A,0))</f>
        <v/>
      </c>
      <c r="K219" s="208" t="str">
        <f>INDEX('Revenue by Customer'!L:L,MATCH('Full Customer List'!$B219,'Revenue by Customer'!$A:$A,0))</f>
        <v/>
      </c>
      <c r="L219" s="208" t="str">
        <f>INDEX('Revenue by Customer'!M:M,MATCH('Full Customer List'!$B219,'Revenue by Customer'!$A:$A,0))</f>
        <v/>
      </c>
      <c r="M219" s="208" t="str">
        <f>INDEX('Revenue by Customer'!N:N,MATCH('Full Customer List'!$B219,'Revenue by Customer'!$A:$A,0))</f>
        <v/>
      </c>
      <c r="N219" s="208" t="str">
        <f>INDEX('Revenue by Customer'!O:O,MATCH('Full Customer List'!$B219,'Revenue by Customer'!$A:$A,0))</f>
        <v/>
      </c>
      <c r="O219" s="208" t="str">
        <f>INDEX('Revenue by Customer'!P:P,MATCH('Full Customer List'!$B219,'Revenue by Customer'!$A:$A,0))</f>
        <v/>
      </c>
      <c r="P219" s="208" t="str">
        <f>INDEX('Revenue by Customer'!Q:Q,MATCH('Full Customer List'!$B219,'Revenue by Customer'!$A:$A,0))</f>
        <v/>
      </c>
      <c r="Q219" s="208" t="str">
        <f>INDEX('Revenue by Customer'!R:R,MATCH('Full Customer List'!$B219,'Revenue by Customer'!$A:$A,0))</f>
        <v/>
      </c>
      <c r="R219" s="208" t="str">
        <f>INDEX('Revenue by Customer'!S:S,MATCH('Full Customer List'!$B219,'Revenue by Customer'!$A:$A,0))</f>
        <v/>
      </c>
      <c r="S219" s="208" t="str">
        <f>INDEX('Revenue by Customer'!T:T,MATCH('Full Customer List'!$B219,'Revenue by Customer'!$A:$A,0))</f>
        <v/>
      </c>
      <c r="T219" s="208" t="str">
        <f>INDEX('Revenue by Customer'!U:U,MATCH('Full Customer List'!$B219,'Revenue by Customer'!$A:$A,0))</f>
        <v/>
      </c>
      <c r="U219" s="208" t="str">
        <f>INDEX('Revenue by Customer'!V:V,MATCH('Full Customer List'!$B219,'Revenue by Customer'!$A:$A,0))</f>
        <v/>
      </c>
      <c r="V219" s="208" t="str">
        <f>INDEX('Revenue by Customer'!W:W,MATCH('Full Customer List'!$B219,'Revenue by Customer'!$A:$A,0))</f>
        <v/>
      </c>
      <c r="W219" s="208" t="str">
        <f>INDEX('Revenue by Customer'!X:X,MATCH('Full Customer List'!$B219,'Revenue by Customer'!$A:$A,0))</f>
        <v/>
      </c>
      <c r="X219" s="208" t="str">
        <f>INDEX('Revenue by Customer'!Y:Y,MATCH('Full Customer List'!$B219,'Revenue by Customer'!$A:$A,0))</f>
        <v/>
      </c>
      <c r="Y219" s="208">
        <f>INDEX('Revenue by Customer'!Z:Z,MATCH('Full Customer List'!$B219,'Revenue by Customer'!$A:$A,0))</f>
        <v>938</v>
      </c>
      <c r="Z219" s="208">
        <f>INDEX('Revenue by Customer'!AA:AA,MATCH('Full Customer List'!$B219,'Revenue by Customer'!$A:$A,0))</f>
        <v>468</v>
      </c>
      <c r="AA219" s="208">
        <f>INDEX('Revenue by Customer'!AB:AB,MATCH('Full Customer List'!$B219,'Revenue by Customer'!$A:$A,0))</f>
        <v>543</v>
      </c>
      <c r="AB219" s="208">
        <f>INDEX('Revenue by Customer'!AC:AC,MATCH('Full Customer List'!$B219,'Revenue by Customer'!$A:$A,0))</f>
        <v>632</v>
      </c>
    </row>
    <row r="220" spans="2:28" ht="12" customHeight="1">
      <c r="B220" s="175" t="s">
        <v>873</v>
      </c>
      <c r="C220" s="175" t="str">
        <f>INDEX('Customer List'!$B:$B,MATCH('Full Customer List'!$B220,'Customer List'!$A:$A,0))</f>
        <v>Onboarding</v>
      </c>
      <c r="D220" s="175" t="str">
        <f>INDEX('Customer List'!$C:$C,MATCH('Full Customer List'!$B220,'Customer List'!$A:$A,0))</f>
        <v>Property manager</v>
      </c>
      <c r="E220" s="175" t="str">
        <f>INDEX('Customer List Mapping'!$C:$C,MATCH('Full Customer List'!D220,'Customer List Mapping'!$B:$B,0))</f>
        <v>Property Manager</v>
      </c>
      <c r="F220" s="208">
        <f>INDEX('Customer List'!$K:$K,MATCH('Full Customer List'!$B220,'Customer List'!$A:$A,0))</f>
        <v>41</v>
      </c>
      <c r="G220" s="208"/>
      <c r="H220" s="215">
        <v>46204</v>
      </c>
      <c r="I220" s="215"/>
      <c r="J220" s="208" t="str">
        <f>INDEX('Revenue by Customer'!K:K,MATCH('Full Customer List'!$B220,'Revenue by Customer'!$A:$A,0))</f>
        <v/>
      </c>
      <c r="K220" s="208" t="str">
        <f>INDEX('Revenue by Customer'!L:L,MATCH('Full Customer List'!$B220,'Revenue by Customer'!$A:$A,0))</f>
        <v/>
      </c>
      <c r="L220" s="208" t="str">
        <f>INDEX('Revenue by Customer'!M:M,MATCH('Full Customer List'!$B220,'Revenue by Customer'!$A:$A,0))</f>
        <v/>
      </c>
      <c r="M220" s="208" t="str">
        <f>INDEX('Revenue by Customer'!N:N,MATCH('Full Customer List'!$B220,'Revenue by Customer'!$A:$A,0))</f>
        <v/>
      </c>
      <c r="N220" s="208" t="str">
        <f>INDEX('Revenue by Customer'!O:O,MATCH('Full Customer List'!$B220,'Revenue by Customer'!$A:$A,0))</f>
        <v/>
      </c>
      <c r="O220" s="208" t="str">
        <f>INDEX('Revenue by Customer'!P:P,MATCH('Full Customer List'!$B220,'Revenue by Customer'!$A:$A,0))</f>
        <v/>
      </c>
      <c r="P220" s="208" t="str">
        <f>INDEX('Revenue by Customer'!Q:Q,MATCH('Full Customer List'!$B220,'Revenue by Customer'!$A:$A,0))</f>
        <v/>
      </c>
      <c r="Q220" s="208" t="str">
        <f>INDEX('Revenue by Customer'!R:R,MATCH('Full Customer List'!$B220,'Revenue by Customer'!$A:$A,0))</f>
        <v/>
      </c>
      <c r="R220" s="208" t="str">
        <f>INDEX('Revenue by Customer'!S:S,MATCH('Full Customer List'!$B220,'Revenue by Customer'!$A:$A,0))</f>
        <v/>
      </c>
      <c r="S220" s="208" t="str">
        <f>INDEX('Revenue by Customer'!T:T,MATCH('Full Customer List'!$B220,'Revenue by Customer'!$A:$A,0))</f>
        <v/>
      </c>
      <c r="T220" s="208" t="str">
        <f>INDEX('Revenue by Customer'!U:U,MATCH('Full Customer List'!$B220,'Revenue by Customer'!$A:$A,0))</f>
        <v/>
      </c>
      <c r="U220" s="208" t="str">
        <f>INDEX('Revenue by Customer'!V:V,MATCH('Full Customer List'!$B220,'Revenue by Customer'!$A:$A,0))</f>
        <v/>
      </c>
      <c r="V220" s="208" t="str">
        <f>INDEX('Revenue by Customer'!W:W,MATCH('Full Customer List'!$B220,'Revenue by Customer'!$A:$A,0))</f>
        <v/>
      </c>
      <c r="W220" s="208" t="str">
        <f>INDEX('Revenue by Customer'!X:X,MATCH('Full Customer List'!$B220,'Revenue by Customer'!$A:$A,0))</f>
        <v/>
      </c>
      <c r="X220" s="208" t="str">
        <f>INDEX('Revenue by Customer'!Y:Y,MATCH('Full Customer List'!$B220,'Revenue by Customer'!$A:$A,0))</f>
        <v/>
      </c>
      <c r="Y220" s="208" t="str">
        <f>INDEX('Revenue by Customer'!Z:Z,MATCH('Full Customer List'!$B220,'Revenue by Customer'!$A:$A,0))</f>
        <v/>
      </c>
      <c r="Z220" s="208" t="str">
        <f>INDEX('Revenue by Customer'!AA:AA,MATCH('Full Customer List'!$B220,'Revenue by Customer'!$A:$A,0))</f>
        <v/>
      </c>
      <c r="AA220" s="208" t="str">
        <f>INDEX('Revenue by Customer'!AB:AB,MATCH('Full Customer List'!$B220,'Revenue by Customer'!$A:$A,0))</f>
        <v/>
      </c>
      <c r="AB220" s="208">
        <f>INDEX('Revenue by Customer'!AC:AC,MATCH('Full Customer List'!$B220,'Revenue by Customer'!$A:$A,0))</f>
        <v>2460</v>
      </c>
    </row>
    <row r="221" spans="2:28" ht="12" customHeight="1">
      <c r="B221" s="175" t="s">
        <v>875</v>
      </c>
      <c r="C221" s="175" t="str">
        <f>INDEX('Customer List'!$B:$B,MATCH('Full Customer List'!$B221,'Customer List'!$A:$A,0))</f>
        <v>Former client</v>
      </c>
      <c r="D221" s="175" t="str">
        <f>INDEX('Customer List'!$C:$C,MATCH('Full Customer List'!$B221,'Customer List'!$A:$A,0))</f>
        <v>Property manager</v>
      </c>
      <c r="E221" s="175" t="str">
        <f>INDEX('Customer List Mapping'!$C:$C,MATCH('Full Customer List'!D221,'Customer List Mapping'!$B:$B,0))</f>
        <v>Property Manager</v>
      </c>
      <c r="F221" s="208">
        <f>INDEX('Customer List'!$K:$K,MATCH('Full Customer List'!$B221,'Customer List'!$A:$A,0))</f>
        <v>8</v>
      </c>
      <c r="G221" s="208"/>
      <c r="H221" s="215">
        <v>46082</v>
      </c>
      <c r="I221" s="215">
        <v>46173</v>
      </c>
      <c r="J221" s="208" t="str">
        <f>INDEX('Revenue by Customer'!K:K,MATCH('Full Customer List'!$B221,'Revenue by Customer'!$A:$A,0))</f>
        <v/>
      </c>
      <c r="K221" s="208" t="str">
        <f>INDEX('Revenue by Customer'!L:L,MATCH('Full Customer List'!$B221,'Revenue by Customer'!$A:$A,0))</f>
        <v/>
      </c>
      <c r="L221" s="208" t="str">
        <f>INDEX('Revenue by Customer'!M:M,MATCH('Full Customer List'!$B221,'Revenue by Customer'!$A:$A,0))</f>
        <v/>
      </c>
      <c r="M221" s="208" t="str">
        <f>INDEX('Revenue by Customer'!N:N,MATCH('Full Customer List'!$B221,'Revenue by Customer'!$A:$A,0))</f>
        <v/>
      </c>
      <c r="N221" s="208" t="str">
        <f>INDEX('Revenue by Customer'!O:O,MATCH('Full Customer List'!$B221,'Revenue by Customer'!$A:$A,0))</f>
        <v/>
      </c>
      <c r="O221" s="208" t="str">
        <f>INDEX('Revenue by Customer'!P:P,MATCH('Full Customer List'!$B221,'Revenue by Customer'!$A:$A,0))</f>
        <v/>
      </c>
      <c r="P221" s="208" t="str">
        <f>INDEX('Revenue by Customer'!Q:Q,MATCH('Full Customer List'!$B221,'Revenue by Customer'!$A:$A,0))</f>
        <v/>
      </c>
      <c r="Q221" s="208" t="str">
        <f>INDEX('Revenue by Customer'!R:R,MATCH('Full Customer List'!$B221,'Revenue by Customer'!$A:$A,0))</f>
        <v/>
      </c>
      <c r="R221" s="208" t="str">
        <f>INDEX('Revenue by Customer'!S:S,MATCH('Full Customer List'!$B221,'Revenue by Customer'!$A:$A,0))</f>
        <v/>
      </c>
      <c r="S221" s="208" t="str">
        <f>INDEX('Revenue by Customer'!T:T,MATCH('Full Customer List'!$B221,'Revenue by Customer'!$A:$A,0))</f>
        <v/>
      </c>
      <c r="T221" s="208" t="str">
        <f>INDEX('Revenue by Customer'!U:U,MATCH('Full Customer List'!$B221,'Revenue by Customer'!$A:$A,0))</f>
        <v/>
      </c>
      <c r="U221" s="208" t="str">
        <f>INDEX('Revenue by Customer'!V:V,MATCH('Full Customer List'!$B221,'Revenue by Customer'!$A:$A,0))</f>
        <v/>
      </c>
      <c r="V221" s="208" t="str">
        <f>INDEX('Revenue by Customer'!W:W,MATCH('Full Customer List'!$B221,'Revenue by Customer'!$A:$A,0))</f>
        <v/>
      </c>
      <c r="W221" s="208" t="str">
        <f>INDEX('Revenue by Customer'!X:X,MATCH('Full Customer List'!$B221,'Revenue by Customer'!$A:$A,0))</f>
        <v/>
      </c>
      <c r="X221" s="208">
        <f>INDEX('Revenue by Customer'!Y:Y,MATCH('Full Customer List'!$B221,'Revenue by Customer'!$A:$A,0))</f>
        <v>1020</v>
      </c>
      <c r="Y221" s="208">
        <f>INDEX('Revenue by Customer'!Z:Z,MATCH('Full Customer List'!$B221,'Revenue by Customer'!$A:$A,0))</f>
        <v>670</v>
      </c>
      <c r="Z221" s="208">
        <f>INDEX('Revenue by Customer'!AA:AA,MATCH('Full Customer List'!$B221,'Revenue by Customer'!$A:$A,0))</f>
        <v>670</v>
      </c>
      <c r="AA221" s="208" t="str">
        <f>INDEX('Revenue by Customer'!AB:AB,MATCH('Full Customer List'!$B221,'Revenue by Customer'!$A:$A,0))</f>
        <v/>
      </c>
      <c r="AB221" s="208" t="str">
        <f>INDEX('Revenue by Customer'!AC:AC,MATCH('Full Customer List'!$B221,'Revenue by Customer'!$A:$A,0))</f>
        <v/>
      </c>
    </row>
    <row r="222" spans="2:28" ht="12" customHeight="1">
      <c r="B222" s="175" t="s">
        <v>876</v>
      </c>
      <c r="C222" s="175" t="str">
        <f>INDEX('Customer List'!$B:$B,MATCH('Full Customer List'!$B222,'Customer List'!$A:$A,0))</f>
        <v>Former client</v>
      </c>
      <c r="D222" s="175" t="str">
        <f>INDEX('Customer List'!$C:$C,MATCH('Full Customer List'!$B222,'Customer List'!$A:$A,0))</f>
        <v>Short-term rental (departed)</v>
      </c>
      <c r="E222" s="175" t="str">
        <f>INDEX('Customer List Mapping'!$C:$C,MATCH('Full Customer List'!D222,'Customer List Mapping'!$B:$B,0))</f>
        <v>Short-Term Rental</v>
      </c>
      <c r="F222" s="208" t="str">
        <f>INDEX('Customer List'!$K:$K,MATCH('Full Customer List'!$B222,'Customer List'!$A:$A,0))</f>
        <v/>
      </c>
      <c r="G222" s="208"/>
      <c r="H222" s="215">
        <v>45231</v>
      </c>
      <c r="I222" s="215">
        <v>45930</v>
      </c>
      <c r="J222" s="208">
        <f>INDEX('Revenue by Customer'!K:K,MATCH('Full Customer List'!$B222,'Revenue by Customer'!$A:$A,0))</f>
        <v>1175</v>
      </c>
      <c r="K222" s="208">
        <f>INDEX('Revenue by Customer'!L:L,MATCH('Full Customer List'!$B222,'Revenue by Customer'!$A:$A,0))</f>
        <v>1175</v>
      </c>
      <c r="L222" s="208">
        <f>INDEX('Revenue by Customer'!M:M,MATCH('Full Customer List'!$B222,'Revenue by Customer'!$A:$A,0))</f>
        <v>1085</v>
      </c>
      <c r="M222" s="208">
        <f>INDEX('Revenue by Customer'!N:N,MATCH('Full Customer List'!$B222,'Revenue by Customer'!$A:$A,0))</f>
        <v>1155</v>
      </c>
      <c r="N222" s="208">
        <f>INDEX('Revenue by Customer'!O:O,MATCH('Full Customer List'!$B222,'Revenue by Customer'!$A:$A,0))</f>
        <v>1270</v>
      </c>
      <c r="O222" s="208">
        <f>INDEX('Revenue by Customer'!P:P,MATCH('Full Customer List'!$B222,'Revenue by Customer'!$A:$A,0))</f>
        <v>1155</v>
      </c>
      <c r="P222" s="208">
        <f>INDEX('Revenue by Customer'!Q:Q,MATCH('Full Customer List'!$B222,'Revenue by Customer'!$A:$A,0))</f>
        <v>1270</v>
      </c>
      <c r="Q222" s="208">
        <f>INDEX('Revenue by Customer'!R:R,MATCH('Full Customer List'!$B222,'Revenue by Customer'!$A:$A,0))</f>
        <v>1200</v>
      </c>
      <c r="R222" s="208">
        <f>INDEX('Revenue by Customer'!S:S,MATCH('Full Customer List'!$B222,'Revenue by Customer'!$A:$A,0))</f>
        <v>1130</v>
      </c>
      <c r="S222" s="208" t="str">
        <f>INDEX('Revenue by Customer'!T:T,MATCH('Full Customer List'!$B222,'Revenue by Customer'!$A:$A,0))</f>
        <v/>
      </c>
      <c r="T222" s="208" t="str">
        <f>INDEX('Revenue by Customer'!U:U,MATCH('Full Customer List'!$B222,'Revenue by Customer'!$A:$A,0))</f>
        <v/>
      </c>
      <c r="U222" s="208" t="str">
        <f>INDEX('Revenue by Customer'!V:V,MATCH('Full Customer List'!$B222,'Revenue by Customer'!$A:$A,0))</f>
        <v/>
      </c>
      <c r="V222" s="208" t="str">
        <f>INDEX('Revenue by Customer'!W:W,MATCH('Full Customer List'!$B222,'Revenue by Customer'!$A:$A,0))</f>
        <v/>
      </c>
      <c r="W222" s="208" t="str">
        <f>INDEX('Revenue by Customer'!X:X,MATCH('Full Customer List'!$B222,'Revenue by Customer'!$A:$A,0))</f>
        <v/>
      </c>
      <c r="X222" s="208" t="str">
        <f>INDEX('Revenue by Customer'!Y:Y,MATCH('Full Customer List'!$B222,'Revenue by Customer'!$A:$A,0))</f>
        <v/>
      </c>
      <c r="Y222" s="208" t="str">
        <f>INDEX('Revenue by Customer'!Z:Z,MATCH('Full Customer List'!$B222,'Revenue by Customer'!$A:$A,0))</f>
        <v/>
      </c>
      <c r="Z222" s="208" t="str">
        <f>INDEX('Revenue by Customer'!AA:AA,MATCH('Full Customer List'!$B222,'Revenue by Customer'!$A:$A,0))</f>
        <v/>
      </c>
      <c r="AA222" s="208" t="str">
        <f>INDEX('Revenue by Customer'!AB:AB,MATCH('Full Customer List'!$B222,'Revenue by Customer'!$A:$A,0))</f>
        <v/>
      </c>
      <c r="AB222" s="208" t="str">
        <f>INDEX('Revenue by Customer'!AC:AC,MATCH('Full Customer List'!$B222,'Revenue by Customer'!$A:$A,0))</f>
        <v/>
      </c>
    </row>
    <row r="223" spans="2:28" ht="12" customHeight="1">
      <c r="B223" s="175" t="s">
        <v>877</v>
      </c>
      <c r="C223" s="175" t="str">
        <f>INDEX('Customer List'!$B:$B,MATCH('Full Customer List'!$B223,'Customer List'!$A:$A,0))</f>
        <v>Former client</v>
      </c>
      <c r="D223" s="175" t="str">
        <f>INDEX('Customer List'!$C:$C,MATCH('Full Customer List'!$B223,'Customer List'!$A:$A,0))</f>
        <v>Small business</v>
      </c>
      <c r="E223" s="175" t="str">
        <f>INDEX('Customer List Mapping'!$C:$C,MATCH('Full Customer List'!D223,'Customer List Mapping'!$B:$B,0))</f>
        <v>Small Business</v>
      </c>
      <c r="F223" s="208" t="str">
        <f>INDEX('Customer List'!$K:$K,MATCH('Full Customer List'!$B223,'Customer List'!$A:$A,0))</f>
        <v/>
      </c>
      <c r="G223" s="208"/>
      <c r="H223" s="215">
        <v>44317</v>
      </c>
      <c r="I223" s="215">
        <v>46112</v>
      </c>
      <c r="J223" s="208">
        <f>INDEX('Revenue by Customer'!K:K,MATCH('Full Customer List'!$B223,'Revenue by Customer'!$A:$A,0))</f>
        <v>295</v>
      </c>
      <c r="K223" s="208">
        <f>INDEX('Revenue by Customer'!L:L,MATCH('Full Customer List'!$B223,'Revenue by Customer'!$A:$A,0))</f>
        <v>265</v>
      </c>
      <c r="L223" s="208">
        <f>INDEX('Revenue by Customer'!M:M,MATCH('Full Customer List'!$B223,'Revenue by Customer'!$A:$A,0))</f>
        <v>265</v>
      </c>
      <c r="M223" s="208">
        <f>INDEX('Revenue by Customer'!N:N,MATCH('Full Customer List'!$B223,'Revenue by Customer'!$A:$A,0))</f>
        <v>265</v>
      </c>
      <c r="N223" s="208">
        <f>INDEX('Revenue by Customer'!O:O,MATCH('Full Customer List'!$B223,'Revenue by Customer'!$A:$A,0))</f>
        <v>265</v>
      </c>
      <c r="O223" s="208">
        <f>INDEX('Revenue by Customer'!P:P,MATCH('Full Customer List'!$B223,'Revenue by Customer'!$A:$A,0))</f>
        <v>265</v>
      </c>
      <c r="P223" s="208">
        <f>INDEX('Revenue by Customer'!Q:Q,MATCH('Full Customer List'!$B223,'Revenue by Customer'!$A:$A,0))</f>
        <v>265</v>
      </c>
      <c r="Q223" s="208">
        <f>INDEX('Revenue by Customer'!R:R,MATCH('Full Customer List'!$B223,'Revenue by Customer'!$A:$A,0))</f>
        <v>265</v>
      </c>
      <c r="R223" s="208">
        <f>INDEX('Revenue by Customer'!S:S,MATCH('Full Customer List'!$B223,'Revenue by Customer'!$A:$A,0))</f>
        <v>265</v>
      </c>
      <c r="S223" s="208">
        <f>INDEX('Revenue by Customer'!T:T,MATCH('Full Customer List'!$B223,'Revenue by Customer'!$A:$A,0))</f>
        <v>265</v>
      </c>
      <c r="T223" s="208">
        <f>INDEX('Revenue by Customer'!U:U,MATCH('Full Customer List'!$B223,'Revenue by Customer'!$A:$A,0))</f>
        <v>265</v>
      </c>
      <c r="U223" s="208">
        <f>INDEX('Revenue by Customer'!V:V,MATCH('Full Customer List'!$B223,'Revenue by Customer'!$A:$A,0))</f>
        <v>265</v>
      </c>
      <c r="V223" s="208">
        <f>INDEX('Revenue by Customer'!W:W,MATCH('Full Customer List'!$B223,'Revenue by Customer'!$A:$A,0))</f>
        <v>295</v>
      </c>
      <c r="W223" s="208">
        <f>INDEX('Revenue by Customer'!X:X,MATCH('Full Customer List'!$B223,'Revenue by Customer'!$A:$A,0))</f>
        <v>310</v>
      </c>
      <c r="X223" s="208">
        <f>INDEX('Revenue by Customer'!Y:Y,MATCH('Full Customer List'!$B223,'Revenue by Customer'!$A:$A,0))</f>
        <v>295</v>
      </c>
      <c r="Y223" s="208" t="str">
        <f>INDEX('Revenue by Customer'!Z:Z,MATCH('Full Customer List'!$B223,'Revenue by Customer'!$A:$A,0))</f>
        <v/>
      </c>
      <c r="Z223" s="208" t="str">
        <f>INDEX('Revenue by Customer'!AA:AA,MATCH('Full Customer List'!$B223,'Revenue by Customer'!$A:$A,0))</f>
        <v/>
      </c>
      <c r="AA223" s="208" t="str">
        <f>INDEX('Revenue by Customer'!AB:AB,MATCH('Full Customer List'!$B223,'Revenue by Customer'!$A:$A,0))</f>
        <v/>
      </c>
      <c r="AB223" s="208" t="str">
        <f>INDEX('Revenue by Customer'!AC:AC,MATCH('Full Customer List'!$B223,'Revenue by Customer'!$A:$A,0))</f>
        <v/>
      </c>
    </row>
    <row r="224" spans="2:28" ht="12" customHeight="1">
      <c r="B224" s="175" t="s">
        <v>878</v>
      </c>
      <c r="C224" s="175" t="str">
        <f>INDEX('Customer List'!$B:$B,MATCH('Full Customer List'!$B224,'Customer List'!$A:$A,0))</f>
        <v>Former client</v>
      </c>
      <c r="D224" s="175" t="str">
        <f>INDEX('Customer List'!$C:$C,MATCH('Full Customer List'!$B224,'Customer List'!$A:$A,0))</f>
        <v>Short-term rental (departed)</v>
      </c>
      <c r="E224" s="175" t="str">
        <f>INDEX('Customer List Mapping'!$C:$C,MATCH('Full Customer List'!D224,'Customer List Mapping'!$B:$B,0))</f>
        <v>Short-Term Rental</v>
      </c>
      <c r="F224" s="208" t="str">
        <f>INDEX('Customer List'!$K:$K,MATCH('Full Customer List'!$B224,'Customer List'!$A:$A,0))</f>
        <v/>
      </c>
      <c r="G224" s="208"/>
      <c r="H224" s="215">
        <v>45689</v>
      </c>
      <c r="I224" s="215">
        <v>46053</v>
      </c>
      <c r="J224" s="208" t="str">
        <f>INDEX('Revenue by Customer'!K:K,MATCH('Full Customer List'!$B224,'Revenue by Customer'!$A:$A,0))</f>
        <v/>
      </c>
      <c r="K224" s="208">
        <f>INDEX('Revenue by Customer'!L:L,MATCH('Full Customer List'!$B224,'Revenue by Customer'!$A:$A,0))</f>
        <v>350</v>
      </c>
      <c r="L224" s="208" t="str">
        <f>INDEX('Revenue by Customer'!M:M,MATCH('Full Customer List'!$B224,'Revenue by Customer'!$A:$A,0))</f>
        <v/>
      </c>
      <c r="M224" s="208" t="str">
        <f>INDEX('Revenue by Customer'!N:N,MATCH('Full Customer List'!$B224,'Revenue by Customer'!$A:$A,0))</f>
        <v/>
      </c>
      <c r="N224" s="208">
        <f>INDEX('Revenue by Customer'!O:O,MATCH('Full Customer List'!$B224,'Revenue by Customer'!$A:$A,0))</f>
        <v>360</v>
      </c>
      <c r="O224" s="208">
        <f>INDEX('Revenue by Customer'!P:P,MATCH('Full Customer List'!$B224,'Revenue by Customer'!$A:$A,0))</f>
        <v>360</v>
      </c>
      <c r="P224" s="208">
        <f>INDEX('Revenue by Customer'!Q:Q,MATCH('Full Customer List'!$B224,'Revenue by Customer'!$A:$A,0))</f>
        <v>360</v>
      </c>
      <c r="Q224" s="208">
        <f>INDEX('Revenue by Customer'!R:R,MATCH('Full Customer List'!$B224,'Revenue by Customer'!$A:$A,0))</f>
        <v>360</v>
      </c>
      <c r="R224" s="208">
        <f>INDEX('Revenue by Customer'!S:S,MATCH('Full Customer List'!$B224,'Revenue by Customer'!$A:$A,0))</f>
        <v>360</v>
      </c>
      <c r="S224" s="208">
        <f>INDEX('Revenue by Customer'!T:T,MATCH('Full Customer List'!$B224,'Revenue by Customer'!$A:$A,0))</f>
        <v>360</v>
      </c>
      <c r="T224" s="208">
        <f>INDEX('Revenue by Customer'!U:U,MATCH('Full Customer List'!$B224,'Revenue by Customer'!$A:$A,0))</f>
        <v>375</v>
      </c>
      <c r="U224" s="208">
        <f>INDEX('Revenue by Customer'!V:V,MATCH('Full Customer List'!$B224,'Revenue by Customer'!$A:$A,0))</f>
        <v>375</v>
      </c>
      <c r="V224" s="208">
        <f>INDEX('Revenue by Customer'!W:W,MATCH('Full Customer List'!$B224,'Revenue by Customer'!$A:$A,0))</f>
        <v>375</v>
      </c>
      <c r="W224" s="208" t="str">
        <f>INDEX('Revenue by Customer'!X:X,MATCH('Full Customer List'!$B224,'Revenue by Customer'!$A:$A,0))</f>
        <v/>
      </c>
      <c r="X224" s="208" t="str">
        <f>INDEX('Revenue by Customer'!Y:Y,MATCH('Full Customer List'!$B224,'Revenue by Customer'!$A:$A,0))</f>
        <v/>
      </c>
      <c r="Y224" s="208" t="str">
        <f>INDEX('Revenue by Customer'!Z:Z,MATCH('Full Customer List'!$B224,'Revenue by Customer'!$A:$A,0))</f>
        <v/>
      </c>
      <c r="Z224" s="208" t="str">
        <f>INDEX('Revenue by Customer'!AA:AA,MATCH('Full Customer List'!$B224,'Revenue by Customer'!$A:$A,0))</f>
        <v/>
      </c>
      <c r="AA224" s="208" t="str">
        <f>INDEX('Revenue by Customer'!AB:AB,MATCH('Full Customer List'!$B224,'Revenue by Customer'!$A:$A,0))</f>
        <v/>
      </c>
      <c r="AB224" s="208" t="str">
        <f>INDEX('Revenue by Customer'!AC:AC,MATCH('Full Customer List'!$B224,'Revenue by Customer'!$A:$A,0))</f>
        <v/>
      </c>
    </row>
    <row r="225" spans="2:28" ht="12" customHeight="1">
      <c r="B225" s="175" t="s">
        <v>879</v>
      </c>
      <c r="C225" s="175" t="str">
        <f>INDEX('Customer List'!$B:$B,MATCH('Full Customer List'!$B225,'Customer List'!$A:$A,0))</f>
        <v>Onboarding</v>
      </c>
      <c r="D225" s="175" t="str">
        <f>INDEX('Customer List'!$C:$C,MATCH('Full Customer List'!$B225,'Customer List'!$A:$A,0))</f>
        <v>Property manager</v>
      </c>
      <c r="E225" s="175" t="str">
        <f>INDEX('Customer List Mapping'!$C:$C,MATCH('Full Customer List'!D225,'Customer List Mapping'!$B:$B,0))</f>
        <v>Property Manager</v>
      </c>
      <c r="F225" s="208">
        <f>INDEX('Customer List'!$K:$K,MATCH('Full Customer List'!$B225,'Customer List'!$A:$A,0))</f>
        <v>29</v>
      </c>
      <c r="G225" s="208"/>
      <c r="H225" s="215">
        <v>46204</v>
      </c>
      <c r="I225" s="215"/>
      <c r="J225" s="208" t="str">
        <f>INDEX('Revenue by Customer'!K:K,MATCH('Full Customer List'!$B225,'Revenue by Customer'!$A:$A,0))</f>
        <v/>
      </c>
      <c r="K225" s="208" t="str">
        <f>INDEX('Revenue by Customer'!L:L,MATCH('Full Customer List'!$B225,'Revenue by Customer'!$A:$A,0))</f>
        <v/>
      </c>
      <c r="L225" s="208" t="str">
        <f>INDEX('Revenue by Customer'!M:M,MATCH('Full Customer List'!$B225,'Revenue by Customer'!$A:$A,0))</f>
        <v/>
      </c>
      <c r="M225" s="208" t="str">
        <f>INDEX('Revenue by Customer'!N:N,MATCH('Full Customer List'!$B225,'Revenue by Customer'!$A:$A,0))</f>
        <v/>
      </c>
      <c r="N225" s="208" t="str">
        <f>INDEX('Revenue by Customer'!O:O,MATCH('Full Customer List'!$B225,'Revenue by Customer'!$A:$A,0))</f>
        <v/>
      </c>
      <c r="O225" s="208" t="str">
        <f>INDEX('Revenue by Customer'!P:P,MATCH('Full Customer List'!$B225,'Revenue by Customer'!$A:$A,0))</f>
        <v/>
      </c>
      <c r="P225" s="208" t="str">
        <f>INDEX('Revenue by Customer'!Q:Q,MATCH('Full Customer List'!$B225,'Revenue by Customer'!$A:$A,0))</f>
        <v/>
      </c>
      <c r="Q225" s="208" t="str">
        <f>INDEX('Revenue by Customer'!R:R,MATCH('Full Customer List'!$B225,'Revenue by Customer'!$A:$A,0))</f>
        <v/>
      </c>
      <c r="R225" s="208" t="str">
        <f>INDEX('Revenue by Customer'!S:S,MATCH('Full Customer List'!$B225,'Revenue by Customer'!$A:$A,0))</f>
        <v/>
      </c>
      <c r="S225" s="208" t="str">
        <f>INDEX('Revenue by Customer'!T:T,MATCH('Full Customer List'!$B225,'Revenue by Customer'!$A:$A,0))</f>
        <v/>
      </c>
      <c r="T225" s="208" t="str">
        <f>INDEX('Revenue by Customer'!U:U,MATCH('Full Customer List'!$B225,'Revenue by Customer'!$A:$A,0))</f>
        <v/>
      </c>
      <c r="U225" s="208" t="str">
        <f>INDEX('Revenue by Customer'!V:V,MATCH('Full Customer List'!$B225,'Revenue by Customer'!$A:$A,0))</f>
        <v/>
      </c>
      <c r="V225" s="208" t="str">
        <f>INDEX('Revenue by Customer'!W:W,MATCH('Full Customer List'!$B225,'Revenue by Customer'!$A:$A,0))</f>
        <v/>
      </c>
      <c r="W225" s="208" t="str">
        <f>INDEX('Revenue by Customer'!X:X,MATCH('Full Customer List'!$B225,'Revenue by Customer'!$A:$A,0))</f>
        <v/>
      </c>
      <c r="X225" s="208" t="str">
        <f>INDEX('Revenue by Customer'!Y:Y,MATCH('Full Customer List'!$B225,'Revenue by Customer'!$A:$A,0))</f>
        <v/>
      </c>
      <c r="Y225" s="208" t="str">
        <f>INDEX('Revenue by Customer'!Z:Z,MATCH('Full Customer List'!$B225,'Revenue by Customer'!$A:$A,0))</f>
        <v/>
      </c>
      <c r="Z225" s="208" t="str">
        <f>INDEX('Revenue by Customer'!AA:AA,MATCH('Full Customer List'!$B225,'Revenue by Customer'!$A:$A,0))</f>
        <v/>
      </c>
      <c r="AA225" s="208" t="str">
        <f>INDEX('Revenue by Customer'!AB:AB,MATCH('Full Customer List'!$B225,'Revenue by Customer'!$A:$A,0))</f>
        <v/>
      </c>
      <c r="AB225" s="208">
        <f>INDEX('Revenue by Customer'!AC:AC,MATCH('Full Customer List'!$B225,'Revenue by Customer'!$A:$A,0))</f>
        <v>2198</v>
      </c>
    </row>
    <row r="226" spans="2:28" ht="12" customHeight="1">
      <c r="B226" s="175" t="s">
        <v>880</v>
      </c>
      <c r="C226" s="175" t="str">
        <f>INDEX('Customer List'!$B:$B,MATCH('Full Customer List'!$B226,'Customer List'!$A:$A,0))</f>
        <v>Former client</v>
      </c>
      <c r="D226" s="175" t="str">
        <f>INDEX('Customer List'!$C:$C,MATCH('Full Customer List'!$B226,'Customer List'!$A:$A,0))</f>
        <v>Property manager</v>
      </c>
      <c r="E226" s="175" t="str">
        <f>INDEX('Customer List Mapping'!$C:$C,MATCH('Full Customer List'!D226,'Customer List Mapping'!$B:$B,0))</f>
        <v>Property Manager</v>
      </c>
      <c r="F226" s="208">
        <f>INDEX('Customer List'!$K:$K,MATCH('Full Customer List'!$B226,'Customer List'!$A:$A,0))</f>
        <v>20</v>
      </c>
      <c r="G226" s="208"/>
      <c r="H226" s="215">
        <v>46143</v>
      </c>
      <c r="I226" s="215"/>
      <c r="J226" s="208" t="str">
        <f>INDEX('Revenue by Customer'!K:K,MATCH('Full Customer List'!$B226,'Revenue by Customer'!$A:$A,0))</f>
        <v/>
      </c>
      <c r="K226" s="208" t="str">
        <f>INDEX('Revenue by Customer'!L:L,MATCH('Full Customer List'!$B226,'Revenue by Customer'!$A:$A,0))</f>
        <v/>
      </c>
      <c r="L226" s="208" t="str">
        <f>INDEX('Revenue by Customer'!M:M,MATCH('Full Customer List'!$B226,'Revenue by Customer'!$A:$A,0))</f>
        <v/>
      </c>
      <c r="M226" s="208" t="str">
        <f>INDEX('Revenue by Customer'!N:N,MATCH('Full Customer List'!$B226,'Revenue by Customer'!$A:$A,0))</f>
        <v/>
      </c>
      <c r="N226" s="208" t="str">
        <f>INDEX('Revenue by Customer'!O:O,MATCH('Full Customer List'!$B226,'Revenue by Customer'!$A:$A,0))</f>
        <v/>
      </c>
      <c r="O226" s="208" t="str">
        <f>INDEX('Revenue by Customer'!P:P,MATCH('Full Customer List'!$B226,'Revenue by Customer'!$A:$A,0))</f>
        <v/>
      </c>
      <c r="P226" s="208" t="str">
        <f>INDEX('Revenue by Customer'!Q:Q,MATCH('Full Customer List'!$B226,'Revenue by Customer'!$A:$A,0))</f>
        <v/>
      </c>
      <c r="Q226" s="208" t="str">
        <f>INDEX('Revenue by Customer'!R:R,MATCH('Full Customer List'!$B226,'Revenue by Customer'!$A:$A,0))</f>
        <v/>
      </c>
      <c r="R226" s="208" t="str">
        <f>INDEX('Revenue by Customer'!S:S,MATCH('Full Customer List'!$B226,'Revenue by Customer'!$A:$A,0))</f>
        <v/>
      </c>
      <c r="S226" s="208" t="str">
        <f>INDEX('Revenue by Customer'!T:T,MATCH('Full Customer List'!$B226,'Revenue by Customer'!$A:$A,0))</f>
        <v/>
      </c>
      <c r="T226" s="208" t="str">
        <f>INDEX('Revenue by Customer'!U:U,MATCH('Full Customer List'!$B226,'Revenue by Customer'!$A:$A,0))</f>
        <v/>
      </c>
      <c r="U226" s="208" t="str">
        <f>INDEX('Revenue by Customer'!V:V,MATCH('Full Customer List'!$B226,'Revenue by Customer'!$A:$A,0))</f>
        <v/>
      </c>
      <c r="V226" s="208" t="str">
        <f>INDEX('Revenue by Customer'!W:W,MATCH('Full Customer List'!$B226,'Revenue by Customer'!$A:$A,0))</f>
        <v/>
      </c>
      <c r="W226" s="208" t="str">
        <f>INDEX('Revenue by Customer'!X:X,MATCH('Full Customer List'!$B226,'Revenue by Customer'!$A:$A,0))</f>
        <v/>
      </c>
      <c r="X226" s="208" t="str">
        <f>INDEX('Revenue by Customer'!Y:Y,MATCH('Full Customer List'!$B226,'Revenue by Customer'!$A:$A,0))</f>
        <v/>
      </c>
      <c r="Y226" s="208" t="str">
        <f>INDEX('Revenue by Customer'!Z:Z,MATCH('Full Customer List'!$B226,'Revenue by Customer'!$A:$A,0))</f>
        <v/>
      </c>
      <c r="Z226" s="208">
        <f>INDEX('Revenue by Customer'!AA:AA,MATCH('Full Customer List'!$B226,'Revenue by Customer'!$A:$A,0))</f>
        <v>0</v>
      </c>
      <c r="AA226" s="208">
        <f>INDEX('Revenue by Customer'!AB:AB,MATCH('Full Customer List'!$B226,'Revenue by Customer'!$A:$A,0))</f>
        <v>1097</v>
      </c>
      <c r="AB226" s="208">
        <f>INDEX('Revenue by Customer'!AC:AC,MATCH('Full Customer List'!$B226,'Revenue by Customer'!$A:$A,0))</f>
        <v>1097</v>
      </c>
    </row>
    <row r="227" spans="2:28" ht="12" customHeight="1">
      <c r="B227" s="175" t="s">
        <v>881</v>
      </c>
      <c r="C227" s="175" t="str">
        <f>INDEX('Customer List'!$B:$B,MATCH('Full Customer List'!$B227,'Customer List'!$A:$A,0))</f>
        <v>Former client</v>
      </c>
      <c r="D227" s="175" t="str">
        <f>INDEX('Customer List'!$C:$C,MATCH('Full Customer List'!$B227,'Customer List'!$A:$A,0))</f>
        <v>Short-term rental (departed)</v>
      </c>
      <c r="E227" s="175" t="str">
        <f>INDEX('Customer List Mapping'!$C:$C,MATCH('Full Customer List'!D227,'Customer List Mapping'!$B:$B,0))</f>
        <v>Short-Term Rental</v>
      </c>
      <c r="F227" s="208" t="str">
        <f>INDEX('Customer List'!$K:$K,MATCH('Full Customer List'!$B227,'Customer List'!$A:$A,0))</f>
        <v/>
      </c>
      <c r="G227" s="208"/>
      <c r="H227" s="215">
        <v>45778</v>
      </c>
      <c r="I227" s="215">
        <v>45991</v>
      </c>
      <c r="J227" s="208" t="str">
        <f>INDEX('Revenue by Customer'!K:K,MATCH('Full Customer List'!$B227,'Revenue by Customer'!$A:$A,0))</f>
        <v/>
      </c>
      <c r="K227" s="208" t="str">
        <f>INDEX('Revenue by Customer'!L:L,MATCH('Full Customer List'!$B227,'Revenue by Customer'!$A:$A,0))</f>
        <v/>
      </c>
      <c r="L227" s="208" t="str">
        <f>INDEX('Revenue by Customer'!M:M,MATCH('Full Customer List'!$B227,'Revenue by Customer'!$A:$A,0))</f>
        <v/>
      </c>
      <c r="M227" s="208" t="str">
        <f>INDEX('Revenue by Customer'!N:N,MATCH('Full Customer List'!$B227,'Revenue by Customer'!$A:$A,0))</f>
        <v/>
      </c>
      <c r="N227" s="208">
        <f>INDEX('Revenue by Customer'!O:O,MATCH('Full Customer List'!$B227,'Revenue by Customer'!$A:$A,0))</f>
        <v>640</v>
      </c>
      <c r="O227" s="208">
        <f>INDEX('Revenue by Customer'!P:P,MATCH('Full Customer List'!$B227,'Revenue by Customer'!$A:$A,0))</f>
        <v>340</v>
      </c>
      <c r="P227" s="208">
        <f>INDEX('Revenue by Customer'!Q:Q,MATCH('Full Customer List'!$B227,'Revenue by Customer'!$A:$A,0))</f>
        <v>403.75</v>
      </c>
      <c r="Q227" s="208">
        <f>INDEX('Revenue by Customer'!R:R,MATCH('Full Customer List'!$B227,'Revenue by Customer'!$A:$A,0))</f>
        <v>475</v>
      </c>
      <c r="R227" s="208">
        <f>INDEX('Revenue by Customer'!S:S,MATCH('Full Customer List'!$B227,'Revenue by Customer'!$A:$A,0))</f>
        <v>550</v>
      </c>
      <c r="S227" s="208">
        <f>INDEX('Revenue by Customer'!T:T,MATCH('Full Customer List'!$B227,'Revenue by Customer'!$A:$A,0))</f>
        <v>550</v>
      </c>
      <c r="T227" s="208">
        <f>INDEX('Revenue by Customer'!U:U,MATCH('Full Customer List'!$B227,'Revenue by Customer'!$A:$A,0))</f>
        <v>550</v>
      </c>
      <c r="U227" s="208" t="str">
        <f>INDEX('Revenue by Customer'!V:V,MATCH('Full Customer List'!$B227,'Revenue by Customer'!$A:$A,0))</f>
        <v/>
      </c>
      <c r="V227" s="208" t="str">
        <f>INDEX('Revenue by Customer'!W:W,MATCH('Full Customer List'!$B227,'Revenue by Customer'!$A:$A,0))</f>
        <v/>
      </c>
      <c r="W227" s="208">
        <f>INDEX('Revenue by Customer'!X:X,MATCH('Full Customer List'!$B227,'Revenue by Customer'!$A:$A,0))</f>
        <v>60</v>
      </c>
      <c r="X227" s="208" t="str">
        <f>INDEX('Revenue by Customer'!Y:Y,MATCH('Full Customer List'!$B227,'Revenue by Customer'!$A:$A,0))</f>
        <v/>
      </c>
      <c r="Y227" s="208" t="str">
        <f>INDEX('Revenue by Customer'!Z:Z,MATCH('Full Customer List'!$B227,'Revenue by Customer'!$A:$A,0))</f>
        <v/>
      </c>
      <c r="Z227" s="208" t="str">
        <f>INDEX('Revenue by Customer'!AA:AA,MATCH('Full Customer List'!$B227,'Revenue by Customer'!$A:$A,0))</f>
        <v/>
      </c>
      <c r="AA227" s="208" t="str">
        <f>INDEX('Revenue by Customer'!AB:AB,MATCH('Full Customer List'!$B227,'Revenue by Customer'!$A:$A,0))</f>
        <v/>
      </c>
      <c r="AB227" s="208" t="str">
        <f>INDEX('Revenue by Customer'!AC:AC,MATCH('Full Customer List'!$B227,'Revenue by Customer'!$A:$A,0))</f>
        <v/>
      </c>
    </row>
    <row r="228" spans="2:28" ht="12" customHeight="1">
      <c r="B228" s="175" t="s">
        <v>882</v>
      </c>
      <c r="C228" s="175" t="str">
        <f>INDEX('Customer List'!$B:$B,MATCH('Full Customer List'!$B228,'Customer List'!$A:$A,0))</f>
        <v>Active</v>
      </c>
      <c r="D228" s="175" t="str">
        <f>INDEX('Customer List'!$C:$C,MATCH('Full Customer List'!$B228,'Customer List'!$A:$A,0))</f>
        <v>STR owner</v>
      </c>
      <c r="E228" s="175" t="str">
        <f>INDEX('Customer List Mapping'!$C:$C,MATCH('Full Customer List'!D228,'Customer List Mapping'!$B:$B,0))</f>
        <v>STR Owner</v>
      </c>
      <c r="F228" s="208">
        <f>INDEX('Customer List'!$K:$K,MATCH('Full Customer List'!$B228,'Customer List'!$A:$A,0))</f>
        <v>5</v>
      </c>
      <c r="G228" s="208"/>
      <c r="H228" s="215">
        <v>46023</v>
      </c>
      <c r="I228" s="215"/>
      <c r="J228" s="208" t="str">
        <f>INDEX('Revenue by Customer'!K:K,MATCH('Full Customer List'!$B228,'Revenue by Customer'!$A:$A,0))</f>
        <v/>
      </c>
      <c r="K228" s="208" t="str">
        <f>INDEX('Revenue by Customer'!L:L,MATCH('Full Customer List'!$B228,'Revenue by Customer'!$A:$A,0))</f>
        <v/>
      </c>
      <c r="L228" s="208" t="str">
        <f>INDEX('Revenue by Customer'!M:M,MATCH('Full Customer List'!$B228,'Revenue by Customer'!$A:$A,0))</f>
        <v/>
      </c>
      <c r="M228" s="208" t="str">
        <f>INDEX('Revenue by Customer'!N:N,MATCH('Full Customer List'!$B228,'Revenue by Customer'!$A:$A,0))</f>
        <v/>
      </c>
      <c r="N228" s="208" t="str">
        <f>INDEX('Revenue by Customer'!O:O,MATCH('Full Customer List'!$B228,'Revenue by Customer'!$A:$A,0))</f>
        <v/>
      </c>
      <c r="O228" s="208" t="str">
        <f>INDEX('Revenue by Customer'!P:P,MATCH('Full Customer List'!$B228,'Revenue by Customer'!$A:$A,0))</f>
        <v/>
      </c>
      <c r="P228" s="208" t="str">
        <f>INDEX('Revenue by Customer'!Q:Q,MATCH('Full Customer List'!$B228,'Revenue by Customer'!$A:$A,0))</f>
        <v/>
      </c>
      <c r="Q228" s="208" t="str">
        <f>INDEX('Revenue by Customer'!R:R,MATCH('Full Customer List'!$B228,'Revenue by Customer'!$A:$A,0))</f>
        <v/>
      </c>
      <c r="R228" s="208" t="str">
        <f>INDEX('Revenue by Customer'!S:S,MATCH('Full Customer List'!$B228,'Revenue by Customer'!$A:$A,0))</f>
        <v/>
      </c>
      <c r="S228" s="208" t="str">
        <f>INDEX('Revenue by Customer'!T:T,MATCH('Full Customer List'!$B228,'Revenue by Customer'!$A:$A,0))</f>
        <v/>
      </c>
      <c r="T228" s="208" t="str">
        <f>INDEX('Revenue by Customer'!U:U,MATCH('Full Customer List'!$B228,'Revenue by Customer'!$A:$A,0))</f>
        <v/>
      </c>
      <c r="U228" s="208" t="str">
        <f>INDEX('Revenue by Customer'!V:V,MATCH('Full Customer List'!$B228,'Revenue by Customer'!$A:$A,0))</f>
        <v/>
      </c>
      <c r="V228" s="208">
        <f>INDEX('Revenue by Customer'!W:W,MATCH('Full Customer List'!$B228,'Revenue by Customer'!$A:$A,0))</f>
        <v>640</v>
      </c>
      <c r="W228" s="208">
        <f>INDEX('Revenue by Customer'!X:X,MATCH('Full Customer List'!$B228,'Revenue by Customer'!$A:$A,0))</f>
        <v>340</v>
      </c>
      <c r="X228" s="208">
        <f>INDEX('Revenue by Customer'!Y:Y,MATCH('Full Customer List'!$B228,'Revenue by Customer'!$A:$A,0))</f>
        <v>85</v>
      </c>
      <c r="Y228" s="208">
        <f>INDEX('Revenue by Customer'!Z:Z,MATCH('Full Customer List'!$B228,'Revenue by Customer'!$A:$A,0))</f>
        <v>200</v>
      </c>
      <c r="Z228" s="208">
        <f>INDEX('Revenue by Customer'!AA:AA,MATCH('Full Customer List'!$B228,'Revenue by Customer'!$A:$A,0))</f>
        <v>300</v>
      </c>
      <c r="AA228" s="208">
        <f>INDEX('Revenue by Customer'!AB:AB,MATCH('Full Customer List'!$B228,'Revenue by Customer'!$A:$A,0))</f>
        <v>300</v>
      </c>
      <c r="AB228" s="208">
        <f>INDEX('Revenue by Customer'!AC:AC,MATCH('Full Customer List'!$B228,'Revenue by Customer'!$A:$A,0))</f>
        <v>300</v>
      </c>
    </row>
    <row r="229" spans="2:28" ht="12" customHeight="1">
      <c r="B229" s="175" t="s">
        <v>883</v>
      </c>
      <c r="C229" s="175" t="str">
        <f>INDEX('Customer List'!$B:$B,MATCH('Full Customer List'!$B229,'Customer List'!$A:$A,0))</f>
        <v>Former client</v>
      </c>
      <c r="D229" s="175" t="str">
        <f>INDEX('Customer List'!$C:$C,MATCH('Full Customer List'!$B229,'Customer List'!$A:$A,0))</f>
        <v>Small business (departed)</v>
      </c>
      <c r="E229" s="175" t="str">
        <f>INDEX('Customer List Mapping'!$C:$C,MATCH('Full Customer List'!D229,'Customer List Mapping'!$B:$B,0))</f>
        <v>Small Business</v>
      </c>
      <c r="F229" s="208" t="str">
        <f>INDEX('Customer List'!$K:$K,MATCH('Full Customer List'!$B229,'Customer List'!$A:$A,0))</f>
        <v/>
      </c>
      <c r="G229" s="208"/>
      <c r="H229" s="215">
        <v>44440</v>
      </c>
      <c r="I229" s="215">
        <v>46081</v>
      </c>
      <c r="J229" s="208">
        <f>INDEX('Revenue by Customer'!K:K,MATCH('Full Customer List'!$B229,'Revenue by Customer'!$A:$A,0))</f>
        <v>310</v>
      </c>
      <c r="K229" s="208">
        <f>INDEX('Revenue by Customer'!L:L,MATCH('Full Customer List'!$B229,'Revenue by Customer'!$A:$A,0))</f>
        <v>295</v>
      </c>
      <c r="L229" s="208">
        <f>INDEX('Revenue by Customer'!M:M,MATCH('Full Customer List'!$B229,'Revenue by Customer'!$A:$A,0))</f>
        <v>295</v>
      </c>
      <c r="M229" s="208">
        <f>INDEX('Revenue by Customer'!N:N,MATCH('Full Customer List'!$B229,'Revenue by Customer'!$A:$A,0))</f>
        <v>295</v>
      </c>
      <c r="N229" s="208">
        <f>INDEX('Revenue by Customer'!O:O,MATCH('Full Customer List'!$B229,'Revenue by Customer'!$A:$A,0))</f>
        <v>295</v>
      </c>
      <c r="O229" s="208">
        <f>INDEX('Revenue by Customer'!P:P,MATCH('Full Customer List'!$B229,'Revenue by Customer'!$A:$A,0))</f>
        <v>295</v>
      </c>
      <c r="P229" s="208">
        <f>INDEX('Revenue by Customer'!Q:Q,MATCH('Full Customer List'!$B229,'Revenue by Customer'!$A:$A,0))</f>
        <v>295</v>
      </c>
      <c r="Q229" s="208">
        <f>INDEX('Revenue by Customer'!R:R,MATCH('Full Customer List'!$B229,'Revenue by Customer'!$A:$A,0))</f>
        <v>295</v>
      </c>
      <c r="R229" s="208">
        <f>INDEX('Revenue by Customer'!S:S,MATCH('Full Customer List'!$B229,'Revenue by Customer'!$A:$A,0))</f>
        <v>305</v>
      </c>
      <c r="S229" s="208">
        <f>INDEX('Revenue by Customer'!T:T,MATCH('Full Customer List'!$B229,'Revenue by Customer'!$A:$A,0))</f>
        <v>305</v>
      </c>
      <c r="T229" s="208">
        <f>INDEX('Revenue by Customer'!U:U,MATCH('Full Customer List'!$B229,'Revenue by Customer'!$A:$A,0))</f>
        <v>305</v>
      </c>
      <c r="U229" s="208">
        <f>INDEX('Revenue by Customer'!V:V,MATCH('Full Customer List'!$B229,'Revenue by Customer'!$A:$A,0))</f>
        <v>305</v>
      </c>
      <c r="V229" s="208">
        <f>INDEX('Revenue by Customer'!W:W,MATCH('Full Customer List'!$B229,'Revenue by Customer'!$A:$A,0))</f>
        <v>305</v>
      </c>
      <c r="W229" s="208">
        <f>INDEX('Revenue by Customer'!X:X,MATCH('Full Customer List'!$B229,'Revenue by Customer'!$A:$A,0))</f>
        <v>305</v>
      </c>
      <c r="X229" s="208">
        <f>INDEX('Revenue by Customer'!Y:Y,MATCH('Full Customer List'!$B229,'Revenue by Customer'!$A:$A,0))</f>
        <v>0</v>
      </c>
      <c r="Y229" s="208" t="str">
        <f>INDEX('Revenue by Customer'!Z:Z,MATCH('Full Customer List'!$B229,'Revenue by Customer'!$A:$A,0))</f>
        <v/>
      </c>
      <c r="Z229" s="208" t="str">
        <f>INDEX('Revenue by Customer'!AA:AA,MATCH('Full Customer List'!$B229,'Revenue by Customer'!$A:$A,0))</f>
        <v/>
      </c>
      <c r="AA229" s="208" t="str">
        <f>INDEX('Revenue by Customer'!AB:AB,MATCH('Full Customer List'!$B229,'Revenue by Customer'!$A:$A,0))</f>
        <v/>
      </c>
      <c r="AB229" s="208" t="str">
        <f>INDEX('Revenue by Customer'!AC:AC,MATCH('Full Customer List'!$B229,'Revenue by Customer'!$A:$A,0))</f>
        <v/>
      </c>
    </row>
    <row r="230" spans="2:28" ht="12" customHeight="1">
      <c r="B230" s="175" t="s">
        <v>886</v>
      </c>
      <c r="C230" s="175" t="str">
        <f>INDEX('Customer List'!$B:$B,MATCH('Full Customer List'!$B230,'Customer List'!$A:$A,0))</f>
        <v>Former client</v>
      </c>
      <c r="D230" s="175" t="str">
        <f>INDEX('Customer List'!$C:$C,MATCH('Full Customer List'!$B230,'Customer List'!$A:$A,0))</f>
        <v>Small business (departed)</v>
      </c>
      <c r="E230" s="175" t="str">
        <f>INDEX('Customer List Mapping'!$C:$C,MATCH('Full Customer List'!D230,'Customer List Mapping'!$B:$B,0))</f>
        <v>Small Business</v>
      </c>
      <c r="F230" s="208" t="str">
        <f>INDEX('Customer List'!$K:$K,MATCH('Full Customer List'!$B230,'Customer List'!$A:$A,0))</f>
        <v/>
      </c>
      <c r="G230" s="208"/>
      <c r="H230" s="215">
        <v>44652</v>
      </c>
      <c r="I230" s="215">
        <v>46053</v>
      </c>
      <c r="J230" s="208">
        <f>INDEX('Revenue by Customer'!K:K,MATCH('Full Customer List'!$B230,'Revenue by Customer'!$A:$A,0))</f>
        <v>345</v>
      </c>
      <c r="K230" s="208">
        <f>INDEX('Revenue by Customer'!L:L,MATCH('Full Customer List'!$B230,'Revenue by Customer'!$A:$A,0))</f>
        <v>330</v>
      </c>
      <c r="L230" s="208">
        <f>INDEX('Revenue by Customer'!M:M,MATCH('Full Customer List'!$B230,'Revenue by Customer'!$A:$A,0))</f>
        <v>330</v>
      </c>
      <c r="M230" s="208">
        <f>INDEX('Revenue by Customer'!N:N,MATCH('Full Customer List'!$B230,'Revenue by Customer'!$A:$A,0))</f>
        <v>350</v>
      </c>
      <c r="N230" s="208">
        <f>INDEX('Revenue by Customer'!O:O,MATCH('Full Customer List'!$B230,'Revenue by Customer'!$A:$A,0))</f>
        <v>350</v>
      </c>
      <c r="O230" s="208">
        <f>INDEX('Revenue by Customer'!P:P,MATCH('Full Customer List'!$B230,'Revenue by Customer'!$A:$A,0))</f>
        <v>350</v>
      </c>
      <c r="P230" s="208">
        <f>INDEX('Revenue by Customer'!Q:Q,MATCH('Full Customer List'!$B230,'Revenue by Customer'!$A:$A,0))</f>
        <v>350</v>
      </c>
      <c r="Q230" s="208">
        <f>INDEX('Revenue by Customer'!R:R,MATCH('Full Customer List'!$B230,'Revenue by Customer'!$A:$A,0))</f>
        <v>350</v>
      </c>
      <c r="R230" s="208">
        <f>INDEX('Revenue by Customer'!S:S,MATCH('Full Customer List'!$B230,'Revenue by Customer'!$A:$A,0))</f>
        <v>350</v>
      </c>
      <c r="S230" s="208">
        <f>INDEX('Revenue by Customer'!T:T,MATCH('Full Customer List'!$B230,'Revenue by Customer'!$A:$A,0))</f>
        <v>350</v>
      </c>
      <c r="T230" s="208">
        <f>INDEX('Revenue by Customer'!U:U,MATCH('Full Customer List'!$B230,'Revenue by Customer'!$A:$A,0))</f>
        <v>350</v>
      </c>
      <c r="U230" s="208">
        <f>INDEX('Revenue by Customer'!V:V,MATCH('Full Customer List'!$B230,'Revenue by Customer'!$A:$A,0))</f>
        <v>350</v>
      </c>
      <c r="V230" s="208">
        <f>INDEX('Revenue by Customer'!W:W,MATCH('Full Customer List'!$B230,'Revenue by Customer'!$A:$A,0))</f>
        <v>350</v>
      </c>
      <c r="W230" s="208" t="str">
        <f>INDEX('Revenue by Customer'!X:X,MATCH('Full Customer List'!$B230,'Revenue by Customer'!$A:$A,0))</f>
        <v/>
      </c>
      <c r="X230" s="208" t="str">
        <f>INDEX('Revenue by Customer'!Y:Y,MATCH('Full Customer List'!$B230,'Revenue by Customer'!$A:$A,0))</f>
        <v/>
      </c>
      <c r="Y230" s="208" t="str">
        <f>INDEX('Revenue by Customer'!Z:Z,MATCH('Full Customer List'!$B230,'Revenue by Customer'!$A:$A,0))</f>
        <v/>
      </c>
      <c r="Z230" s="208" t="str">
        <f>INDEX('Revenue by Customer'!AA:AA,MATCH('Full Customer List'!$B230,'Revenue by Customer'!$A:$A,0))</f>
        <v/>
      </c>
      <c r="AA230" s="208" t="str">
        <f>INDEX('Revenue by Customer'!AB:AB,MATCH('Full Customer List'!$B230,'Revenue by Customer'!$A:$A,0))</f>
        <v/>
      </c>
      <c r="AB230" s="208" t="str">
        <f>INDEX('Revenue by Customer'!AC:AC,MATCH('Full Customer List'!$B230,'Revenue by Customer'!$A:$A,0))</f>
        <v/>
      </c>
    </row>
    <row r="231" spans="2:28" ht="12" customHeight="1">
      <c r="B231" s="175" t="s">
        <v>887</v>
      </c>
      <c r="C231" s="175" t="str">
        <f>INDEX('Customer List'!$B:$B,MATCH('Full Customer List'!$B231,'Customer List'!$A:$A,0))</f>
        <v>Former client</v>
      </c>
      <c r="D231" s="175" t="str">
        <f>INDEX('Customer List'!$C:$C,MATCH('Full Customer List'!$B231,'Customer List'!$A:$A,0))</f>
        <v>Property manager</v>
      </c>
      <c r="E231" s="175" t="str">
        <f>INDEX('Customer List Mapping'!$C:$C,MATCH('Full Customer List'!D231,'Customer List Mapping'!$B:$B,0))</f>
        <v>Property Manager</v>
      </c>
      <c r="F231" s="208">
        <f>INDEX('Customer List'!$K:$K,MATCH('Full Customer List'!$B231,'Customer List'!$A:$A,0))</f>
        <v>4</v>
      </c>
      <c r="G231" s="208"/>
      <c r="H231" s="215">
        <v>45778</v>
      </c>
      <c r="I231" s="215">
        <v>46022</v>
      </c>
      <c r="J231" s="208" t="str">
        <f>INDEX('Revenue by Customer'!K:K,MATCH('Full Customer List'!$B231,'Revenue by Customer'!$A:$A,0))</f>
        <v/>
      </c>
      <c r="K231" s="208" t="str">
        <f>INDEX('Revenue by Customer'!L:L,MATCH('Full Customer List'!$B231,'Revenue by Customer'!$A:$A,0))</f>
        <v/>
      </c>
      <c r="L231" s="208" t="str">
        <f>INDEX('Revenue by Customer'!M:M,MATCH('Full Customer List'!$B231,'Revenue by Customer'!$A:$A,0))</f>
        <v/>
      </c>
      <c r="M231" s="208" t="str">
        <f>INDEX('Revenue by Customer'!N:N,MATCH('Full Customer List'!$B231,'Revenue by Customer'!$A:$A,0))</f>
        <v/>
      </c>
      <c r="N231" s="208">
        <f>INDEX('Revenue by Customer'!O:O,MATCH('Full Customer List'!$B231,'Revenue by Customer'!$A:$A,0))</f>
        <v>640</v>
      </c>
      <c r="O231" s="208">
        <f>INDEX('Revenue by Customer'!P:P,MATCH('Full Customer List'!$B231,'Revenue by Customer'!$A:$A,0))</f>
        <v>340</v>
      </c>
      <c r="P231" s="208">
        <f>INDEX('Revenue by Customer'!Q:Q,MATCH('Full Customer List'!$B231,'Revenue by Customer'!$A:$A,0))</f>
        <v>340</v>
      </c>
      <c r="Q231" s="208">
        <f>INDEX('Revenue by Customer'!R:R,MATCH('Full Customer List'!$B231,'Revenue by Customer'!$A:$A,0))</f>
        <v>400</v>
      </c>
      <c r="R231" s="208">
        <f>INDEX('Revenue by Customer'!S:S,MATCH('Full Customer List'!$B231,'Revenue by Customer'!$A:$A,0))</f>
        <v>400</v>
      </c>
      <c r="S231" s="208">
        <f>INDEX('Revenue by Customer'!T:T,MATCH('Full Customer List'!$B231,'Revenue by Customer'!$A:$A,0))</f>
        <v>400</v>
      </c>
      <c r="T231" s="208">
        <f>INDEX('Revenue by Customer'!U:U,MATCH('Full Customer List'!$B231,'Revenue by Customer'!$A:$A,0))</f>
        <v>400</v>
      </c>
      <c r="U231" s="208">
        <f>INDEX('Revenue by Customer'!V:V,MATCH('Full Customer List'!$B231,'Revenue by Customer'!$A:$A,0))</f>
        <v>700</v>
      </c>
      <c r="V231" s="208">
        <f>INDEX('Revenue by Customer'!W:W,MATCH('Full Customer List'!$B231,'Revenue by Customer'!$A:$A,0))</f>
        <v>-200</v>
      </c>
      <c r="W231" s="208">
        <f>INDEX('Revenue by Customer'!X:X,MATCH('Full Customer List'!$B231,'Revenue by Customer'!$A:$A,0))</f>
        <v>0</v>
      </c>
      <c r="X231" s="208">
        <f>INDEX('Revenue by Customer'!Y:Y,MATCH('Full Customer List'!$B231,'Revenue by Customer'!$A:$A,0))</f>
        <v>0</v>
      </c>
      <c r="Y231" s="208">
        <f>INDEX('Revenue by Customer'!Z:Z,MATCH('Full Customer List'!$B231,'Revenue by Customer'!$A:$A,0))</f>
        <v>0</v>
      </c>
      <c r="Z231" s="208" t="str">
        <f>INDEX('Revenue by Customer'!AA:AA,MATCH('Full Customer List'!$B231,'Revenue by Customer'!$A:$A,0))</f>
        <v/>
      </c>
      <c r="AA231" s="208" t="str">
        <f>INDEX('Revenue by Customer'!AB:AB,MATCH('Full Customer List'!$B231,'Revenue by Customer'!$A:$A,0))</f>
        <v/>
      </c>
      <c r="AB231" s="208" t="str">
        <f>INDEX('Revenue by Customer'!AC:AC,MATCH('Full Customer List'!$B231,'Revenue by Customer'!$A:$A,0))</f>
        <v/>
      </c>
    </row>
    <row r="232" spans="2:28" ht="12" customHeight="1">
      <c r="B232" s="175" t="s">
        <v>890</v>
      </c>
      <c r="C232" s="175" t="str">
        <f>INDEX('Customer List'!$B:$B,MATCH('Full Customer List'!$B232,'Customer List'!$A:$A,0))</f>
        <v>Former client</v>
      </c>
      <c r="D232" s="175" t="str">
        <f>INDEX('Customer List'!$C:$C,MATCH('Full Customer List'!$B232,'Customer List'!$A:$A,0))</f>
        <v>Short-term rental (departed)</v>
      </c>
      <c r="E232" s="175" t="str">
        <f>INDEX('Customer List Mapping'!$C:$C,MATCH('Full Customer List'!D232,'Customer List Mapping'!$B:$B,0))</f>
        <v>Short-Term Rental</v>
      </c>
      <c r="F232" s="208" t="str">
        <f>INDEX('Customer List'!$K:$K,MATCH('Full Customer List'!$B232,'Customer List'!$A:$A,0))</f>
        <v/>
      </c>
      <c r="G232" s="208"/>
      <c r="H232" s="215">
        <v>45778</v>
      </c>
      <c r="I232" s="215">
        <v>45991</v>
      </c>
      <c r="J232" s="208" t="str">
        <f>INDEX('Revenue by Customer'!K:K,MATCH('Full Customer List'!$B232,'Revenue by Customer'!$A:$A,0))</f>
        <v/>
      </c>
      <c r="K232" s="208" t="str">
        <f>INDEX('Revenue by Customer'!L:L,MATCH('Full Customer List'!$B232,'Revenue by Customer'!$A:$A,0))</f>
        <v/>
      </c>
      <c r="L232" s="208" t="str">
        <f>INDEX('Revenue by Customer'!M:M,MATCH('Full Customer List'!$B232,'Revenue by Customer'!$A:$A,0))</f>
        <v/>
      </c>
      <c r="M232" s="208" t="str">
        <f>INDEX('Revenue by Customer'!N:N,MATCH('Full Customer List'!$B232,'Revenue by Customer'!$A:$A,0))</f>
        <v/>
      </c>
      <c r="N232" s="208">
        <f>INDEX('Revenue by Customer'!O:O,MATCH('Full Customer List'!$B232,'Revenue by Customer'!$A:$A,0))</f>
        <v>3792.5</v>
      </c>
      <c r="O232" s="208">
        <f>INDEX('Revenue by Customer'!P:P,MATCH('Full Customer List'!$B232,'Revenue by Customer'!$A:$A,0))</f>
        <v>695</v>
      </c>
      <c r="P232" s="208">
        <f>INDEX('Revenue by Customer'!Q:Q,MATCH('Full Customer List'!$B232,'Revenue by Customer'!$A:$A,0))</f>
        <v>718.75</v>
      </c>
      <c r="Q232" s="208">
        <f>INDEX('Revenue by Customer'!R:R,MATCH('Full Customer List'!$B232,'Revenue by Customer'!$A:$A,0))</f>
        <v>325</v>
      </c>
      <c r="R232" s="208">
        <f>INDEX('Revenue by Customer'!S:S,MATCH('Full Customer List'!$B232,'Revenue by Customer'!$A:$A,0))</f>
        <v>640</v>
      </c>
      <c r="S232" s="208">
        <f>INDEX('Revenue by Customer'!T:T,MATCH('Full Customer List'!$B232,'Revenue by Customer'!$A:$A,0))</f>
        <v>550</v>
      </c>
      <c r="T232" s="208">
        <f>INDEX('Revenue by Customer'!U:U,MATCH('Full Customer List'!$B232,'Revenue by Customer'!$A:$A,0))</f>
        <v>550</v>
      </c>
      <c r="U232" s="208" t="str">
        <f>INDEX('Revenue by Customer'!V:V,MATCH('Full Customer List'!$B232,'Revenue by Customer'!$A:$A,0))</f>
        <v/>
      </c>
      <c r="V232" s="208" t="str">
        <f>INDEX('Revenue by Customer'!W:W,MATCH('Full Customer List'!$B232,'Revenue by Customer'!$A:$A,0))</f>
        <v/>
      </c>
      <c r="W232" s="208" t="str">
        <f>INDEX('Revenue by Customer'!X:X,MATCH('Full Customer List'!$B232,'Revenue by Customer'!$A:$A,0))</f>
        <v/>
      </c>
      <c r="X232" s="208" t="str">
        <f>INDEX('Revenue by Customer'!Y:Y,MATCH('Full Customer List'!$B232,'Revenue by Customer'!$A:$A,0))</f>
        <v/>
      </c>
      <c r="Y232" s="208" t="str">
        <f>INDEX('Revenue by Customer'!Z:Z,MATCH('Full Customer List'!$B232,'Revenue by Customer'!$A:$A,0))</f>
        <v/>
      </c>
      <c r="Z232" s="208" t="str">
        <f>INDEX('Revenue by Customer'!AA:AA,MATCH('Full Customer List'!$B232,'Revenue by Customer'!$A:$A,0))</f>
        <v/>
      </c>
      <c r="AA232" s="208" t="str">
        <f>INDEX('Revenue by Customer'!AB:AB,MATCH('Full Customer List'!$B232,'Revenue by Customer'!$A:$A,0))</f>
        <v/>
      </c>
      <c r="AB232" s="208" t="str">
        <f>INDEX('Revenue by Customer'!AC:AC,MATCH('Full Customer List'!$B232,'Revenue by Customer'!$A:$A,0))</f>
        <v/>
      </c>
    </row>
    <row r="233" spans="2:28" ht="12" customHeight="1">
      <c r="B233" s="175" t="s">
        <v>891</v>
      </c>
      <c r="C233" s="175" t="str">
        <f>INDEX('Customer List'!$B:$B,MATCH('Full Customer List'!$B233,'Customer List'!$A:$A,0))</f>
        <v>Active</v>
      </c>
      <c r="D233" s="175" t="str">
        <f>INDEX('Customer List'!$C:$C,MATCH('Full Customer List'!$B233,'Customer List'!$A:$A,0))</f>
        <v>Property manager</v>
      </c>
      <c r="E233" s="175" t="str">
        <f>INDEX('Customer List Mapping'!$C:$C,MATCH('Full Customer List'!D233,'Customer List Mapping'!$B:$B,0))</f>
        <v>Property Manager</v>
      </c>
      <c r="F233" s="208">
        <f>INDEX('Customer List'!$K:$K,MATCH('Full Customer List'!$B233,'Customer List'!$A:$A,0))</f>
        <v>3</v>
      </c>
      <c r="G233" s="208"/>
      <c r="H233" s="215">
        <v>46143</v>
      </c>
      <c r="I233" s="215"/>
      <c r="J233" s="208" t="str">
        <f>INDEX('Revenue by Customer'!K:K,MATCH('Full Customer List'!$B233,'Revenue by Customer'!$A:$A,0))</f>
        <v/>
      </c>
      <c r="K233" s="208" t="str">
        <f>INDEX('Revenue by Customer'!L:L,MATCH('Full Customer List'!$B233,'Revenue by Customer'!$A:$A,0))</f>
        <v/>
      </c>
      <c r="L233" s="208" t="str">
        <f>INDEX('Revenue by Customer'!M:M,MATCH('Full Customer List'!$B233,'Revenue by Customer'!$A:$A,0))</f>
        <v/>
      </c>
      <c r="M233" s="208" t="str">
        <f>INDEX('Revenue by Customer'!N:N,MATCH('Full Customer List'!$B233,'Revenue by Customer'!$A:$A,0))</f>
        <v/>
      </c>
      <c r="N233" s="208" t="str">
        <f>INDEX('Revenue by Customer'!O:O,MATCH('Full Customer List'!$B233,'Revenue by Customer'!$A:$A,0))</f>
        <v/>
      </c>
      <c r="O233" s="208" t="str">
        <f>INDEX('Revenue by Customer'!P:P,MATCH('Full Customer List'!$B233,'Revenue by Customer'!$A:$A,0))</f>
        <v/>
      </c>
      <c r="P233" s="208" t="str">
        <f>INDEX('Revenue by Customer'!Q:Q,MATCH('Full Customer List'!$B233,'Revenue by Customer'!$A:$A,0))</f>
        <v/>
      </c>
      <c r="Q233" s="208" t="str">
        <f>INDEX('Revenue by Customer'!R:R,MATCH('Full Customer List'!$B233,'Revenue by Customer'!$A:$A,0))</f>
        <v/>
      </c>
      <c r="R233" s="208" t="str">
        <f>INDEX('Revenue by Customer'!S:S,MATCH('Full Customer List'!$B233,'Revenue by Customer'!$A:$A,0))</f>
        <v/>
      </c>
      <c r="S233" s="208" t="str">
        <f>INDEX('Revenue by Customer'!T:T,MATCH('Full Customer List'!$B233,'Revenue by Customer'!$A:$A,0))</f>
        <v/>
      </c>
      <c r="T233" s="208" t="str">
        <f>INDEX('Revenue by Customer'!U:U,MATCH('Full Customer List'!$B233,'Revenue by Customer'!$A:$A,0))</f>
        <v/>
      </c>
      <c r="U233" s="208" t="str">
        <f>INDEX('Revenue by Customer'!V:V,MATCH('Full Customer List'!$B233,'Revenue by Customer'!$A:$A,0))</f>
        <v/>
      </c>
      <c r="V233" s="208" t="str">
        <f>INDEX('Revenue by Customer'!W:W,MATCH('Full Customer List'!$B233,'Revenue by Customer'!$A:$A,0))</f>
        <v/>
      </c>
      <c r="W233" s="208" t="str">
        <f>INDEX('Revenue by Customer'!X:X,MATCH('Full Customer List'!$B233,'Revenue by Customer'!$A:$A,0))</f>
        <v/>
      </c>
      <c r="X233" s="208" t="str">
        <f>INDEX('Revenue by Customer'!Y:Y,MATCH('Full Customer List'!$B233,'Revenue by Customer'!$A:$A,0))</f>
        <v/>
      </c>
      <c r="Y233" s="208" t="str">
        <f>INDEX('Revenue by Customer'!Z:Z,MATCH('Full Customer List'!$B233,'Revenue by Customer'!$A:$A,0))</f>
        <v/>
      </c>
      <c r="Z233" s="208">
        <f>INDEX('Revenue by Customer'!AA:AA,MATCH('Full Customer List'!$B233,'Revenue by Customer'!$A:$A,0))</f>
        <v>986</v>
      </c>
      <c r="AA233" s="208">
        <f>INDEX('Revenue by Customer'!AB:AB,MATCH('Full Customer List'!$B233,'Revenue by Customer'!$A:$A,0))</f>
        <v>678</v>
      </c>
      <c r="AB233" s="208">
        <f>INDEX('Revenue by Customer'!AC:AC,MATCH('Full Customer List'!$B233,'Revenue by Customer'!$A:$A,0))</f>
        <v>378</v>
      </c>
    </row>
    <row r="234" spans="2:28" ht="12" customHeight="1">
      <c r="B234" s="175" t="s">
        <v>892</v>
      </c>
      <c r="C234" s="175" t="str">
        <f>INDEX('Customer List'!$B:$B,MATCH('Full Customer List'!$B234,'Customer List'!$A:$A,0))</f>
        <v>Former client</v>
      </c>
      <c r="D234" s="175" t="str">
        <f>INDEX('Customer List'!$C:$C,MATCH('Full Customer List'!$B234,'Customer List'!$A:$A,0))</f>
        <v>STR owner</v>
      </c>
      <c r="E234" s="175" t="str">
        <f>INDEX('Customer List Mapping'!$C:$C,MATCH('Full Customer List'!D234,'Customer List Mapping'!$B:$B,0))</f>
        <v>STR Owner</v>
      </c>
      <c r="F234" s="208" t="str">
        <f>INDEX('Customer List'!$K:$K,MATCH('Full Customer List'!$B234,'Customer List'!$A:$A,0))</f>
        <v/>
      </c>
      <c r="G234" s="208"/>
      <c r="H234" s="215">
        <v>45444</v>
      </c>
      <c r="I234" s="215">
        <v>46173</v>
      </c>
      <c r="J234" s="208">
        <f>INDEX('Revenue by Customer'!K:K,MATCH('Full Customer List'!$B234,'Revenue by Customer'!$A:$A,0))</f>
        <v>197.5</v>
      </c>
      <c r="K234" s="208">
        <f>INDEX('Revenue by Customer'!L:L,MATCH('Full Customer List'!$B234,'Revenue by Customer'!$A:$A,0))</f>
        <v>242.5</v>
      </c>
      <c r="L234" s="208">
        <f>INDEX('Revenue by Customer'!M:M,MATCH('Full Customer List'!$B234,'Revenue by Customer'!$A:$A,0))</f>
        <v>197.5</v>
      </c>
      <c r="M234" s="208">
        <f>INDEX('Revenue by Customer'!N:N,MATCH('Full Customer List'!$B234,'Revenue by Customer'!$A:$A,0))</f>
        <v>197.5</v>
      </c>
      <c r="N234" s="208">
        <f>INDEX('Revenue by Customer'!O:O,MATCH('Full Customer List'!$B234,'Revenue by Customer'!$A:$A,0))</f>
        <v>197.5</v>
      </c>
      <c r="O234" s="208">
        <f>INDEX('Revenue by Customer'!P:P,MATCH('Full Customer List'!$B234,'Revenue by Customer'!$A:$A,0))</f>
        <v>200</v>
      </c>
      <c r="P234" s="208">
        <f>INDEX('Revenue by Customer'!Q:Q,MATCH('Full Customer List'!$B234,'Revenue by Customer'!$A:$A,0))</f>
        <v>200</v>
      </c>
      <c r="Q234" s="208">
        <f>INDEX('Revenue by Customer'!R:R,MATCH('Full Customer List'!$B234,'Revenue by Customer'!$A:$A,0))</f>
        <v>200</v>
      </c>
      <c r="R234" s="208">
        <f>INDEX('Revenue by Customer'!S:S,MATCH('Full Customer List'!$B234,'Revenue by Customer'!$A:$A,0))</f>
        <v>200</v>
      </c>
      <c r="S234" s="208">
        <f>INDEX('Revenue by Customer'!T:T,MATCH('Full Customer List'!$B234,'Revenue by Customer'!$A:$A,0))</f>
        <v>200</v>
      </c>
      <c r="T234" s="208">
        <f>INDEX('Revenue by Customer'!U:U,MATCH('Full Customer List'!$B234,'Revenue by Customer'!$A:$A,0))</f>
        <v>200</v>
      </c>
      <c r="U234" s="208">
        <f>INDEX('Revenue by Customer'!V:V,MATCH('Full Customer List'!$B234,'Revenue by Customer'!$A:$A,0))</f>
        <v>200</v>
      </c>
      <c r="V234" s="208">
        <f>INDEX('Revenue by Customer'!W:W,MATCH('Full Customer List'!$B234,'Revenue by Customer'!$A:$A,0))</f>
        <v>200</v>
      </c>
      <c r="W234" s="208">
        <f>INDEX('Revenue by Customer'!X:X,MATCH('Full Customer List'!$B234,'Revenue by Customer'!$A:$A,0))</f>
        <v>200</v>
      </c>
      <c r="X234" s="208">
        <f>INDEX('Revenue by Customer'!Y:Y,MATCH('Full Customer List'!$B234,'Revenue by Customer'!$A:$A,0))</f>
        <v>200</v>
      </c>
      <c r="Y234" s="208">
        <f>INDEX('Revenue by Customer'!Z:Z,MATCH('Full Customer List'!$B234,'Revenue by Customer'!$A:$A,0))</f>
        <v>200</v>
      </c>
      <c r="Z234" s="208">
        <f>INDEX('Revenue by Customer'!AA:AA,MATCH('Full Customer List'!$B234,'Revenue by Customer'!$A:$A,0))</f>
        <v>200</v>
      </c>
      <c r="AA234" s="208" t="str">
        <f>INDEX('Revenue by Customer'!AB:AB,MATCH('Full Customer List'!$B234,'Revenue by Customer'!$A:$A,0))</f>
        <v/>
      </c>
      <c r="AB234" s="208" t="str">
        <f>INDEX('Revenue by Customer'!AC:AC,MATCH('Full Customer List'!$B234,'Revenue by Customer'!$A:$A,0))</f>
        <v/>
      </c>
    </row>
    <row r="235" spans="2:28" ht="12" customHeight="1">
      <c r="B235" s="175" t="s">
        <v>893</v>
      </c>
      <c r="C235" s="175" t="str">
        <f>INDEX('Customer List'!$B:$B,MATCH('Full Customer List'!$B235,'Customer List'!$A:$A,0))</f>
        <v>Former client</v>
      </c>
      <c r="D235" s="175" t="str">
        <f>INDEX('Customer List'!$C:$C,MATCH('Full Customer List'!$B235,'Customer List'!$A:$A,0))</f>
        <v>Short-term rental (departed)</v>
      </c>
      <c r="E235" s="175" t="str">
        <f>INDEX('Customer List Mapping'!$C:$C,MATCH('Full Customer List'!D235,'Customer List Mapping'!$B:$B,0))</f>
        <v>Short-Term Rental</v>
      </c>
      <c r="F235" s="208" t="str">
        <f>INDEX('Customer List'!$K:$K,MATCH('Full Customer List'!$B235,'Customer List'!$A:$A,0))</f>
        <v/>
      </c>
      <c r="G235" s="208"/>
      <c r="H235" s="215">
        <v>45444</v>
      </c>
      <c r="I235" s="215">
        <v>46173</v>
      </c>
      <c r="J235" s="208">
        <f>INDEX('Revenue by Customer'!K:K,MATCH('Full Customer List'!$B235,'Revenue by Customer'!$A:$A,0))</f>
        <v>197.5</v>
      </c>
      <c r="K235" s="208">
        <f>INDEX('Revenue by Customer'!L:L,MATCH('Full Customer List'!$B235,'Revenue by Customer'!$A:$A,0))</f>
        <v>197.5</v>
      </c>
      <c r="L235" s="208">
        <f>INDEX('Revenue by Customer'!M:M,MATCH('Full Customer List'!$B235,'Revenue by Customer'!$A:$A,0))</f>
        <v>197.5</v>
      </c>
      <c r="M235" s="208">
        <f>INDEX('Revenue by Customer'!N:N,MATCH('Full Customer List'!$B235,'Revenue by Customer'!$A:$A,0))</f>
        <v>197.5</v>
      </c>
      <c r="N235" s="208">
        <f>INDEX('Revenue by Customer'!O:O,MATCH('Full Customer List'!$B235,'Revenue by Customer'!$A:$A,0))</f>
        <v>197.5</v>
      </c>
      <c r="O235" s="208">
        <f>INDEX('Revenue by Customer'!P:P,MATCH('Full Customer List'!$B235,'Revenue by Customer'!$A:$A,0))</f>
        <v>200</v>
      </c>
      <c r="P235" s="208">
        <f>INDEX('Revenue by Customer'!Q:Q,MATCH('Full Customer List'!$B235,'Revenue by Customer'!$A:$A,0))</f>
        <v>200</v>
      </c>
      <c r="Q235" s="208">
        <f>INDEX('Revenue by Customer'!R:R,MATCH('Full Customer List'!$B235,'Revenue by Customer'!$A:$A,0))</f>
        <v>200</v>
      </c>
      <c r="R235" s="208">
        <f>INDEX('Revenue by Customer'!S:S,MATCH('Full Customer List'!$B235,'Revenue by Customer'!$A:$A,0))</f>
        <v>200</v>
      </c>
      <c r="S235" s="208">
        <f>INDEX('Revenue by Customer'!T:T,MATCH('Full Customer List'!$B235,'Revenue by Customer'!$A:$A,0))</f>
        <v>200</v>
      </c>
      <c r="T235" s="208">
        <f>INDEX('Revenue by Customer'!U:U,MATCH('Full Customer List'!$B235,'Revenue by Customer'!$A:$A,0))</f>
        <v>200</v>
      </c>
      <c r="U235" s="208">
        <f>INDEX('Revenue by Customer'!V:V,MATCH('Full Customer List'!$B235,'Revenue by Customer'!$A:$A,0))</f>
        <v>200</v>
      </c>
      <c r="V235" s="208">
        <f>INDEX('Revenue by Customer'!W:W,MATCH('Full Customer List'!$B235,'Revenue by Customer'!$A:$A,0))</f>
        <v>200</v>
      </c>
      <c r="W235" s="208">
        <f>INDEX('Revenue by Customer'!X:X,MATCH('Full Customer List'!$B235,'Revenue by Customer'!$A:$A,0))</f>
        <v>200</v>
      </c>
      <c r="X235" s="208">
        <f>INDEX('Revenue by Customer'!Y:Y,MATCH('Full Customer List'!$B235,'Revenue by Customer'!$A:$A,0))</f>
        <v>200</v>
      </c>
      <c r="Y235" s="208">
        <f>INDEX('Revenue by Customer'!Z:Z,MATCH('Full Customer List'!$B235,'Revenue by Customer'!$A:$A,0))</f>
        <v>200</v>
      </c>
      <c r="Z235" s="208">
        <f>INDEX('Revenue by Customer'!AA:AA,MATCH('Full Customer List'!$B235,'Revenue by Customer'!$A:$A,0))</f>
        <v>200</v>
      </c>
      <c r="AA235" s="208" t="str">
        <f>INDEX('Revenue by Customer'!AB:AB,MATCH('Full Customer List'!$B235,'Revenue by Customer'!$A:$A,0))</f>
        <v/>
      </c>
      <c r="AB235" s="208" t="str">
        <f>INDEX('Revenue by Customer'!AC:AC,MATCH('Full Customer List'!$B235,'Revenue by Customer'!$A:$A,0))</f>
        <v/>
      </c>
    </row>
    <row r="236" spans="2:28" ht="12" customHeight="1">
      <c r="B236" s="175" t="s">
        <v>894</v>
      </c>
      <c r="C236" s="175" t="str">
        <f>INDEX('Customer List'!$B:$B,MATCH('Full Customer List'!$B236,'Customer List'!$A:$A,0))</f>
        <v>Former client</v>
      </c>
      <c r="D236" s="175" t="str">
        <f>INDEX('Customer List'!$C:$C,MATCH('Full Customer List'!$B236,'Customer List'!$A:$A,0))</f>
        <v>Short-term rental (departed)</v>
      </c>
      <c r="E236" s="175" t="str">
        <f>INDEX('Customer List Mapping'!$C:$C,MATCH('Full Customer List'!D236,'Customer List Mapping'!$B:$B,0))</f>
        <v>Short-Term Rental</v>
      </c>
      <c r="F236" s="208" t="str">
        <f>INDEX('Customer List'!$K:$K,MATCH('Full Customer List'!$B236,'Customer List'!$A:$A,0))</f>
        <v/>
      </c>
      <c r="G236" s="208"/>
      <c r="H236" s="215">
        <v>45292</v>
      </c>
      <c r="I236" s="215">
        <v>45961</v>
      </c>
      <c r="J236" s="208">
        <f>INDEX('Revenue by Customer'!K:K,MATCH('Full Customer List'!$B236,'Revenue by Customer'!$A:$A,0))</f>
        <v>1185</v>
      </c>
      <c r="K236" s="208">
        <f>INDEX('Revenue by Customer'!L:L,MATCH('Full Customer List'!$B236,'Revenue by Customer'!$A:$A,0))</f>
        <v>960</v>
      </c>
      <c r="L236" s="208">
        <f>INDEX('Revenue by Customer'!M:M,MATCH('Full Customer List'!$B236,'Revenue by Customer'!$A:$A,0))</f>
        <v>870</v>
      </c>
      <c r="M236" s="208">
        <f>INDEX('Revenue by Customer'!N:N,MATCH('Full Customer List'!$B236,'Revenue by Customer'!$A:$A,0))</f>
        <v>1030</v>
      </c>
      <c r="N236" s="208">
        <f>INDEX('Revenue by Customer'!O:O,MATCH('Full Customer List'!$B236,'Revenue by Customer'!$A:$A,0))</f>
        <v>780</v>
      </c>
      <c r="O236" s="208">
        <f>INDEX('Revenue by Customer'!P:P,MATCH('Full Customer List'!$B236,'Revenue by Customer'!$A:$A,0))</f>
        <v>870</v>
      </c>
      <c r="P236" s="208">
        <f>INDEX('Revenue by Customer'!Q:Q,MATCH('Full Customer List'!$B236,'Revenue by Customer'!$A:$A,0))</f>
        <v>690</v>
      </c>
      <c r="Q236" s="208">
        <f>INDEX('Revenue by Customer'!R:R,MATCH('Full Customer List'!$B236,'Revenue by Customer'!$A:$A,0))</f>
        <v>690</v>
      </c>
      <c r="R236" s="208">
        <f>INDEX('Revenue by Customer'!S:S,MATCH('Full Customer List'!$B236,'Revenue by Customer'!$A:$A,0))</f>
        <v>690</v>
      </c>
      <c r="S236" s="208">
        <f>INDEX('Revenue by Customer'!T:T,MATCH('Full Customer List'!$B236,'Revenue by Customer'!$A:$A,0))</f>
        <v>510</v>
      </c>
      <c r="T236" s="208" t="str">
        <f>INDEX('Revenue by Customer'!U:U,MATCH('Full Customer List'!$B236,'Revenue by Customer'!$A:$A,0))</f>
        <v/>
      </c>
      <c r="U236" s="208" t="str">
        <f>INDEX('Revenue by Customer'!V:V,MATCH('Full Customer List'!$B236,'Revenue by Customer'!$A:$A,0))</f>
        <v/>
      </c>
      <c r="V236" s="208" t="str">
        <f>INDEX('Revenue by Customer'!W:W,MATCH('Full Customer List'!$B236,'Revenue by Customer'!$A:$A,0))</f>
        <v/>
      </c>
      <c r="W236" s="208">
        <f>INDEX('Revenue by Customer'!X:X,MATCH('Full Customer List'!$B236,'Revenue by Customer'!$A:$A,0))</f>
        <v>0</v>
      </c>
      <c r="X236" s="208" t="str">
        <f>INDEX('Revenue by Customer'!Y:Y,MATCH('Full Customer List'!$B236,'Revenue by Customer'!$A:$A,0))</f>
        <v/>
      </c>
      <c r="Y236" s="208" t="str">
        <f>INDEX('Revenue by Customer'!Z:Z,MATCH('Full Customer List'!$B236,'Revenue by Customer'!$A:$A,0))</f>
        <v/>
      </c>
      <c r="Z236" s="208" t="str">
        <f>INDEX('Revenue by Customer'!AA:AA,MATCH('Full Customer List'!$B236,'Revenue by Customer'!$A:$A,0))</f>
        <v/>
      </c>
      <c r="AA236" s="208" t="str">
        <f>INDEX('Revenue by Customer'!AB:AB,MATCH('Full Customer List'!$B236,'Revenue by Customer'!$A:$A,0))</f>
        <v/>
      </c>
      <c r="AB236" s="208" t="str">
        <f>INDEX('Revenue by Customer'!AC:AC,MATCH('Full Customer List'!$B236,'Revenue by Customer'!$A:$A,0))</f>
        <v/>
      </c>
    </row>
    <row r="237" spans="2:28" ht="12" customHeight="1">
      <c r="B237" s="175" t="s">
        <v>895</v>
      </c>
      <c r="C237" s="175" t="str">
        <f>INDEX('Customer List'!$B:$B,MATCH('Full Customer List'!$B237,'Customer List'!$A:$A,0))</f>
        <v>Former client</v>
      </c>
      <c r="D237" s="175" t="str">
        <f>INDEX('Customer List'!$C:$C,MATCH('Full Customer List'!$B237,'Customer List'!$A:$A,0))</f>
        <v>Property manager</v>
      </c>
      <c r="E237" s="175" t="str">
        <f>INDEX('Customer List Mapping'!$C:$C,MATCH('Full Customer List'!D237,'Customer List Mapping'!$B:$B,0))</f>
        <v>Property Manager</v>
      </c>
      <c r="F237" s="208">
        <f>INDEX('Customer List'!$K:$K,MATCH('Full Customer List'!$B237,'Customer List'!$A:$A,0))</f>
        <v>9</v>
      </c>
      <c r="G237" s="208"/>
      <c r="H237" s="215">
        <v>46113</v>
      </c>
      <c r="I237" s="215">
        <v>46173</v>
      </c>
      <c r="J237" s="208" t="str">
        <f>INDEX('Revenue by Customer'!K:K,MATCH('Full Customer List'!$B237,'Revenue by Customer'!$A:$A,0))</f>
        <v/>
      </c>
      <c r="K237" s="208" t="str">
        <f>INDEX('Revenue by Customer'!L:L,MATCH('Full Customer List'!$B237,'Revenue by Customer'!$A:$A,0))</f>
        <v/>
      </c>
      <c r="L237" s="208" t="str">
        <f>INDEX('Revenue by Customer'!M:M,MATCH('Full Customer List'!$B237,'Revenue by Customer'!$A:$A,0))</f>
        <v/>
      </c>
      <c r="M237" s="208" t="str">
        <f>INDEX('Revenue by Customer'!N:N,MATCH('Full Customer List'!$B237,'Revenue by Customer'!$A:$A,0))</f>
        <v/>
      </c>
      <c r="N237" s="208" t="str">
        <f>INDEX('Revenue by Customer'!O:O,MATCH('Full Customer List'!$B237,'Revenue by Customer'!$A:$A,0))</f>
        <v/>
      </c>
      <c r="O237" s="208" t="str">
        <f>INDEX('Revenue by Customer'!P:P,MATCH('Full Customer List'!$B237,'Revenue by Customer'!$A:$A,0))</f>
        <v/>
      </c>
      <c r="P237" s="208" t="str">
        <f>INDEX('Revenue by Customer'!Q:Q,MATCH('Full Customer List'!$B237,'Revenue by Customer'!$A:$A,0))</f>
        <v/>
      </c>
      <c r="Q237" s="208" t="str">
        <f>INDEX('Revenue by Customer'!R:R,MATCH('Full Customer List'!$B237,'Revenue by Customer'!$A:$A,0))</f>
        <v/>
      </c>
      <c r="R237" s="208" t="str">
        <f>INDEX('Revenue by Customer'!S:S,MATCH('Full Customer List'!$B237,'Revenue by Customer'!$A:$A,0))</f>
        <v/>
      </c>
      <c r="S237" s="208" t="str">
        <f>INDEX('Revenue by Customer'!T:T,MATCH('Full Customer List'!$B237,'Revenue by Customer'!$A:$A,0))</f>
        <v/>
      </c>
      <c r="T237" s="208" t="str">
        <f>INDEX('Revenue by Customer'!U:U,MATCH('Full Customer List'!$B237,'Revenue by Customer'!$A:$A,0))</f>
        <v/>
      </c>
      <c r="U237" s="208" t="str">
        <f>INDEX('Revenue by Customer'!V:V,MATCH('Full Customer List'!$B237,'Revenue by Customer'!$A:$A,0))</f>
        <v/>
      </c>
      <c r="V237" s="208" t="str">
        <f>INDEX('Revenue by Customer'!W:W,MATCH('Full Customer List'!$B237,'Revenue by Customer'!$A:$A,0))</f>
        <v/>
      </c>
      <c r="W237" s="208" t="str">
        <f>INDEX('Revenue by Customer'!X:X,MATCH('Full Customer List'!$B237,'Revenue by Customer'!$A:$A,0))</f>
        <v/>
      </c>
      <c r="X237" s="208" t="str">
        <f>INDEX('Revenue by Customer'!Y:Y,MATCH('Full Customer List'!$B237,'Revenue by Customer'!$A:$A,0))</f>
        <v/>
      </c>
      <c r="Y237" s="208">
        <f>INDEX('Revenue by Customer'!Z:Z,MATCH('Full Customer List'!$B237,'Revenue by Customer'!$A:$A,0))</f>
        <v>1036</v>
      </c>
      <c r="Z237" s="208">
        <f>INDEX('Revenue by Customer'!AA:AA,MATCH('Full Customer List'!$B237,'Revenue by Customer'!$A:$A,0))</f>
        <v>758</v>
      </c>
      <c r="AA237" s="208" t="str">
        <f>INDEX('Revenue by Customer'!AB:AB,MATCH('Full Customer List'!$B237,'Revenue by Customer'!$A:$A,0))</f>
        <v/>
      </c>
      <c r="AB237" s="208" t="str">
        <f>INDEX('Revenue by Customer'!AC:AC,MATCH('Full Customer List'!$B237,'Revenue by Customer'!$A:$A,0))</f>
        <v/>
      </c>
    </row>
    <row r="238" spans="2:28" ht="12" customHeight="1">
      <c r="B238" s="175" t="s">
        <v>896</v>
      </c>
      <c r="C238" s="175" t="str">
        <f>INDEX('Customer List'!$B:$B,MATCH('Full Customer List'!$B238,'Customer List'!$A:$A,0))</f>
        <v>Former client</v>
      </c>
      <c r="D238" s="175" t="str">
        <f>INDEX('Customer List'!$C:$C,MATCH('Full Customer List'!$B238,'Customer List'!$A:$A,0))</f>
        <v>Tax client only</v>
      </c>
      <c r="E238" s="175" t="str">
        <f>INDEX('Customer List Mapping'!$C:$C,MATCH('Full Customer List'!D238,'Customer List Mapping'!$B:$B,0))</f>
        <v>Tax-Only Client</v>
      </c>
      <c r="F238" s="208" t="str">
        <f>INDEX('Customer List'!$K:$K,MATCH('Full Customer List'!$B238,'Customer List'!$A:$A,0))</f>
        <v/>
      </c>
      <c r="G238" s="208"/>
      <c r="H238" s="215">
        <v>45627</v>
      </c>
      <c r="I238" s="215"/>
      <c r="J238" s="208">
        <f>INDEX('Revenue by Customer'!K:K,MATCH('Full Customer List'!$B238,'Revenue by Customer'!$A:$A,0))</f>
        <v>340</v>
      </c>
      <c r="K238" s="208">
        <f>INDEX('Revenue by Customer'!L:L,MATCH('Full Customer List'!$B238,'Revenue by Customer'!$A:$A,0))</f>
        <v>340</v>
      </c>
      <c r="L238" s="208">
        <f>INDEX('Revenue by Customer'!M:M,MATCH('Full Customer List'!$B238,'Revenue by Customer'!$A:$A,0))</f>
        <v>480</v>
      </c>
      <c r="M238" s="208">
        <f>INDEX('Revenue by Customer'!N:N,MATCH('Full Customer List'!$B238,'Revenue by Customer'!$A:$A,0))</f>
        <v>480</v>
      </c>
      <c r="N238" s="208">
        <f>INDEX('Revenue by Customer'!O:O,MATCH('Full Customer List'!$B238,'Revenue by Customer'!$A:$A,0))</f>
        <v>480</v>
      </c>
      <c r="O238" s="208">
        <f>INDEX('Revenue by Customer'!P:P,MATCH('Full Customer List'!$B238,'Revenue by Customer'!$A:$A,0))</f>
        <v>480</v>
      </c>
      <c r="P238" s="208">
        <f>INDEX('Revenue by Customer'!Q:Q,MATCH('Full Customer List'!$B238,'Revenue by Customer'!$A:$A,0))</f>
        <v>400</v>
      </c>
      <c r="Q238" s="208">
        <f>INDEX('Revenue by Customer'!R:R,MATCH('Full Customer List'!$B238,'Revenue by Customer'!$A:$A,0))</f>
        <v>400</v>
      </c>
      <c r="R238" s="208">
        <f>INDEX('Revenue by Customer'!S:S,MATCH('Full Customer List'!$B238,'Revenue by Customer'!$A:$A,0))</f>
        <v>400</v>
      </c>
      <c r="S238" s="208">
        <f>INDEX('Revenue by Customer'!T:T,MATCH('Full Customer List'!$B238,'Revenue by Customer'!$A:$A,0))</f>
        <v>400</v>
      </c>
      <c r="T238" s="208">
        <f>INDEX('Revenue by Customer'!U:U,MATCH('Full Customer List'!$B238,'Revenue by Customer'!$A:$A,0))</f>
        <v>400</v>
      </c>
      <c r="U238" s="208" t="str">
        <f>INDEX('Revenue by Customer'!V:V,MATCH('Full Customer List'!$B238,'Revenue by Customer'!$A:$A,0))</f>
        <v/>
      </c>
      <c r="V238" s="208" t="str">
        <f>INDEX('Revenue by Customer'!W:W,MATCH('Full Customer List'!$B238,'Revenue by Customer'!$A:$A,0))</f>
        <v/>
      </c>
      <c r="W238" s="208" t="str">
        <f>INDEX('Revenue by Customer'!X:X,MATCH('Full Customer List'!$B238,'Revenue by Customer'!$A:$A,0))</f>
        <v/>
      </c>
      <c r="X238" s="208" t="str">
        <f>INDEX('Revenue by Customer'!Y:Y,MATCH('Full Customer List'!$B238,'Revenue by Customer'!$A:$A,0))</f>
        <v/>
      </c>
      <c r="Y238" s="208" t="str">
        <f>INDEX('Revenue by Customer'!Z:Z,MATCH('Full Customer List'!$B238,'Revenue by Customer'!$A:$A,0))</f>
        <v/>
      </c>
      <c r="Z238" s="208" t="str">
        <f>INDEX('Revenue by Customer'!AA:AA,MATCH('Full Customer List'!$B238,'Revenue by Customer'!$A:$A,0))</f>
        <v/>
      </c>
      <c r="AA238" s="208" t="str">
        <f>INDEX('Revenue by Customer'!AB:AB,MATCH('Full Customer List'!$B238,'Revenue by Customer'!$A:$A,0))</f>
        <v/>
      </c>
      <c r="AB238" s="208" t="str">
        <f>INDEX('Revenue by Customer'!AC:AC,MATCH('Full Customer List'!$B238,'Revenue by Customer'!$A:$A,0))</f>
        <v/>
      </c>
    </row>
    <row r="239" spans="2:28" ht="12" customHeight="1">
      <c r="B239" s="175" t="s">
        <v>897</v>
      </c>
      <c r="C239" s="175" t="str">
        <f>INDEX('Customer List'!$B:$B,MATCH('Full Customer List'!$B239,'Customer List'!$A:$A,0))</f>
        <v>Active</v>
      </c>
      <c r="D239" s="175" t="str">
        <f>INDEX('Customer List'!$C:$C,MATCH('Full Customer List'!$B239,'Customer List'!$A:$A,0))</f>
        <v>Property manager</v>
      </c>
      <c r="E239" s="175" t="str">
        <f>INDEX('Customer List Mapping'!$C:$C,MATCH('Full Customer List'!D239,'Customer List Mapping'!$B:$B,0))</f>
        <v>Property Manager</v>
      </c>
      <c r="F239" s="208">
        <f>INDEX('Customer List'!$K:$K,MATCH('Full Customer List'!$B239,'Customer List'!$A:$A,0))</f>
        <v>9</v>
      </c>
      <c r="G239" s="208"/>
      <c r="H239" s="215">
        <v>45931</v>
      </c>
      <c r="I239" s="215"/>
      <c r="J239" s="208" t="str">
        <f>INDEX('Revenue by Customer'!K:K,MATCH('Full Customer List'!$B239,'Revenue by Customer'!$A:$A,0))</f>
        <v/>
      </c>
      <c r="K239" s="208" t="str">
        <f>INDEX('Revenue by Customer'!L:L,MATCH('Full Customer List'!$B239,'Revenue by Customer'!$A:$A,0))</f>
        <v/>
      </c>
      <c r="L239" s="208" t="str">
        <f>INDEX('Revenue by Customer'!M:M,MATCH('Full Customer List'!$B239,'Revenue by Customer'!$A:$A,0))</f>
        <v/>
      </c>
      <c r="M239" s="208" t="str">
        <f>INDEX('Revenue by Customer'!N:N,MATCH('Full Customer List'!$B239,'Revenue by Customer'!$A:$A,0))</f>
        <v/>
      </c>
      <c r="N239" s="208" t="str">
        <f>INDEX('Revenue by Customer'!O:O,MATCH('Full Customer List'!$B239,'Revenue by Customer'!$A:$A,0))</f>
        <v/>
      </c>
      <c r="O239" s="208" t="str">
        <f>INDEX('Revenue by Customer'!P:P,MATCH('Full Customer List'!$B239,'Revenue by Customer'!$A:$A,0))</f>
        <v/>
      </c>
      <c r="P239" s="208" t="str">
        <f>INDEX('Revenue by Customer'!Q:Q,MATCH('Full Customer List'!$B239,'Revenue by Customer'!$A:$A,0))</f>
        <v/>
      </c>
      <c r="Q239" s="208" t="str">
        <f>INDEX('Revenue by Customer'!R:R,MATCH('Full Customer List'!$B239,'Revenue by Customer'!$A:$A,0))</f>
        <v/>
      </c>
      <c r="R239" s="208" t="str">
        <f>INDEX('Revenue by Customer'!S:S,MATCH('Full Customer List'!$B239,'Revenue by Customer'!$A:$A,0))</f>
        <v/>
      </c>
      <c r="S239" s="208" t="str">
        <f>INDEX('Revenue by Customer'!T:T,MATCH('Full Customer List'!$B239,'Revenue by Customer'!$A:$A,0))</f>
        <v/>
      </c>
      <c r="T239" s="208" t="str">
        <f>INDEX('Revenue by Customer'!U:U,MATCH('Full Customer List'!$B239,'Revenue by Customer'!$A:$A,0))</f>
        <v/>
      </c>
      <c r="U239" s="208" t="str">
        <f>INDEX('Revenue by Customer'!V:V,MATCH('Full Customer List'!$B239,'Revenue by Customer'!$A:$A,0))</f>
        <v/>
      </c>
      <c r="V239" s="208">
        <f>INDEX('Revenue by Customer'!W:W,MATCH('Full Customer List'!$B239,'Revenue by Customer'!$A:$A,0))</f>
        <v>60</v>
      </c>
      <c r="W239" s="208">
        <f>INDEX('Revenue by Customer'!X:X,MATCH('Full Customer List'!$B239,'Revenue by Customer'!$A:$A,0))</f>
        <v>60</v>
      </c>
      <c r="X239" s="208">
        <f>INDEX('Revenue by Customer'!Y:Y,MATCH('Full Customer List'!$B239,'Revenue by Customer'!$A:$A,0))</f>
        <v>180</v>
      </c>
      <c r="Y239" s="208">
        <f>INDEX('Revenue by Customer'!Z:Z,MATCH('Full Customer List'!$B239,'Revenue by Customer'!$A:$A,0))</f>
        <v>300</v>
      </c>
      <c r="Z239" s="208">
        <f>INDEX('Revenue by Customer'!AA:AA,MATCH('Full Customer List'!$B239,'Revenue by Customer'!$A:$A,0))</f>
        <v>300</v>
      </c>
      <c r="AA239" s="208">
        <f>INDEX('Revenue by Customer'!AB:AB,MATCH('Full Customer List'!$B239,'Revenue by Customer'!$A:$A,0))</f>
        <v>300</v>
      </c>
      <c r="AB239" s="208">
        <f>INDEX('Revenue by Customer'!AC:AC,MATCH('Full Customer List'!$B239,'Revenue by Customer'!$A:$A,0))</f>
        <v>400</v>
      </c>
    </row>
    <row r="240" spans="2:28" ht="12" customHeight="1">
      <c r="B240" s="175" t="s">
        <v>898</v>
      </c>
      <c r="C240" s="175" t="str">
        <f>INDEX('Customer List'!$B:$B,MATCH('Full Customer List'!$B240,'Customer List'!$A:$A,0))</f>
        <v>Former client</v>
      </c>
      <c r="D240" s="175" t="str">
        <f>INDEX('Customer List'!$C:$C,MATCH('Full Customer List'!$B240,'Customer List'!$A:$A,0))</f>
        <v>Short-term rental (departed)</v>
      </c>
      <c r="E240" s="175" t="str">
        <f>INDEX('Customer List Mapping'!$C:$C,MATCH('Full Customer List'!D240,'Customer List Mapping'!$B:$B,0))</f>
        <v>Short-Term Rental</v>
      </c>
      <c r="F240" s="208" t="str">
        <f>INDEX('Customer List'!$K:$K,MATCH('Full Customer List'!$B240,'Customer List'!$A:$A,0))</f>
        <v/>
      </c>
      <c r="G240" s="208"/>
      <c r="H240" s="215">
        <v>45292</v>
      </c>
      <c r="I240" s="215">
        <v>45991</v>
      </c>
      <c r="J240" s="208">
        <f>INDEX('Revenue by Customer'!K:K,MATCH('Full Customer List'!$B240,'Revenue by Customer'!$A:$A,0))</f>
        <v>585</v>
      </c>
      <c r="K240" s="208">
        <f>INDEX('Revenue by Customer'!L:L,MATCH('Full Customer List'!$B240,'Revenue by Customer'!$A:$A,0))</f>
        <v>556</v>
      </c>
      <c r="L240" s="208">
        <f>INDEX('Revenue by Customer'!M:M,MATCH('Full Customer List'!$B240,'Revenue by Customer'!$A:$A,0))</f>
        <v>556</v>
      </c>
      <c r="M240" s="208">
        <f>INDEX('Revenue by Customer'!N:N,MATCH('Full Customer List'!$B240,'Revenue by Customer'!$A:$A,0))</f>
        <v>897</v>
      </c>
      <c r="N240" s="208">
        <f>INDEX('Revenue by Customer'!O:O,MATCH('Full Customer List'!$B240,'Revenue by Customer'!$A:$A,0))</f>
        <v>480</v>
      </c>
      <c r="O240" s="208">
        <f>INDEX('Revenue by Customer'!P:P,MATCH('Full Customer List'!$B240,'Revenue by Customer'!$A:$A,0))</f>
        <v>404</v>
      </c>
      <c r="P240" s="208">
        <f>INDEX('Revenue by Customer'!Q:Q,MATCH('Full Customer List'!$B240,'Revenue by Customer'!$A:$A,0))</f>
        <v>404</v>
      </c>
      <c r="Q240" s="208">
        <f>INDEX('Revenue by Customer'!R:R,MATCH('Full Customer List'!$B240,'Revenue by Customer'!$A:$A,0))</f>
        <v>480</v>
      </c>
      <c r="R240" s="208">
        <f>INDEX('Revenue by Customer'!S:S,MATCH('Full Customer List'!$B240,'Revenue by Customer'!$A:$A,0))</f>
        <v>404</v>
      </c>
      <c r="S240" s="208">
        <f>INDEX('Revenue by Customer'!T:T,MATCH('Full Customer List'!$B240,'Revenue by Customer'!$A:$A,0))</f>
        <v>328</v>
      </c>
      <c r="T240" s="208">
        <f>INDEX('Revenue by Customer'!U:U,MATCH('Full Customer List'!$B240,'Revenue by Customer'!$A:$A,0))</f>
        <v>100</v>
      </c>
      <c r="U240" s="208" t="str">
        <f>INDEX('Revenue by Customer'!V:V,MATCH('Full Customer List'!$B240,'Revenue by Customer'!$A:$A,0))</f>
        <v/>
      </c>
      <c r="V240" s="208" t="str">
        <f>INDEX('Revenue by Customer'!W:W,MATCH('Full Customer List'!$B240,'Revenue by Customer'!$A:$A,0))</f>
        <v/>
      </c>
      <c r="W240" s="208">
        <f>INDEX('Revenue by Customer'!X:X,MATCH('Full Customer List'!$B240,'Revenue by Customer'!$A:$A,0))</f>
        <v>225</v>
      </c>
      <c r="X240" s="208" t="str">
        <f>INDEX('Revenue by Customer'!Y:Y,MATCH('Full Customer List'!$B240,'Revenue by Customer'!$A:$A,0))</f>
        <v/>
      </c>
      <c r="Y240" s="208" t="str">
        <f>INDEX('Revenue by Customer'!Z:Z,MATCH('Full Customer List'!$B240,'Revenue by Customer'!$A:$A,0))</f>
        <v/>
      </c>
      <c r="Z240" s="208" t="str">
        <f>INDEX('Revenue by Customer'!AA:AA,MATCH('Full Customer List'!$B240,'Revenue by Customer'!$A:$A,0))</f>
        <v/>
      </c>
      <c r="AA240" s="208" t="str">
        <f>INDEX('Revenue by Customer'!AB:AB,MATCH('Full Customer List'!$B240,'Revenue by Customer'!$A:$A,0))</f>
        <v/>
      </c>
      <c r="AB240" s="208" t="str">
        <f>INDEX('Revenue by Customer'!AC:AC,MATCH('Full Customer List'!$B240,'Revenue by Customer'!$A:$A,0))</f>
        <v/>
      </c>
    </row>
    <row r="241" spans="2:28" ht="12" customHeight="1">
      <c r="B241" s="175" t="s">
        <v>899</v>
      </c>
      <c r="C241" s="175" t="str">
        <f>INDEX('Customer List'!$B:$B,MATCH('Full Customer List'!$B241,'Customer List'!$A:$A,0))</f>
        <v>Former client</v>
      </c>
      <c r="D241" s="175" t="str">
        <f>INDEX('Customer List'!$C:$C,MATCH('Full Customer List'!$B241,'Customer List'!$A:$A,0))</f>
        <v>Tax client only</v>
      </c>
      <c r="E241" s="175" t="str">
        <f>INDEX('Customer List Mapping'!$C:$C,MATCH('Full Customer List'!D241,'Customer List Mapping'!$B:$B,0))</f>
        <v>Tax-Only Client</v>
      </c>
      <c r="F241" s="208" t="str">
        <f>INDEX('Customer List'!$K:$K,MATCH('Full Customer List'!$B241,'Customer List'!$A:$A,0))</f>
        <v/>
      </c>
      <c r="G241" s="208"/>
      <c r="H241" s="215">
        <v>45931</v>
      </c>
      <c r="I241" s="215"/>
      <c r="J241" s="208" t="str">
        <f>INDEX('Revenue by Customer'!K:K,MATCH('Full Customer List'!$B241,'Revenue by Customer'!$A:$A,0))</f>
        <v/>
      </c>
      <c r="K241" s="208" t="str">
        <f>INDEX('Revenue by Customer'!L:L,MATCH('Full Customer List'!$B241,'Revenue by Customer'!$A:$A,0))</f>
        <v/>
      </c>
      <c r="L241" s="208" t="str">
        <f>INDEX('Revenue by Customer'!M:M,MATCH('Full Customer List'!$B241,'Revenue by Customer'!$A:$A,0))</f>
        <v/>
      </c>
      <c r="M241" s="208" t="str">
        <f>INDEX('Revenue by Customer'!N:N,MATCH('Full Customer List'!$B241,'Revenue by Customer'!$A:$A,0))</f>
        <v/>
      </c>
      <c r="N241" s="208" t="str">
        <f>INDEX('Revenue by Customer'!O:O,MATCH('Full Customer List'!$B241,'Revenue by Customer'!$A:$A,0))</f>
        <v/>
      </c>
      <c r="O241" s="208" t="str">
        <f>INDEX('Revenue by Customer'!P:P,MATCH('Full Customer List'!$B241,'Revenue by Customer'!$A:$A,0))</f>
        <v/>
      </c>
      <c r="P241" s="208" t="str">
        <f>INDEX('Revenue by Customer'!Q:Q,MATCH('Full Customer List'!$B241,'Revenue by Customer'!$A:$A,0))</f>
        <v/>
      </c>
      <c r="Q241" s="208" t="str">
        <f>INDEX('Revenue by Customer'!R:R,MATCH('Full Customer List'!$B241,'Revenue by Customer'!$A:$A,0))</f>
        <v/>
      </c>
      <c r="R241" s="208" t="str">
        <f>INDEX('Revenue by Customer'!S:S,MATCH('Full Customer List'!$B241,'Revenue by Customer'!$A:$A,0))</f>
        <v/>
      </c>
      <c r="S241" s="208">
        <f>INDEX('Revenue by Customer'!T:T,MATCH('Full Customer List'!$B241,'Revenue by Customer'!$A:$A,0))</f>
        <v>765</v>
      </c>
      <c r="T241" s="208" t="str">
        <f>INDEX('Revenue by Customer'!U:U,MATCH('Full Customer List'!$B241,'Revenue by Customer'!$A:$A,0))</f>
        <v/>
      </c>
      <c r="U241" s="208" t="str">
        <f>INDEX('Revenue by Customer'!V:V,MATCH('Full Customer List'!$B241,'Revenue by Customer'!$A:$A,0))</f>
        <v/>
      </c>
      <c r="V241" s="208" t="str">
        <f>INDEX('Revenue by Customer'!W:W,MATCH('Full Customer List'!$B241,'Revenue by Customer'!$A:$A,0))</f>
        <v/>
      </c>
      <c r="W241" s="208" t="str">
        <f>INDEX('Revenue by Customer'!X:X,MATCH('Full Customer List'!$B241,'Revenue by Customer'!$A:$A,0))</f>
        <v/>
      </c>
      <c r="X241" s="208">
        <f>INDEX('Revenue by Customer'!Y:Y,MATCH('Full Customer List'!$B241,'Revenue by Customer'!$A:$A,0))</f>
        <v>765</v>
      </c>
      <c r="Y241" s="208" t="str">
        <f>INDEX('Revenue by Customer'!Z:Z,MATCH('Full Customer List'!$B241,'Revenue by Customer'!$A:$A,0))</f>
        <v/>
      </c>
      <c r="Z241" s="208" t="str">
        <f>INDEX('Revenue by Customer'!AA:AA,MATCH('Full Customer List'!$B241,'Revenue by Customer'!$A:$A,0))</f>
        <v/>
      </c>
      <c r="AA241" s="208" t="str">
        <f>INDEX('Revenue by Customer'!AB:AB,MATCH('Full Customer List'!$B241,'Revenue by Customer'!$A:$A,0))</f>
        <v/>
      </c>
      <c r="AB241" s="208" t="str">
        <f>INDEX('Revenue by Customer'!AC:AC,MATCH('Full Customer List'!$B241,'Revenue by Customer'!$A:$A,0))</f>
        <v/>
      </c>
    </row>
    <row r="242" spans="2:28" ht="12" customHeight="1">
      <c r="B242" s="175" t="s">
        <v>900</v>
      </c>
      <c r="C242" s="175" t="str">
        <f>INDEX('Customer List'!$B:$B,MATCH('Full Customer List'!$B242,'Customer List'!$A:$A,0))</f>
        <v>Former client</v>
      </c>
      <c r="D242" s="175" t="str">
        <f>INDEX('Customer List'!$C:$C,MATCH('Full Customer List'!$B242,'Customer List'!$A:$A,0))</f>
        <v>Tax client only</v>
      </c>
      <c r="E242" s="175" t="str">
        <f>INDEX('Customer List Mapping'!$C:$C,MATCH('Full Customer List'!D242,'Customer List Mapping'!$B:$B,0))</f>
        <v>Tax-Only Client</v>
      </c>
      <c r="F242" s="208" t="str">
        <f>INDEX('Customer List'!$K:$K,MATCH('Full Customer List'!$B242,'Customer List'!$A:$A,0))</f>
        <v/>
      </c>
      <c r="G242" s="208"/>
      <c r="H242" s="215">
        <v>45931</v>
      </c>
      <c r="I242" s="215"/>
      <c r="J242" s="208" t="str">
        <f>INDEX('Revenue by Customer'!K:K,MATCH('Full Customer List'!$B242,'Revenue by Customer'!$A:$A,0))</f>
        <v/>
      </c>
      <c r="K242" s="208" t="str">
        <f>INDEX('Revenue by Customer'!L:L,MATCH('Full Customer List'!$B242,'Revenue by Customer'!$A:$A,0))</f>
        <v/>
      </c>
      <c r="L242" s="208" t="str">
        <f>INDEX('Revenue by Customer'!M:M,MATCH('Full Customer List'!$B242,'Revenue by Customer'!$A:$A,0))</f>
        <v/>
      </c>
      <c r="M242" s="208" t="str">
        <f>INDEX('Revenue by Customer'!N:N,MATCH('Full Customer List'!$B242,'Revenue by Customer'!$A:$A,0))</f>
        <v/>
      </c>
      <c r="N242" s="208" t="str">
        <f>INDEX('Revenue by Customer'!O:O,MATCH('Full Customer List'!$B242,'Revenue by Customer'!$A:$A,0))</f>
        <v/>
      </c>
      <c r="O242" s="208" t="str">
        <f>INDEX('Revenue by Customer'!P:P,MATCH('Full Customer List'!$B242,'Revenue by Customer'!$A:$A,0))</f>
        <v/>
      </c>
      <c r="P242" s="208" t="str">
        <f>INDEX('Revenue by Customer'!Q:Q,MATCH('Full Customer List'!$B242,'Revenue by Customer'!$A:$A,0))</f>
        <v/>
      </c>
      <c r="Q242" s="208" t="str">
        <f>INDEX('Revenue by Customer'!R:R,MATCH('Full Customer List'!$B242,'Revenue by Customer'!$A:$A,0))</f>
        <v/>
      </c>
      <c r="R242" s="208" t="str">
        <f>INDEX('Revenue by Customer'!S:S,MATCH('Full Customer List'!$B242,'Revenue by Customer'!$A:$A,0))</f>
        <v/>
      </c>
      <c r="S242" s="208">
        <f>INDEX('Revenue by Customer'!T:T,MATCH('Full Customer List'!$B242,'Revenue by Customer'!$A:$A,0))</f>
        <v>765</v>
      </c>
      <c r="T242" s="208" t="str">
        <f>INDEX('Revenue by Customer'!U:U,MATCH('Full Customer List'!$B242,'Revenue by Customer'!$A:$A,0))</f>
        <v/>
      </c>
      <c r="U242" s="208" t="str">
        <f>INDEX('Revenue by Customer'!V:V,MATCH('Full Customer List'!$B242,'Revenue by Customer'!$A:$A,0))</f>
        <v/>
      </c>
      <c r="V242" s="208" t="str">
        <f>INDEX('Revenue by Customer'!W:W,MATCH('Full Customer List'!$B242,'Revenue by Customer'!$A:$A,0))</f>
        <v/>
      </c>
      <c r="W242" s="208" t="str">
        <f>INDEX('Revenue by Customer'!X:X,MATCH('Full Customer List'!$B242,'Revenue by Customer'!$A:$A,0))</f>
        <v/>
      </c>
      <c r="X242" s="208">
        <f>INDEX('Revenue by Customer'!Y:Y,MATCH('Full Customer List'!$B242,'Revenue by Customer'!$A:$A,0))</f>
        <v>765</v>
      </c>
      <c r="Y242" s="208" t="str">
        <f>INDEX('Revenue by Customer'!Z:Z,MATCH('Full Customer List'!$B242,'Revenue by Customer'!$A:$A,0))</f>
        <v/>
      </c>
      <c r="Z242" s="208" t="str">
        <f>INDEX('Revenue by Customer'!AA:AA,MATCH('Full Customer List'!$B242,'Revenue by Customer'!$A:$A,0))</f>
        <v/>
      </c>
      <c r="AA242" s="208" t="str">
        <f>INDEX('Revenue by Customer'!AB:AB,MATCH('Full Customer List'!$B242,'Revenue by Customer'!$A:$A,0))</f>
        <v/>
      </c>
      <c r="AB242" s="208" t="str">
        <f>INDEX('Revenue by Customer'!AC:AC,MATCH('Full Customer List'!$B242,'Revenue by Customer'!$A:$A,0))</f>
        <v/>
      </c>
    </row>
    <row r="243" spans="2:28" ht="12" customHeight="1">
      <c r="B243" s="175" t="s">
        <v>901</v>
      </c>
      <c r="C243" s="175" t="str">
        <f>INDEX('Customer List'!$B:$B,MATCH('Full Customer List'!$B243,'Customer List'!$A:$A,0))</f>
        <v>Former client</v>
      </c>
      <c r="D243" s="175" t="str">
        <f>INDEX('Customer List'!$C:$C,MATCH('Full Customer List'!$B243,'Customer List'!$A:$A,0))</f>
        <v>Tax client only</v>
      </c>
      <c r="E243" s="175" t="str">
        <f>INDEX('Customer List Mapping'!$C:$C,MATCH('Full Customer List'!D243,'Customer List Mapping'!$B:$B,0))</f>
        <v>Tax-Only Client</v>
      </c>
      <c r="F243" s="208" t="str">
        <f>INDEX('Customer List'!$K:$K,MATCH('Full Customer List'!$B243,'Customer List'!$A:$A,0))</f>
        <v/>
      </c>
      <c r="G243" s="208"/>
      <c r="H243" s="215">
        <v>45931</v>
      </c>
      <c r="I243" s="215"/>
      <c r="J243" s="208" t="str">
        <f>INDEX('Revenue by Customer'!K:K,MATCH('Full Customer List'!$B243,'Revenue by Customer'!$A:$A,0))</f>
        <v/>
      </c>
      <c r="K243" s="208" t="str">
        <f>INDEX('Revenue by Customer'!L:L,MATCH('Full Customer List'!$B243,'Revenue by Customer'!$A:$A,0))</f>
        <v/>
      </c>
      <c r="L243" s="208" t="str">
        <f>INDEX('Revenue by Customer'!M:M,MATCH('Full Customer List'!$B243,'Revenue by Customer'!$A:$A,0))</f>
        <v/>
      </c>
      <c r="M243" s="208" t="str">
        <f>INDEX('Revenue by Customer'!N:N,MATCH('Full Customer List'!$B243,'Revenue by Customer'!$A:$A,0))</f>
        <v/>
      </c>
      <c r="N243" s="208" t="str">
        <f>INDEX('Revenue by Customer'!O:O,MATCH('Full Customer List'!$B243,'Revenue by Customer'!$A:$A,0))</f>
        <v/>
      </c>
      <c r="O243" s="208" t="str">
        <f>INDEX('Revenue by Customer'!P:P,MATCH('Full Customer List'!$B243,'Revenue by Customer'!$A:$A,0))</f>
        <v/>
      </c>
      <c r="P243" s="208" t="str">
        <f>INDEX('Revenue by Customer'!Q:Q,MATCH('Full Customer List'!$B243,'Revenue by Customer'!$A:$A,0))</f>
        <v/>
      </c>
      <c r="Q243" s="208" t="str">
        <f>INDEX('Revenue by Customer'!R:R,MATCH('Full Customer List'!$B243,'Revenue by Customer'!$A:$A,0))</f>
        <v/>
      </c>
      <c r="R243" s="208" t="str">
        <f>INDEX('Revenue by Customer'!S:S,MATCH('Full Customer List'!$B243,'Revenue by Customer'!$A:$A,0))</f>
        <v/>
      </c>
      <c r="S243" s="208">
        <f>INDEX('Revenue by Customer'!T:T,MATCH('Full Customer List'!$B243,'Revenue by Customer'!$A:$A,0))</f>
        <v>765</v>
      </c>
      <c r="T243" s="208" t="str">
        <f>INDEX('Revenue by Customer'!U:U,MATCH('Full Customer List'!$B243,'Revenue by Customer'!$A:$A,0))</f>
        <v/>
      </c>
      <c r="U243" s="208" t="str">
        <f>INDEX('Revenue by Customer'!V:V,MATCH('Full Customer List'!$B243,'Revenue by Customer'!$A:$A,0))</f>
        <v/>
      </c>
      <c r="V243" s="208" t="str">
        <f>INDEX('Revenue by Customer'!W:W,MATCH('Full Customer List'!$B243,'Revenue by Customer'!$A:$A,0))</f>
        <v/>
      </c>
      <c r="W243" s="208" t="str">
        <f>INDEX('Revenue by Customer'!X:X,MATCH('Full Customer List'!$B243,'Revenue by Customer'!$A:$A,0))</f>
        <v/>
      </c>
      <c r="X243" s="208">
        <f>INDEX('Revenue by Customer'!Y:Y,MATCH('Full Customer List'!$B243,'Revenue by Customer'!$A:$A,0))</f>
        <v>765</v>
      </c>
      <c r="Y243" s="208" t="str">
        <f>INDEX('Revenue by Customer'!Z:Z,MATCH('Full Customer List'!$B243,'Revenue by Customer'!$A:$A,0))</f>
        <v/>
      </c>
      <c r="Z243" s="208" t="str">
        <f>INDEX('Revenue by Customer'!AA:AA,MATCH('Full Customer List'!$B243,'Revenue by Customer'!$A:$A,0))</f>
        <v/>
      </c>
      <c r="AA243" s="208" t="str">
        <f>INDEX('Revenue by Customer'!AB:AB,MATCH('Full Customer List'!$B243,'Revenue by Customer'!$A:$A,0))</f>
        <v/>
      </c>
      <c r="AB243" s="208" t="str">
        <f>INDEX('Revenue by Customer'!AC:AC,MATCH('Full Customer List'!$B243,'Revenue by Customer'!$A:$A,0))</f>
        <v/>
      </c>
    </row>
    <row r="244" spans="2:28" ht="12" customHeight="1">
      <c r="B244" s="175" t="s">
        <v>902</v>
      </c>
      <c r="C244" s="175" t="str">
        <f>INDEX('Customer List'!$B:$B,MATCH('Full Customer List'!$B244,'Customer List'!$A:$A,0))</f>
        <v>Former client</v>
      </c>
      <c r="D244" s="175" t="str">
        <f>INDEX('Customer List'!$C:$C,MATCH('Full Customer List'!$B244,'Customer List'!$A:$A,0))</f>
        <v>Tax client only</v>
      </c>
      <c r="E244" s="175" t="str">
        <f>INDEX('Customer List Mapping'!$C:$C,MATCH('Full Customer List'!D244,'Customer List Mapping'!$B:$B,0))</f>
        <v>Tax-Only Client</v>
      </c>
      <c r="F244" s="208" t="str">
        <f>INDEX('Customer List'!$K:$K,MATCH('Full Customer List'!$B244,'Customer List'!$A:$A,0))</f>
        <v/>
      </c>
      <c r="G244" s="208"/>
      <c r="H244" s="215">
        <v>45931</v>
      </c>
      <c r="I244" s="215"/>
      <c r="J244" s="208" t="str">
        <f>INDEX('Revenue by Customer'!K:K,MATCH('Full Customer List'!$B244,'Revenue by Customer'!$A:$A,0))</f>
        <v/>
      </c>
      <c r="K244" s="208" t="str">
        <f>INDEX('Revenue by Customer'!L:L,MATCH('Full Customer List'!$B244,'Revenue by Customer'!$A:$A,0))</f>
        <v/>
      </c>
      <c r="L244" s="208" t="str">
        <f>INDEX('Revenue by Customer'!M:M,MATCH('Full Customer List'!$B244,'Revenue by Customer'!$A:$A,0))</f>
        <v/>
      </c>
      <c r="M244" s="208" t="str">
        <f>INDEX('Revenue by Customer'!N:N,MATCH('Full Customer List'!$B244,'Revenue by Customer'!$A:$A,0))</f>
        <v/>
      </c>
      <c r="N244" s="208" t="str">
        <f>INDEX('Revenue by Customer'!O:O,MATCH('Full Customer List'!$B244,'Revenue by Customer'!$A:$A,0))</f>
        <v/>
      </c>
      <c r="O244" s="208" t="str">
        <f>INDEX('Revenue by Customer'!P:P,MATCH('Full Customer List'!$B244,'Revenue by Customer'!$A:$A,0))</f>
        <v/>
      </c>
      <c r="P244" s="208" t="str">
        <f>INDEX('Revenue by Customer'!Q:Q,MATCH('Full Customer List'!$B244,'Revenue by Customer'!$A:$A,0))</f>
        <v/>
      </c>
      <c r="Q244" s="208" t="str">
        <f>INDEX('Revenue by Customer'!R:R,MATCH('Full Customer List'!$B244,'Revenue by Customer'!$A:$A,0))</f>
        <v/>
      </c>
      <c r="R244" s="208" t="str">
        <f>INDEX('Revenue by Customer'!S:S,MATCH('Full Customer List'!$B244,'Revenue by Customer'!$A:$A,0))</f>
        <v/>
      </c>
      <c r="S244" s="208">
        <f>INDEX('Revenue by Customer'!T:T,MATCH('Full Customer List'!$B244,'Revenue by Customer'!$A:$A,0))</f>
        <v>765</v>
      </c>
      <c r="T244" s="208" t="str">
        <f>INDEX('Revenue by Customer'!U:U,MATCH('Full Customer List'!$B244,'Revenue by Customer'!$A:$A,0))</f>
        <v/>
      </c>
      <c r="U244" s="208" t="str">
        <f>INDEX('Revenue by Customer'!V:V,MATCH('Full Customer List'!$B244,'Revenue by Customer'!$A:$A,0))</f>
        <v/>
      </c>
      <c r="V244" s="208" t="str">
        <f>INDEX('Revenue by Customer'!W:W,MATCH('Full Customer List'!$B244,'Revenue by Customer'!$A:$A,0))</f>
        <v/>
      </c>
      <c r="W244" s="208" t="str">
        <f>INDEX('Revenue by Customer'!X:X,MATCH('Full Customer List'!$B244,'Revenue by Customer'!$A:$A,0))</f>
        <v/>
      </c>
      <c r="X244" s="208">
        <f>INDEX('Revenue by Customer'!Y:Y,MATCH('Full Customer List'!$B244,'Revenue by Customer'!$A:$A,0))</f>
        <v>765</v>
      </c>
      <c r="Y244" s="208" t="str">
        <f>INDEX('Revenue by Customer'!Z:Z,MATCH('Full Customer List'!$B244,'Revenue by Customer'!$A:$A,0))</f>
        <v/>
      </c>
      <c r="Z244" s="208" t="str">
        <f>INDEX('Revenue by Customer'!AA:AA,MATCH('Full Customer List'!$B244,'Revenue by Customer'!$A:$A,0))</f>
        <v/>
      </c>
      <c r="AA244" s="208" t="str">
        <f>INDEX('Revenue by Customer'!AB:AB,MATCH('Full Customer List'!$B244,'Revenue by Customer'!$A:$A,0))</f>
        <v/>
      </c>
      <c r="AB244" s="208" t="str">
        <f>INDEX('Revenue by Customer'!AC:AC,MATCH('Full Customer List'!$B244,'Revenue by Customer'!$A:$A,0))</f>
        <v/>
      </c>
    </row>
    <row r="245" spans="2:28" ht="12" customHeight="1">
      <c r="B245" s="175" t="s">
        <v>903</v>
      </c>
      <c r="C245" s="175" t="str">
        <f>INDEX('Customer List'!$B:$B,MATCH('Full Customer List'!$B245,'Customer List'!$A:$A,0))</f>
        <v>Former client</v>
      </c>
      <c r="D245" s="175" t="str">
        <f>INDEX('Customer List'!$C:$C,MATCH('Full Customer List'!$B245,'Customer List'!$A:$A,0))</f>
        <v>Tax client only</v>
      </c>
      <c r="E245" s="175" t="str">
        <f>INDEX('Customer List Mapping'!$C:$C,MATCH('Full Customer List'!D245,'Customer List Mapping'!$B:$B,0))</f>
        <v>Tax-Only Client</v>
      </c>
      <c r="F245" s="208" t="str">
        <f>INDEX('Customer List'!$K:$K,MATCH('Full Customer List'!$B245,'Customer List'!$A:$A,0))</f>
        <v/>
      </c>
      <c r="G245" s="208"/>
      <c r="H245" s="215">
        <v>45931</v>
      </c>
      <c r="I245" s="215"/>
      <c r="J245" s="208" t="str">
        <f>INDEX('Revenue by Customer'!K:K,MATCH('Full Customer List'!$B245,'Revenue by Customer'!$A:$A,0))</f>
        <v/>
      </c>
      <c r="K245" s="208" t="str">
        <f>INDEX('Revenue by Customer'!L:L,MATCH('Full Customer List'!$B245,'Revenue by Customer'!$A:$A,0))</f>
        <v/>
      </c>
      <c r="L245" s="208" t="str">
        <f>INDEX('Revenue by Customer'!M:M,MATCH('Full Customer List'!$B245,'Revenue by Customer'!$A:$A,0))</f>
        <v/>
      </c>
      <c r="M245" s="208" t="str">
        <f>INDEX('Revenue by Customer'!N:N,MATCH('Full Customer List'!$B245,'Revenue by Customer'!$A:$A,0))</f>
        <v/>
      </c>
      <c r="N245" s="208" t="str">
        <f>INDEX('Revenue by Customer'!O:O,MATCH('Full Customer List'!$B245,'Revenue by Customer'!$A:$A,0))</f>
        <v/>
      </c>
      <c r="O245" s="208" t="str">
        <f>INDEX('Revenue by Customer'!P:P,MATCH('Full Customer List'!$B245,'Revenue by Customer'!$A:$A,0))</f>
        <v/>
      </c>
      <c r="P245" s="208" t="str">
        <f>INDEX('Revenue by Customer'!Q:Q,MATCH('Full Customer List'!$B245,'Revenue by Customer'!$A:$A,0))</f>
        <v/>
      </c>
      <c r="Q245" s="208" t="str">
        <f>INDEX('Revenue by Customer'!R:R,MATCH('Full Customer List'!$B245,'Revenue by Customer'!$A:$A,0))</f>
        <v/>
      </c>
      <c r="R245" s="208" t="str">
        <f>INDEX('Revenue by Customer'!S:S,MATCH('Full Customer List'!$B245,'Revenue by Customer'!$A:$A,0))</f>
        <v/>
      </c>
      <c r="S245" s="208">
        <f>INDEX('Revenue by Customer'!T:T,MATCH('Full Customer List'!$B245,'Revenue by Customer'!$A:$A,0))</f>
        <v>765</v>
      </c>
      <c r="T245" s="208" t="str">
        <f>INDEX('Revenue by Customer'!U:U,MATCH('Full Customer List'!$B245,'Revenue by Customer'!$A:$A,0))</f>
        <v/>
      </c>
      <c r="U245" s="208" t="str">
        <f>INDEX('Revenue by Customer'!V:V,MATCH('Full Customer List'!$B245,'Revenue by Customer'!$A:$A,0))</f>
        <v/>
      </c>
      <c r="V245" s="208" t="str">
        <f>INDEX('Revenue by Customer'!W:W,MATCH('Full Customer List'!$B245,'Revenue by Customer'!$A:$A,0))</f>
        <v/>
      </c>
      <c r="W245" s="208" t="str">
        <f>INDEX('Revenue by Customer'!X:X,MATCH('Full Customer List'!$B245,'Revenue by Customer'!$A:$A,0))</f>
        <v/>
      </c>
      <c r="X245" s="208">
        <f>INDEX('Revenue by Customer'!Y:Y,MATCH('Full Customer List'!$B245,'Revenue by Customer'!$A:$A,0))</f>
        <v>765</v>
      </c>
      <c r="Y245" s="208" t="str">
        <f>INDEX('Revenue by Customer'!Z:Z,MATCH('Full Customer List'!$B245,'Revenue by Customer'!$A:$A,0))</f>
        <v/>
      </c>
      <c r="Z245" s="208" t="str">
        <f>INDEX('Revenue by Customer'!AA:AA,MATCH('Full Customer List'!$B245,'Revenue by Customer'!$A:$A,0))</f>
        <v/>
      </c>
      <c r="AA245" s="208" t="str">
        <f>INDEX('Revenue by Customer'!AB:AB,MATCH('Full Customer List'!$B245,'Revenue by Customer'!$A:$A,0))</f>
        <v/>
      </c>
      <c r="AB245" s="208" t="str">
        <f>INDEX('Revenue by Customer'!AC:AC,MATCH('Full Customer List'!$B245,'Revenue by Customer'!$A:$A,0))</f>
        <v/>
      </c>
    </row>
    <row r="246" spans="2:28" ht="12" customHeight="1">
      <c r="B246" s="175" t="s">
        <v>904</v>
      </c>
      <c r="C246" s="175" t="str">
        <f>INDEX('Customer List'!$B:$B,MATCH('Full Customer List'!$B246,'Customer List'!$A:$A,0))</f>
        <v>Former client</v>
      </c>
      <c r="D246" s="175" t="str">
        <f>INDEX('Customer List'!$C:$C,MATCH('Full Customer List'!$B246,'Customer List'!$A:$A,0))</f>
        <v>STR owner</v>
      </c>
      <c r="E246" s="175" t="str">
        <f>INDEX('Customer List Mapping'!$C:$C,MATCH('Full Customer List'!D246,'Customer List Mapping'!$B:$B,0))</f>
        <v>STR Owner</v>
      </c>
      <c r="F246" s="208" t="str">
        <f>INDEX('Customer List'!$K:$K,MATCH('Full Customer List'!$B246,'Customer List'!$A:$A,0))</f>
        <v/>
      </c>
      <c r="G246" s="208"/>
      <c r="H246" s="215">
        <v>45931</v>
      </c>
      <c r="I246" s="215"/>
      <c r="J246" s="208" t="str">
        <f>INDEX('Revenue by Customer'!K:K,MATCH('Full Customer List'!$B246,'Revenue by Customer'!$A:$A,0))</f>
        <v/>
      </c>
      <c r="K246" s="208" t="str">
        <f>INDEX('Revenue by Customer'!L:L,MATCH('Full Customer List'!$B246,'Revenue by Customer'!$A:$A,0))</f>
        <v/>
      </c>
      <c r="L246" s="208" t="str">
        <f>INDEX('Revenue by Customer'!M:M,MATCH('Full Customer List'!$B246,'Revenue by Customer'!$A:$A,0))</f>
        <v/>
      </c>
      <c r="M246" s="208" t="str">
        <f>INDEX('Revenue by Customer'!N:N,MATCH('Full Customer List'!$B246,'Revenue by Customer'!$A:$A,0))</f>
        <v/>
      </c>
      <c r="N246" s="208" t="str">
        <f>INDEX('Revenue by Customer'!O:O,MATCH('Full Customer List'!$B246,'Revenue by Customer'!$A:$A,0))</f>
        <v/>
      </c>
      <c r="O246" s="208" t="str">
        <f>INDEX('Revenue by Customer'!P:P,MATCH('Full Customer List'!$B246,'Revenue by Customer'!$A:$A,0))</f>
        <v/>
      </c>
      <c r="P246" s="208" t="str">
        <f>INDEX('Revenue by Customer'!Q:Q,MATCH('Full Customer List'!$B246,'Revenue by Customer'!$A:$A,0))</f>
        <v/>
      </c>
      <c r="Q246" s="208" t="str">
        <f>INDEX('Revenue by Customer'!R:R,MATCH('Full Customer List'!$B246,'Revenue by Customer'!$A:$A,0))</f>
        <v/>
      </c>
      <c r="R246" s="208" t="str">
        <f>INDEX('Revenue by Customer'!S:S,MATCH('Full Customer List'!$B246,'Revenue by Customer'!$A:$A,0))</f>
        <v/>
      </c>
      <c r="S246" s="208">
        <f>INDEX('Revenue by Customer'!T:T,MATCH('Full Customer List'!$B246,'Revenue by Customer'!$A:$A,0))</f>
        <v>765</v>
      </c>
      <c r="T246" s="208" t="str">
        <f>INDEX('Revenue by Customer'!U:U,MATCH('Full Customer List'!$B246,'Revenue by Customer'!$A:$A,0))</f>
        <v/>
      </c>
      <c r="U246" s="208" t="str">
        <f>INDEX('Revenue by Customer'!V:V,MATCH('Full Customer List'!$B246,'Revenue by Customer'!$A:$A,0))</f>
        <v/>
      </c>
      <c r="V246" s="208" t="str">
        <f>INDEX('Revenue by Customer'!W:W,MATCH('Full Customer List'!$B246,'Revenue by Customer'!$A:$A,0))</f>
        <v/>
      </c>
      <c r="W246" s="208" t="str">
        <f>INDEX('Revenue by Customer'!X:X,MATCH('Full Customer List'!$B246,'Revenue by Customer'!$A:$A,0))</f>
        <v/>
      </c>
      <c r="X246" s="208">
        <f>INDEX('Revenue by Customer'!Y:Y,MATCH('Full Customer List'!$B246,'Revenue by Customer'!$A:$A,0))</f>
        <v>765</v>
      </c>
      <c r="Y246" s="208" t="str">
        <f>INDEX('Revenue by Customer'!Z:Z,MATCH('Full Customer List'!$B246,'Revenue by Customer'!$A:$A,0))</f>
        <v/>
      </c>
      <c r="Z246" s="208" t="str">
        <f>INDEX('Revenue by Customer'!AA:AA,MATCH('Full Customer List'!$B246,'Revenue by Customer'!$A:$A,0))</f>
        <v/>
      </c>
      <c r="AA246" s="208" t="str">
        <f>INDEX('Revenue by Customer'!AB:AB,MATCH('Full Customer List'!$B246,'Revenue by Customer'!$A:$A,0))</f>
        <v/>
      </c>
      <c r="AB246" s="208" t="str">
        <f>INDEX('Revenue by Customer'!AC:AC,MATCH('Full Customer List'!$B246,'Revenue by Customer'!$A:$A,0))</f>
        <v/>
      </c>
    </row>
    <row r="247" spans="2:28" ht="12" customHeight="1">
      <c r="B247" s="175" t="s">
        <v>905</v>
      </c>
      <c r="C247" s="175" t="str">
        <f>INDEX('Customer List'!$B:$B,MATCH('Full Customer List'!$B247,'Customer List'!$A:$A,0))</f>
        <v>Former client</v>
      </c>
      <c r="D247" s="175" t="str">
        <f>INDEX('Customer List'!$C:$C,MATCH('Full Customer List'!$B247,'Customer List'!$A:$A,0))</f>
        <v>Small business (departed)</v>
      </c>
      <c r="E247" s="175" t="str">
        <f>INDEX('Customer List Mapping'!$C:$C,MATCH('Full Customer List'!D247,'Customer List Mapping'!$B:$B,0))</f>
        <v>Small Business</v>
      </c>
      <c r="F247" s="208" t="str">
        <f>INDEX('Customer List'!$K:$K,MATCH('Full Customer List'!$B247,'Customer List'!$A:$A,0))</f>
        <v/>
      </c>
      <c r="G247" s="208"/>
      <c r="H247" s="215">
        <v>44927</v>
      </c>
      <c r="I247" s="215">
        <v>46022</v>
      </c>
      <c r="J247" s="208">
        <f>INDEX('Revenue by Customer'!K:K,MATCH('Full Customer List'!$B247,'Revenue by Customer'!$A:$A,0))</f>
        <v>380</v>
      </c>
      <c r="K247" s="208">
        <f>INDEX('Revenue by Customer'!L:L,MATCH('Full Customer List'!$B247,'Revenue by Customer'!$A:$A,0))</f>
        <v>305</v>
      </c>
      <c r="L247" s="208">
        <f>INDEX('Revenue by Customer'!M:M,MATCH('Full Customer List'!$B247,'Revenue by Customer'!$A:$A,0))</f>
        <v>305</v>
      </c>
      <c r="M247" s="208">
        <f>INDEX('Revenue by Customer'!N:N,MATCH('Full Customer List'!$B247,'Revenue by Customer'!$A:$A,0))</f>
        <v>305</v>
      </c>
      <c r="N247" s="208">
        <f>INDEX('Revenue by Customer'!O:O,MATCH('Full Customer List'!$B247,'Revenue by Customer'!$A:$A,0))</f>
        <v>305</v>
      </c>
      <c r="O247" s="208">
        <f>INDEX('Revenue by Customer'!P:P,MATCH('Full Customer List'!$B247,'Revenue by Customer'!$A:$A,0))</f>
        <v>305</v>
      </c>
      <c r="P247" s="208">
        <f>INDEX('Revenue by Customer'!Q:Q,MATCH('Full Customer List'!$B247,'Revenue by Customer'!$A:$A,0))</f>
        <v>305</v>
      </c>
      <c r="Q247" s="208">
        <f>INDEX('Revenue by Customer'!R:R,MATCH('Full Customer List'!$B247,'Revenue by Customer'!$A:$A,0))</f>
        <v>305</v>
      </c>
      <c r="R247" s="208">
        <f>INDEX('Revenue by Customer'!S:S,MATCH('Full Customer List'!$B247,'Revenue by Customer'!$A:$A,0))</f>
        <v>305</v>
      </c>
      <c r="S247" s="208">
        <f>INDEX('Revenue by Customer'!T:T,MATCH('Full Customer List'!$B247,'Revenue by Customer'!$A:$A,0))</f>
        <v>305</v>
      </c>
      <c r="T247" s="208">
        <f>INDEX('Revenue by Customer'!U:U,MATCH('Full Customer List'!$B247,'Revenue by Customer'!$A:$A,0))</f>
        <v>305</v>
      </c>
      <c r="U247" s="208">
        <f>INDEX('Revenue by Customer'!V:V,MATCH('Full Customer List'!$B247,'Revenue by Customer'!$A:$A,0))</f>
        <v>305</v>
      </c>
      <c r="V247" s="208" t="str">
        <f>INDEX('Revenue by Customer'!W:W,MATCH('Full Customer List'!$B247,'Revenue by Customer'!$A:$A,0))</f>
        <v/>
      </c>
      <c r="W247" s="208" t="str">
        <f>INDEX('Revenue by Customer'!X:X,MATCH('Full Customer List'!$B247,'Revenue by Customer'!$A:$A,0))</f>
        <v/>
      </c>
      <c r="X247" s="208" t="str">
        <f>INDEX('Revenue by Customer'!Y:Y,MATCH('Full Customer List'!$B247,'Revenue by Customer'!$A:$A,0))</f>
        <v/>
      </c>
      <c r="Y247" s="208" t="str">
        <f>INDEX('Revenue by Customer'!Z:Z,MATCH('Full Customer List'!$B247,'Revenue by Customer'!$A:$A,0))</f>
        <v/>
      </c>
      <c r="Z247" s="208" t="str">
        <f>INDEX('Revenue by Customer'!AA:AA,MATCH('Full Customer List'!$B247,'Revenue by Customer'!$A:$A,0))</f>
        <v/>
      </c>
      <c r="AA247" s="208" t="str">
        <f>INDEX('Revenue by Customer'!AB:AB,MATCH('Full Customer List'!$B247,'Revenue by Customer'!$A:$A,0))</f>
        <v/>
      </c>
      <c r="AB247" s="208" t="str">
        <f>INDEX('Revenue by Customer'!AC:AC,MATCH('Full Customer List'!$B247,'Revenue by Customer'!$A:$A,0))</f>
        <v/>
      </c>
    </row>
    <row r="248" spans="2:28" ht="12" customHeight="1">
      <c r="B248" s="175" t="s">
        <v>906</v>
      </c>
      <c r="C248" s="175" t="str">
        <f>INDEX('Customer List'!$B:$B,MATCH('Full Customer List'!$B248,'Customer List'!$A:$A,0))</f>
        <v>Active</v>
      </c>
      <c r="D248" s="175" t="str">
        <f>INDEX('Customer List'!$C:$C,MATCH('Full Customer List'!$B248,'Customer List'!$A:$A,0))</f>
        <v>STR owner</v>
      </c>
      <c r="E248" s="175" t="str">
        <f>INDEX('Customer List Mapping'!$C:$C,MATCH('Full Customer List'!D248,'Customer List Mapping'!$B:$B,0))</f>
        <v>STR Owner</v>
      </c>
      <c r="F248" s="208">
        <f>INDEX('Customer List'!$K:$K,MATCH('Full Customer List'!$B248,'Customer List'!$A:$A,0))</f>
        <v>0</v>
      </c>
      <c r="G248" s="208"/>
      <c r="H248" s="215">
        <v>46082</v>
      </c>
      <c r="I248" s="215"/>
      <c r="J248" s="208" t="str">
        <f>INDEX('Revenue by Customer'!K:K,MATCH('Full Customer List'!$B248,'Revenue by Customer'!$A:$A,0))</f>
        <v/>
      </c>
      <c r="K248" s="208" t="str">
        <f>INDEX('Revenue by Customer'!L:L,MATCH('Full Customer List'!$B248,'Revenue by Customer'!$A:$A,0))</f>
        <v/>
      </c>
      <c r="L248" s="208" t="str">
        <f>INDEX('Revenue by Customer'!M:M,MATCH('Full Customer List'!$B248,'Revenue by Customer'!$A:$A,0))</f>
        <v/>
      </c>
      <c r="M248" s="208" t="str">
        <f>INDEX('Revenue by Customer'!N:N,MATCH('Full Customer List'!$B248,'Revenue by Customer'!$A:$A,0))</f>
        <v/>
      </c>
      <c r="N248" s="208" t="str">
        <f>INDEX('Revenue by Customer'!O:O,MATCH('Full Customer List'!$B248,'Revenue by Customer'!$A:$A,0))</f>
        <v/>
      </c>
      <c r="O248" s="208" t="str">
        <f>INDEX('Revenue by Customer'!P:P,MATCH('Full Customer List'!$B248,'Revenue by Customer'!$A:$A,0))</f>
        <v/>
      </c>
      <c r="P248" s="208" t="str">
        <f>INDEX('Revenue by Customer'!Q:Q,MATCH('Full Customer List'!$B248,'Revenue by Customer'!$A:$A,0))</f>
        <v/>
      </c>
      <c r="Q248" s="208" t="str">
        <f>INDEX('Revenue by Customer'!R:R,MATCH('Full Customer List'!$B248,'Revenue by Customer'!$A:$A,0))</f>
        <v/>
      </c>
      <c r="R248" s="208" t="str">
        <f>INDEX('Revenue by Customer'!S:S,MATCH('Full Customer List'!$B248,'Revenue by Customer'!$A:$A,0))</f>
        <v/>
      </c>
      <c r="S248" s="208" t="str">
        <f>INDEX('Revenue by Customer'!T:T,MATCH('Full Customer List'!$B248,'Revenue by Customer'!$A:$A,0))</f>
        <v/>
      </c>
      <c r="T248" s="208" t="str">
        <f>INDEX('Revenue by Customer'!U:U,MATCH('Full Customer List'!$B248,'Revenue by Customer'!$A:$A,0))</f>
        <v/>
      </c>
      <c r="U248" s="208" t="str">
        <f>INDEX('Revenue by Customer'!V:V,MATCH('Full Customer List'!$B248,'Revenue by Customer'!$A:$A,0))</f>
        <v/>
      </c>
      <c r="V248" s="208" t="str">
        <f>INDEX('Revenue by Customer'!W:W,MATCH('Full Customer List'!$B248,'Revenue by Customer'!$A:$A,0))</f>
        <v/>
      </c>
      <c r="W248" s="208" t="str">
        <f>INDEX('Revenue by Customer'!X:X,MATCH('Full Customer List'!$B248,'Revenue by Customer'!$A:$A,0))</f>
        <v/>
      </c>
      <c r="X248" s="208">
        <f>INDEX('Revenue by Customer'!Y:Y,MATCH('Full Customer List'!$B248,'Revenue by Customer'!$A:$A,0))</f>
        <v>160</v>
      </c>
      <c r="Y248" s="208">
        <f>INDEX('Revenue by Customer'!Z:Z,MATCH('Full Customer List'!$B248,'Revenue by Customer'!$A:$A,0))</f>
        <v>160</v>
      </c>
      <c r="Z248" s="208">
        <f>INDEX('Revenue by Customer'!AA:AA,MATCH('Full Customer List'!$B248,'Revenue by Customer'!$A:$A,0))</f>
        <v>685</v>
      </c>
      <c r="AA248" s="208">
        <f>INDEX('Revenue by Customer'!AB:AB,MATCH('Full Customer List'!$B248,'Revenue by Customer'!$A:$A,0))</f>
        <v>260</v>
      </c>
      <c r="AB248" s="208">
        <f>INDEX('Revenue by Customer'!AC:AC,MATCH('Full Customer List'!$B248,'Revenue by Customer'!$A:$A,0))</f>
        <v>260</v>
      </c>
    </row>
    <row r="249" spans="2:28" ht="12" customHeight="1">
      <c r="B249" s="175" t="s">
        <v>907</v>
      </c>
      <c r="C249" s="175" t="str">
        <f>INDEX('Customer List'!$B:$B,MATCH('Full Customer List'!$B249,'Customer List'!$A:$A,0))</f>
        <v>Active</v>
      </c>
      <c r="D249" s="175" t="str">
        <f>INDEX('Customer List'!$C:$C,MATCH('Full Customer List'!$B249,'Customer List'!$A:$A,0))</f>
        <v>Property manager</v>
      </c>
      <c r="E249" s="175" t="str">
        <f>INDEX('Customer List Mapping'!$C:$C,MATCH('Full Customer List'!D249,'Customer List Mapping'!$B:$B,0))</f>
        <v>Property Manager</v>
      </c>
      <c r="F249" s="208">
        <f>INDEX('Customer List'!$K:$K,MATCH('Full Customer List'!$B249,'Customer List'!$A:$A,0))</f>
        <v>5</v>
      </c>
      <c r="G249" s="208"/>
      <c r="H249" s="215">
        <v>45748</v>
      </c>
      <c r="I249" s="215"/>
      <c r="J249" s="208" t="str">
        <f>INDEX('Revenue by Customer'!K:K,MATCH('Full Customer List'!$B249,'Revenue by Customer'!$A:$A,0))</f>
        <v/>
      </c>
      <c r="K249" s="208" t="str">
        <f>INDEX('Revenue by Customer'!L:L,MATCH('Full Customer List'!$B249,'Revenue by Customer'!$A:$A,0))</f>
        <v/>
      </c>
      <c r="L249" s="208" t="str">
        <f>INDEX('Revenue by Customer'!M:M,MATCH('Full Customer List'!$B249,'Revenue by Customer'!$A:$A,0))</f>
        <v/>
      </c>
      <c r="M249" s="208">
        <f>INDEX('Revenue by Customer'!N:N,MATCH('Full Customer List'!$B249,'Revenue by Customer'!$A:$A,0))</f>
        <v>350</v>
      </c>
      <c r="N249" s="208" t="str">
        <f>INDEX('Revenue by Customer'!O:O,MATCH('Full Customer List'!$B249,'Revenue by Customer'!$A:$A,0))</f>
        <v/>
      </c>
      <c r="O249" s="208">
        <f>INDEX('Revenue by Customer'!P:P,MATCH('Full Customer List'!$B249,'Revenue by Customer'!$A:$A,0))</f>
        <v>150</v>
      </c>
      <c r="P249" s="208" t="str">
        <f>INDEX('Revenue by Customer'!Q:Q,MATCH('Full Customer List'!$B249,'Revenue by Customer'!$A:$A,0))</f>
        <v/>
      </c>
      <c r="Q249" s="208" t="str">
        <f>INDEX('Revenue by Customer'!R:R,MATCH('Full Customer List'!$B249,'Revenue by Customer'!$A:$A,0))</f>
        <v/>
      </c>
      <c r="R249" s="208">
        <f>INDEX('Revenue by Customer'!S:S,MATCH('Full Customer List'!$B249,'Revenue by Customer'!$A:$A,0))</f>
        <v>355</v>
      </c>
      <c r="S249" s="208">
        <f>INDEX('Revenue by Customer'!T:T,MATCH('Full Customer List'!$B249,'Revenue by Customer'!$A:$A,0))</f>
        <v>105</v>
      </c>
      <c r="T249" s="208">
        <f>INDEX('Revenue by Customer'!U:U,MATCH('Full Customer List'!$B249,'Revenue by Customer'!$A:$A,0))</f>
        <v>105</v>
      </c>
      <c r="U249" s="208">
        <f>INDEX('Revenue by Customer'!V:V,MATCH('Full Customer List'!$B249,'Revenue by Customer'!$A:$A,0))</f>
        <v>105</v>
      </c>
      <c r="V249" s="208">
        <f>INDEX('Revenue by Customer'!W:W,MATCH('Full Customer List'!$B249,'Revenue by Customer'!$A:$A,0))</f>
        <v>135</v>
      </c>
      <c r="W249" s="208">
        <f>INDEX('Revenue by Customer'!X:X,MATCH('Full Customer List'!$B249,'Revenue by Customer'!$A:$A,0))</f>
        <v>105</v>
      </c>
      <c r="X249" s="208">
        <f>INDEX('Revenue by Customer'!Y:Y,MATCH('Full Customer List'!$B249,'Revenue by Customer'!$A:$A,0))</f>
        <v>105</v>
      </c>
      <c r="Y249" s="208">
        <f>INDEX('Revenue by Customer'!Z:Z,MATCH('Full Customer List'!$B249,'Revenue by Customer'!$A:$A,0))</f>
        <v>140</v>
      </c>
      <c r="Z249" s="208">
        <f>INDEX('Revenue by Customer'!AA:AA,MATCH('Full Customer List'!$B249,'Revenue by Customer'!$A:$A,0))</f>
        <v>70</v>
      </c>
      <c r="AA249" s="208">
        <f>INDEX('Revenue by Customer'!AB:AB,MATCH('Full Customer List'!$B249,'Revenue by Customer'!$A:$A,0))</f>
        <v>140</v>
      </c>
      <c r="AB249" s="208">
        <f>INDEX('Revenue by Customer'!AC:AC,MATCH('Full Customer List'!$B249,'Revenue by Customer'!$A:$A,0))</f>
        <v>140</v>
      </c>
    </row>
    <row r="250" spans="2:28" ht="12" customHeight="1">
      <c r="B250" s="175" t="s">
        <v>908</v>
      </c>
      <c r="C250" s="175" t="str">
        <f>INDEX('Customer List'!$B:$B,MATCH('Full Customer List'!$B250,'Customer List'!$A:$A,0))</f>
        <v>Active</v>
      </c>
      <c r="D250" s="175" t="str">
        <f>INDEX('Customer List'!$C:$C,MATCH('Full Customer List'!$B250,'Customer List'!$A:$A,0))</f>
        <v>Property manager</v>
      </c>
      <c r="E250" s="175" t="str">
        <f>INDEX('Customer List Mapping'!$C:$C,MATCH('Full Customer List'!D250,'Customer List Mapping'!$B:$B,0))</f>
        <v>Property Manager</v>
      </c>
      <c r="F250" s="208">
        <f>INDEX('Customer List'!$K:$K,MATCH('Full Customer List'!$B250,'Customer List'!$A:$A,0))</f>
        <v>2</v>
      </c>
      <c r="G250" s="208"/>
      <c r="H250" s="215">
        <v>46054</v>
      </c>
      <c r="I250" s="215"/>
      <c r="J250" s="208" t="str">
        <f>INDEX('Revenue by Customer'!K:K,MATCH('Full Customer List'!$B250,'Revenue by Customer'!$A:$A,0))</f>
        <v/>
      </c>
      <c r="K250" s="208" t="str">
        <f>INDEX('Revenue by Customer'!L:L,MATCH('Full Customer List'!$B250,'Revenue by Customer'!$A:$A,0))</f>
        <v/>
      </c>
      <c r="L250" s="208" t="str">
        <f>INDEX('Revenue by Customer'!M:M,MATCH('Full Customer List'!$B250,'Revenue by Customer'!$A:$A,0))</f>
        <v/>
      </c>
      <c r="M250" s="208" t="str">
        <f>INDEX('Revenue by Customer'!N:N,MATCH('Full Customer List'!$B250,'Revenue by Customer'!$A:$A,0))</f>
        <v/>
      </c>
      <c r="N250" s="208" t="str">
        <f>INDEX('Revenue by Customer'!O:O,MATCH('Full Customer List'!$B250,'Revenue by Customer'!$A:$A,0))</f>
        <v/>
      </c>
      <c r="O250" s="208" t="str">
        <f>INDEX('Revenue by Customer'!P:P,MATCH('Full Customer List'!$B250,'Revenue by Customer'!$A:$A,0))</f>
        <v/>
      </c>
      <c r="P250" s="208" t="str">
        <f>INDEX('Revenue by Customer'!Q:Q,MATCH('Full Customer List'!$B250,'Revenue by Customer'!$A:$A,0))</f>
        <v/>
      </c>
      <c r="Q250" s="208" t="str">
        <f>INDEX('Revenue by Customer'!R:R,MATCH('Full Customer List'!$B250,'Revenue by Customer'!$A:$A,0))</f>
        <v/>
      </c>
      <c r="R250" s="208" t="str">
        <f>INDEX('Revenue by Customer'!S:S,MATCH('Full Customer List'!$B250,'Revenue by Customer'!$A:$A,0))</f>
        <v/>
      </c>
      <c r="S250" s="208" t="str">
        <f>INDEX('Revenue by Customer'!T:T,MATCH('Full Customer List'!$B250,'Revenue by Customer'!$A:$A,0))</f>
        <v/>
      </c>
      <c r="T250" s="208" t="str">
        <f>INDEX('Revenue by Customer'!U:U,MATCH('Full Customer List'!$B250,'Revenue by Customer'!$A:$A,0))</f>
        <v/>
      </c>
      <c r="U250" s="208" t="str">
        <f>INDEX('Revenue by Customer'!V:V,MATCH('Full Customer List'!$B250,'Revenue by Customer'!$A:$A,0))</f>
        <v/>
      </c>
      <c r="V250" s="208" t="str">
        <f>INDEX('Revenue by Customer'!W:W,MATCH('Full Customer List'!$B250,'Revenue by Customer'!$A:$A,0))</f>
        <v/>
      </c>
      <c r="W250" s="208" t="str">
        <f>INDEX('Revenue by Customer'!X:X,MATCH('Full Customer List'!$B250,'Revenue by Customer'!$A:$A,0))</f>
        <v/>
      </c>
      <c r="X250" s="208">
        <f>INDEX('Revenue by Customer'!Y:Y,MATCH('Full Customer List'!$B250,'Revenue by Customer'!$A:$A,0))</f>
        <v>725</v>
      </c>
      <c r="Y250" s="208">
        <f>INDEX('Revenue by Customer'!Z:Z,MATCH('Full Customer List'!$B250,'Revenue by Customer'!$A:$A,0))</f>
        <v>417.5</v>
      </c>
      <c r="Z250" s="208">
        <f>INDEX('Revenue by Customer'!AA:AA,MATCH('Full Customer List'!$B250,'Revenue by Customer'!$A:$A,0))</f>
        <v>120</v>
      </c>
      <c r="AA250" s="208">
        <f>INDEX('Revenue by Customer'!AB:AB,MATCH('Full Customer List'!$B250,'Revenue by Customer'!$A:$A,0))</f>
        <v>120</v>
      </c>
      <c r="AB250" s="208">
        <f>INDEX('Revenue by Customer'!AC:AC,MATCH('Full Customer List'!$B250,'Revenue by Customer'!$A:$A,0))</f>
        <v>120</v>
      </c>
    </row>
    <row r="251" spans="2:28" ht="12" customHeight="1">
      <c r="B251" s="175" t="s">
        <v>909</v>
      </c>
      <c r="C251" s="175" t="str">
        <f>INDEX('Customer List'!$B:$B,MATCH('Full Customer List'!$B251,'Customer List'!$A:$A,0))</f>
        <v>Former client</v>
      </c>
      <c r="D251" s="175" t="str">
        <f>INDEX('Customer List'!$C:$C,MATCH('Full Customer List'!$B251,'Customer List'!$A:$A,0))</f>
        <v>Short-term rental (departed)</v>
      </c>
      <c r="E251" s="175" t="str">
        <f>INDEX('Customer List Mapping'!$C:$C,MATCH('Full Customer List'!D251,'Customer List Mapping'!$B:$B,0))</f>
        <v>Short-Term Rental</v>
      </c>
      <c r="F251" s="208" t="str">
        <f>INDEX('Customer List'!$K:$K,MATCH('Full Customer List'!$B251,'Customer List'!$A:$A,0))</f>
        <v/>
      </c>
      <c r="G251" s="208"/>
      <c r="H251" s="215">
        <v>45505</v>
      </c>
      <c r="I251" s="215">
        <v>46022</v>
      </c>
      <c r="J251" s="208">
        <f>INDEX('Revenue by Customer'!K:K,MATCH('Full Customer List'!$B251,'Revenue by Customer'!$A:$A,0))</f>
        <v>250</v>
      </c>
      <c r="K251" s="208">
        <f>INDEX('Revenue by Customer'!L:L,MATCH('Full Customer List'!$B251,'Revenue by Customer'!$A:$A,0))</f>
        <v>250</v>
      </c>
      <c r="L251" s="208">
        <f>INDEX('Revenue by Customer'!M:M,MATCH('Full Customer List'!$B251,'Revenue by Customer'!$A:$A,0))</f>
        <v>250</v>
      </c>
      <c r="M251" s="208">
        <f>INDEX('Revenue by Customer'!N:N,MATCH('Full Customer List'!$B251,'Revenue by Customer'!$A:$A,0))</f>
        <v>250</v>
      </c>
      <c r="N251" s="208">
        <f>INDEX('Revenue by Customer'!O:O,MATCH('Full Customer List'!$B251,'Revenue by Customer'!$A:$A,0))</f>
        <v>250</v>
      </c>
      <c r="O251" s="208">
        <f>INDEX('Revenue by Customer'!P:P,MATCH('Full Customer List'!$B251,'Revenue by Customer'!$A:$A,0))</f>
        <v>250</v>
      </c>
      <c r="P251" s="208">
        <f>INDEX('Revenue by Customer'!Q:Q,MATCH('Full Customer List'!$B251,'Revenue by Customer'!$A:$A,0))</f>
        <v>250</v>
      </c>
      <c r="Q251" s="208">
        <f>INDEX('Revenue by Customer'!R:R,MATCH('Full Customer List'!$B251,'Revenue by Customer'!$A:$A,0))</f>
        <v>250</v>
      </c>
      <c r="R251" s="208">
        <f>INDEX('Revenue by Customer'!S:S,MATCH('Full Customer List'!$B251,'Revenue by Customer'!$A:$A,0))</f>
        <v>300</v>
      </c>
      <c r="S251" s="208">
        <f>INDEX('Revenue by Customer'!T:T,MATCH('Full Customer List'!$B251,'Revenue by Customer'!$A:$A,0))</f>
        <v>300</v>
      </c>
      <c r="T251" s="208">
        <f>INDEX('Revenue by Customer'!U:U,MATCH('Full Customer List'!$B251,'Revenue by Customer'!$A:$A,0))</f>
        <v>300</v>
      </c>
      <c r="U251" s="208">
        <f>INDEX('Revenue by Customer'!V:V,MATCH('Full Customer List'!$B251,'Revenue by Customer'!$A:$A,0))</f>
        <v>300</v>
      </c>
      <c r="V251" s="208" t="str">
        <f>INDEX('Revenue by Customer'!W:W,MATCH('Full Customer List'!$B251,'Revenue by Customer'!$A:$A,0))</f>
        <v/>
      </c>
      <c r="W251" s="208" t="str">
        <f>INDEX('Revenue by Customer'!X:X,MATCH('Full Customer List'!$B251,'Revenue by Customer'!$A:$A,0))</f>
        <v/>
      </c>
      <c r="X251" s="208" t="str">
        <f>INDEX('Revenue by Customer'!Y:Y,MATCH('Full Customer List'!$B251,'Revenue by Customer'!$A:$A,0))</f>
        <v/>
      </c>
      <c r="Y251" s="208" t="str">
        <f>INDEX('Revenue by Customer'!Z:Z,MATCH('Full Customer List'!$B251,'Revenue by Customer'!$A:$A,0))</f>
        <v/>
      </c>
      <c r="Z251" s="208" t="str">
        <f>INDEX('Revenue by Customer'!AA:AA,MATCH('Full Customer List'!$B251,'Revenue by Customer'!$A:$A,0))</f>
        <v/>
      </c>
      <c r="AA251" s="208" t="str">
        <f>INDEX('Revenue by Customer'!AB:AB,MATCH('Full Customer List'!$B251,'Revenue by Customer'!$A:$A,0))</f>
        <v/>
      </c>
      <c r="AB251" s="208" t="str">
        <f>INDEX('Revenue by Customer'!AC:AC,MATCH('Full Customer List'!$B251,'Revenue by Customer'!$A:$A,0))</f>
        <v/>
      </c>
    </row>
    <row r="252" spans="2:28" ht="12" customHeight="1">
      <c r="B252" s="175" t="s">
        <v>910</v>
      </c>
      <c r="C252" s="175" t="str">
        <f>INDEX('Customer List'!$B:$B,MATCH('Full Customer List'!$B252,'Customer List'!$A:$A,0))</f>
        <v>Former client</v>
      </c>
      <c r="D252" s="175" t="str">
        <f>INDEX('Customer List'!$C:$C,MATCH('Full Customer List'!$B252,'Customer List'!$A:$A,0))</f>
        <v>Short-term rental (departed)</v>
      </c>
      <c r="E252" s="175" t="str">
        <f>INDEX('Customer List Mapping'!$C:$C,MATCH('Full Customer List'!D252,'Customer List Mapping'!$B:$B,0))</f>
        <v>Short-Term Rental</v>
      </c>
      <c r="F252" s="208" t="str">
        <f>INDEX('Customer List'!$K:$K,MATCH('Full Customer List'!$B252,'Customer List'!$A:$A,0))</f>
        <v/>
      </c>
      <c r="G252" s="208"/>
      <c r="H252" s="215">
        <v>45839</v>
      </c>
      <c r="I252" s="215">
        <v>46053</v>
      </c>
      <c r="J252" s="208" t="str">
        <f>INDEX('Revenue by Customer'!K:K,MATCH('Full Customer List'!$B252,'Revenue by Customer'!$A:$A,0))</f>
        <v/>
      </c>
      <c r="K252" s="208" t="str">
        <f>INDEX('Revenue by Customer'!L:L,MATCH('Full Customer List'!$B252,'Revenue by Customer'!$A:$A,0))</f>
        <v/>
      </c>
      <c r="L252" s="208" t="str">
        <f>INDEX('Revenue by Customer'!M:M,MATCH('Full Customer List'!$B252,'Revenue by Customer'!$A:$A,0))</f>
        <v/>
      </c>
      <c r="M252" s="208" t="str">
        <f>INDEX('Revenue by Customer'!N:N,MATCH('Full Customer List'!$B252,'Revenue by Customer'!$A:$A,0))</f>
        <v/>
      </c>
      <c r="N252" s="208" t="str">
        <f>INDEX('Revenue by Customer'!O:O,MATCH('Full Customer List'!$B252,'Revenue by Customer'!$A:$A,0))</f>
        <v/>
      </c>
      <c r="O252" s="208" t="str">
        <f>INDEX('Revenue by Customer'!P:P,MATCH('Full Customer List'!$B252,'Revenue by Customer'!$A:$A,0))</f>
        <v/>
      </c>
      <c r="P252" s="208">
        <f>INDEX('Revenue by Customer'!Q:Q,MATCH('Full Customer List'!$B252,'Revenue by Customer'!$A:$A,0))</f>
        <v>350</v>
      </c>
      <c r="Q252" s="208">
        <f>INDEX('Revenue by Customer'!R:R,MATCH('Full Customer List'!$B252,'Revenue by Customer'!$A:$A,0))</f>
        <v>360</v>
      </c>
      <c r="R252" s="208">
        <f>INDEX('Revenue by Customer'!S:S,MATCH('Full Customer List'!$B252,'Revenue by Customer'!$A:$A,0))</f>
        <v>360</v>
      </c>
      <c r="S252" s="208">
        <f>INDEX('Revenue by Customer'!T:T,MATCH('Full Customer List'!$B252,'Revenue by Customer'!$A:$A,0))</f>
        <v>360</v>
      </c>
      <c r="T252" s="208">
        <f>INDEX('Revenue by Customer'!U:U,MATCH('Full Customer List'!$B252,'Revenue by Customer'!$A:$A,0))</f>
        <v>105</v>
      </c>
      <c r="U252" s="208">
        <f>INDEX('Revenue by Customer'!V:V,MATCH('Full Customer List'!$B252,'Revenue by Customer'!$A:$A,0))</f>
        <v>105</v>
      </c>
      <c r="V252" s="208">
        <f>INDEX('Revenue by Customer'!W:W,MATCH('Full Customer List'!$B252,'Revenue by Customer'!$A:$A,0))</f>
        <v>120</v>
      </c>
      <c r="W252" s="208" t="str">
        <f>INDEX('Revenue by Customer'!X:X,MATCH('Full Customer List'!$B252,'Revenue by Customer'!$A:$A,0))</f>
        <v/>
      </c>
      <c r="X252" s="208" t="str">
        <f>INDEX('Revenue by Customer'!Y:Y,MATCH('Full Customer List'!$B252,'Revenue by Customer'!$A:$A,0))</f>
        <v/>
      </c>
      <c r="Y252" s="208" t="str">
        <f>INDEX('Revenue by Customer'!Z:Z,MATCH('Full Customer List'!$B252,'Revenue by Customer'!$A:$A,0))</f>
        <v/>
      </c>
      <c r="Z252" s="208" t="str">
        <f>INDEX('Revenue by Customer'!AA:AA,MATCH('Full Customer List'!$B252,'Revenue by Customer'!$A:$A,0))</f>
        <v/>
      </c>
      <c r="AA252" s="208" t="str">
        <f>INDEX('Revenue by Customer'!AB:AB,MATCH('Full Customer List'!$B252,'Revenue by Customer'!$A:$A,0))</f>
        <v/>
      </c>
      <c r="AB252" s="208" t="str">
        <f>INDEX('Revenue by Customer'!AC:AC,MATCH('Full Customer List'!$B252,'Revenue by Customer'!$A:$A,0))</f>
        <v/>
      </c>
    </row>
    <row r="253" spans="2:28" ht="12" customHeight="1">
      <c r="B253" s="175" t="s">
        <v>911</v>
      </c>
      <c r="C253" s="175" t="str">
        <f>INDEX('Customer List'!$B:$B,MATCH('Full Customer List'!$B253,'Customer List'!$A:$A,0))</f>
        <v>Former client</v>
      </c>
      <c r="D253" s="175" t="str">
        <f>INDEX('Customer List'!$C:$C,MATCH('Full Customer List'!$B253,'Customer List'!$A:$A,0))</f>
        <v>STR owner</v>
      </c>
      <c r="E253" s="175" t="str">
        <f>INDEX('Customer List Mapping'!$C:$C,MATCH('Full Customer List'!D253,'Customer List Mapping'!$B:$B,0))</f>
        <v>STR Owner</v>
      </c>
      <c r="F253" s="208">
        <f>INDEX('Customer List'!$K:$K,MATCH('Full Customer List'!$B253,'Customer List'!$A:$A,0))</f>
        <v>4</v>
      </c>
      <c r="G253" s="208"/>
      <c r="H253" s="215">
        <v>46054</v>
      </c>
      <c r="I253" s="215">
        <v>46173</v>
      </c>
      <c r="J253" s="208" t="str">
        <f>INDEX('Revenue by Customer'!K:K,MATCH('Full Customer List'!$B253,'Revenue by Customer'!$A:$A,0))</f>
        <v/>
      </c>
      <c r="K253" s="208" t="str">
        <f>INDEX('Revenue by Customer'!L:L,MATCH('Full Customer List'!$B253,'Revenue by Customer'!$A:$A,0))</f>
        <v/>
      </c>
      <c r="L253" s="208" t="str">
        <f>INDEX('Revenue by Customer'!M:M,MATCH('Full Customer List'!$B253,'Revenue by Customer'!$A:$A,0))</f>
        <v/>
      </c>
      <c r="M253" s="208" t="str">
        <f>INDEX('Revenue by Customer'!N:N,MATCH('Full Customer List'!$B253,'Revenue by Customer'!$A:$A,0))</f>
        <v/>
      </c>
      <c r="N253" s="208" t="str">
        <f>INDEX('Revenue by Customer'!O:O,MATCH('Full Customer List'!$B253,'Revenue by Customer'!$A:$A,0))</f>
        <v/>
      </c>
      <c r="O253" s="208" t="str">
        <f>INDEX('Revenue by Customer'!P:P,MATCH('Full Customer List'!$B253,'Revenue by Customer'!$A:$A,0))</f>
        <v/>
      </c>
      <c r="P253" s="208" t="str">
        <f>INDEX('Revenue by Customer'!Q:Q,MATCH('Full Customer List'!$B253,'Revenue by Customer'!$A:$A,0))</f>
        <v/>
      </c>
      <c r="Q253" s="208" t="str">
        <f>INDEX('Revenue by Customer'!R:R,MATCH('Full Customer List'!$B253,'Revenue by Customer'!$A:$A,0))</f>
        <v/>
      </c>
      <c r="R253" s="208" t="str">
        <f>INDEX('Revenue by Customer'!S:S,MATCH('Full Customer List'!$B253,'Revenue by Customer'!$A:$A,0))</f>
        <v/>
      </c>
      <c r="S253" s="208" t="str">
        <f>INDEX('Revenue by Customer'!T:T,MATCH('Full Customer List'!$B253,'Revenue by Customer'!$A:$A,0))</f>
        <v/>
      </c>
      <c r="T253" s="208" t="str">
        <f>INDEX('Revenue by Customer'!U:U,MATCH('Full Customer List'!$B253,'Revenue by Customer'!$A:$A,0))</f>
        <v/>
      </c>
      <c r="U253" s="208" t="str">
        <f>INDEX('Revenue by Customer'!V:V,MATCH('Full Customer List'!$B253,'Revenue by Customer'!$A:$A,0))</f>
        <v/>
      </c>
      <c r="V253" s="208" t="str">
        <f>INDEX('Revenue by Customer'!W:W,MATCH('Full Customer List'!$B253,'Revenue by Customer'!$A:$A,0))</f>
        <v/>
      </c>
      <c r="W253" s="208">
        <f>INDEX('Revenue by Customer'!X:X,MATCH('Full Customer List'!$B253,'Revenue by Customer'!$A:$A,0))</f>
        <v>263</v>
      </c>
      <c r="X253" s="208">
        <f>INDEX('Revenue by Customer'!Y:Y,MATCH('Full Customer List'!$B253,'Revenue by Customer'!$A:$A,0))</f>
        <v>263</v>
      </c>
      <c r="Y253" s="208">
        <f>INDEX('Revenue by Customer'!Z:Z,MATCH('Full Customer List'!$B253,'Revenue by Customer'!$A:$A,0))</f>
        <v>263</v>
      </c>
      <c r="Z253" s="208">
        <f>INDEX('Revenue by Customer'!AA:AA,MATCH('Full Customer List'!$B253,'Revenue by Customer'!$A:$A,0))</f>
        <v>237.5</v>
      </c>
      <c r="AA253" s="208">
        <f>INDEX('Revenue by Customer'!AB:AB,MATCH('Full Customer List'!$B253,'Revenue by Customer'!$A:$A,0))</f>
        <v>310</v>
      </c>
      <c r="AB253" s="208" t="str">
        <f>INDEX('Revenue by Customer'!AC:AC,MATCH('Full Customer List'!$B253,'Revenue by Customer'!$A:$A,0))</f>
        <v/>
      </c>
    </row>
    <row r="254" spans="2:28" ht="12" customHeight="1">
      <c r="B254" s="175" t="s">
        <v>912</v>
      </c>
      <c r="C254" s="175" t="str">
        <f>INDEX('Customer List'!$B:$B,MATCH('Full Customer List'!$B254,'Customer List'!$A:$A,0))</f>
        <v>Active</v>
      </c>
      <c r="D254" s="175" t="str">
        <f>INDEX('Customer List'!$C:$C,MATCH('Full Customer List'!$B254,'Customer List'!$A:$A,0))</f>
        <v>STR owner</v>
      </c>
      <c r="E254" s="175" t="str">
        <f>INDEX('Customer List Mapping'!$C:$C,MATCH('Full Customer List'!D254,'Customer List Mapping'!$B:$B,0))</f>
        <v>STR Owner</v>
      </c>
      <c r="F254" s="208" t="str">
        <f>INDEX('Customer List'!$K:$K,MATCH('Full Customer List'!$B254,'Customer List'!$A:$A,0))</f>
        <v/>
      </c>
      <c r="G254" s="208"/>
      <c r="H254" s="215">
        <v>46113</v>
      </c>
      <c r="I254" s="215"/>
      <c r="J254" s="208" t="str">
        <f>INDEX('Revenue by Customer'!K:K,MATCH('Full Customer List'!$B254,'Revenue by Customer'!$A:$A,0))</f>
        <v/>
      </c>
      <c r="K254" s="208" t="str">
        <f>INDEX('Revenue by Customer'!L:L,MATCH('Full Customer List'!$B254,'Revenue by Customer'!$A:$A,0))</f>
        <v/>
      </c>
      <c r="L254" s="208" t="str">
        <f>INDEX('Revenue by Customer'!M:M,MATCH('Full Customer List'!$B254,'Revenue by Customer'!$A:$A,0))</f>
        <v/>
      </c>
      <c r="M254" s="208" t="str">
        <f>INDEX('Revenue by Customer'!N:N,MATCH('Full Customer List'!$B254,'Revenue by Customer'!$A:$A,0))</f>
        <v/>
      </c>
      <c r="N254" s="208" t="str">
        <f>INDEX('Revenue by Customer'!O:O,MATCH('Full Customer List'!$B254,'Revenue by Customer'!$A:$A,0))</f>
        <v/>
      </c>
      <c r="O254" s="208" t="str">
        <f>INDEX('Revenue by Customer'!P:P,MATCH('Full Customer List'!$B254,'Revenue by Customer'!$A:$A,0))</f>
        <v/>
      </c>
      <c r="P254" s="208" t="str">
        <f>INDEX('Revenue by Customer'!Q:Q,MATCH('Full Customer List'!$B254,'Revenue by Customer'!$A:$A,0))</f>
        <v/>
      </c>
      <c r="Q254" s="208" t="str">
        <f>INDEX('Revenue by Customer'!R:R,MATCH('Full Customer List'!$B254,'Revenue by Customer'!$A:$A,0))</f>
        <v/>
      </c>
      <c r="R254" s="208" t="str">
        <f>INDEX('Revenue by Customer'!S:S,MATCH('Full Customer List'!$B254,'Revenue by Customer'!$A:$A,0))</f>
        <v/>
      </c>
      <c r="S254" s="208" t="str">
        <f>INDEX('Revenue by Customer'!T:T,MATCH('Full Customer List'!$B254,'Revenue by Customer'!$A:$A,0))</f>
        <v/>
      </c>
      <c r="T254" s="208" t="str">
        <f>INDEX('Revenue by Customer'!U:U,MATCH('Full Customer List'!$B254,'Revenue by Customer'!$A:$A,0))</f>
        <v/>
      </c>
      <c r="U254" s="208" t="str">
        <f>INDEX('Revenue by Customer'!V:V,MATCH('Full Customer List'!$B254,'Revenue by Customer'!$A:$A,0))</f>
        <v/>
      </c>
      <c r="V254" s="208" t="str">
        <f>INDEX('Revenue by Customer'!W:W,MATCH('Full Customer List'!$B254,'Revenue by Customer'!$A:$A,0))</f>
        <v/>
      </c>
      <c r="W254" s="208" t="str">
        <f>INDEX('Revenue by Customer'!X:X,MATCH('Full Customer List'!$B254,'Revenue by Customer'!$A:$A,0))</f>
        <v/>
      </c>
      <c r="X254" s="208" t="str">
        <f>INDEX('Revenue by Customer'!Y:Y,MATCH('Full Customer List'!$B254,'Revenue by Customer'!$A:$A,0))</f>
        <v/>
      </c>
      <c r="Y254" s="208">
        <f>INDEX('Revenue by Customer'!Z:Z,MATCH('Full Customer List'!$B254,'Revenue by Customer'!$A:$A,0))</f>
        <v>310</v>
      </c>
      <c r="Z254" s="208">
        <f>INDEX('Revenue by Customer'!AA:AA,MATCH('Full Customer List'!$B254,'Revenue by Customer'!$A:$A,0))</f>
        <v>310</v>
      </c>
      <c r="AA254" s="208">
        <f>INDEX('Revenue by Customer'!AB:AB,MATCH('Full Customer List'!$B254,'Revenue by Customer'!$A:$A,0))</f>
        <v>310</v>
      </c>
      <c r="AB254" s="208">
        <f>INDEX('Revenue by Customer'!AC:AC,MATCH('Full Customer List'!$B254,'Revenue by Customer'!$A:$A,0))</f>
        <v>310</v>
      </c>
    </row>
    <row r="255" spans="2:28" ht="12" customHeight="1">
      <c r="B255" s="175" t="s">
        <v>913</v>
      </c>
      <c r="C255" s="175" t="str">
        <f>INDEX('Customer List'!$B:$B,MATCH('Full Customer List'!$B255,'Customer List'!$A:$A,0))</f>
        <v>Active</v>
      </c>
      <c r="D255" s="175" t="str">
        <f>INDEX('Customer List'!$C:$C,MATCH('Full Customer List'!$B255,'Customer List'!$A:$A,0))</f>
        <v>Property manager</v>
      </c>
      <c r="E255" s="175" t="str">
        <f>INDEX('Customer List Mapping'!$C:$C,MATCH('Full Customer List'!D255,'Customer List Mapping'!$B:$B,0))</f>
        <v>Property Manager</v>
      </c>
      <c r="F255" s="208">
        <f>INDEX('Customer List'!$K:$K,MATCH('Full Customer List'!$B255,'Customer List'!$A:$A,0))</f>
        <v>4</v>
      </c>
      <c r="G255" s="208"/>
      <c r="H255" s="215">
        <v>46174</v>
      </c>
      <c r="I255" s="215"/>
      <c r="J255" s="208" t="str">
        <f>INDEX('Revenue by Customer'!K:K,MATCH('Full Customer List'!$B255,'Revenue by Customer'!$A:$A,0))</f>
        <v/>
      </c>
      <c r="K255" s="208" t="str">
        <f>INDEX('Revenue by Customer'!L:L,MATCH('Full Customer List'!$B255,'Revenue by Customer'!$A:$A,0))</f>
        <v/>
      </c>
      <c r="L255" s="208" t="str">
        <f>INDEX('Revenue by Customer'!M:M,MATCH('Full Customer List'!$B255,'Revenue by Customer'!$A:$A,0))</f>
        <v/>
      </c>
      <c r="M255" s="208" t="str">
        <f>INDEX('Revenue by Customer'!N:N,MATCH('Full Customer List'!$B255,'Revenue by Customer'!$A:$A,0))</f>
        <v/>
      </c>
      <c r="N255" s="208" t="str">
        <f>INDEX('Revenue by Customer'!O:O,MATCH('Full Customer List'!$B255,'Revenue by Customer'!$A:$A,0))</f>
        <v/>
      </c>
      <c r="O255" s="208" t="str">
        <f>INDEX('Revenue by Customer'!P:P,MATCH('Full Customer List'!$B255,'Revenue by Customer'!$A:$A,0))</f>
        <v/>
      </c>
      <c r="P255" s="208" t="str">
        <f>INDEX('Revenue by Customer'!Q:Q,MATCH('Full Customer List'!$B255,'Revenue by Customer'!$A:$A,0))</f>
        <v/>
      </c>
      <c r="Q255" s="208" t="str">
        <f>INDEX('Revenue by Customer'!R:R,MATCH('Full Customer List'!$B255,'Revenue by Customer'!$A:$A,0))</f>
        <v/>
      </c>
      <c r="R255" s="208" t="str">
        <f>INDEX('Revenue by Customer'!S:S,MATCH('Full Customer List'!$B255,'Revenue by Customer'!$A:$A,0))</f>
        <v/>
      </c>
      <c r="S255" s="208" t="str">
        <f>INDEX('Revenue by Customer'!T:T,MATCH('Full Customer List'!$B255,'Revenue by Customer'!$A:$A,0))</f>
        <v/>
      </c>
      <c r="T255" s="208" t="str">
        <f>INDEX('Revenue by Customer'!U:U,MATCH('Full Customer List'!$B255,'Revenue by Customer'!$A:$A,0))</f>
        <v/>
      </c>
      <c r="U255" s="208" t="str">
        <f>INDEX('Revenue by Customer'!V:V,MATCH('Full Customer List'!$B255,'Revenue by Customer'!$A:$A,0))</f>
        <v/>
      </c>
      <c r="V255" s="208" t="str">
        <f>INDEX('Revenue by Customer'!W:W,MATCH('Full Customer List'!$B255,'Revenue by Customer'!$A:$A,0))</f>
        <v/>
      </c>
      <c r="W255" s="208" t="str">
        <f>INDEX('Revenue by Customer'!X:X,MATCH('Full Customer List'!$B255,'Revenue by Customer'!$A:$A,0))</f>
        <v/>
      </c>
      <c r="X255" s="208" t="str">
        <f>INDEX('Revenue by Customer'!Y:Y,MATCH('Full Customer List'!$B255,'Revenue by Customer'!$A:$A,0))</f>
        <v/>
      </c>
      <c r="Y255" s="208" t="str">
        <f>INDEX('Revenue by Customer'!Z:Z,MATCH('Full Customer List'!$B255,'Revenue by Customer'!$A:$A,0))</f>
        <v/>
      </c>
      <c r="Z255" s="208" t="str">
        <f>INDEX('Revenue by Customer'!AA:AA,MATCH('Full Customer List'!$B255,'Revenue by Customer'!$A:$A,0))</f>
        <v/>
      </c>
      <c r="AA255" s="208">
        <f>INDEX('Revenue by Customer'!AB:AB,MATCH('Full Customer List'!$B255,'Revenue by Customer'!$A:$A,0))</f>
        <v>811</v>
      </c>
      <c r="AB255" s="208">
        <f>INDEX('Revenue by Customer'!AC:AC,MATCH('Full Customer List'!$B255,'Revenue by Customer'!$A:$A,0))</f>
        <v>418</v>
      </c>
    </row>
    <row r="256" spans="2:28" ht="12" customHeight="1">
      <c r="B256" s="175" t="s">
        <v>915</v>
      </c>
      <c r="C256" s="175" t="str">
        <f>INDEX('Customer List'!$B:$B,MATCH('Full Customer List'!$B256,'Customer List'!$A:$A,0))</f>
        <v>Active</v>
      </c>
      <c r="D256" s="175" t="str">
        <f>INDEX('Customer List'!$C:$C,MATCH('Full Customer List'!$B256,'Customer List'!$A:$A,0))</f>
        <v>STR owner</v>
      </c>
      <c r="E256" s="175" t="str">
        <f>INDEX('Customer List Mapping'!$C:$C,MATCH('Full Customer List'!D256,'Customer List Mapping'!$B:$B,0))</f>
        <v>STR Owner</v>
      </c>
      <c r="F256" s="208">
        <f>INDEX('Customer List'!$K:$K,MATCH('Full Customer List'!$B256,'Customer List'!$A:$A,0))</f>
        <v>0</v>
      </c>
      <c r="G256" s="208"/>
      <c r="H256" s="215">
        <v>45992</v>
      </c>
      <c r="I256" s="215"/>
      <c r="J256" s="208" t="str">
        <f>INDEX('Revenue by Customer'!K:K,MATCH('Full Customer List'!$B256,'Revenue by Customer'!$A:$A,0))</f>
        <v/>
      </c>
      <c r="K256" s="208" t="str">
        <f>INDEX('Revenue by Customer'!L:L,MATCH('Full Customer List'!$B256,'Revenue by Customer'!$A:$A,0))</f>
        <v/>
      </c>
      <c r="L256" s="208" t="str">
        <f>INDEX('Revenue by Customer'!M:M,MATCH('Full Customer List'!$B256,'Revenue by Customer'!$A:$A,0))</f>
        <v/>
      </c>
      <c r="M256" s="208" t="str">
        <f>INDEX('Revenue by Customer'!N:N,MATCH('Full Customer List'!$B256,'Revenue by Customer'!$A:$A,0))</f>
        <v/>
      </c>
      <c r="N256" s="208" t="str">
        <f>INDEX('Revenue by Customer'!O:O,MATCH('Full Customer List'!$B256,'Revenue by Customer'!$A:$A,0))</f>
        <v/>
      </c>
      <c r="O256" s="208" t="str">
        <f>INDEX('Revenue by Customer'!P:P,MATCH('Full Customer List'!$B256,'Revenue by Customer'!$A:$A,0))</f>
        <v/>
      </c>
      <c r="P256" s="208" t="str">
        <f>INDEX('Revenue by Customer'!Q:Q,MATCH('Full Customer List'!$B256,'Revenue by Customer'!$A:$A,0))</f>
        <v/>
      </c>
      <c r="Q256" s="208" t="str">
        <f>INDEX('Revenue by Customer'!R:R,MATCH('Full Customer List'!$B256,'Revenue by Customer'!$A:$A,0))</f>
        <v/>
      </c>
      <c r="R256" s="208" t="str">
        <f>INDEX('Revenue by Customer'!S:S,MATCH('Full Customer List'!$B256,'Revenue by Customer'!$A:$A,0))</f>
        <v/>
      </c>
      <c r="S256" s="208" t="str">
        <f>INDEX('Revenue by Customer'!T:T,MATCH('Full Customer List'!$B256,'Revenue by Customer'!$A:$A,0))</f>
        <v/>
      </c>
      <c r="T256" s="208" t="str">
        <f>INDEX('Revenue by Customer'!U:U,MATCH('Full Customer List'!$B256,'Revenue by Customer'!$A:$A,0))</f>
        <v/>
      </c>
      <c r="U256" s="208">
        <f>INDEX('Revenue by Customer'!V:V,MATCH('Full Customer List'!$B256,'Revenue by Customer'!$A:$A,0))</f>
        <v>150</v>
      </c>
      <c r="V256" s="208">
        <f>INDEX('Revenue by Customer'!W:W,MATCH('Full Customer List'!$B256,'Revenue by Customer'!$A:$A,0))</f>
        <v>150</v>
      </c>
      <c r="W256" s="208">
        <f>INDEX('Revenue by Customer'!X:X,MATCH('Full Customer List'!$B256,'Revenue by Customer'!$A:$A,0))</f>
        <v>165</v>
      </c>
      <c r="X256" s="208">
        <f>INDEX('Revenue by Customer'!Y:Y,MATCH('Full Customer List'!$B256,'Revenue by Customer'!$A:$A,0))</f>
        <v>150</v>
      </c>
      <c r="Y256" s="208">
        <f>INDEX('Revenue by Customer'!Z:Z,MATCH('Full Customer List'!$B256,'Revenue by Customer'!$A:$A,0))</f>
        <v>150</v>
      </c>
      <c r="Z256" s="208">
        <f>INDEX('Revenue by Customer'!AA:AA,MATCH('Full Customer List'!$B256,'Revenue by Customer'!$A:$A,0))</f>
        <v>150</v>
      </c>
      <c r="AA256" s="208">
        <f>INDEX('Revenue by Customer'!AB:AB,MATCH('Full Customer List'!$B256,'Revenue by Customer'!$A:$A,0))</f>
        <v>150</v>
      </c>
      <c r="AB256" s="208">
        <f>INDEX('Revenue by Customer'!AC:AC,MATCH('Full Customer List'!$B256,'Revenue by Customer'!$A:$A,0))</f>
        <v>150</v>
      </c>
    </row>
    <row r="257" spans="2:28" ht="12" customHeight="1">
      <c r="B257" s="175" t="s">
        <v>916</v>
      </c>
      <c r="C257" s="175" t="str">
        <f>INDEX('Customer List'!$B:$B,MATCH('Full Customer List'!$B257,'Customer List'!$A:$A,0))</f>
        <v>Active</v>
      </c>
      <c r="D257" s="175" t="str">
        <f>INDEX('Customer List'!$C:$C,MATCH('Full Customer List'!$B257,'Customer List'!$A:$A,0))</f>
        <v>Property manager</v>
      </c>
      <c r="E257" s="175" t="str">
        <f>INDEX('Customer List Mapping'!$C:$C,MATCH('Full Customer List'!D257,'Customer List Mapping'!$B:$B,0))</f>
        <v>Property Manager</v>
      </c>
      <c r="F257" s="208">
        <f>INDEX('Customer List'!$K:$K,MATCH('Full Customer List'!$B257,'Customer List'!$A:$A,0))</f>
        <v>3</v>
      </c>
      <c r="G257" s="208"/>
      <c r="H257" s="215">
        <v>46174</v>
      </c>
      <c r="I257" s="215"/>
      <c r="J257" s="208" t="str">
        <f>INDEX('Revenue by Customer'!K:K,MATCH('Full Customer List'!$B257,'Revenue by Customer'!$A:$A,0))</f>
        <v/>
      </c>
      <c r="K257" s="208" t="str">
        <f>INDEX('Revenue by Customer'!L:L,MATCH('Full Customer List'!$B257,'Revenue by Customer'!$A:$A,0))</f>
        <v/>
      </c>
      <c r="L257" s="208" t="str">
        <f>INDEX('Revenue by Customer'!M:M,MATCH('Full Customer List'!$B257,'Revenue by Customer'!$A:$A,0))</f>
        <v/>
      </c>
      <c r="M257" s="208" t="str">
        <f>INDEX('Revenue by Customer'!N:N,MATCH('Full Customer List'!$B257,'Revenue by Customer'!$A:$A,0))</f>
        <v/>
      </c>
      <c r="N257" s="208" t="str">
        <f>INDEX('Revenue by Customer'!O:O,MATCH('Full Customer List'!$B257,'Revenue by Customer'!$A:$A,0))</f>
        <v/>
      </c>
      <c r="O257" s="208" t="str">
        <f>INDEX('Revenue by Customer'!P:P,MATCH('Full Customer List'!$B257,'Revenue by Customer'!$A:$A,0))</f>
        <v/>
      </c>
      <c r="P257" s="208" t="str">
        <f>INDEX('Revenue by Customer'!Q:Q,MATCH('Full Customer List'!$B257,'Revenue by Customer'!$A:$A,0))</f>
        <v/>
      </c>
      <c r="Q257" s="208" t="str">
        <f>INDEX('Revenue by Customer'!R:R,MATCH('Full Customer List'!$B257,'Revenue by Customer'!$A:$A,0))</f>
        <v/>
      </c>
      <c r="R257" s="208" t="str">
        <f>INDEX('Revenue by Customer'!S:S,MATCH('Full Customer List'!$B257,'Revenue by Customer'!$A:$A,0))</f>
        <v/>
      </c>
      <c r="S257" s="208" t="str">
        <f>INDEX('Revenue by Customer'!T:T,MATCH('Full Customer List'!$B257,'Revenue by Customer'!$A:$A,0))</f>
        <v/>
      </c>
      <c r="T257" s="208" t="str">
        <f>INDEX('Revenue by Customer'!U:U,MATCH('Full Customer List'!$B257,'Revenue by Customer'!$A:$A,0))</f>
        <v/>
      </c>
      <c r="U257" s="208" t="str">
        <f>INDEX('Revenue by Customer'!V:V,MATCH('Full Customer List'!$B257,'Revenue by Customer'!$A:$A,0))</f>
        <v/>
      </c>
      <c r="V257" s="208" t="str">
        <f>INDEX('Revenue by Customer'!W:W,MATCH('Full Customer List'!$B257,'Revenue by Customer'!$A:$A,0))</f>
        <v/>
      </c>
      <c r="W257" s="208" t="str">
        <f>INDEX('Revenue by Customer'!X:X,MATCH('Full Customer List'!$B257,'Revenue by Customer'!$A:$A,0))</f>
        <v/>
      </c>
      <c r="X257" s="208" t="str">
        <f>INDEX('Revenue by Customer'!Y:Y,MATCH('Full Customer List'!$B257,'Revenue by Customer'!$A:$A,0))</f>
        <v/>
      </c>
      <c r="Y257" s="208" t="str">
        <f>INDEX('Revenue by Customer'!Z:Z,MATCH('Full Customer List'!$B257,'Revenue by Customer'!$A:$A,0))</f>
        <v/>
      </c>
      <c r="Z257" s="208" t="str">
        <f>INDEX('Revenue by Customer'!AA:AA,MATCH('Full Customer List'!$B257,'Revenue by Customer'!$A:$A,0))</f>
        <v/>
      </c>
      <c r="AA257" s="208">
        <f>INDEX('Revenue by Customer'!AB:AB,MATCH('Full Customer List'!$B257,'Revenue by Customer'!$A:$A,0))</f>
        <v>833.5</v>
      </c>
      <c r="AB257" s="208">
        <f>INDEX('Revenue by Customer'!AC:AC,MATCH('Full Customer List'!$B257,'Revenue by Customer'!$A:$A,0))</f>
        <v>373</v>
      </c>
    </row>
    <row r="258" spans="2:28" ht="12" customHeight="1">
      <c r="B258" s="175" t="s">
        <v>917</v>
      </c>
      <c r="C258" s="175" t="str">
        <f>INDEX('Customer List'!$B:$B,MATCH('Full Customer List'!$B258,'Customer List'!$A:$A,0))</f>
        <v>Former client</v>
      </c>
      <c r="D258" s="175" t="str">
        <f>INDEX('Customer List'!$C:$C,MATCH('Full Customer List'!$B258,'Customer List'!$A:$A,0))</f>
        <v>Tax client only</v>
      </c>
      <c r="E258" s="175" t="str">
        <f>INDEX('Customer List Mapping'!$C:$C,MATCH('Full Customer List'!D258,'Customer List Mapping'!$B:$B,0))</f>
        <v>Tax-Only Client</v>
      </c>
      <c r="F258" s="208" t="str">
        <f>INDEX('Customer List'!$K:$K,MATCH('Full Customer List'!$B258,'Customer List'!$A:$A,0))</f>
        <v/>
      </c>
      <c r="G258" s="208"/>
      <c r="H258" s="215">
        <v>46023</v>
      </c>
      <c r="I258" s="215"/>
      <c r="J258" s="208" t="str">
        <f>INDEX('Revenue by Customer'!K:K,MATCH('Full Customer List'!$B258,'Revenue by Customer'!$A:$A,0))</f>
        <v/>
      </c>
      <c r="K258" s="208" t="str">
        <f>INDEX('Revenue by Customer'!L:L,MATCH('Full Customer List'!$B258,'Revenue by Customer'!$A:$A,0))</f>
        <v/>
      </c>
      <c r="L258" s="208" t="str">
        <f>INDEX('Revenue by Customer'!M:M,MATCH('Full Customer List'!$B258,'Revenue by Customer'!$A:$A,0))</f>
        <v/>
      </c>
      <c r="M258" s="208" t="str">
        <f>INDEX('Revenue by Customer'!N:N,MATCH('Full Customer List'!$B258,'Revenue by Customer'!$A:$A,0))</f>
        <v/>
      </c>
      <c r="N258" s="208" t="str">
        <f>INDEX('Revenue by Customer'!O:O,MATCH('Full Customer List'!$B258,'Revenue by Customer'!$A:$A,0))</f>
        <v/>
      </c>
      <c r="O258" s="208" t="str">
        <f>INDEX('Revenue by Customer'!P:P,MATCH('Full Customer List'!$B258,'Revenue by Customer'!$A:$A,0))</f>
        <v/>
      </c>
      <c r="P258" s="208" t="str">
        <f>INDEX('Revenue by Customer'!Q:Q,MATCH('Full Customer List'!$B258,'Revenue by Customer'!$A:$A,0))</f>
        <v/>
      </c>
      <c r="Q258" s="208" t="str">
        <f>INDEX('Revenue by Customer'!R:R,MATCH('Full Customer List'!$B258,'Revenue by Customer'!$A:$A,0))</f>
        <v/>
      </c>
      <c r="R258" s="208" t="str">
        <f>INDEX('Revenue by Customer'!S:S,MATCH('Full Customer List'!$B258,'Revenue by Customer'!$A:$A,0))</f>
        <v/>
      </c>
      <c r="S258" s="208" t="str">
        <f>INDEX('Revenue by Customer'!T:T,MATCH('Full Customer List'!$B258,'Revenue by Customer'!$A:$A,0))</f>
        <v/>
      </c>
      <c r="T258" s="208" t="str">
        <f>INDEX('Revenue by Customer'!U:U,MATCH('Full Customer List'!$B258,'Revenue by Customer'!$A:$A,0))</f>
        <v/>
      </c>
      <c r="U258" s="208" t="str">
        <f>INDEX('Revenue by Customer'!V:V,MATCH('Full Customer List'!$B258,'Revenue by Customer'!$A:$A,0))</f>
        <v/>
      </c>
      <c r="V258" s="208">
        <f>INDEX('Revenue by Customer'!W:W,MATCH('Full Customer List'!$B258,'Revenue by Customer'!$A:$A,0))</f>
        <v>1125</v>
      </c>
      <c r="W258" s="208" t="str">
        <f>INDEX('Revenue by Customer'!X:X,MATCH('Full Customer List'!$B258,'Revenue by Customer'!$A:$A,0))</f>
        <v/>
      </c>
      <c r="X258" s="208" t="str">
        <f>INDEX('Revenue by Customer'!Y:Y,MATCH('Full Customer List'!$B258,'Revenue by Customer'!$A:$A,0))</f>
        <v/>
      </c>
      <c r="Y258" s="208" t="str">
        <f>INDEX('Revenue by Customer'!Z:Z,MATCH('Full Customer List'!$B258,'Revenue by Customer'!$A:$A,0))</f>
        <v/>
      </c>
      <c r="Z258" s="208" t="str">
        <f>INDEX('Revenue by Customer'!AA:AA,MATCH('Full Customer List'!$B258,'Revenue by Customer'!$A:$A,0))</f>
        <v/>
      </c>
      <c r="AA258" s="208" t="str">
        <f>INDEX('Revenue by Customer'!AB:AB,MATCH('Full Customer List'!$B258,'Revenue by Customer'!$A:$A,0))</f>
        <v/>
      </c>
      <c r="AB258" s="208" t="str">
        <f>INDEX('Revenue by Customer'!AC:AC,MATCH('Full Customer List'!$B258,'Revenue by Customer'!$A:$A,0))</f>
        <v/>
      </c>
    </row>
    <row r="259" spans="2:28" ht="12" customHeight="1">
      <c r="B259" s="175" t="s">
        <v>918</v>
      </c>
      <c r="C259" s="175" t="str">
        <f>INDEX('Customer List'!$B:$B,MATCH('Full Customer List'!$B259,'Customer List'!$A:$A,0))</f>
        <v>Onboarding</v>
      </c>
      <c r="D259" s="175" t="str">
        <f>INDEX('Customer List'!$C:$C,MATCH('Full Customer List'!$B259,'Customer List'!$A:$A,0))</f>
        <v>Property manager</v>
      </c>
      <c r="E259" s="175" t="str">
        <f>INDEX('Customer List Mapping'!$C:$C,MATCH('Full Customer List'!D259,'Customer List Mapping'!$B:$B,0))</f>
        <v>Property Manager</v>
      </c>
      <c r="F259" s="208">
        <f>INDEX('Customer List'!$K:$K,MATCH('Full Customer List'!$B259,'Customer List'!$A:$A,0))</f>
        <v>6</v>
      </c>
      <c r="G259" s="208"/>
      <c r="H259" s="215">
        <v>46204</v>
      </c>
      <c r="I259" s="215"/>
      <c r="J259" s="208" t="str">
        <f>INDEX('Revenue by Customer'!K:K,MATCH('Full Customer List'!$B259,'Revenue by Customer'!$A:$A,0))</f>
        <v/>
      </c>
      <c r="K259" s="208" t="str">
        <f>INDEX('Revenue by Customer'!L:L,MATCH('Full Customer List'!$B259,'Revenue by Customer'!$A:$A,0))</f>
        <v/>
      </c>
      <c r="L259" s="208" t="str">
        <f>INDEX('Revenue by Customer'!M:M,MATCH('Full Customer List'!$B259,'Revenue by Customer'!$A:$A,0))</f>
        <v/>
      </c>
      <c r="M259" s="208" t="str">
        <f>INDEX('Revenue by Customer'!N:N,MATCH('Full Customer List'!$B259,'Revenue by Customer'!$A:$A,0))</f>
        <v/>
      </c>
      <c r="N259" s="208" t="str">
        <f>INDEX('Revenue by Customer'!O:O,MATCH('Full Customer List'!$B259,'Revenue by Customer'!$A:$A,0))</f>
        <v/>
      </c>
      <c r="O259" s="208" t="str">
        <f>INDEX('Revenue by Customer'!P:P,MATCH('Full Customer List'!$B259,'Revenue by Customer'!$A:$A,0))</f>
        <v/>
      </c>
      <c r="P259" s="208" t="str">
        <f>INDEX('Revenue by Customer'!Q:Q,MATCH('Full Customer List'!$B259,'Revenue by Customer'!$A:$A,0))</f>
        <v/>
      </c>
      <c r="Q259" s="208" t="str">
        <f>INDEX('Revenue by Customer'!R:R,MATCH('Full Customer List'!$B259,'Revenue by Customer'!$A:$A,0))</f>
        <v/>
      </c>
      <c r="R259" s="208" t="str">
        <f>INDEX('Revenue by Customer'!S:S,MATCH('Full Customer List'!$B259,'Revenue by Customer'!$A:$A,0))</f>
        <v/>
      </c>
      <c r="S259" s="208" t="str">
        <f>INDEX('Revenue by Customer'!T:T,MATCH('Full Customer List'!$B259,'Revenue by Customer'!$A:$A,0))</f>
        <v/>
      </c>
      <c r="T259" s="208" t="str">
        <f>INDEX('Revenue by Customer'!U:U,MATCH('Full Customer List'!$B259,'Revenue by Customer'!$A:$A,0))</f>
        <v/>
      </c>
      <c r="U259" s="208" t="str">
        <f>INDEX('Revenue by Customer'!V:V,MATCH('Full Customer List'!$B259,'Revenue by Customer'!$A:$A,0))</f>
        <v/>
      </c>
      <c r="V259" s="208" t="str">
        <f>INDEX('Revenue by Customer'!W:W,MATCH('Full Customer List'!$B259,'Revenue by Customer'!$A:$A,0))</f>
        <v/>
      </c>
      <c r="W259" s="208" t="str">
        <f>INDEX('Revenue by Customer'!X:X,MATCH('Full Customer List'!$B259,'Revenue by Customer'!$A:$A,0))</f>
        <v/>
      </c>
      <c r="X259" s="208" t="str">
        <f>INDEX('Revenue by Customer'!Y:Y,MATCH('Full Customer List'!$B259,'Revenue by Customer'!$A:$A,0))</f>
        <v/>
      </c>
      <c r="Y259" s="208" t="str">
        <f>INDEX('Revenue by Customer'!Z:Z,MATCH('Full Customer List'!$B259,'Revenue by Customer'!$A:$A,0))</f>
        <v/>
      </c>
      <c r="Z259" s="208" t="str">
        <f>INDEX('Revenue by Customer'!AA:AA,MATCH('Full Customer List'!$B259,'Revenue by Customer'!$A:$A,0))</f>
        <v/>
      </c>
      <c r="AA259" s="208" t="str">
        <f>INDEX('Revenue by Customer'!AB:AB,MATCH('Full Customer List'!$B259,'Revenue by Customer'!$A:$A,0))</f>
        <v/>
      </c>
      <c r="AB259" s="208">
        <f>INDEX('Revenue by Customer'!AC:AC,MATCH('Full Customer List'!$B259,'Revenue by Customer'!$A:$A,0))</f>
        <v>1101</v>
      </c>
    </row>
    <row r="260" spans="2:28" ht="12" customHeight="1">
      <c r="B260" s="175" t="s">
        <v>919</v>
      </c>
      <c r="C260" s="175" t="str">
        <f>INDEX('Customer List'!$B:$B,MATCH('Full Customer List'!$B260,'Customer List'!$A:$A,0))</f>
        <v>Former client</v>
      </c>
      <c r="D260" s="175" t="str">
        <f>INDEX('Customer List'!$C:$C,MATCH('Full Customer List'!$B260,'Customer List'!$A:$A,0))</f>
        <v>Tax client only</v>
      </c>
      <c r="E260" s="175" t="str">
        <f>INDEX('Customer List Mapping'!$C:$C,MATCH('Full Customer List'!D260,'Customer List Mapping'!$B:$B,0))</f>
        <v>Tax-Only Client</v>
      </c>
      <c r="F260" s="208" t="str">
        <f>INDEX('Customer List'!$K:$K,MATCH('Full Customer List'!$B260,'Customer List'!$A:$A,0))</f>
        <v/>
      </c>
      <c r="G260" s="208"/>
      <c r="H260" s="215">
        <v>45901</v>
      </c>
      <c r="I260" s="215"/>
      <c r="J260" s="208" t="str">
        <f>INDEX('Revenue by Customer'!K:K,MATCH('Full Customer List'!$B260,'Revenue by Customer'!$A:$A,0))</f>
        <v/>
      </c>
      <c r="K260" s="208" t="str">
        <f>INDEX('Revenue by Customer'!L:L,MATCH('Full Customer List'!$B260,'Revenue by Customer'!$A:$A,0))</f>
        <v/>
      </c>
      <c r="L260" s="208" t="str">
        <f>INDEX('Revenue by Customer'!M:M,MATCH('Full Customer List'!$B260,'Revenue by Customer'!$A:$A,0))</f>
        <v/>
      </c>
      <c r="M260" s="208" t="str">
        <f>INDEX('Revenue by Customer'!N:N,MATCH('Full Customer List'!$B260,'Revenue by Customer'!$A:$A,0))</f>
        <v/>
      </c>
      <c r="N260" s="208" t="str">
        <f>INDEX('Revenue by Customer'!O:O,MATCH('Full Customer List'!$B260,'Revenue by Customer'!$A:$A,0))</f>
        <v/>
      </c>
      <c r="O260" s="208" t="str">
        <f>INDEX('Revenue by Customer'!P:P,MATCH('Full Customer List'!$B260,'Revenue by Customer'!$A:$A,0))</f>
        <v/>
      </c>
      <c r="P260" s="208" t="str">
        <f>INDEX('Revenue by Customer'!Q:Q,MATCH('Full Customer List'!$B260,'Revenue by Customer'!$A:$A,0))</f>
        <v/>
      </c>
      <c r="Q260" s="208" t="str">
        <f>INDEX('Revenue by Customer'!R:R,MATCH('Full Customer List'!$B260,'Revenue by Customer'!$A:$A,0))</f>
        <v/>
      </c>
      <c r="R260" s="208">
        <f>INDEX('Revenue by Customer'!S:S,MATCH('Full Customer List'!$B260,'Revenue by Customer'!$A:$A,0))</f>
        <v>1080</v>
      </c>
      <c r="S260" s="208" t="str">
        <f>INDEX('Revenue by Customer'!T:T,MATCH('Full Customer List'!$B260,'Revenue by Customer'!$A:$A,0))</f>
        <v/>
      </c>
      <c r="T260" s="208" t="str">
        <f>INDEX('Revenue by Customer'!U:U,MATCH('Full Customer List'!$B260,'Revenue by Customer'!$A:$A,0))</f>
        <v/>
      </c>
      <c r="U260" s="208" t="str">
        <f>INDEX('Revenue by Customer'!V:V,MATCH('Full Customer List'!$B260,'Revenue by Customer'!$A:$A,0))</f>
        <v/>
      </c>
      <c r="V260" s="208" t="str">
        <f>INDEX('Revenue by Customer'!W:W,MATCH('Full Customer List'!$B260,'Revenue by Customer'!$A:$A,0))</f>
        <v/>
      </c>
      <c r="W260" s="208" t="str">
        <f>INDEX('Revenue by Customer'!X:X,MATCH('Full Customer List'!$B260,'Revenue by Customer'!$A:$A,0))</f>
        <v/>
      </c>
      <c r="X260" s="208" t="str">
        <f>INDEX('Revenue by Customer'!Y:Y,MATCH('Full Customer List'!$B260,'Revenue by Customer'!$A:$A,0))</f>
        <v/>
      </c>
      <c r="Y260" s="208" t="str">
        <f>INDEX('Revenue by Customer'!Z:Z,MATCH('Full Customer List'!$B260,'Revenue by Customer'!$A:$A,0))</f>
        <v/>
      </c>
      <c r="Z260" s="208" t="str">
        <f>INDEX('Revenue by Customer'!AA:AA,MATCH('Full Customer List'!$B260,'Revenue by Customer'!$A:$A,0))</f>
        <v/>
      </c>
      <c r="AA260" s="208" t="str">
        <f>INDEX('Revenue by Customer'!AB:AB,MATCH('Full Customer List'!$B260,'Revenue by Customer'!$A:$A,0))</f>
        <v/>
      </c>
      <c r="AB260" s="208" t="str">
        <f>INDEX('Revenue by Customer'!AC:AC,MATCH('Full Customer List'!$B260,'Revenue by Customer'!$A:$A,0))</f>
        <v/>
      </c>
    </row>
    <row r="261" spans="2:28" ht="12" customHeight="1">
      <c r="B261" s="175" t="s">
        <v>920</v>
      </c>
      <c r="C261" s="175" t="str">
        <f>INDEX('Customer List'!$B:$B,MATCH('Full Customer List'!$B261,'Customer List'!$A:$A,0))</f>
        <v>Active</v>
      </c>
      <c r="D261" s="175" t="str">
        <f>INDEX('Customer List'!$C:$C,MATCH('Full Customer List'!$B261,'Customer List'!$A:$A,0))</f>
        <v>STR owner</v>
      </c>
      <c r="E261" s="175" t="str">
        <f>INDEX('Customer List Mapping'!$C:$C,MATCH('Full Customer List'!D261,'Customer List Mapping'!$B:$B,0))</f>
        <v>STR Owner</v>
      </c>
      <c r="F261" s="208" t="str">
        <f>INDEX('Customer List'!$K:$K,MATCH('Full Customer List'!$B261,'Customer List'!$A:$A,0))</f>
        <v/>
      </c>
      <c r="G261" s="208"/>
      <c r="H261" s="215">
        <v>46113</v>
      </c>
      <c r="I261" s="215"/>
      <c r="J261" s="208" t="str">
        <f>INDEX('Revenue by Customer'!K:K,MATCH('Full Customer List'!$B261,'Revenue by Customer'!$A:$A,0))</f>
        <v/>
      </c>
      <c r="K261" s="208" t="str">
        <f>INDEX('Revenue by Customer'!L:L,MATCH('Full Customer List'!$B261,'Revenue by Customer'!$A:$A,0))</f>
        <v/>
      </c>
      <c r="L261" s="208" t="str">
        <f>INDEX('Revenue by Customer'!M:M,MATCH('Full Customer List'!$B261,'Revenue by Customer'!$A:$A,0))</f>
        <v/>
      </c>
      <c r="M261" s="208" t="str">
        <f>INDEX('Revenue by Customer'!N:N,MATCH('Full Customer List'!$B261,'Revenue by Customer'!$A:$A,0))</f>
        <v/>
      </c>
      <c r="N261" s="208" t="str">
        <f>INDEX('Revenue by Customer'!O:O,MATCH('Full Customer List'!$B261,'Revenue by Customer'!$A:$A,0))</f>
        <v/>
      </c>
      <c r="O261" s="208" t="str">
        <f>INDEX('Revenue by Customer'!P:P,MATCH('Full Customer List'!$B261,'Revenue by Customer'!$A:$A,0))</f>
        <v/>
      </c>
      <c r="P261" s="208" t="str">
        <f>INDEX('Revenue by Customer'!Q:Q,MATCH('Full Customer List'!$B261,'Revenue by Customer'!$A:$A,0))</f>
        <v/>
      </c>
      <c r="Q261" s="208" t="str">
        <f>INDEX('Revenue by Customer'!R:R,MATCH('Full Customer List'!$B261,'Revenue by Customer'!$A:$A,0))</f>
        <v/>
      </c>
      <c r="R261" s="208" t="str">
        <f>INDEX('Revenue by Customer'!S:S,MATCH('Full Customer List'!$B261,'Revenue by Customer'!$A:$A,0))</f>
        <v/>
      </c>
      <c r="S261" s="208" t="str">
        <f>INDEX('Revenue by Customer'!T:T,MATCH('Full Customer List'!$B261,'Revenue by Customer'!$A:$A,0))</f>
        <v/>
      </c>
      <c r="T261" s="208" t="str">
        <f>INDEX('Revenue by Customer'!U:U,MATCH('Full Customer List'!$B261,'Revenue by Customer'!$A:$A,0))</f>
        <v/>
      </c>
      <c r="U261" s="208" t="str">
        <f>INDEX('Revenue by Customer'!V:V,MATCH('Full Customer List'!$B261,'Revenue by Customer'!$A:$A,0))</f>
        <v/>
      </c>
      <c r="V261" s="208" t="str">
        <f>INDEX('Revenue by Customer'!W:W,MATCH('Full Customer List'!$B261,'Revenue by Customer'!$A:$A,0))</f>
        <v/>
      </c>
      <c r="W261" s="208" t="str">
        <f>INDEX('Revenue by Customer'!X:X,MATCH('Full Customer List'!$B261,'Revenue by Customer'!$A:$A,0))</f>
        <v/>
      </c>
      <c r="X261" s="208" t="str">
        <f>INDEX('Revenue by Customer'!Y:Y,MATCH('Full Customer List'!$B261,'Revenue by Customer'!$A:$A,0))</f>
        <v/>
      </c>
      <c r="Y261" s="208">
        <f>INDEX('Revenue by Customer'!Z:Z,MATCH('Full Customer List'!$B261,'Revenue by Customer'!$A:$A,0))</f>
        <v>260</v>
      </c>
      <c r="Z261" s="208">
        <f>INDEX('Revenue by Customer'!AA:AA,MATCH('Full Customer List'!$B261,'Revenue by Customer'!$A:$A,0))</f>
        <v>260</v>
      </c>
      <c r="AA261" s="208">
        <f>INDEX('Revenue by Customer'!AB:AB,MATCH('Full Customer List'!$B261,'Revenue by Customer'!$A:$A,0))</f>
        <v>260</v>
      </c>
      <c r="AB261" s="208">
        <f>INDEX('Revenue by Customer'!AC:AC,MATCH('Full Customer List'!$B261,'Revenue by Customer'!$A:$A,0))</f>
        <v>260</v>
      </c>
    </row>
    <row r="262" spans="2:28" ht="12" customHeight="1">
      <c r="B262" s="175" t="s">
        <v>921</v>
      </c>
      <c r="C262" s="175" t="str">
        <f>INDEX('Customer List'!$B:$B,MATCH('Full Customer List'!$B262,'Customer List'!$A:$A,0))</f>
        <v>Former client</v>
      </c>
      <c r="D262" s="175" t="str">
        <f>INDEX('Customer List'!$C:$C,MATCH('Full Customer List'!$B262,'Customer List'!$A:$A,0))</f>
        <v>Small business</v>
      </c>
      <c r="E262" s="175" t="str">
        <f>INDEX('Customer List Mapping'!$C:$C,MATCH('Full Customer List'!D262,'Customer List Mapping'!$B:$B,0))</f>
        <v>Small Business</v>
      </c>
      <c r="F262" s="208" t="str">
        <f>INDEX('Customer List'!$K:$K,MATCH('Full Customer List'!$B262,'Customer List'!$A:$A,0))</f>
        <v/>
      </c>
      <c r="G262" s="208"/>
      <c r="H262" s="215">
        <v>44317</v>
      </c>
      <c r="I262" s="215">
        <v>46022</v>
      </c>
      <c r="J262" s="208">
        <f>INDEX('Revenue by Customer'!K:K,MATCH('Full Customer List'!$B262,'Revenue by Customer'!$A:$A,0))</f>
        <v>290</v>
      </c>
      <c r="K262" s="208">
        <f>INDEX('Revenue by Customer'!L:L,MATCH('Full Customer List'!$B262,'Revenue by Customer'!$A:$A,0))</f>
        <v>185</v>
      </c>
      <c r="L262" s="208">
        <f>INDEX('Revenue by Customer'!M:M,MATCH('Full Customer List'!$B262,'Revenue by Customer'!$A:$A,0))</f>
        <v>185</v>
      </c>
      <c r="M262" s="208">
        <f>INDEX('Revenue by Customer'!N:N,MATCH('Full Customer List'!$B262,'Revenue by Customer'!$A:$A,0))</f>
        <v>185</v>
      </c>
      <c r="N262" s="208">
        <f>INDEX('Revenue by Customer'!O:O,MATCH('Full Customer List'!$B262,'Revenue by Customer'!$A:$A,0))</f>
        <v>185</v>
      </c>
      <c r="O262" s="208">
        <f>INDEX('Revenue by Customer'!P:P,MATCH('Full Customer List'!$B262,'Revenue by Customer'!$A:$A,0))</f>
        <v>185</v>
      </c>
      <c r="P262" s="208">
        <f>INDEX('Revenue by Customer'!Q:Q,MATCH('Full Customer List'!$B262,'Revenue by Customer'!$A:$A,0))</f>
        <v>185</v>
      </c>
      <c r="Q262" s="208">
        <f>INDEX('Revenue by Customer'!R:R,MATCH('Full Customer List'!$B262,'Revenue by Customer'!$A:$A,0))</f>
        <v>185</v>
      </c>
      <c r="R262" s="208">
        <f>INDEX('Revenue by Customer'!S:S,MATCH('Full Customer List'!$B262,'Revenue by Customer'!$A:$A,0))</f>
        <v>185</v>
      </c>
      <c r="S262" s="208">
        <f>INDEX('Revenue by Customer'!T:T,MATCH('Full Customer List'!$B262,'Revenue by Customer'!$A:$A,0))</f>
        <v>185</v>
      </c>
      <c r="T262" s="208">
        <f>INDEX('Revenue by Customer'!U:U,MATCH('Full Customer List'!$B262,'Revenue by Customer'!$A:$A,0))</f>
        <v>185</v>
      </c>
      <c r="U262" s="208">
        <f>INDEX('Revenue by Customer'!V:V,MATCH('Full Customer List'!$B262,'Revenue by Customer'!$A:$A,0))</f>
        <v>185</v>
      </c>
      <c r="V262" s="208" t="str">
        <f>INDEX('Revenue by Customer'!W:W,MATCH('Full Customer List'!$B262,'Revenue by Customer'!$A:$A,0))</f>
        <v/>
      </c>
      <c r="W262" s="208">
        <f>INDEX('Revenue by Customer'!X:X,MATCH('Full Customer List'!$B262,'Revenue by Customer'!$A:$A,0))</f>
        <v>75</v>
      </c>
      <c r="X262" s="208" t="str">
        <f>INDEX('Revenue by Customer'!Y:Y,MATCH('Full Customer List'!$B262,'Revenue by Customer'!$A:$A,0))</f>
        <v/>
      </c>
      <c r="Y262" s="208" t="str">
        <f>INDEX('Revenue by Customer'!Z:Z,MATCH('Full Customer List'!$B262,'Revenue by Customer'!$A:$A,0))</f>
        <v/>
      </c>
      <c r="Z262" s="208" t="str">
        <f>INDEX('Revenue by Customer'!AA:AA,MATCH('Full Customer List'!$B262,'Revenue by Customer'!$A:$A,0))</f>
        <v/>
      </c>
      <c r="AA262" s="208" t="str">
        <f>INDEX('Revenue by Customer'!AB:AB,MATCH('Full Customer List'!$B262,'Revenue by Customer'!$A:$A,0))</f>
        <v/>
      </c>
      <c r="AB262" s="208" t="str">
        <f>INDEX('Revenue by Customer'!AC:AC,MATCH('Full Customer List'!$B262,'Revenue by Customer'!$A:$A,0))</f>
        <v/>
      </c>
    </row>
    <row r="263" spans="2:28" ht="12" customHeight="1">
      <c r="B263" s="175" t="s">
        <v>922</v>
      </c>
      <c r="C263" s="175" t="str">
        <f>INDEX('Customer List'!$B:$B,MATCH('Full Customer List'!$B263,'Customer List'!$A:$A,0))</f>
        <v>Former client</v>
      </c>
      <c r="D263" s="175" t="str">
        <f>INDEX('Customer List'!$C:$C,MATCH('Full Customer List'!$B263,'Customer List'!$A:$A,0))</f>
        <v>Short-term rental (departed)</v>
      </c>
      <c r="E263" s="175" t="str">
        <f>INDEX('Customer List Mapping'!$C:$C,MATCH('Full Customer List'!D263,'Customer List Mapping'!$B:$B,0))</f>
        <v>Short-Term Rental</v>
      </c>
      <c r="F263" s="208" t="str">
        <f>INDEX('Customer List'!$K:$K,MATCH('Full Customer List'!$B263,'Customer List'!$A:$A,0))</f>
        <v/>
      </c>
      <c r="G263" s="208"/>
      <c r="H263" s="215">
        <v>45870</v>
      </c>
      <c r="I263" s="215">
        <v>45930</v>
      </c>
      <c r="J263" s="208" t="str">
        <f>INDEX('Revenue by Customer'!K:K,MATCH('Full Customer List'!$B263,'Revenue by Customer'!$A:$A,0))</f>
        <v/>
      </c>
      <c r="K263" s="208" t="str">
        <f>INDEX('Revenue by Customer'!L:L,MATCH('Full Customer List'!$B263,'Revenue by Customer'!$A:$A,0))</f>
        <v/>
      </c>
      <c r="L263" s="208" t="str">
        <f>INDEX('Revenue by Customer'!M:M,MATCH('Full Customer List'!$B263,'Revenue by Customer'!$A:$A,0))</f>
        <v/>
      </c>
      <c r="M263" s="208" t="str">
        <f>INDEX('Revenue by Customer'!N:N,MATCH('Full Customer List'!$B263,'Revenue by Customer'!$A:$A,0))</f>
        <v/>
      </c>
      <c r="N263" s="208" t="str">
        <f>INDEX('Revenue by Customer'!O:O,MATCH('Full Customer List'!$B263,'Revenue by Customer'!$A:$A,0))</f>
        <v/>
      </c>
      <c r="O263" s="208" t="str">
        <f>INDEX('Revenue by Customer'!P:P,MATCH('Full Customer List'!$B263,'Revenue by Customer'!$A:$A,0))</f>
        <v/>
      </c>
      <c r="P263" s="208" t="str">
        <f>INDEX('Revenue by Customer'!Q:Q,MATCH('Full Customer List'!$B263,'Revenue by Customer'!$A:$A,0))</f>
        <v/>
      </c>
      <c r="Q263" s="208">
        <f>INDEX('Revenue by Customer'!R:R,MATCH('Full Customer List'!$B263,'Revenue by Customer'!$A:$A,0))</f>
        <v>640</v>
      </c>
      <c r="R263" s="208">
        <f>INDEX('Revenue by Customer'!S:S,MATCH('Full Customer List'!$B263,'Revenue by Customer'!$A:$A,0))</f>
        <v>340</v>
      </c>
      <c r="S263" s="208" t="str">
        <f>INDEX('Revenue by Customer'!T:T,MATCH('Full Customer List'!$B263,'Revenue by Customer'!$A:$A,0))</f>
        <v/>
      </c>
      <c r="T263" s="208" t="str">
        <f>INDEX('Revenue by Customer'!U:U,MATCH('Full Customer List'!$B263,'Revenue by Customer'!$A:$A,0))</f>
        <v/>
      </c>
      <c r="U263" s="208" t="str">
        <f>INDEX('Revenue by Customer'!V:V,MATCH('Full Customer List'!$B263,'Revenue by Customer'!$A:$A,0))</f>
        <v/>
      </c>
      <c r="V263" s="208" t="str">
        <f>INDEX('Revenue by Customer'!W:W,MATCH('Full Customer List'!$B263,'Revenue by Customer'!$A:$A,0))</f>
        <v/>
      </c>
      <c r="W263" s="208" t="str">
        <f>INDEX('Revenue by Customer'!X:X,MATCH('Full Customer List'!$B263,'Revenue by Customer'!$A:$A,0))</f>
        <v/>
      </c>
      <c r="X263" s="208" t="str">
        <f>INDEX('Revenue by Customer'!Y:Y,MATCH('Full Customer List'!$B263,'Revenue by Customer'!$A:$A,0))</f>
        <v/>
      </c>
      <c r="Y263" s="208" t="str">
        <f>INDEX('Revenue by Customer'!Z:Z,MATCH('Full Customer List'!$B263,'Revenue by Customer'!$A:$A,0))</f>
        <v/>
      </c>
      <c r="Z263" s="208" t="str">
        <f>INDEX('Revenue by Customer'!AA:AA,MATCH('Full Customer List'!$B263,'Revenue by Customer'!$A:$A,0))</f>
        <v/>
      </c>
      <c r="AA263" s="208" t="str">
        <f>INDEX('Revenue by Customer'!AB:AB,MATCH('Full Customer List'!$B263,'Revenue by Customer'!$A:$A,0))</f>
        <v/>
      </c>
      <c r="AB263" s="208" t="str">
        <f>INDEX('Revenue by Customer'!AC:AC,MATCH('Full Customer List'!$B263,'Revenue by Customer'!$A:$A,0))</f>
        <v/>
      </c>
    </row>
    <row r="264" spans="2:28" ht="12" customHeight="1">
      <c r="B264" s="175" t="s">
        <v>923</v>
      </c>
      <c r="C264" s="175" t="str">
        <f>INDEX('Customer List'!$B:$B,MATCH('Full Customer List'!$B264,'Customer List'!$A:$A,0))</f>
        <v>Onboarding</v>
      </c>
      <c r="D264" s="175" t="str">
        <f>INDEX('Customer List'!$C:$C,MATCH('Full Customer List'!$B264,'Customer List'!$A:$A,0))</f>
        <v>STR owner</v>
      </c>
      <c r="E264" s="175" t="str">
        <f>INDEX('Customer List Mapping'!$C:$C,MATCH('Full Customer List'!D264,'Customer List Mapping'!$B:$B,0))</f>
        <v>STR Owner</v>
      </c>
      <c r="F264" s="208" t="str">
        <f>INDEX('Customer List'!$K:$K,MATCH('Full Customer List'!$B264,'Customer List'!$A:$A,0))</f>
        <v/>
      </c>
      <c r="G264" s="208"/>
      <c r="H264" s="215">
        <v>46054</v>
      </c>
      <c r="I264" s="215"/>
      <c r="J264" s="208" t="str">
        <f>INDEX('Revenue by Customer'!K:K,MATCH('Full Customer List'!$B264,'Revenue by Customer'!$A:$A,0))</f>
        <v/>
      </c>
      <c r="K264" s="208" t="str">
        <f>INDEX('Revenue by Customer'!L:L,MATCH('Full Customer List'!$B264,'Revenue by Customer'!$A:$A,0))</f>
        <v/>
      </c>
      <c r="L264" s="208" t="str">
        <f>INDEX('Revenue by Customer'!M:M,MATCH('Full Customer List'!$B264,'Revenue by Customer'!$A:$A,0))</f>
        <v/>
      </c>
      <c r="M264" s="208" t="str">
        <f>INDEX('Revenue by Customer'!N:N,MATCH('Full Customer List'!$B264,'Revenue by Customer'!$A:$A,0))</f>
        <v/>
      </c>
      <c r="N264" s="208" t="str">
        <f>INDEX('Revenue by Customer'!O:O,MATCH('Full Customer List'!$B264,'Revenue by Customer'!$A:$A,0))</f>
        <v/>
      </c>
      <c r="O264" s="208" t="str">
        <f>INDEX('Revenue by Customer'!P:P,MATCH('Full Customer List'!$B264,'Revenue by Customer'!$A:$A,0))</f>
        <v/>
      </c>
      <c r="P264" s="208" t="str">
        <f>INDEX('Revenue by Customer'!Q:Q,MATCH('Full Customer List'!$B264,'Revenue by Customer'!$A:$A,0))</f>
        <v/>
      </c>
      <c r="Q264" s="208" t="str">
        <f>INDEX('Revenue by Customer'!R:R,MATCH('Full Customer List'!$B264,'Revenue by Customer'!$A:$A,0))</f>
        <v/>
      </c>
      <c r="R264" s="208" t="str">
        <f>INDEX('Revenue by Customer'!S:S,MATCH('Full Customer List'!$B264,'Revenue by Customer'!$A:$A,0))</f>
        <v/>
      </c>
      <c r="S264" s="208" t="str">
        <f>INDEX('Revenue by Customer'!T:T,MATCH('Full Customer List'!$B264,'Revenue by Customer'!$A:$A,0))</f>
        <v/>
      </c>
      <c r="T264" s="208" t="str">
        <f>INDEX('Revenue by Customer'!U:U,MATCH('Full Customer List'!$B264,'Revenue by Customer'!$A:$A,0))</f>
        <v/>
      </c>
      <c r="U264" s="208" t="str">
        <f>INDEX('Revenue by Customer'!V:V,MATCH('Full Customer List'!$B264,'Revenue by Customer'!$A:$A,0))</f>
        <v/>
      </c>
      <c r="V264" s="208" t="str">
        <f>INDEX('Revenue by Customer'!W:W,MATCH('Full Customer List'!$B264,'Revenue by Customer'!$A:$A,0))</f>
        <v/>
      </c>
      <c r="W264" s="208">
        <f>INDEX('Revenue by Customer'!X:X,MATCH('Full Customer List'!$B264,'Revenue by Customer'!$A:$A,0))</f>
        <v>975</v>
      </c>
      <c r="X264" s="208" t="str">
        <f>INDEX('Revenue by Customer'!Y:Y,MATCH('Full Customer List'!$B264,'Revenue by Customer'!$A:$A,0))</f>
        <v/>
      </c>
      <c r="Y264" s="208" t="str">
        <f>INDEX('Revenue by Customer'!Z:Z,MATCH('Full Customer List'!$B264,'Revenue by Customer'!$A:$A,0))</f>
        <v/>
      </c>
      <c r="Z264" s="208" t="str">
        <f>INDEX('Revenue by Customer'!AA:AA,MATCH('Full Customer List'!$B264,'Revenue by Customer'!$A:$A,0))</f>
        <v/>
      </c>
      <c r="AA264" s="208" t="str">
        <f>INDEX('Revenue by Customer'!AB:AB,MATCH('Full Customer List'!$B264,'Revenue by Customer'!$A:$A,0))</f>
        <v/>
      </c>
      <c r="AB264" s="208" t="str">
        <f>INDEX('Revenue by Customer'!AC:AC,MATCH('Full Customer List'!$B264,'Revenue by Customer'!$A:$A,0))</f>
        <v/>
      </c>
    </row>
    <row r="265" spans="2:28" ht="12" customHeight="1">
      <c r="B265" s="175" t="s">
        <v>924</v>
      </c>
      <c r="C265" s="175" t="str">
        <f>INDEX('Customer List'!$B:$B,MATCH('Full Customer List'!$B265,'Customer List'!$A:$A,0))</f>
        <v>Former client</v>
      </c>
      <c r="D265" s="175" t="str">
        <f>INDEX('Customer List'!$C:$C,MATCH('Full Customer List'!$B265,'Customer List'!$A:$A,0))</f>
        <v>Tax client only</v>
      </c>
      <c r="E265" s="175" t="str">
        <f>INDEX('Customer List Mapping'!$C:$C,MATCH('Full Customer List'!D265,'Customer List Mapping'!$B:$B,0))</f>
        <v>Tax-Only Client</v>
      </c>
      <c r="F265" s="208" t="str">
        <f>INDEX('Customer List'!$K:$K,MATCH('Full Customer List'!$B265,'Customer List'!$A:$A,0))</f>
        <v/>
      </c>
      <c r="G265" s="208"/>
      <c r="H265" s="215">
        <v>46054</v>
      </c>
      <c r="I265" s="215"/>
      <c r="J265" s="208" t="str">
        <f>INDEX('Revenue by Customer'!K:K,MATCH('Full Customer List'!$B265,'Revenue by Customer'!$A:$A,0))</f>
        <v/>
      </c>
      <c r="K265" s="208" t="str">
        <f>INDEX('Revenue by Customer'!L:L,MATCH('Full Customer List'!$B265,'Revenue by Customer'!$A:$A,0))</f>
        <v/>
      </c>
      <c r="L265" s="208" t="str">
        <f>INDEX('Revenue by Customer'!M:M,MATCH('Full Customer List'!$B265,'Revenue by Customer'!$A:$A,0))</f>
        <v/>
      </c>
      <c r="M265" s="208" t="str">
        <f>INDEX('Revenue by Customer'!N:N,MATCH('Full Customer List'!$B265,'Revenue by Customer'!$A:$A,0))</f>
        <v/>
      </c>
      <c r="N265" s="208" t="str">
        <f>INDEX('Revenue by Customer'!O:O,MATCH('Full Customer List'!$B265,'Revenue by Customer'!$A:$A,0))</f>
        <v/>
      </c>
      <c r="O265" s="208" t="str">
        <f>INDEX('Revenue by Customer'!P:P,MATCH('Full Customer List'!$B265,'Revenue by Customer'!$A:$A,0))</f>
        <v/>
      </c>
      <c r="P265" s="208" t="str">
        <f>INDEX('Revenue by Customer'!Q:Q,MATCH('Full Customer List'!$B265,'Revenue by Customer'!$A:$A,0))</f>
        <v/>
      </c>
      <c r="Q265" s="208" t="str">
        <f>INDEX('Revenue by Customer'!R:R,MATCH('Full Customer List'!$B265,'Revenue by Customer'!$A:$A,0))</f>
        <v/>
      </c>
      <c r="R265" s="208" t="str">
        <f>INDEX('Revenue by Customer'!S:S,MATCH('Full Customer List'!$B265,'Revenue by Customer'!$A:$A,0))</f>
        <v/>
      </c>
      <c r="S265" s="208" t="str">
        <f>INDEX('Revenue by Customer'!T:T,MATCH('Full Customer List'!$B265,'Revenue by Customer'!$A:$A,0))</f>
        <v/>
      </c>
      <c r="T265" s="208" t="str">
        <f>INDEX('Revenue by Customer'!U:U,MATCH('Full Customer List'!$B265,'Revenue by Customer'!$A:$A,0))</f>
        <v/>
      </c>
      <c r="U265" s="208" t="str">
        <f>INDEX('Revenue by Customer'!V:V,MATCH('Full Customer List'!$B265,'Revenue by Customer'!$A:$A,0))</f>
        <v/>
      </c>
      <c r="V265" s="208" t="str">
        <f>INDEX('Revenue by Customer'!W:W,MATCH('Full Customer List'!$B265,'Revenue by Customer'!$A:$A,0))</f>
        <v/>
      </c>
      <c r="W265" s="208">
        <f>INDEX('Revenue by Customer'!X:X,MATCH('Full Customer List'!$B265,'Revenue by Customer'!$A:$A,0))</f>
        <v>975</v>
      </c>
      <c r="X265" s="208" t="str">
        <f>INDEX('Revenue by Customer'!Y:Y,MATCH('Full Customer List'!$B265,'Revenue by Customer'!$A:$A,0))</f>
        <v/>
      </c>
      <c r="Y265" s="208" t="str">
        <f>INDEX('Revenue by Customer'!Z:Z,MATCH('Full Customer List'!$B265,'Revenue by Customer'!$A:$A,0))</f>
        <v/>
      </c>
      <c r="Z265" s="208" t="str">
        <f>INDEX('Revenue by Customer'!AA:AA,MATCH('Full Customer List'!$B265,'Revenue by Customer'!$A:$A,0))</f>
        <v/>
      </c>
      <c r="AA265" s="208" t="str">
        <f>INDEX('Revenue by Customer'!AB:AB,MATCH('Full Customer List'!$B265,'Revenue by Customer'!$A:$A,0))</f>
        <v/>
      </c>
      <c r="AB265" s="208" t="str">
        <f>INDEX('Revenue by Customer'!AC:AC,MATCH('Full Customer List'!$B265,'Revenue by Customer'!$A:$A,0))</f>
        <v/>
      </c>
    </row>
    <row r="266" spans="2:28" ht="12" customHeight="1">
      <c r="B266" s="175" t="s">
        <v>925</v>
      </c>
      <c r="C266" s="175" t="str">
        <f>INDEX('Customer List'!$B:$B,MATCH('Full Customer List'!$B266,'Customer List'!$A:$A,0))</f>
        <v>Former client</v>
      </c>
      <c r="D266" s="175" t="str">
        <f>INDEX('Customer List'!$C:$C,MATCH('Full Customer List'!$B266,'Customer List'!$A:$A,0))</f>
        <v>Small business</v>
      </c>
      <c r="E266" s="175" t="str">
        <f>INDEX('Customer List Mapping'!$C:$C,MATCH('Full Customer List'!D266,'Customer List Mapping'!$B:$B,0))</f>
        <v>Small Business</v>
      </c>
      <c r="F266" s="208" t="str">
        <f>INDEX('Customer List'!$K:$K,MATCH('Full Customer List'!$B266,'Customer List'!$A:$A,0))</f>
        <v/>
      </c>
      <c r="G266" s="208"/>
      <c r="H266" s="215">
        <v>44682</v>
      </c>
      <c r="I266" s="215">
        <v>46112</v>
      </c>
      <c r="J266" s="208">
        <f>INDEX('Revenue by Customer'!K:K,MATCH('Full Customer List'!$B266,'Revenue by Customer'!$A:$A,0))</f>
        <v>100</v>
      </c>
      <c r="K266" s="208">
        <f>INDEX('Revenue by Customer'!L:L,MATCH('Full Customer List'!$B266,'Revenue by Customer'!$A:$A,0))</f>
        <v>55</v>
      </c>
      <c r="L266" s="208">
        <f>INDEX('Revenue by Customer'!M:M,MATCH('Full Customer List'!$B266,'Revenue by Customer'!$A:$A,0))</f>
        <v>55</v>
      </c>
      <c r="M266" s="208">
        <f>INDEX('Revenue by Customer'!N:N,MATCH('Full Customer List'!$B266,'Revenue by Customer'!$A:$A,0))</f>
        <v>55</v>
      </c>
      <c r="N266" s="208">
        <f>INDEX('Revenue by Customer'!O:O,MATCH('Full Customer List'!$B266,'Revenue by Customer'!$A:$A,0))</f>
        <v>290</v>
      </c>
      <c r="O266" s="208">
        <f>INDEX('Revenue by Customer'!P:P,MATCH('Full Customer List'!$B266,'Revenue by Customer'!$A:$A,0))</f>
        <v>290</v>
      </c>
      <c r="P266" s="208">
        <f>INDEX('Revenue by Customer'!Q:Q,MATCH('Full Customer List'!$B266,'Revenue by Customer'!$A:$A,0))</f>
        <v>290</v>
      </c>
      <c r="Q266" s="208">
        <f>INDEX('Revenue by Customer'!R:R,MATCH('Full Customer List'!$B266,'Revenue by Customer'!$A:$A,0))</f>
        <v>290</v>
      </c>
      <c r="R266" s="208">
        <f>INDEX('Revenue by Customer'!S:S,MATCH('Full Customer List'!$B266,'Revenue by Customer'!$A:$A,0))</f>
        <v>290</v>
      </c>
      <c r="S266" s="208">
        <f>INDEX('Revenue by Customer'!T:T,MATCH('Full Customer List'!$B266,'Revenue by Customer'!$A:$A,0))</f>
        <v>60</v>
      </c>
      <c r="T266" s="208">
        <f>INDEX('Revenue by Customer'!U:U,MATCH('Full Customer List'!$B266,'Revenue by Customer'!$A:$A,0))</f>
        <v>60</v>
      </c>
      <c r="U266" s="208">
        <f>INDEX('Revenue by Customer'!V:V,MATCH('Full Customer List'!$B266,'Revenue by Customer'!$A:$A,0))</f>
        <v>60</v>
      </c>
      <c r="V266" s="208">
        <f>INDEX('Revenue by Customer'!W:W,MATCH('Full Customer List'!$B266,'Revenue by Customer'!$A:$A,0))</f>
        <v>60</v>
      </c>
      <c r="W266" s="208">
        <f>INDEX('Revenue by Customer'!X:X,MATCH('Full Customer List'!$B266,'Revenue by Customer'!$A:$A,0))</f>
        <v>76.5</v>
      </c>
      <c r="X266" s="208">
        <f>INDEX('Revenue by Customer'!Y:Y,MATCH('Full Customer List'!$B266,'Revenue by Customer'!$A:$A,0))</f>
        <v>60</v>
      </c>
      <c r="Y266" s="208" t="str">
        <f>INDEX('Revenue by Customer'!Z:Z,MATCH('Full Customer List'!$B266,'Revenue by Customer'!$A:$A,0))</f>
        <v/>
      </c>
      <c r="Z266" s="208" t="str">
        <f>INDEX('Revenue by Customer'!AA:AA,MATCH('Full Customer List'!$B266,'Revenue by Customer'!$A:$A,0))</f>
        <v/>
      </c>
      <c r="AA266" s="208" t="str">
        <f>INDEX('Revenue by Customer'!AB:AB,MATCH('Full Customer List'!$B266,'Revenue by Customer'!$A:$A,0))</f>
        <v/>
      </c>
      <c r="AB266" s="208" t="str">
        <f>INDEX('Revenue by Customer'!AC:AC,MATCH('Full Customer List'!$B266,'Revenue by Customer'!$A:$A,0))</f>
        <v/>
      </c>
    </row>
    <row r="267" spans="2:28" ht="12" customHeight="1">
      <c r="B267" s="175" t="s">
        <v>927</v>
      </c>
      <c r="C267" s="175" t="str">
        <f>INDEX('Customer List'!$B:$B,MATCH('Full Customer List'!$B267,'Customer List'!$A:$A,0))</f>
        <v>Former client</v>
      </c>
      <c r="D267" s="175" t="str">
        <f>INDEX('Customer List'!$C:$C,MATCH('Full Customer List'!$B267,'Customer List'!$A:$A,0))</f>
        <v>Short-term rental (departed)</v>
      </c>
      <c r="E267" s="175" t="str">
        <f>INDEX('Customer List Mapping'!$C:$C,MATCH('Full Customer List'!D267,'Customer List Mapping'!$B:$B,0))</f>
        <v>Short-Term Rental</v>
      </c>
      <c r="F267" s="208" t="str">
        <f>INDEX('Customer List'!$K:$K,MATCH('Full Customer List'!$B267,'Customer List'!$A:$A,0))</f>
        <v/>
      </c>
      <c r="G267" s="208"/>
      <c r="H267" s="215">
        <v>45536</v>
      </c>
      <c r="I267" s="215">
        <v>45930</v>
      </c>
      <c r="J267" s="208">
        <f>INDEX('Revenue by Customer'!K:K,MATCH('Full Customer List'!$B267,'Revenue by Customer'!$A:$A,0))</f>
        <v>450</v>
      </c>
      <c r="K267" s="208">
        <f>INDEX('Revenue by Customer'!L:L,MATCH('Full Customer List'!$B267,'Revenue by Customer'!$A:$A,0))</f>
        <v>450</v>
      </c>
      <c r="L267" s="208">
        <f>INDEX('Revenue by Customer'!M:M,MATCH('Full Customer List'!$B267,'Revenue by Customer'!$A:$A,0))</f>
        <v>450</v>
      </c>
      <c r="M267" s="208">
        <f>INDEX('Revenue by Customer'!N:N,MATCH('Full Customer List'!$B267,'Revenue by Customer'!$A:$A,0))</f>
        <v>450</v>
      </c>
      <c r="N267" s="208">
        <f>INDEX('Revenue by Customer'!O:O,MATCH('Full Customer List'!$B267,'Revenue by Customer'!$A:$A,0))</f>
        <v>450</v>
      </c>
      <c r="O267" s="208">
        <f>INDEX('Revenue by Customer'!P:P,MATCH('Full Customer List'!$B267,'Revenue by Customer'!$A:$A,0))</f>
        <v>450</v>
      </c>
      <c r="P267" s="208">
        <f>INDEX('Revenue by Customer'!Q:Q,MATCH('Full Customer List'!$B267,'Revenue by Customer'!$A:$A,0))</f>
        <v>450</v>
      </c>
      <c r="Q267" s="208">
        <f>INDEX('Revenue by Customer'!R:R,MATCH('Full Customer List'!$B267,'Revenue by Customer'!$A:$A,0))</f>
        <v>450</v>
      </c>
      <c r="R267" s="208">
        <f>INDEX('Revenue by Customer'!S:S,MATCH('Full Customer List'!$B267,'Revenue by Customer'!$A:$A,0))</f>
        <v>450</v>
      </c>
      <c r="S267" s="208" t="str">
        <f>INDEX('Revenue by Customer'!T:T,MATCH('Full Customer List'!$B267,'Revenue by Customer'!$A:$A,0))</f>
        <v/>
      </c>
      <c r="T267" s="208" t="str">
        <f>INDEX('Revenue by Customer'!U:U,MATCH('Full Customer List'!$B267,'Revenue by Customer'!$A:$A,0))</f>
        <v/>
      </c>
      <c r="U267" s="208" t="str">
        <f>INDEX('Revenue by Customer'!V:V,MATCH('Full Customer List'!$B267,'Revenue by Customer'!$A:$A,0))</f>
        <v/>
      </c>
      <c r="V267" s="208" t="str">
        <f>INDEX('Revenue by Customer'!W:W,MATCH('Full Customer List'!$B267,'Revenue by Customer'!$A:$A,0))</f>
        <v/>
      </c>
      <c r="W267" s="208" t="str">
        <f>INDEX('Revenue by Customer'!X:X,MATCH('Full Customer List'!$B267,'Revenue by Customer'!$A:$A,0))</f>
        <v/>
      </c>
      <c r="X267" s="208" t="str">
        <f>INDEX('Revenue by Customer'!Y:Y,MATCH('Full Customer List'!$B267,'Revenue by Customer'!$A:$A,0))</f>
        <v/>
      </c>
      <c r="Y267" s="208" t="str">
        <f>INDEX('Revenue by Customer'!Z:Z,MATCH('Full Customer List'!$B267,'Revenue by Customer'!$A:$A,0))</f>
        <v/>
      </c>
      <c r="Z267" s="208" t="str">
        <f>INDEX('Revenue by Customer'!AA:AA,MATCH('Full Customer List'!$B267,'Revenue by Customer'!$A:$A,0))</f>
        <v/>
      </c>
      <c r="AA267" s="208" t="str">
        <f>INDEX('Revenue by Customer'!AB:AB,MATCH('Full Customer List'!$B267,'Revenue by Customer'!$A:$A,0))</f>
        <v/>
      </c>
      <c r="AB267" s="208" t="str">
        <f>INDEX('Revenue by Customer'!AC:AC,MATCH('Full Customer List'!$B267,'Revenue by Customer'!$A:$A,0))</f>
        <v/>
      </c>
    </row>
    <row r="268" spans="2:28" ht="12" customHeight="1">
      <c r="B268" s="175" t="s">
        <v>928</v>
      </c>
      <c r="C268" s="175" t="str">
        <f>INDEX('Customer List'!$B:$B,MATCH('Full Customer List'!$B268,'Customer List'!$A:$A,0))</f>
        <v>Former client</v>
      </c>
      <c r="D268" s="175" t="str">
        <f>INDEX('Customer List'!$C:$C,MATCH('Full Customer List'!$B268,'Customer List'!$A:$A,0))</f>
        <v>Property manager</v>
      </c>
      <c r="E268" s="175" t="str">
        <f>INDEX('Customer List Mapping'!$C:$C,MATCH('Full Customer List'!D268,'Customer List Mapping'!$B:$B,0))</f>
        <v>Property Manager</v>
      </c>
      <c r="F268" s="208">
        <f>INDEX('Customer List'!$K:$K,MATCH('Full Customer List'!$B268,'Customer List'!$A:$A,0))</f>
        <v>5</v>
      </c>
      <c r="G268" s="208"/>
      <c r="H268" s="215">
        <v>45383</v>
      </c>
      <c r="I268" s="215"/>
      <c r="J268" s="208">
        <f>INDEX('Revenue by Customer'!K:K,MATCH('Full Customer List'!$B268,'Revenue by Customer'!$A:$A,0))</f>
        <v>485</v>
      </c>
      <c r="K268" s="208">
        <f>INDEX('Revenue by Customer'!L:L,MATCH('Full Customer List'!$B268,'Revenue by Customer'!$A:$A,0))</f>
        <v>395</v>
      </c>
      <c r="L268" s="208">
        <f>INDEX('Revenue by Customer'!M:M,MATCH('Full Customer List'!$B268,'Revenue by Customer'!$A:$A,0))</f>
        <v>395</v>
      </c>
      <c r="M268" s="208">
        <f>INDEX('Revenue by Customer'!N:N,MATCH('Full Customer List'!$B268,'Revenue by Customer'!$A:$A,0))</f>
        <v>400</v>
      </c>
      <c r="N268" s="208">
        <f>INDEX('Revenue by Customer'!O:O,MATCH('Full Customer List'!$B268,'Revenue by Customer'!$A:$A,0))</f>
        <v>400</v>
      </c>
      <c r="O268" s="208">
        <f>INDEX('Revenue by Customer'!P:P,MATCH('Full Customer List'!$B268,'Revenue by Customer'!$A:$A,0))</f>
        <v>400</v>
      </c>
      <c r="P268" s="208">
        <f>INDEX('Revenue by Customer'!Q:Q,MATCH('Full Customer List'!$B268,'Revenue by Customer'!$A:$A,0))</f>
        <v>400</v>
      </c>
      <c r="Q268" s="208">
        <f>INDEX('Revenue by Customer'!R:R,MATCH('Full Customer List'!$B268,'Revenue by Customer'!$A:$A,0))</f>
        <v>400</v>
      </c>
      <c r="R268" s="208">
        <f>INDEX('Revenue by Customer'!S:S,MATCH('Full Customer List'!$B268,'Revenue by Customer'!$A:$A,0))</f>
        <v>475</v>
      </c>
      <c r="S268" s="208" t="str">
        <f>INDEX('Revenue by Customer'!T:T,MATCH('Full Customer List'!$B268,'Revenue by Customer'!$A:$A,0))</f>
        <v/>
      </c>
      <c r="T268" s="208" t="str">
        <f>INDEX('Revenue by Customer'!U:U,MATCH('Full Customer List'!$B268,'Revenue by Customer'!$A:$A,0))</f>
        <v/>
      </c>
      <c r="U268" s="208" t="str">
        <f>INDEX('Revenue by Customer'!V:V,MATCH('Full Customer List'!$B268,'Revenue by Customer'!$A:$A,0))</f>
        <v/>
      </c>
      <c r="V268" s="208" t="str">
        <f>INDEX('Revenue by Customer'!W:W,MATCH('Full Customer List'!$B268,'Revenue by Customer'!$A:$A,0))</f>
        <v/>
      </c>
      <c r="W268" s="208" t="str">
        <f>INDEX('Revenue by Customer'!X:X,MATCH('Full Customer List'!$B268,'Revenue by Customer'!$A:$A,0))</f>
        <v/>
      </c>
      <c r="X268" s="208" t="str">
        <f>INDEX('Revenue by Customer'!Y:Y,MATCH('Full Customer List'!$B268,'Revenue by Customer'!$A:$A,0))</f>
        <v/>
      </c>
      <c r="Y268" s="208" t="str">
        <f>INDEX('Revenue by Customer'!Z:Z,MATCH('Full Customer List'!$B268,'Revenue by Customer'!$A:$A,0))</f>
        <v/>
      </c>
      <c r="Z268" s="208" t="str">
        <f>INDEX('Revenue by Customer'!AA:AA,MATCH('Full Customer List'!$B268,'Revenue by Customer'!$A:$A,0))</f>
        <v/>
      </c>
      <c r="AA268" s="208" t="str">
        <f>INDEX('Revenue by Customer'!AB:AB,MATCH('Full Customer List'!$B268,'Revenue by Customer'!$A:$A,0))</f>
        <v/>
      </c>
      <c r="AB268" s="208" t="str">
        <f>INDEX('Revenue by Customer'!AC:AC,MATCH('Full Customer List'!$B268,'Revenue by Customer'!$A:$A,0))</f>
        <v/>
      </c>
    </row>
    <row r="269" spans="2:28" ht="12" customHeight="1">
      <c r="B269" s="175" t="s">
        <v>929</v>
      </c>
      <c r="C269" s="175" t="str">
        <f>INDEX('Customer List'!$B:$B,MATCH('Full Customer List'!$B269,'Customer List'!$A:$A,0))</f>
        <v>Former client</v>
      </c>
      <c r="D269" s="175" t="str">
        <f>INDEX('Customer List'!$C:$C,MATCH('Full Customer List'!$B269,'Customer List'!$A:$A,0))</f>
        <v>STR owner</v>
      </c>
      <c r="E269" s="175" t="str">
        <f>INDEX('Customer List Mapping'!$C:$C,MATCH('Full Customer List'!D269,'Customer List Mapping'!$B:$B,0))</f>
        <v>STR Owner</v>
      </c>
      <c r="F269" s="208">
        <f>INDEX('Customer List'!$K:$K,MATCH('Full Customer List'!$B269,'Customer List'!$A:$A,0))</f>
        <v>0</v>
      </c>
      <c r="G269" s="208"/>
      <c r="H269" s="215">
        <v>46023</v>
      </c>
      <c r="I269" s="215">
        <v>46173</v>
      </c>
      <c r="J269" s="208" t="str">
        <f>INDEX('Revenue by Customer'!K:K,MATCH('Full Customer List'!$B269,'Revenue by Customer'!$A:$A,0))</f>
        <v/>
      </c>
      <c r="K269" s="208" t="str">
        <f>INDEX('Revenue by Customer'!L:L,MATCH('Full Customer List'!$B269,'Revenue by Customer'!$A:$A,0))</f>
        <v/>
      </c>
      <c r="L269" s="208" t="str">
        <f>INDEX('Revenue by Customer'!M:M,MATCH('Full Customer List'!$B269,'Revenue by Customer'!$A:$A,0))</f>
        <v/>
      </c>
      <c r="M269" s="208" t="str">
        <f>INDEX('Revenue by Customer'!N:N,MATCH('Full Customer List'!$B269,'Revenue by Customer'!$A:$A,0))</f>
        <v/>
      </c>
      <c r="N269" s="208" t="str">
        <f>INDEX('Revenue by Customer'!O:O,MATCH('Full Customer List'!$B269,'Revenue by Customer'!$A:$A,0))</f>
        <v/>
      </c>
      <c r="O269" s="208" t="str">
        <f>INDEX('Revenue by Customer'!P:P,MATCH('Full Customer List'!$B269,'Revenue by Customer'!$A:$A,0))</f>
        <v/>
      </c>
      <c r="P269" s="208" t="str">
        <f>INDEX('Revenue by Customer'!Q:Q,MATCH('Full Customer List'!$B269,'Revenue by Customer'!$A:$A,0))</f>
        <v/>
      </c>
      <c r="Q269" s="208" t="str">
        <f>INDEX('Revenue by Customer'!R:R,MATCH('Full Customer List'!$B269,'Revenue by Customer'!$A:$A,0))</f>
        <v/>
      </c>
      <c r="R269" s="208" t="str">
        <f>INDEX('Revenue by Customer'!S:S,MATCH('Full Customer List'!$B269,'Revenue by Customer'!$A:$A,0))</f>
        <v/>
      </c>
      <c r="S269" s="208" t="str">
        <f>INDEX('Revenue by Customer'!T:T,MATCH('Full Customer List'!$B269,'Revenue by Customer'!$A:$A,0))</f>
        <v/>
      </c>
      <c r="T269" s="208" t="str">
        <f>INDEX('Revenue by Customer'!U:U,MATCH('Full Customer List'!$B269,'Revenue by Customer'!$A:$A,0))</f>
        <v/>
      </c>
      <c r="U269" s="208" t="str">
        <f>INDEX('Revenue by Customer'!V:V,MATCH('Full Customer List'!$B269,'Revenue by Customer'!$A:$A,0))</f>
        <v/>
      </c>
      <c r="V269" s="208">
        <f>INDEX('Revenue by Customer'!W:W,MATCH('Full Customer List'!$B269,'Revenue by Customer'!$A:$A,0))</f>
        <v>160</v>
      </c>
      <c r="W269" s="208">
        <f>INDEX('Revenue by Customer'!X:X,MATCH('Full Customer List'!$B269,'Revenue by Customer'!$A:$A,0))</f>
        <v>160</v>
      </c>
      <c r="X269" s="208">
        <f>INDEX('Revenue by Customer'!Y:Y,MATCH('Full Customer List'!$B269,'Revenue by Customer'!$A:$A,0))</f>
        <v>160</v>
      </c>
      <c r="Y269" s="208">
        <f>INDEX('Revenue by Customer'!Z:Z,MATCH('Full Customer List'!$B269,'Revenue by Customer'!$A:$A,0))</f>
        <v>160</v>
      </c>
      <c r="Z269" s="208">
        <f>INDEX('Revenue by Customer'!AA:AA,MATCH('Full Customer List'!$B269,'Revenue by Customer'!$A:$A,0))</f>
        <v>160</v>
      </c>
      <c r="AA269" s="208" t="str">
        <f>INDEX('Revenue by Customer'!AB:AB,MATCH('Full Customer List'!$B269,'Revenue by Customer'!$A:$A,0))</f>
        <v/>
      </c>
      <c r="AB269" s="208" t="str">
        <f>INDEX('Revenue by Customer'!AC:AC,MATCH('Full Customer List'!$B269,'Revenue by Customer'!$A:$A,0))</f>
        <v/>
      </c>
    </row>
    <row r="270" spans="2:28" ht="12" customHeight="1">
      <c r="B270" s="175" t="s">
        <v>930</v>
      </c>
      <c r="C270" s="175" t="str">
        <f>INDEX('Customer List'!$B:$B,MATCH('Full Customer List'!$B270,'Customer List'!$A:$A,0))</f>
        <v>Former client</v>
      </c>
      <c r="D270" s="175" t="str">
        <f>INDEX('Customer List'!$C:$C,MATCH('Full Customer List'!$B270,'Customer List'!$A:$A,0))</f>
        <v>STR owner</v>
      </c>
      <c r="E270" s="175" t="str">
        <f>INDEX('Customer List Mapping'!$C:$C,MATCH('Full Customer List'!D270,'Customer List Mapping'!$B:$B,0))</f>
        <v>STR Owner</v>
      </c>
      <c r="F270" s="208">
        <f>INDEX('Customer List'!$K:$K,MATCH('Full Customer List'!$B270,'Customer List'!$A:$A,0))</f>
        <v>0</v>
      </c>
      <c r="G270" s="208"/>
      <c r="H270" s="215">
        <v>46023</v>
      </c>
      <c r="I270" s="215">
        <v>46173</v>
      </c>
      <c r="J270" s="208" t="str">
        <f>INDEX('Revenue by Customer'!K:K,MATCH('Full Customer List'!$B270,'Revenue by Customer'!$A:$A,0))</f>
        <v/>
      </c>
      <c r="K270" s="208" t="str">
        <f>INDEX('Revenue by Customer'!L:L,MATCH('Full Customer List'!$B270,'Revenue by Customer'!$A:$A,0))</f>
        <v/>
      </c>
      <c r="L270" s="208" t="str">
        <f>INDEX('Revenue by Customer'!M:M,MATCH('Full Customer List'!$B270,'Revenue by Customer'!$A:$A,0))</f>
        <v/>
      </c>
      <c r="M270" s="208" t="str">
        <f>INDEX('Revenue by Customer'!N:N,MATCH('Full Customer List'!$B270,'Revenue by Customer'!$A:$A,0))</f>
        <v/>
      </c>
      <c r="N270" s="208" t="str">
        <f>INDEX('Revenue by Customer'!O:O,MATCH('Full Customer List'!$B270,'Revenue by Customer'!$A:$A,0))</f>
        <v/>
      </c>
      <c r="O270" s="208" t="str">
        <f>INDEX('Revenue by Customer'!P:P,MATCH('Full Customer List'!$B270,'Revenue by Customer'!$A:$A,0))</f>
        <v/>
      </c>
      <c r="P270" s="208" t="str">
        <f>INDEX('Revenue by Customer'!Q:Q,MATCH('Full Customer List'!$B270,'Revenue by Customer'!$A:$A,0))</f>
        <v/>
      </c>
      <c r="Q270" s="208" t="str">
        <f>INDEX('Revenue by Customer'!R:R,MATCH('Full Customer List'!$B270,'Revenue by Customer'!$A:$A,0))</f>
        <v/>
      </c>
      <c r="R270" s="208" t="str">
        <f>INDEX('Revenue by Customer'!S:S,MATCH('Full Customer List'!$B270,'Revenue by Customer'!$A:$A,0))</f>
        <v/>
      </c>
      <c r="S270" s="208" t="str">
        <f>INDEX('Revenue by Customer'!T:T,MATCH('Full Customer List'!$B270,'Revenue by Customer'!$A:$A,0))</f>
        <v/>
      </c>
      <c r="T270" s="208" t="str">
        <f>INDEX('Revenue by Customer'!U:U,MATCH('Full Customer List'!$B270,'Revenue by Customer'!$A:$A,0))</f>
        <v/>
      </c>
      <c r="U270" s="208" t="str">
        <f>INDEX('Revenue by Customer'!V:V,MATCH('Full Customer List'!$B270,'Revenue by Customer'!$A:$A,0))</f>
        <v/>
      </c>
      <c r="V270" s="208">
        <f>INDEX('Revenue by Customer'!W:W,MATCH('Full Customer List'!$B270,'Revenue by Customer'!$A:$A,0))</f>
        <v>160</v>
      </c>
      <c r="W270" s="208">
        <f>INDEX('Revenue by Customer'!X:X,MATCH('Full Customer List'!$B270,'Revenue by Customer'!$A:$A,0))</f>
        <v>160</v>
      </c>
      <c r="X270" s="208">
        <f>INDEX('Revenue by Customer'!Y:Y,MATCH('Full Customer List'!$B270,'Revenue by Customer'!$A:$A,0))</f>
        <v>160</v>
      </c>
      <c r="Y270" s="208">
        <f>INDEX('Revenue by Customer'!Z:Z,MATCH('Full Customer List'!$B270,'Revenue by Customer'!$A:$A,0))</f>
        <v>160</v>
      </c>
      <c r="Z270" s="208">
        <f>INDEX('Revenue by Customer'!AA:AA,MATCH('Full Customer List'!$B270,'Revenue by Customer'!$A:$A,0))</f>
        <v>160</v>
      </c>
      <c r="AA270" s="208" t="str">
        <f>INDEX('Revenue by Customer'!AB:AB,MATCH('Full Customer List'!$B270,'Revenue by Customer'!$A:$A,0))</f>
        <v/>
      </c>
      <c r="AB270" s="208" t="str">
        <f>INDEX('Revenue by Customer'!AC:AC,MATCH('Full Customer List'!$B270,'Revenue by Customer'!$A:$A,0))</f>
        <v/>
      </c>
    </row>
    <row r="271" spans="2:28" ht="12" customHeight="1">
      <c r="B271" s="175" t="s">
        <v>931</v>
      </c>
      <c r="C271" s="175" t="str">
        <f>INDEX('Customer List'!$B:$B,MATCH('Full Customer List'!$B271,'Customer List'!$A:$A,0))</f>
        <v>Former client</v>
      </c>
      <c r="D271" s="175" t="str">
        <f>INDEX('Customer List'!$C:$C,MATCH('Full Customer List'!$B271,'Customer List'!$A:$A,0))</f>
        <v>Small business (departed)</v>
      </c>
      <c r="E271" s="175" t="str">
        <f>INDEX('Customer List Mapping'!$C:$C,MATCH('Full Customer List'!D271,'Customer List Mapping'!$B:$B,0))</f>
        <v>Small Business</v>
      </c>
      <c r="F271" s="208" t="str">
        <f>INDEX('Customer List'!$K:$K,MATCH('Full Customer List'!$B271,'Customer List'!$A:$A,0))</f>
        <v/>
      </c>
      <c r="G271" s="208"/>
      <c r="H271" s="215">
        <v>45870</v>
      </c>
      <c r="I271" s="215">
        <v>45930</v>
      </c>
      <c r="J271" s="208" t="str">
        <f>INDEX('Revenue by Customer'!K:K,MATCH('Full Customer List'!$B271,'Revenue by Customer'!$A:$A,0))</f>
        <v/>
      </c>
      <c r="K271" s="208" t="str">
        <f>INDEX('Revenue by Customer'!L:L,MATCH('Full Customer List'!$B271,'Revenue by Customer'!$A:$A,0))</f>
        <v/>
      </c>
      <c r="L271" s="208" t="str">
        <f>INDEX('Revenue by Customer'!M:M,MATCH('Full Customer List'!$B271,'Revenue by Customer'!$A:$A,0))</f>
        <v/>
      </c>
      <c r="M271" s="208" t="str">
        <f>INDEX('Revenue by Customer'!N:N,MATCH('Full Customer List'!$B271,'Revenue by Customer'!$A:$A,0))</f>
        <v/>
      </c>
      <c r="N271" s="208" t="str">
        <f>INDEX('Revenue by Customer'!O:O,MATCH('Full Customer List'!$B271,'Revenue by Customer'!$A:$A,0))</f>
        <v/>
      </c>
      <c r="O271" s="208" t="str">
        <f>INDEX('Revenue by Customer'!P:P,MATCH('Full Customer List'!$B271,'Revenue by Customer'!$A:$A,0))</f>
        <v/>
      </c>
      <c r="P271" s="208" t="str">
        <f>INDEX('Revenue by Customer'!Q:Q,MATCH('Full Customer List'!$B271,'Revenue by Customer'!$A:$A,0))</f>
        <v/>
      </c>
      <c r="Q271" s="208">
        <f>INDEX('Revenue by Customer'!R:R,MATCH('Full Customer List'!$B271,'Revenue by Customer'!$A:$A,0))</f>
        <v>400</v>
      </c>
      <c r="R271" s="208">
        <f>INDEX('Revenue by Customer'!S:S,MATCH('Full Customer List'!$B271,'Revenue by Customer'!$A:$A,0))</f>
        <v>400</v>
      </c>
      <c r="S271" s="208">
        <f>INDEX('Revenue by Customer'!T:T,MATCH('Full Customer List'!$B271,'Revenue by Customer'!$A:$A,0))</f>
        <v>0</v>
      </c>
      <c r="T271" s="208" t="str">
        <f>INDEX('Revenue by Customer'!U:U,MATCH('Full Customer List'!$B271,'Revenue by Customer'!$A:$A,0))</f>
        <v/>
      </c>
      <c r="U271" s="208" t="str">
        <f>INDEX('Revenue by Customer'!V:V,MATCH('Full Customer List'!$B271,'Revenue by Customer'!$A:$A,0))</f>
        <v/>
      </c>
      <c r="V271" s="208" t="str">
        <f>INDEX('Revenue by Customer'!W:W,MATCH('Full Customer List'!$B271,'Revenue by Customer'!$A:$A,0))</f>
        <v/>
      </c>
      <c r="W271" s="208" t="str">
        <f>INDEX('Revenue by Customer'!X:X,MATCH('Full Customer List'!$B271,'Revenue by Customer'!$A:$A,0))</f>
        <v/>
      </c>
      <c r="X271" s="208" t="str">
        <f>INDEX('Revenue by Customer'!Y:Y,MATCH('Full Customer List'!$B271,'Revenue by Customer'!$A:$A,0))</f>
        <v/>
      </c>
      <c r="Y271" s="208" t="str">
        <f>INDEX('Revenue by Customer'!Z:Z,MATCH('Full Customer List'!$B271,'Revenue by Customer'!$A:$A,0))</f>
        <v/>
      </c>
      <c r="Z271" s="208" t="str">
        <f>INDEX('Revenue by Customer'!AA:AA,MATCH('Full Customer List'!$B271,'Revenue by Customer'!$A:$A,0))</f>
        <v/>
      </c>
      <c r="AA271" s="208" t="str">
        <f>INDEX('Revenue by Customer'!AB:AB,MATCH('Full Customer List'!$B271,'Revenue by Customer'!$A:$A,0))</f>
        <v/>
      </c>
      <c r="AB271" s="208" t="str">
        <f>INDEX('Revenue by Customer'!AC:AC,MATCH('Full Customer List'!$B271,'Revenue by Customer'!$A:$A,0))</f>
        <v/>
      </c>
    </row>
    <row r="272" spans="2:28" ht="12" customHeight="1">
      <c r="B272" s="175" t="s">
        <v>932</v>
      </c>
      <c r="C272" s="175" t="str">
        <f>INDEX('Customer List'!$B:$B,MATCH('Full Customer List'!$B272,'Customer List'!$A:$A,0))</f>
        <v>Former client</v>
      </c>
      <c r="D272" s="175" t="str">
        <f>INDEX('Customer List'!$C:$C,MATCH('Full Customer List'!$B272,'Customer List'!$A:$A,0))</f>
        <v>Short-term rental (departed)</v>
      </c>
      <c r="E272" s="175" t="str">
        <f>INDEX('Customer List Mapping'!$C:$C,MATCH('Full Customer List'!D272,'Customer List Mapping'!$B:$B,0))</f>
        <v>Short-Term Rental</v>
      </c>
      <c r="F272" s="208" t="str">
        <f>INDEX('Customer List'!$K:$K,MATCH('Full Customer List'!$B272,'Customer List'!$A:$A,0))</f>
        <v/>
      </c>
      <c r="G272" s="208"/>
      <c r="H272" s="215">
        <v>45962</v>
      </c>
      <c r="I272" s="215">
        <v>46022</v>
      </c>
      <c r="J272" s="208" t="str">
        <f>INDEX('Revenue by Customer'!K:K,MATCH('Full Customer List'!$B272,'Revenue by Customer'!$A:$A,0))</f>
        <v/>
      </c>
      <c r="K272" s="208" t="str">
        <f>INDEX('Revenue by Customer'!L:L,MATCH('Full Customer List'!$B272,'Revenue by Customer'!$A:$A,0))</f>
        <v/>
      </c>
      <c r="L272" s="208" t="str">
        <f>INDEX('Revenue by Customer'!M:M,MATCH('Full Customer List'!$B272,'Revenue by Customer'!$A:$A,0))</f>
        <v/>
      </c>
      <c r="M272" s="208" t="str">
        <f>INDEX('Revenue by Customer'!N:N,MATCH('Full Customer List'!$B272,'Revenue by Customer'!$A:$A,0))</f>
        <v/>
      </c>
      <c r="N272" s="208" t="str">
        <f>INDEX('Revenue by Customer'!O:O,MATCH('Full Customer List'!$B272,'Revenue by Customer'!$A:$A,0))</f>
        <v/>
      </c>
      <c r="O272" s="208" t="str">
        <f>INDEX('Revenue by Customer'!P:P,MATCH('Full Customer List'!$B272,'Revenue by Customer'!$A:$A,0))</f>
        <v/>
      </c>
      <c r="P272" s="208" t="str">
        <f>INDEX('Revenue by Customer'!Q:Q,MATCH('Full Customer List'!$B272,'Revenue by Customer'!$A:$A,0))</f>
        <v/>
      </c>
      <c r="Q272" s="208" t="str">
        <f>INDEX('Revenue by Customer'!R:R,MATCH('Full Customer List'!$B272,'Revenue by Customer'!$A:$A,0))</f>
        <v/>
      </c>
      <c r="R272" s="208" t="str">
        <f>INDEX('Revenue by Customer'!S:S,MATCH('Full Customer List'!$B272,'Revenue by Customer'!$A:$A,0))</f>
        <v/>
      </c>
      <c r="S272" s="208" t="str">
        <f>INDEX('Revenue by Customer'!T:T,MATCH('Full Customer List'!$B272,'Revenue by Customer'!$A:$A,0))</f>
        <v/>
      </c>
      <c r="T272" s="208">
        <f>INDEX('Revenue by Customer'!U:U,MATCH('Full Customer List'!$B272,'Revenue by Customer'!$A:$A,0))</f>
        <v>100</v>
      </c>
      <c r="U272" s="208">
        <f>INDEX('Revenue by Customer'!V:V,MATCH('Full Customer List'!$B272,'Revenue by Customer'!$A:$A,0))</f>
        <v>700</v>
      </c>
      <c r="V272" s="208">
        <f>INDEX('Revenue by Customer'!W:W,MATCH('Full Customer List'!$B272,'Revenue by Customer'!$A:$A,0))</f>
        <v>0</v>
      </c>
      <c r="W272" s="208" t="str">
        <f>INDEX('Revenue by Customer'!X:X,MATCH('Full Customer List'!$B272,'Revenue by Customer'!$A:$A,0))</f>
        <v/>
      </c>
      <c r="X272" s="208" t="str">
        <f>INDEX('Revenue by Customer'!Y:Y,MATCH('Full Customer List'!$B272,'Revenue by Customer'!$A:$A,0))</f>
        <v/>
      </c>
      <c r="Y272" s="208" t="str">
        <f>INDEX('Revenue by Customer'!Z:Z,MATCH('Full Customer List'!$B272,'Revenue by Customer'!$A:$A,0))</f>
        <v/>
      </c>
      <c r="Z272" s="208" t="str">
        <f>INDEX('Revenue by Customer'!AA:AA,MATCH('Full Customer List'!$B272,'Revenue by Customer'!$A:$A,0))</f>
        <v/>
      </c>
      <c r="AA272" s="208" t="str">
        <f>INDEX('Revenue by Customer'!AB:AB,MATCH('Full Customer List'!$B272,'Revenue by Customer'!$A:$A,0))</f>
        <v/>
      </c>
      <c r="AB272" s="208" t="str">
        <f>INDEX('Revenue by Customer'!AC:AC,MATCH('Full Customer List'!$B272,'Revenue by Customer'!$A:$A,0))</f>
        <v/>
      </c>
    </row>
    <row r="273" spans="2:28" ht="12" customHeight="1">
      <c r="B273" s="175" t="s">
        <v>933</v>
      </c>
      <c r="C273" s="175" t="str">
        <f>INDEX('Customer List'!$B:$B,MATCH('Full Customer List'!$B273,'Customer List'!$A:$A,0))</f>
        <v>Former client</v>
      </c>
      <c r="D273" s="175" t="str">
        <f>INDEX('Customer List'!$C:$C,MATCH('Full Customer List'!$B273,'Customer List'!$A:$A,0))</f>
        <v>Small business</v>
      </c>
      <c r="E273" s="175" t="str">
        <f>INDEX('Customer List Mapping'!$C:$C,MATCH('Full Customer List'!D273,'Customer List Mapping'!$B:$B,0))</f>
        <v>Small Business</v>
      </c>
      <c r="F273" s="208" t="str">
        <f>INDEX('Customer List'!$K:$K,MATCH('Full Customer List'!$B273,'Customer List'!$A:$A,0))</f>
        <v/>
      </c>
      <c r="G273" s="208"/>
      <c r="H273" s="215">
        <v>44317</v>
      </c>
      <c r="I273" s="215">
        <v>46022</v>
      </c>
      <c r="J273" s="208">
        <f>INDEX('Revenue by Customer'!K:K,MATCH('Full Customer List'!$B273,'Revenue by Customer'!$A:$A,0))</f>
        <v>192</v>
      </c>
      <c r="K273" s="208">
        <f>INDEX('Revenue by Customer'!L:L,MATCH('Full Customer List'!$B273,'Revenue by Customer'!$A:$A,0))</f>
        <v>147</v>
      </c>
      <c r="L273" s="208">
        <f>INDEX('Revenue by Customer'!M:M,MATCH('Full Customer List'!$B273,'Revenue by Customer'!$A:$A,0))</f>
        <v>147</v>
      </c>
      <c r="M273" s="208">
        <f>INDEX('Revenue by Customer'!N:N,MATCH('Full Customer List'!$B273,'Revenue by Customer'!$A:$A,0))</f>
        <v>147</v>
      </c>
      <c r="N273" s="208">
        <f>INDEX('Revenue by Customer'!O:O,MATCH('Full Customer List'!$B273,'Revenue by Customer'!$A:$A,0))</f>
        <v>147</v>
      </c>
      <c r="O273" s="208">
        <f>INDEX('Revenue by Customer'!P:P,MATCH('Full Customer List'!$B273,'Revenue by Customer'!$A:$A,0))</f>
        <v>147</v>
      </c>
      <c r="P273" s="208">
        <f>INDEX('Revenue by Customer'!Q:Q,MATCH('Full Customer List'!$B273,'Revenue by Customer'!$A:$A,0))</f>
        <v>147</v>
      </c>
      <c r="Q273" s="208">
        <f>INDEX('Revenue by Customer'!R:R,MATCH('Full Customer List'!$B273,'Revenue by Customer'!$A:$A,0))</f>
        <v>147</v>
      </c>
      <c r="R273" s="208">
        <f>INDEX('Revenue by Customer'!S:S,MATCH('Full Customer List'!$B273,'Revenue by Customer'!$A:$A,0))</f>
        <v>147</v>
      </c>
      <c r="S273" s="208">
        <f>INDEX('Revenue by Customer'!T:T,MATCH('Full Customer List'!$B273,'Revenue by Customer'!$A:$A,0))</f>
        <v>147</v>
      </c>
      <c r="T273" s="208">
        <f>INDEX('Revenue by Customer'!U:U,MATCH('Full Customer List'!$B273,'Revenue by Customer'!$A:$A,0))</f>
        <v>147</v>
      </c>
      <c r="U273" s="208">
        <f>INDEX('Revenue by Customer'!V:V,MATCH('Full Customer List'!$B273,'Revenue by Customer'!$A:$A,0))</f>
        <v>147</v>
      </c>
      <c r="V273" s="208" t="str">
        <f>INDEX('Revenue by Customer'!W:W,MATCH('Full Customer List'!$B273,'Revenue by Customer'!$A:$A,0))</f>
        <v/>
      </c>
      <c r="W273" s="208" t="str">
        <f>INDEX('Revenue by Customer'!X:X,MATCH('Full Customer List'!$B273,'Revenue by Customer'!$A:$A,0))</f>
        <v/>
      </c>
      <c r="X273" s="208" t="str">
        <f>INDEX('Revenue by Customer'!Y:Y,MATCH('Full Customer List'!$B273,'Revenue by Customer'!$A:$A,0))</f>
        <v/>
      </c>
      <c r="Y273" s="208" t="str">
        <f>INDEX('Revenue by Customer'!Z:Z,MATCH('Full Customer List'!$B273,'Revenue by Customer'!$A:$A,0))</f>
        <v/>
      </c>
      <c r="Z273" s="208" t="str">
        <f>INDEX('Revenue by Customer'!AA:AA,MATCH('Full Customer List'!$B273,'Revenue by Customer'!$A:$A,0))</f>
        <v/>
      </c>
      <c r="AA273" s="208" t="str">
        <f>INDEX('Revenue by Customer'!AB:AB,MATCH('Full Customer List'!$B273,'Revenue by Customer'!$A:$A,0))</f>
        <v/>
      </c>
      <c r="AB273" s="208" t="str">
        <f>INDEX('Revenue by Customer'!AC:AC,MATCH('Full Customer List'!$B273,'Revenue by Customer'!$A:$A,0))</f>
        <v/>
      </c>
    </row>
    <row r="274" spans="2:28" ht="12" customHeight="1">
      <c r="B274" s="175" t="s">
        <v>934</v>
      </c>
      <c r="C274" s="175" t="str">
        <f>INDEX('Customer List'!$B:$B,MATCH('Full Customer List'!$B274,'Customer List'!$A:$A,0))</f>
        <v>Former client</v>
      </c>
      <c r="D274" s="175" t="str">
        <f>INDEX('Customer List'!$C:$C,MATCH('Full Customer List'!$B274,'Customer List'!$A:$A,0))</f>
        <v>Short-term rental (departed)</v>
      </c>
      <c r="E274" s="175" t="str">
        <f>INDEX('Customer List Mapping'!$C:$C,MATCH('Full Customer List'!D274,'Customer List Mapping'!$B:$B,0))</f>
        <v>Short-Term Rental</v>
      </c>
      <c r="F274" s="208" t="str">
        <f>INDEX('Customer List'!$K:$K,MATCH('Full Customer List'!$B274,'Customer List'!$A:$A,0))</f>
        <v/>
      </c>
      <c r="G274" s="208"/>
      <c r="H274" s="215">
        <v>45931</v>
      </c>
      <c r="I274" s="215">
        <v>45991</v>
      </c>
      <c r="J274" s="208" t="str">
        <f>INDEX('Revenue by Customer'!K:K,MATCH('Full Customer List'!$B274,'Revenue by Customer'!$A:$A,0))</f>
        <v/>
      </c>
      <c r="K274" s="208" t="str">
        <f>INDEX('Revenue by Customer'!L:L,MATCH('Full Customer List'!$B274,'Revenue by Customer'!$A:$A,0))</f>
        <v/>
      </c>
      <c r="L274" s="208" t="str">
        <f>INDEX('Revenue by Customer'!M:M,MATCH('Full Customer List'!$B274,'Revenue by Customer'!$A:$A,0))</f>
        <v/>
      </c>
      <c r="M274" s="208" t="str">
        <f>INDEX('Revenue by Customer'!N:N,MATCH('Full Customer List'!$B274,'Revenue by Customer'!$A:$A,0))</f>
        <v/>
      </c>
      <c r="N274" s="208" t="str">
        <f>INDEX('Revenue by Customer'!O:O,MATCH('Full Customer List'!$B274,'Revenue by Customer'!$A:$A,0))</f>
        <v/>
      </c>
      <c r="O274" s="208" t="str">
        <f>INDEX('Revenue by Customer'!P:P,MATCH('Full Customer List'!$B274,'Revenue by Customer'!$A:$A,0))</f>
        <v/>
      </c>
      <c r="P274" s="208" t="str">
        <f>INDEX('Revenue by Customer'!Q:Q,MATCH('Full Customer List'!$B274,'Revenue by Customer'!$A:$A,0))</f>
        <v/>
      </c>
      <c r="Q274" s="208" t="str">
        <f>INDEX('Revenue by Customer'!R:R,MATCH('Full Customer List'!$B274,'Revenue by Customer'!$A:$A,0))</f>
        <v/>
      </c>
      <c r="R274" s="208" t="str">
        <f>INDEX('Revenue by Customer'!S:S,MATCH('Full Customer List'!$B274,'Revenue by Customer'!$A:$A,0))</f>
        <v/>
      </c>
      <c r="S274" s="208">
        <f>INDEX('Revenue by Customer'!T:T,MATCH('Full Customer List'!$B274,'Revenue by Customer'!$A:$A,0))</f>
        <v>400</v>
      </c>
      <c r="T274" s="208">
        <f>INDEX('Revenue by Customer'!U:U,MATCH('Full Customer List'!$B274,'Revenue by Customer'!$A:$A,0))</f>
        <v>325</v>
      </c>
      <c r="U274" s="208" t="str">
        <f>INDEX('Revenue by Customer'!V:V,MATCH('Full Customer List'!$B274,'Revenue by Customer'!$A:$A,0))</f>
        <v/>
      </c>
      <c r="V274" s="208" t="str">
        <f>INDEX('Revenue by Customer'!W:W,MATCH('Full Customer List'!$B274,'Revenue by Customer'!$A:$A,0))</f>
        <v/>
      </c>
      <c r="W274" s="208" t="str">
        <f>INDEX('Revenue by Customer'!X:X,MATCH('Full Customer List'!$B274,'Revenue by Customer'!$A:$A,0))</f>
        <v/>
      </c>
      <c r="X274" s="208" t="str">
        <f>INDEX('Revenue by Customer'!Y:Y,MATCH('Full Customer List'!$B274,'Revenue by Customer'!$A:$A,0))</f>
        <v/>
      </c>
      <c r="Y274" s="208" t="str">
        <f>INDEX('Revenue by Customer'!Z:Z,MATCH('Full Customer List'!$B274,'Revenue by Customer'!$A:$A,0))</f>
        <v/>
      </c>
      <c r="Z274" s="208" t="str">
        <f>INDEX('Revenue by Customer'!AA:AA,MATCH('Full Customer List'!$B274,'Revenue by Customer'!$A:$A,0))</f>
        <v/>
      </c>
      <c r="AA274" s="208" t="str">
        <f>INDEX('Revenue by Customer'!AB:AB,MATCH('Full Customer List'!$B274,'Revenue by Customer'!$A:$A,0))</f>
        <v/>
      </c>
      <c r="AB274" s="208" t="str">
        <f>INDEX('Revenue by Customer'!AC:AC,MATCH('Full Customer List'!$B274,'Revenue by Customer'!$A:$A,0))</f>
        <v/>
      </c>
    </row>
    <row r="275" spans="2:28" ht="12" customHeight="1">
      <c r="B275" s="175" t="s">
        <v>935</v>
      </c>
      <c r="C275" s="175" t="str">
        <f>INDEX('Customer List'!$B:$B,MATCH('Full Customer List'!$B275,'Customer List'!$A:$A,0))</f>
        <v>Former client</v>
      </c>
      <c r="D275" s="175" t="str">
        <f>INDEX('Customer List'!$C:$C,MATCH('Full Customer List'!$B275,'Customer List'!$A:$A,0))</f>
        <v>Tax client only</v>
      </c>
      <c r="E275" s="175" t="str">
        <f>INDEX('Customer List Mapping'!$C:$C,MATCH('Full Customer List'!D275,'Customer List Mapping'!$B:$B,0))</f>
        <v>Tax-Only Client</v>
      </c>
      <c r="F275" s="208" t="str">
        <f>INDEX('Customer List'!$K:$K,MATCH('Full Customer List'!$B275,'Customer List'!$A:$A,0))</f>
        <v/>
      </c>
      <c r="G275" s="208"/>
      <c r="H275" s="215">
        <v>46054</v>
      </c>
      <c r="I275" s="215"/>
      <c r="J275" s="208" t="str">
        <f>INDEX('Revenue by Customer'!K:K,MATCH('Full Customer List'!$B275,'Revenue by Customer'!$A:$A,0))</f>
        <v/>
      </c>
      <c r="K275" s="208" t="str">
        <f>INDEX('Revenue by Customer'!L:L,MATCH('Full Customer List'!$B275,'Revenue by Customer'!$A:$A,0))</f>
        <v/>
      </c>
      <c r="L275" s="208" t="str">
        <f>INDEX('Revenue by Customer'!M:M,MATCH('Full Customer List'!$B275,'Revenue by Customer'!$A:$A,0))</f>
        <v/>
      </c>
      <c r="M275" s="208" t="str">
        <f>INDEX('Revenue by Customer'!N:N,MATCH('Full Customer List'!$B275,'Revenue by Customer'!$A:$A,0))</f>
        <v/>
      </c>
      <c r="N275" s="208" t="str">
        <f>INDEX('Revenue by Customer'!O:O,MATCH('Full Customer List'!$B275,'Revenue by Customer'!$A:$A,0))</f>
        <v/>
      </c>
      <c r="O275" s="208" t="str">
        <f>INDEX('Revenue by Customer'!P:P,MATCH('Full Customer List'!$B275,'Revenue by Customer'!$A:$A,0))</f>
        <v/>
      </c>
      <c r="P275" s="208" t="str">
        <f>INDEX('Revenue by Customer'!Q:Q,MATCH('Full Customer List'!$B275,'Revenue by Customer'!$A:$A,0))</f>
        <v/>
      </c>
      <c r="Q275" s="208" t="str">
        <f>INDEX('Revenue by Customer'!R:R,MATCH('Full Customer List'!$B275,'Revenue by Customer'!$A:$A,0))</f>
        <v/>
      </c>
      <c r="R275" s="208" t="str">
        <f>INDEX('Revenue by Customer'!S:S,MATCH('Full Customer List'!$B275,'Revenue by Customer'!$A:$A,0))</f>
        <v/>
      </c>
      <c r="S275" s="208" t="str">
        <f>INDEX('Revenue by Customer'!T:T,MATCH('Full Customer List'!$B275,'Revenue by Customer'!$A:$A,0))</f>
        <v/>
      </c>
      <c r="T275" s="208" t="str">
        <f>INDEX('Revenue by Customer'!U:U,MATCH('Full Customer List'!$B275,'Revenue by Customer'!$A:$A,0))</f>
        <v/>
      </c>
      <c r="U275" s="208" t="str">
        <f>INDEX('Revenue by Customer'!V:V,MATCH('Full Customer List'!$B275,'Revenue by Customer'!$A:$A,0))</f>
        <v/>
      </c>
      <c r="V275" s="208" t="str">
        <f>INDEX('Revenue by Customer'!W:W,MATCH('Full Customer List'!$B275,'Revenue by Customer'!$A:$A,0))</f>
        <v/>
      </c>
      <c r="W275" s="208">
        <f>INDEX('Revenue by Customer'!X:X,MATCH('Full Customer List'!$B275,'Revenue by Customer'!$A:$A,0))</f>
        <v>650</v>
      </c>
      <c r="X275" s="208" t="str">
        <f>INDEX('Revenue by Customer'!Y:Y,MATCH('Full Customer List'!$B275,'Revenue by Customer'!$A:$A,0))</f>
        <v/>
      </c>
      <c r="Y275" s="208" t="str">
        <f>INDEX('Revenue by Customer'!Z:Z,MATCH('Full Customer List'!$B275,'Revenue by Customer'!$A:$A,0))</f>
        <v/>
      </c>
      <c r="Z275" s="208" t="str">
        <f>INDEX('Revenue by Customer'!AA:AA,MATCH('Full Customer List'!$B275,'Revenue by Customer'!$A:$A,0))</f>
        <v/>
      </c>
      <c r="AA275" s="208" t="str">
        <f>INDEX('Revenue by Customer'!AB:AB,MATCH('Full Customer List'!$B275,'Revenue by Customer'!$A:$A,0))</f>
        <v/>
      </c>
      <c r="AB275" s="208" t="str">
        <f>INDEX('Revenue by Customer'!AC:AC,MATCH('Full Customer List'!$B275,'Revenue by Customer'!$A:$A,0))</f>
        <v/>
      </c>
    </row>
    <row r="276" spans="2:28" ht="12" customHeight="1">
      <c r="B276" s="175" t="s">
        <v>936</v>
      </c>
      <c r="C276" s="175" t="str">
        <f>INDEX('Customer List'!$B:$B,MATCH('Full Customer List'!$B276,'Customer List'!$A:$A,0))</f>
        <v>Former client</v>
      </c>
      <c r="D276" s="175" t="str">
        <f>INDEX('Customer List'!$C:$C,MATCH('Full Customer List'!$B276,'Customer List'!$A:$A,0))</f>
        <v>Short-term rental (departed)</v>
      </c>
      <c r="E276" s="175" t="str">
        <f>INDEX('Customer List Mapping'!$C:$C,MATCH('Full Customer List'!D276,'Customer List Mapping'!$B:$B,0))</f>
        <v>Short-Term Rental</v>
      </c>
      <c r="F276" s="208" t="str">
        <f>INDEX('Customer List'!$K:$K,MATCH('Full Customer List'!$B276,'Customer List'!$A:$A,0))</f>
        <v/>
      </c>
      <c r="G276" s="208"/>
      <c r="H276" s="215">
        <v>45323</v>
      </c>
      <c r="I276" s="215">
        <v>45900</v>
      </c>
      <c r="J276" s="208">
        <f>INDEX('Revenue by Customer'!K:K,MATCH('Full Customer List'!$B276,'Revenue by Customer'!$A:$A,0))</f>
        <v>630</v>
      </c>
      <c r="K276" s="208">
        <f>INDEX('Revenue by Customer'!L:L,MATCH('Full Customer List'!$B276,'Revenue by Customer'!$A:$A,0))</f>
        <v>470</v>
      </c>
      <c r="L276" s="208">
        <f>INDEX('Revenue by Customer'!M:M,MATCH('Full Customer List'!$B276,'Revenue by Customer'!$A:$A,0))</f>
        <v>720</v>
      </c>
      <c r="M276" s="208">
        <f>INDEX('Revenue by Customer'!N:N,MATCH('Full Customer List'!$B276,'Revenue by Customer'!$A:$A,0))</f>
        <v>540</v>
      </c>
      <c r="N276" s="208">
        <f>INDEX('Revenue by Customer'!O:O,MATCH('Full Customer List'!$B276,'Revenue by Customer'!$A:$A,0))</f>
        <v>540</v>
      </c>
      <c r="O276" s="208">
        <f>INDEX('Revenue by Customer'!P:P,MATCH('Full Customer List'!$B276,'Revenue by Customer'!$A:$A,0))</f>
        <v>540</v>
      </c>
      <c r="P276" s="208">
        <f>INDEX('Revenue by Customer'!Q:Q,MATCH('Full Customer List'!$B276,'Revenue by Customer'!$A:$A,0))</f>
        <v>470</v>
      </c>
      <c r="Q276" s="208">
        <f>INDEX('Revenue by Customer'!R:R,MATCH('Full Customer List'!$B276,'Revenue by Customer'!$A:$A,0))</f>
        <v>400</v>
      </c>
      <c r="R276" s="208">
        <f>INDEX('Revenue by Customer'!S:S,MATCH('Full Customer List'!$B276,'Revenue by Customer'!$A:$A,0))</f>
        <v>75</v>
      </c>
      <c r="S276" s="208">
        <f>INDEX('Revenue by Customer'!T:T,MATCH('Full Customer List'!$B276,'Revenue by Customer'!$A:$A,0))</f>
        <v>75</v>
      </c>
      <c r="T276" s="208" t="str">
        <f>INDEX('Revenue by Customer'!U:U,MATCH('Full Customer List'!$B276,'Revenue by Customer'!$A:$A,0))</f>
        <v/>
      </c>
      <c r="U276" s="208" t="str">
        <f>INDEX('Revenue by Customer'!V:V,MATCH('Full Customer List'!$B276,'Revenue by Customer'!$A:$A,0))</f>
        <v/>
      </c>
      <c r="V276" s="208" t="str">
        <f>INDEX('Revenue by Customer'!W:W,MATCH('Full Customer List'!$B276,'Revenue by Customer'!$A:$A,0))</f>
        <v/>
      </c>
      <c r="W276" s="208" t="str">
        <f>INDEX('Revenue by Customer'!X:X,MATCH('Full Customer List'!$B276,'Revenue by Customer'!$A:$A,0))</f>
        <v/>
      </c>
      <c r="X276" s="208" t="str">
        <f>INDEX('Revenue by Customer'!Y:Y,MATCH('Full Customer List'!$B276,'Revenue by Customer'!$A:$A,0))</f>
        <v/>
      </c>
      <c r="Y276" s="208" t="str">
        <f>INDEX('Revenue by Customer'!Z:Z,MATCH('Full Customer List'!$B276,'Revenue by Customer'!$A:$A,0))</f>
        <v/>
      </c>
      <c r="Z276" s="208" t="str">
        <f>INDEX('Revenue by Customer'!AA:AA,MATCH('Full Customer List'!$B276,'Revenue by Customer'!$A:$A,0))</f>
        <v/>
      </c>
      <c r="AA276" s="208" t="str">
        <f>INDEX('Revenue by Customer'!AB:AB,MATCH('Full Customer List'!$B276,'Revenue by Customer'!$A:$A,0))</f>
        <v/>
      </c>
      <c r="AB276" s="208" t="str">
        <f>INDEX('Revenue by Customer'!AC:AC,MATCH('Full Customer List'!$B276,'Revenue by Customer'!$A:$A,0))</f>
        <v/>
      </c>
    </row>
    <row r="277" spans="2:28" ht="12" customHeight="1">
      <c r="B277" s="175" t="s">
        <v>937</v>
      </c>
      <c r="C277" s="175" t="str">
        <f>INDEX('Customer List'!$B:$B,MATCH('Full Customer List'!$B277,'Customer List'!$A:$A,0))</f>
        <v>Former client</v>
      </c>
      <c r="D277" s="175" t="str">
        <f>INDEX('Customer List'!$C:$C,MATCH('Full Customer List'!$B277,'Customer List'!$A:$A,0))</f>
        <v>Tax client only</v>
      </c>
      <c r="E277" s="175" t="str">
        <f>INDEX('Customer List Mapping'!$C:$C,MATCH('Full Customer List'!D277,'Customer List Mapping'!$B:$B,0))</f>
        <v>Tax-Only Client</v>
      </c>
      <c r="F277" s="208" t="str">
        <f>INDEX('Customer List'!$K:$K,MATCH('Full Customer List'!$B277,'Customer List'!$A:$A,0))</f>
        <v/>
      </c>
      <c r="G277" s="208"/>
      <c r="H277" s="215">
        <v>45931</v>
      </c>
      <c r="I277" s="215"/>
      <c r="J277" s="208" t="str">
        <f>INDEX('Revenue by Customer'!K:K,MATCH('Full Customer List'!$B277,'Revenue by Customer'!$A:$A,0))</f>
        <v/>
      </c>
      <c r="K277" s="208" t="str">
        <f>INDEX('Revenue by Customer'!L:L,MATCH('Full Customer List'!$B277,'Revenue by Customer'!$A:$A,0))</f>
        <v/>
      </c>
      <c r="L277" s="208" t="str">
        <f>INDEX('Revenue by Customer'!M:M,MATCH('Full Customer List'!$B277,'Revenue by Customer'!$A:$A,0))</f>
        <v/>
      </c>
      <c r="M277" s="208" t="str">
        <f>INDEX('Revenue by Customer'!N:N,MATCH('Full Customer List'!$B277,'Revenue by Customer'!$A:$A,0))</f>
        <v/>
      </c>
      <c r="N277" s="208" t="str">
        <f>INDEX('Revenue by Customer'!O:O,MATCH('Full Customer List'!$B277,'Revenue by Customer'!$A:$A,0))</f>
        <v/>
      </c>
      <c r="O277" s="208" t="str">
        <f>INDEX('Revenue by Customer'!P:P,MATCH('Full Customer List'!$B277,'Revenue by Customer'!$A:$A,0))</f>
        <v/>
      </c>
      <c r="P277" s="208" t="str">
        <f>INDEX('Revenue by Customer'!Q:Q,MATCH('Full Customer List'!$B277,'Revenue by Customer'!$A:$A,0))</f>
        <v/>
      </c>
      <c r="Q277" s="208" t="str">
        <f>INDEX('Revenue by Customer'!R:R,MATCH('Full Customer List'!$B277,'Revenue by Customer'!$A:$A,0))</f>
        <v/>
      </c>
      <c r="R277" s="208" t="str">
        <f>INDEX('Revenue by Customer'!S:S,MATCH('Full Customer List'!$B277,'Revenue by Customer'!$A:$A,0))</f>
        <v/>
      </c>
      <c r="S277" s="208">
        <f>INDEX('Revenue by Customer'!T:T,MATCH('Full Customer List'!$B277,'Revenue by Customer'!$A:$A,0))</f>
        <v>495</v>
      </c>
      <c r="T277" s="208" t="str">
        <f>INDEX('Revenue by Customer'!U:U,MATCH('Full Customer List'!$B277,'Revenue by Customer'!$A:$A,0))</f>
        <v/>
      </c>
      <c r="U277" s="208" t="str">
        <f>INDEX('Revenue by Customer'!V:V,MATCH('Full Customer List'!$B277,'Revenue by Customer'!$A:$A,0))</f>
        <v/>
      </c>
      <c r="V277" s="208" t="str">
        <f>INDEX('Revenue by Customer'!W:W,MATCH('Full Customer List'!$B277,'Revenue by Customer'!$A:$A,0))</f>
        <v/>
      </c>
      <c r="W277" s="208" t="str">
        <f>INDEX('Revenue by Customer'!X:X,MATCH('Full Customer List'!$B277,'Revenue by Customer'!$A:$A,0))</f>
        <v/>
      </c>
      <c r="X277" s="208">
        <f>INDEX('Revenue by Customer'!Y:Y,MATCH('Full Customer List'!$B277,'Revenue by Customer'!$A:$A,0))</f>
        <v>0</v>
      </c>
      <c r="Y277" s="208" t="str">
        <f>INDEX('Revenue by Customer'!Z:Z,MATCH('Full Customer List'!$B277,'Revenue by Customer'!$A:$A,0))</f>
        <v/>
      </c>
      <c r="Z277" s="208" t="str">
        <f>INDEX('Revenue by Customer'!AA:AA,MATCH('Full Customer List'!$B277,'Revenue by Customer'!$A:$A,0))</f>
        <v/>
      </c>
      <c r="AA277" s="208" t="str">
        <f>INDEX('Revenue by Customer'!AB:AB,MATCH('Full Customer List'!$B277,'Revenue by Customer'!$A:$A,0))</f>
        <v/>
      </c>
      <c r="AB277" s="208" t="str">
        <f>INDEX('Revenue by Customer'!AC:AC,MATCH('Full Customer List'!$B277,'Revenue by Customer'!$A:$A,0))</f>
        <v/>
      </c>
    </row>
    <row r="278" spans="2:28" ht="12" customHeight="1">
      <c r="B278" s="175" t="s">
        <v>938</v>
      </c>
      <c r="C278" s="175" t="str">
        <f>INDEX('Customer List'!$B:$B,MATCH('Full Customer List'!$B278,'Customer List'!$A:$A,0))</f>
        <v>Onboarding</v>
      </c>
      <c r="D278" s="175" t="str">
        <f>INDEX('Customer List'!$C:$C,MATCH('Full Customer List'!$B278,'Customer List'!$A:$A,0))</f>
        <v>STR owner</v>
      </c>
      <c r="E278" s="175" t="str">
        <f>INDEX('Customer List Mapping'!$C:$C,MATCH('Full Customer List'!D278,'Customer List Mapping'!$B:$B,0))</f>
        <v>STR Owner</v>
      </c>
      <c r="F278" s="208" t="str">
        <f>INDEX('Customer List'!$K:$K,MATCH('Full Customer List'!$B278,'Customer List'!$A:$A,0))</f>
        <v/>
      </c>
      <c r="G278" s="208"/>
      <c r="H278" s="215">
        <v>46204</v>
      </c>
      <c r="I278" s="215"/>
      <c r="J278" s="208" t="str">
        <f>INDEX('Revenue by Customer'!K:K,MATCH('Full Customer List'!$B278,'Revenue by Customer'!$A:$A,0))</f>
        <v/>
      </c>
      <c r="K278" s="208" t="str">
        <f>INDEX('Revenue by Customer'!L:L,MATCH('Full Customer List'!$B278,'Revenue by Customer'!$A:$A,0))</f>
        <v/>
      </c>
      <c r="L278" s="208" t="str">
        <f>INDEX('Revenue by Customer'!M:M,MATCH('Full Customer List'!$B278,'Revenue by Customer'!$A:$A,0))</f>
        <v/>
      </c>
      <c r="M278" s="208" t="str">
        <f>INDEX('Revenue by Customer'!N:N,MATCH('Full Customer List'!$B278,'Revenue by Customer'!$A:$A,0))</f>
        <v/>
      </c>
      <c r="N278" s="208" t="str">
        <f>INDEX('Revenue by Customer'!O:O,MATCH('Full Customer List'!$B278,'Revenue by Customer'!$A:$A,0))</f>
        <v/>
      </c>
      <c r="O278" s="208" t="str">
        <f>INDEX('Revenue by Customer'!P:P,MATCH('Full Customer List'!$B278,'Revenue by Customer'!$A:$A,0))</f>
        <v/>
      </c>
      <c r="P278" s="208" t="str">
        <f>INDEX('Revenue by Customer'!Q:Q,MATCH('Full Customer List'!$B278,'Revenue by Customer'!$A:$A,0))</f>
        <v/>
      </c>
      <c r="Q278" s="208" t="str">
        <f>INDEX('Revenue by Customer'!R:R,MATCH('Full Customer List'!$B278,'Revenue by Customer'!$A:$A,0))</f>
        <v/>
      </c>
      <c r="R278" s="208" t="str">
        <f>INDEX('Revenue by Customer'!S:S,MATCH('Full Customer List'!$B278,'Revenue by Customer'!$A:$A,0))</f>
        <v/>
      </c>
      <c r="S278" s="208" t="str">
        <f>INDEX('Revenue by Customer'!T:T,MATCH('Full Customer List'!$B278,'Revenue by Customer'!$A:$A,0))</f>
        <v/>
      </c>
      <c r="T278" s="208" t="str">
        <f>INDEX('Revenue by Customer'!U:U,MATCH('Full Customer List'!$B278,'Revenue by Customer'!$A:$A,0))</f>
        <v/>
      </c>
      <c r="U278" s="208" t="str">
        <f>INDEX('Revenue by Customer'!V:V,MATCH('Full Customer List'!$B278,'Revenue by Customer'!$A:$A,0))</f>
        <v/>
      </c>
      <c r="V278" s="208" t="str">
        <f>INDEX('Revenue by Customer'!W:W,MATCH('Full Customer List'!$B278,'Revenue by Customer'!$A:$A,0))</f>
        <v/>
      </c>
      <c r="W278" s="208" t="str">
        <f>INDEX('Revenue by Customer'!X:X,MATCH('Full Customer List'!$B278,'Revenue by Customer'!$A:$A,0))</f>
        <v/>
      </c>
      <c r="X278" s="208" t="str">
        <f>INDEX('Revenue by Customer'!Y:Y,MATCH('Full Customer List'!$B278,'Revenue by Customer'!$A:$A,0))</f>
        <v/>
      </c>
      <c r="Y278" s="208" t="str">
        <f>INDEX('Revenue by Customer'!Z:Z,MATCH('Full Customer List'!$B278,'Revenue by Customer'!$A:$A,0))</f>
        <v/>
      </c>
      <c r="Z278" s="208" t="str">
        <f>INDEX('Revenue by Customer'!AA:AA,MATCH('Full Customer List'!$B278,'Revenue by Customer'!$A:$A,0))</f>
        <v/>
      </c>
      <c r="AA278" s="208" t="str">
        <f>INDEX('Revenue by Customer'!AB:AB,MATCH('Full Customer List'!$B278,'Revenue by Customer'!$A:$A,0))</f>
        <v/>
      </c>
      <c r="AB278" s="208">
        <f>INDEX('Revenue by Customer'!AC:AC,MATCH('Full Customer List'!$B278,'Revenue by Customer'!$A:$A,0))</f>
        <v>418</v>
      </c>
    </row>
    <row r="279" spans="2:28" ht="12" customHeight="1">
      <c r="B279" s="175" t="s">
        <v>939</v>
      </c>
      <c r="C279" s="175" t="str">
        <f>INDEX('Customer List'!$B:$B,MATCH('Full Customer List'!$B279,'Customer List'!$A:$A,0))</f>
        <v>Former client</v>
      </c>
      <c r="D279" s="175" t="str">
        <f>INDEX('Customer List'!$C:$C,MATCH('Full Customer List'!$B279,'Customer List'!$A:$A,0))</f>
        <v>Short-term rental (departed)</v>
      </c>
      <c r="E279" s="175" t="str">
        <f>INDEX('Customer List Mapping'!$C:$C,MATCH('Full Customer List'!D279,'Customer List Mapping'!$B:$B,0))</f>
        <v>Short-Term Rental</v>
      </c>
      <c r="F279" s="208" t="str">
        <f>INDEX('Customer List'!$K:$K,MATCH('Full Customer List'!$B279,'Customer List'!$A:$A,0))</f>
        <v/>
      </c>
      <c r="G279" s="208"/>
      <c r="H279" s="215">
        <v>45536</v>
      </c>
      <c r="I279" s="215">
        <v>45900</v>
      </c>
      <c r="J279" s="208">
        <f>INDEX('Revenue by Customer'!K:K,MATCH('Full Customer List'!$B279,'Revenue by Customer'!$A:$A,0))</f>
        <v>395</v>
      </c>
      <c r="K279" s="208">
        <f>INDEX('Revenue by Customer'!L:L,MATCH('Full Customer List'!$B279,'Revenue by Customer'!$A:$A,0))</f>
        <v>395</v>
      </c>
      <c r="L279" s="208">
        <f>INDEX('Revenue by Customer'!M:M,MATCH('Full Customer List'!$B279,'Revenue by Customer'!$A:$A,0))</f>
        <v>395</v>
      </c>
      <c r="M279" s="208">
        <f>INDEX('Revenue by Customer'!N:N,MATCH('Full Customer List'!$B279,'Revenue by Customer'!$A:$A,0))</f>
        <v>395</v>
      </c>
      <c r="N279" s="208">
        <f>INDEX('Revenue by Customer'!O:O,MATCH('Full Customer List'!$B279,'Revenue by Customer'!$A:$A,0))</f>
        <v>395</v>
      </c>
      <c r="O279" s="208">
        <f>INDEX('Revenue by Customer'!P:P,MATCH('Full Customer List'!$B279,'Revenue by Customer'!$A:$A,0))</f>
        <v>395</v>
      </c>
      <c r="P279" s="208">
        <f>INDEX('Revenue by Customer'!Q:Q,MATCH('Full Customer List'!$B279,'Revenue by Customer'!$A:$A,0))</f>
        <v>395</v>
      </c>
      <c r="Q279" s="208">
        <f>INDEX('Revenue by Customer'!R:R,MATCH('Full Customer List'!$B279,'Revenue by Customer'!$A:$A,0))</f>
        <v>395</v>
      </c>
      <c r="R279" s="208" t="str">
        <f>INDEX('Revenue by Customer'!S:S,MATCH('Full Customer List'!$B279,'Revenue by Customer'!$A:$A,0))</f>
        <v/>
      </c>
      <c r="S279" s="208" t="str">
        <f>INDEX('Revenue by Customer'!T:T,MATCH('Full Customer List'!$B279,'Revenue by Customer'!$A:$A,0))</f>
        <v/>
      </c>
      <c r="T279" s="208" t="str">
        <f>INDEX('Revenue by Customer'!U:U,MATCH('Full Customer List'!$B279,'Revenue by Customer'!$A:$A,0))</f>
        <v/>
      </c>
      <c r="U279" s="208" t="str">
        <f>INDEX('Revenue by Customer'!V:V,MATCH('Full Customer List'!$B279,'Revenue by Customer'!$A:$A,0))</f>
        <v/>
      </c>
      <c r="V279" s="208" t="str">
        <f>INDEX('Revenue by Customer'!W:W,MATCH('Full Customer List'!$B279,'Revenue by Customer'!$A:$A,0))</f>
        <v/>
      </c>
      <c r="W279" s="208" t="str">
        <f>INDEX('Revenue by Customer'!X:X,MATCH('Full Customer List'!$B279,'Revenue by Customer'!$A:$A,0))</f>
        <v/>
      </c>
      <c r="X279" s="208" t="str">
        <f>INDEX('Revenue by Customer'!Y:Y,MATCH('Full Customer List'!$B279,'Revenue by Customer'!$A:$A,0))</f>
        <v/>
      </c>
      <c r="Y279" s="208" t="str">
        <f>INDEX('Revenue by Customer'!Z:Z,MATCH('Full Customer List'!$B279,'Revenue by Customer'!$A:$A,0))</f>
        <v/>
      </c>
      <c r="Z279" s="208" t="str">
        <f>INDEX('Revenue by Customer'!AA:AA,MATCH('Full Customer List'!$B279,'Revenue by Customer'!$A:$A,0))</f>
        <v/>
      </c>
      <c r="AA279" s="208" t="str">
        <f>INDEX('Revenue by Customer'!AB:AB,MATCH('Full Customer List'!$B279,'Revenue by Customer'!$A:$A,0))</f>
        <v/>
      </c>
      <c r="AB279" s="208" t="str">
        <f>INDEX('Revenue by Customer'!AC:AC,MATCH('Full Customer List'!$B279,'Revenue by Customer'!$A:$A,0))</f>
        <v/>
      </c>
    </row>
    <row r="280" spans="2:28" ht="12" customHeight="1">
      <c r="B280" s="175" t="s">
        <v>940</v>
      </c>
      <c r="C280" s="175" t="str">
        <f>INDEX('Customer List'!$B:$B,MATCH('Full Customer List'!$B280,'Customer List'!$A:$A,0))</f>
        <v>Former client</v>
      </c>
      <c r="D280" s="175" t="str">
        <f>INDEX('Customer List'!$C:$C,MATCH('Full Customer List'!$B280,'Customer List'!$A:$A,0))</f>
        <v>Tax client only</v>
      </c>
      <c r="E280" s="175" t="str">
        <f>INDEX('Customer List Mapping'!$C:$C,MATCH('Full Customer List'!D280,'Customer List Mapping'!$B:$B,0))</f>
        <v>Tax-Only Client</v>
      </c>
      <c r="F280" s="208" t="str">
        <f>INDEX('Customer List'!$K:$K,MATCH('Full Customer List'!$B280,'Customer List'!$A:$A,0))</f>
        <v/>
      </c>
      <c r="G280" s="208"/>
      <c r="H280" s="215">
        <v>45931</v>
      </c>
      <c r="I280" s="215"/>
      <c r="J280" s="208" t="str">
        <f>INDEX('Revenue by Customer'!K:K,MATCH('Full Customer List'!$B280,'Revenue by Customer'!$A:$A,0))</f>
        <v/>
      </c>
      <c r="K280" s="208" t="str">
        <f>INDEX('Revenue by Customer'!L:L,MATCH('Full Customer List'!$B280,'Revenue by Customer'!$A:$A,0))</f>
        <v/>
      </c>
      <c r="L280" s="208" t="str">
        <f>INDEX('Revenue by Customer'!M:M,MATCH('Full Customer List'!$B280,'Revenue by Customer'!$A:$A,0))</f>
        <v/>
      </c>
      <c r="M280" s="208" t="str">
        <f>INDEX('Revenue by Customer'!N:N,MATCH('Full Customer List'!$B280,'Revenue by Customer'!$A:$A,0))</f>
        <v/>
      </c>
      <c r="N280" s="208" t="str">
        <f>INDEX('Revenue by Customer'!O:O,MATCH('Full Customer List'!$B280,'Revenue by Customer'!$A:$A,0))</f>
        <v/>
      </c>
      <c r="O280" s="208" t="str">
        <f>INDEX('Revenue by Customer'!P:P,MATCH('Full Customer List'!$B280,'Revenue by Customer'!$A:$A,0))</f>
        <v/>
      </c>
      <c r="P280" s="208" t="str">
        <f>INDEX('Revenue by Customer'!Q:Q,MATCH('Full Customer List'!$B280,'Revenue by Customer'!$A:$A,0))</f>
        <v/>
      </c>
      <c r="Q280" s="208" t="str">
        <f>INDEX('Revenue by Customer'!R:R,MATCH('Full Customer List'!$B280,'Revenue by Customer'!$A:$A,0))</f>
        <v/>
      </c>
      <c r="R280" s="208" t="str">
        <f>INDEX('Revenue by Customer'!S:S,MATCH('Full Customer List'!$B280,'Revenue by Customer'!$A:$A,0))</f>
        <v/>
      </c>
      <c r="S280" s="208">
        <f>INDEX('Revenue by Customer'!T:T,MATCH('Full Customer List'!$B280,'Revenue by Customer'!$A:$A,0))</f>
        <v>380.25</v>
      </c>
      <c r="T280" s="208" t="str">
        <f>INDEX('Revenue by Customer'!U:U,MATCH('Full Customer List'!$B280,'Revenue by Customer'!$A:$A,0))</f>
        <v/>
      </c>
      <c r="U280" s="208" t="str">
        <f>INDEX('Revenue by Customer'!V:V,MATCH('Full Customer List'!$B280,'Revenue by Customer'!$A:$A,0))</f>
        <v/>
      </c>
      <c r="V280" s="208" t="str">
        <f>INDEX('Revenue by Customer'!W:W,MATCH('Full Customer List'!$B280,'Revenue by Customer'!$A:$A,0))</f>
        <v/>
      </c>
      <c r="W280" s="208" t="str">
        <f>INDEX('Revenue by Customer'!X:X,MATCH('Full Customer List'!$B280,'Revenue by Customer'!$A:$A,0))</f>
        <v/>
      </c>
      <c r="X280" s="208" t="str">
        <f>INDEX('Revenue by Customer'!Y:Y,MATCH('Full Customer List'!$B280,'Revenue by Customer'!$A:$A,0))</f>
        <v/>
      </c>
      <c r="Y280" s="208" t="str">
        <f>INDEX('Revenue by Customer'!Z:Z,MATCH('Full Customer List'!$B280,'Revenue by Customer'!$A:$A,0))</f>
        <v/>
      </c>
      <c r="Z280" s="208" t="str">
        <f>INDEX('Revenue by Customer'!AA:AA,MATCH('Full Customer List'!$B280,'Revenue by Customer'!$A:$A,0))</f>
        <v/>
      </c>
      <c r="AA280" s="208" t="str">
        <f>INDEX('Revenue by Customer'!AB:AB,MATCH('Full Customer List'!$B280,'Revenue by Customer'!$A:$A,0))</f>
        <v/>
      </c>
      <c r="AB280" s="208" t="str">
        <f>INDEX('Revenue by Customer'!AC:AC,MATCH('Full Customer List'!$B280,'Revenue by Customer'!$A:$A,0))</f>
        <v/>
      </c>
    </row>
    <row r="281" spans="2:28" ht="12" customHeight="1">
      <c r="B281" s="175" t="s">
        <v>941</v>
      </c>
      <c r="C281" s="175" t="str">
        <f>INDEX('Customer List'!$B:$B,MATCH('Full Customer List'!$B281,'Customer List'!$A:$A,0))</f>
        <v>Former client</v>
      </c>
      <c r="D281" s="175" t="str">
        <f>INDEX('Customer List'!$C:$C,MATCH('Full Customer List'!$B281,'Customer List'!$A:$A,0))</f>
        <v>Short-term rental (departed)</v>
      </c>
      <c r="E281" s="175" t="str">
        <f>INDEX('Customer List Mapping'!$C:$C,MATCH('Full Customer List'!D281,'Customer List Mapping'!$B:$B,0))</f>
        <v>Short-Term Rental</v>
      </c>
      <c r="F281" s="208" t="str">
        <f>INDEX('Customer List'!$K:$K,MATCH('Full Customer List'!$B281,'Customer List'!$A:$A,0))</f>
        <v/>
      </c>
      <c r="G281" s="208"/>
      <c r="H281" s="215">
        <v>45901</v>
      </c>
      <c r="I281" s="215">
        <v>45991</v>
      </c>
      <c r="J281" s="208" t="str">
        <f>INDEX('Revenue by Customer'!K:K,MATCH('Full Customer List'!$B281,'Revenue by Customer'!$A:$A,0))</f>
        <v/>
      </c>
      <c r="K281" s="208" t="str">
        <f>INDEX('Revenue by Customer'!L:L,MATCH('Full Customer List'!$B281,'Revenue by Customer'!$A:$A,0))</f>
        <v/>
      </c>
      <c r="L281" s="208" t="str">
        <f>INDEX('Revenue by Customer'!M:M,MATCH('Full Customer List'!$B281,'Revenue by Customer'!$A:$A,0))</f>
        <v/>
      </c>
      <c r="M281" s="208" t="str">
        <f>INDEX('Revenue by Customer'!N:N,MATCH('Full Customer List'!$B281,'Revenue by Customer'!$A:$A,0))</f>
        <v/>
      </c>
      <c r="N281" s="208" t="str">
        <f>INDEX('Revenue by Customer'!O:O,MATCH('Full Customer List'!$B281,'Revenue by Customer'!$A:$A,0))</f>
        <v/>
      </c>
      <c r="O281" s="208" t="str">
        <f>INDEX('Revenue by Customer'!P:P,MATCH('Full Customer List'!$B281,'Revenue by Customer'!$A:$A,0))</f>
        <v/>
      </c>
      <c r="P281" s="208" t="str">
        <f>INDEX('Revenue by Customer'!Q:Q,MATCH('Full Customer List'!$B281,'Revenue by Customer'!$A:$A,0))</f>
        <v/>
      </c>
      <c r="Q281" s="208" t="str">
        <f>INDEX('Revenue by Customer'!R:R,MATCH('Full Customer List'!$B281,'Revenue by Customer'!$A:$A,0))</f>
        <v/>
      </c>
      <c r="R281" s="208">
        <f>INDEX('Revenue by Customer'!S:S,MATCH('Full Customer List'!$B281,'Revenue by Customer'!$A:$A,0))</f>
        <v>85</v>
      </c>
      <c r="S281" s="208">
        <f>INDEX('Revenue by Customer'!T:T,MATCH('Full Customer List'!$B281,'Revenue by Customer'!$A:$A,0))</f>
        <v>85</v>
      </c>
      <c r="T281" s="208">
        <f>INDEX('Revenue by Customer'!U:U,MATCH('Full Customer List'!$B281,'Revenue by Customer'!$A:$A,0))</f>
        <v>85</v>
      </c>
      <c r="U281" s="208">
        <f>INDEX('Revenue by Customer'!V:V,MATCH('Full Customer List'!$B281,'Revenue by Customer'!$A:$A,0))</f>
        <v>100</v>
      </c>
      <c r="V281" s="208" t="str">
        <f>INDEX('Revenue by Customer'!W:W,MATCH('Full Customer List'!$B281,'Revenue by Customer'!$A:$A,0))</f>
        <v/>
      </c>
      <c r="W281" s="208" t="str">
        <f>INDEX('Revenue by Customer'!X:X,MATCH('Full Customer List'!$B281,'Revenue by Customer'!$A:$A,0))</f>
        <v/>
      </c>
      <c r="X281" s="208" t="str">
        <f>INDEX('Revenue by Customer'!Y:Y,MATCH('Full Customer List'!$B281,'Revenue by Customer'!$A:$A,0))</f>
        <v/>
      </c>
      <c r="Y281" s="208" t="str">
        <f>INDEX('Revenue by Customer'!Z:Z,MATCH('Full Customer List'!$B281,'Revenue by Customer'!$A:$A,0))</f>
        <v/>
      </c>
      <c r="Z281" s="208" t="str">
        <f>INDEX('Revenue by Customer'!AA:AA,MATCH('Full Customer List'!$B281,'Revenue by Customer'!$A:$A,0))</f>
        <v/>
      </c>
      <c r="AA281" s="208" t="str">
        <f>INDEX('Revenue by Customer'!AB:AB,MATCH('Full Customer List'!$B281,'Revenue by Customer'!$A:$A,0))</f>
        <v/>
      </c>
      <c r="AB281" s="208" t="str">
        <f>INDEX('Revenue by Customer'!AC:AC,MATCH('Full Customer List'!$B281,'Revenue by Customer'!$A:$A,0))</f>
        <v/>
      </c>
    </row>
    <row r="282" spans="2:28" ht="12" customHeight="1">
      <c r="B282" s="175" t="s">
        <v>942</v>
      </c>
      <c r="C282" s="175" t="str">
        <f>INDEX('Customer List'!$B:$B,MATCH('Full Customer List'!$B282,'Customer List'!$A:$A,0))</f>
        <v>Former client</v>
      </c>
      <c r="D282" s="175" t="str">
        <f>INDEX('Customer List'!$C:$C,MATCH('Full Customer List'!$B282,'Customer List'!$A:$A,0))</f>
        <v>Short-term rental (departed)</v>
      </c>
      <c r="E282" s="175" t="str">
        <f>INDEX('Customer List Mapping'!$C:$C,MATCH('Full Customer List'!D282,'Customer List Mapping'!$B:$B,0))</f>
        <v>Short-Term Rental</v>
      </c>
      <c r="F282" s="208" t="str">
        <f>INDEX('Customer List'!$K:$K,MATCH('Full Customer List'!$B282,'Customer List'!$A:$A,0))</f>
        <v/>
      </c>
      <c r="G282" s="208"/>
      <c r="H282" s="215">
        <v>45992</v>
      </c>
      <c r="I282" s="215">
        <v>46022</v>
      </c>
      <c r="J282" s="208" t="str">
        <f>INDEX('Revenue by Customer'!K:K,MATCH('Full Customer List'!$B282,'Revenue by Customer'!$A:$A,0))</f>
        <v/>
      </c>
      <c r="K282" s="208" t="str">
        <f>INDEX('Revenue by Customer'!L:L,MATCH('Full Customer List'!$B282,'Revenue by Customer'!$A:$A,0))</f>
        <v/>
      </c>
      <c r="L282" s="208" t="str">
        <f>INDEX('Revenue by Customer'!M:M,MATCH('Full Customer List'!$B282,'Revenue by Customer'!$A:$A,0))</f>
        <v/>
      </c>
      <c r="M282" s="208" t="str">
        <f>INDEX('Revenue by Customer'!N:N,MATCH('Full Customer List'!$B282,'Revenue by Customer'!$A:$A,0))</f>
        <v/>
      </c>
      <c r="N282" s="208" t="str">
        <f>INDEX('Revenue by Customer'!O:O,MATCH('Full Customer List'!$B282,'Revenue by Customer'!$A:$A,0))</f>
        <v/>
      </c>
      <c r="O282" s="208" t="str">
        <f>INDEX('Revenue by Customer'!P:P,MATCH('Full Customer List'!$B282,'Revenue by Customer'!$A:$A,0))</f>
        <v/>
      </c>
      <c r="P282" s="208" t="str">
        <f>INDEX('Revenue by Customer'!Q:Q,MATCH('Full Customer List'!$B282,'Revenue by Customer'!$A:$A,0))</f>
        <v/>
      </c>
      <c r="Q282" s="208" t="str">
        <f>INDEX('Revenue by Customer'!R:R,MATCH('Full Customer List'!$B282,'Revenue by Customer'!$A:$A,0))</f>
        <v/>
      </c>
      <c r="R282" s="208" t="str">
        <f>INDEX('Revenue by Customer'!S:S,MATCH('Full Customer List'!$B282,'Revenue by Customer'!$A:$A,0))</f>
        <v/>
      </c>
      <c r="S282" s="208" t="str">
        <f>INDEX('Revenue by Customer'!T:T,MATCH('Full Customer List'!$B282,'Revenue by Customer'!$A:$A,0))</f>
        <v/>
      </c>
      <c r="T282" s="208" t="str">
        <f>INDEX('Revenue by Customer'!U:U,MATCH('Full Customer List'!$B282,'Revenue by Customer'!$A:$A,0))</f>
        <v/>
      </c>
      <c r="U282" s="208">
        <f>INDEX('Revenue by Customer'!V:V,MATCH('Full Customer List'!$B282,'Revenue by Customer'!$A:$A,0))</f>
        <v>200</v>
      </c>
      <c r="V282" s="208">
        <f>INDEX('Revenue by Customer'!W:W,MATCH('Full Customer List'!$B282,'Revenue by Customer'!$A:$A,0))</f>
        <v>0</v>
      </c>
      <c r="W282" s="208" t="str">
        <f>INDEX('Revenue by Customer'!X:X,MATCH('Full Customer List'!$B282,'Revenue by Customer'!$A:$A,0))</f>
        <v/>
      </c>
      <c r="X282" s="208" t="str">
        <f>INDEX('Revenue by Customer'!Y:Y,MATCH('Full Customer List'!$B282,'Revenue by Customer'!$A:$A,0))</f>
        <v/>
      </c>
      <c r="Y282" s="208" t="str">
        <f>INDEX('Revenue by Customer'!Z:Z,MATCH('Full Customer List'!$B282,'Revenue by Customer'!$A:$A,0))</f>
        <v/>
      </c>
      <c r="Z282" s="208" t="str">
        <f>INDEX('Revenue by Customer'!AA:AA,MATCH('Full Customer List'!$B282,'Revenue by Customer'!$A:$A,0))</f>
        <v/>
      </c>
      <c r="AA282" s="208" t="str">
        <f>INDEX('Revenue by Customer'!AB:AB,MATCH('Full Customer List'!$B282,'Revenue by Customer'!$A:$A,0))</f>
        <v/>
      </c>
      <c r="AB282" s="208" t="str">
        <f>INDEX('Revenue by Customer'!AC:AC,MATCH('Full Customer List'!$B282,'Revenue by Customer'!$A:$A,0))</f>
        <v/>
      </c>
    </row>
    <row r="283" spans="2:28" ht="12" customHeight="1">
      <c r="B283" s="175" t="s">
        <v>943</v>
      </c>
      <c r="C283" s="175" t="str">
        <f>INDEX('Customer List'!$B:$B,MATCH('Full Customer List'!$B283,'Customer List'!$A:$A,0))</f>
        <v>Former client</v>
      </c>
      <c r="D283" s="175" t="str">
        <f>INDEX('Customer List'!$C:$C,MATCH('Full Customer List'!$B283,'Customer List'!$A:$A,0))</f>
        <v>Short-term rental (departed)</v>
      </c>
      <c r="E283" s="175" t="str">
        <f>INDEX('Customer List Mapping'!$C:$C,MATCH('Full Customer List'!D283,'Customer List Mapping'!$B:$B,0))</f>
        <v>Short-Term Rental</v>
      </c>
      <c r="F283" s="208" t="str">
        <f>INDEX('Customer List'!$K:$K,MATCH('Full Customer List'!$B283,'Customer List'!$A:$A,0))</f>
        <v/>
      </c>
      <c r="G283" s="208"/>
      <c r="H283" s="215">
        <v>45352</v>
      </c>
      <c r="I283" s="215">
        <v>45838</v>
      </c>
      <c r="J283" s="208">
        <f>INDEX('Revenue by Customer'!K:K,MATCH('Full Customer List'!$B283,'Revenue by Customer'!$A:$A,0))</f>
        <v>948</v>
      </c>
      <c r="K283" s="208">
        <f>INDEX('Revenue by Customer'!L:L,MATCH('Full Customer List'!$B283,'Revenue by Customer'!$A:$A,0))</f>
        <v>1075</v>
      </c>
      <c r="L283" s="208">
        <f>INDEX('Revenue by Customer'!M:M,MATCH('Full Customer List'!$B283,'Revenue by Customer'!$A:$A,0))</f>
        <v>940</v>
      </c>
      <c r="M283" s="208">
        <f>INDEX('Revenue by Customer'!N:N,MATCH('Full Customer List'!$B283,'Revenue by Customer'!$A:$A,0))</f>
        <v>925</v>
      </c>
      <c r="N283" s="208">
        <f>INDEX('Revenue by Customer'!O:O,MATCH('Full Customer List'!$B283,'Revenue by Customer'!$A:$A,0))</f>
        <v>1225</v>
      </c>
      <c r="O283" s="208">
        <f>INDEX('Revenue by Customer'!P:P,MATCH('Full Customer List'!$B283,'Revenue by Customer'!$A:$A,0))</f>
        <v>1375</v>
      </c>
      <c r="P283" s="208" t="str">
        <f>INDEX('Revenue by Customer'!Q:Q,MATCH('Full Customer List'!$B283,'Revenue by Customer'!$A:$A,0))</f>
        <v/>
      </c>
      <c r="Q283" s="208" t="str">
        <f>INDEX('Revenue by Customer'!R:R,MATCH('Full Customer List'!$B283,'Revenue by Customer'!$A:$A,0))</f>
        <v/>
      </c>
      <c r="R283" s="208" t="str">
        <f>INDEX('Revenue by Customer'!S:S,MATCH('Full Customer List'!$B283,'Revenue by Customer'!$A:$A,0))</f>
        <v/>
      </c>
      <c r="S283" s="208" t="str">
        <f>INDEX('Revenue by Customer'!T:T,MATCH('Full Customer List'!$B283,'Revenue by Customer'!$A:$A,0))</f>
        <v/>
      </c>
      <c r="T283" s="208" t="str">
        <f>INDEX('Revenue by Customer'!U:U,MATCH('Full Customer List'!$B283,'Revenue by Customer'!$A:$A,0))</f>
        <v/>
      </c>
      <c r="U283" s="208" t="str">
        <f>INDEX('Revenue by Customer'!V:V,MATCH('Full Customer List'!$B283,'Revenue by Customer'!$A:$A,0))</f>
        <v/>
      </c>
      <c r="V283" s="208">
        <f>INDEX('Revenue by Customer'!W:W,MATCH('Full Customer List'!$B283,'Revenue by Customer'!$A:$A,0))</f>
        <v>75</v>
      </c>
      <c r="W283" s="208">
        <f>INDEX('Revenue by Customer'!X:X,MATCH('Full Customer List'!$B283,'Revenue by Customer'!$A:$A,0))</f>
        <v>15</v>
      </c>
      <c r="X283" s="208" t="str">
        <f>INDEX('Revenue by Customer'!Y:Y,MATCH('Full Customer List'!$B283,'Revenue by Customer'!$A:$A,0))</f>
        <v/>
      </c>
      <c r="Y283" s="208" t="str">
        <f>INDEX('Revenue by Customer'!Z:Z,MATCH('Full Customer List'!$B283,'Revenue by Customer'!$A:$A,0))</f>
        <v/>
      </c>
      <c r="Z283" s="208" t="str">
        <f>INDEX('Revenue by Customer'!AA:AA,MATCH('Full Customer List'!$B283,'Revenue by Customer'!$A:$A,0))</f>
        <v/>
      </c>
      <c r="AA283" s="208" t="str">
        <f>INDEX('Revenue by Customer'!AB:AB,MATCH('Full Customer List'!$B283,'Revenue by Customer'!$A:$A,0))</f>
        <v/>
      </c>
      <c r="AB283" s="208" t="str">
        <f>INDEX('Revenue by Customer'!AC:AC,MATCH('Full Customer List'!$B283,'Revenue by Customer'!$A:$A,0))</f>
        <v/>
      </c>
    </row>
    <row r="284" spans="2:28" ht="12" customHeight="1">
      <c r="B284" s="175" t="s">
        <v>944</v>
      </c>
      <c r="C284" s="175" t="str">
        <f>INDEX('Customer List'!$B:$B,MATCH('Full Customer List'!$B284,'Customer List'!$A:$A,0))</f>
        <v>Former client</v>
      </c>
      <c r="D284" s="175" t="str">
        <f>INDEX('Customer List'!$C:$C,MATCH('Full Customer List'!$B284,'Customer List'!$A:$A,0))</f>
        <v>Short-term rental (departed)</v>
      </c>
      <c r="E284" s="175" t="str">
        <f>INDEX('Customer List Mapping'!$C:$C,MATCH('Full Customer List'!D284,'Customer List Mapping'!$B:$B,0))</f>
        <v>Short-Term Rental</v>
      </c>
      <c r="F284" s="208" t="str">
        <f>INDEX('Customer List'!$K:$K,MATCH('Full Customer List'!$B284,'Customer List'!$A:$A,0))</f>
        <v/>
      </c>
      <c r="G284" s="208"/>
      <c r="H284" s="215">
        <v>45413</v>
      </c>
      <c r="I284" s="215">
        <v>45777</v>
      </c>
      <c r="J284" s="208">
        <f>INDEX('Revenue by Customer'!K:K,MATCH('Full Customer List'!$B284,'Revenue by Customer'!$A:$A,0))</f>
        <v>1400</v>
      </c>
      <c r="K284" s="208">
        <f>INDEX('Revenue by Customer'!L:L,MATCH('Full Customer List'!$B284,'Revenue by Customer'!$A:$A,0))</f>
        <v>1400</v>
      </c>
      <c r="L284" s="208">
        <f>INDEX('Revenue by Customer'!M:M,MATCH('Full Customer List'!$B284,'Revenue by Customer'!$A:$A,0))</f>
        <v>1400</v>
      </c>
      <c r="M284" s="208">
        <f>INDEX('Revenue by Customer'!N:N,MATCH('Full Customer List'!$B284,'Revenue by Customer'!$A:$A,0))</f>
        <v>1330</v>
      </c>
      <c r="N284" s="208" t="str">
        <f>INDEX('Revenue by Customer'!O:O,MATCH('Full Customer List'!$B284,'Revenue by Customer'!$A:$A,0))</f>
        <v/>
      </c>
      <c r="O284" s="208">
        <f>INDEX('Revenue by Customer'!P:P,MATCH('Full Customer List'!$B284,'Revenue by Customer'!$A:$A,0))</f>
        <v>500</v>
      </c>
      <c r="P284" s="208" t="str">
        <f>INDEX('Revenue by Customer'!Q:Q,MATCH('Full Customer List'!$B284,'Revenue by Customer'!$A:$A,0))</f>
        <v/>
      </c>
      <c r="Q284" s="208" t="str">
        <f>INDEX('Revenue by Customer'!R:R,MATCH('Full Customer List'!$B284,'Revenue by Customer'!$A:$A,0))</f>
        <v/>
      </c>
      <c r="R284" s="208" t="str">
        <f>INDEX('Revenue by Customer'!S:S,MATCH('Full Customer List'!$B284,'Revenue by Customer'!$A:$A,0))</f>
        <v/>
      </c>
      <c r="S284" s="208" t="str">
        <f>INDEX('Revenue by Customer'!T:T,MATCH('Full Customer List'!$B284,'Revenue by Customer'!$A:$A,0))</f>
        <v/>
      </c>
      <c r="T284" s="208" t="str">
        <f>INDEX('Revenue by Customer'!U:U,MATCH('Full Customer List'!$B284,'Revenue by Customer'!$A:$A,0))</f>
        <v/>
      </c>
      <c r="U284" s="208" t="str">
        <f>INDEX('Revenue by Customer'!V:V,MATCH('Full Customer List'!$B284,'Revenue by Customer'!$A:$A,0))</f>
        <v/>
      </c>
      <c r="V284" s="208" t="str">
        <f>INDEX('Revenue by Customer'!W:W,MATCH('Full Customer List'!$B284,'Revenue by Customer'!$A:$A,0))</f>
        <v/>
      </c>
      <c r="W284" s="208" t="str">
        <f>INDEX('Revenue by Customer'!X:X,MATCH('Full Customer List'!$B284,'Revenue by Customer'!$A:$A,0))</f>
        <v/>
      </c>
      <c r="X284" s="208" t="str">
        <f>INDEX('Revenue by Customer'!Y:Y,MATCH('Full Customer List'!$B284,'Revenue by Customer'!$A:$A,0))</f>
        <v/>
      </c>
      <c r="Y284" s="208" t="str">
        <f>INDEX('Revenue by Customer'!Z:Z,MATCH('Full Customer List'!$B284,'Revenue by Customer'!$A:$A,0))</f>
        <v/>
      </c>
      <c r="Z284" s="208" t="str">
        <f>INDEX('Revenue by Customer'!AA:AA,MATCH('Full Customer List'!$B284,'Revenue by Customer'!$A:$A,0))</f>
        <v/>
      </c>
      <c r="AA284" s="208" t="str">
        <f>INDEX('Revenue by Customer'!AB:AB,MATCH('Full Customer List'!$B284,'Revenue by Customer'!$A:$A,0))</f>
        <v/>
      </c>
      <c r="AB284" s="208" t="str">
        <f>INDEX('Revenue by Customer'!AC:AC,MATCH('Full Customer List'!$B284,'Revenue by Customer'!$A:$A,0))</f>
        <v/>
      </c>
    </row>
    <row r="285" spans="2:28" ht="12" customHeight="1">
      <c r="B285" s="175" t="s">
        <v>945</v>
      </c>
      <c r="C285" s="175" t="str">
        <f>INDEX('Customer List'!$B:$B,MATCH('Full Customer List'!$B285,'Customer List'!$A:$A,0))</f>
        <v>Former client</v>
      </c>
      <c r="D285" s="175" t="str">
        <f>INDEX('Customer List'!$C:$C,MATCH('Full Customer List'!$B285,'Customer List'!$A:$A,0))</f>
        <v>Small business (departed)</v>
      </c>
      <c r="E285" s="175" t="str">
        <f>INDEX('Customer List Mapping'!$C:$C,MATCH('Full Customer List'!D285,'Customer List Mapping'!$B:$B,0))</f>
        <v>Small Business</v>
      </c>
      <c r="F285" s="208" t="str">
        <f>INDEX('Customer List'!$K:$K,MATCH('Full Customer List'!$B285,'Customer List'!$A:$A,0))</f>
        <v/>
      </c>
      <c r="G285" s="208"/>
      <c r="H285" s="215">
        <v>44317</v>
      </c>
      <c r="I285" s="215">
        <v>45869</v>
      </c>
      <c r="J285" s="208">
        <f>INDEX('Revenue by Customer'!K:K,MATCH('Full Customer List'!$B285,'Revenue by Customer'!$A:$A,0))</f>
        <v>950</v>
      </c>
      <c r="K285" s="208">
        <f>INDEX('Revenue by Customer'!L:L,MATCH('Full Customer List'!$B285,'Revenue by Customer'!$A:$A,0))</f>
        <v>710</v>
      </c>
      <c r="L285" s="208">
        <f>INDEX('Revenue by Customer'!M:M,MATCH('Full Customer List'!$B285,'Revenue by Customer'!$A:$A,0))</f>
        <v>710</v>
      </c>
      <c r="M285" s="208">
        <f>INDEX('Revenue by Customer'!N:N,MATCH('Full Customer List'!$B285,'Revenue by Customer'!$A:$A,0))</f>
        <v>710</v>
      </c>
      <c r="N285" s="208">
        <f>INDEX('Revenue by Customer'!O:O,MATCH('Full Customer List'!$B285,'Revenue by Customer'!$A:$A,0))</f>
        <v>710</v>
      </c>
      <c r="O285" s="208">
        <f>INDEX('Revenue by Customer'!P:P,MATCH('Full Customer List'!$B285,'Revenue by Customer'!$A:$A,0))</f>
        <v>710</v>
      </c>
      <c r="P285" s="208">
        <f>INDEX('Revenue by Customer'!Q:Q,MATCH('Full Customer List'!$B285,'Revenue by Customer'!$A:$A,0))</f>
        <v>710</v>
      </c>
      <c r="Q285" s="208" t="str">
        <f>INDEX('Revenue by Customer'!R:R,MATCH('Full Customer List'!$B285,'Revenue by Customer'!$A:$A,0))</f>
        <v/>
      </c>
      <c r="R285" s="208" t="str">
        <f>INDEX('Revenue by Customer'!S:S,MATCH('Full Customer List'!$B285,'Revenue by Customer'!$A:$A,0))</f>
        <v/>
      </c>
      <c r="S285" s="208" t="str">
        <f>INDEX('Revenue by Customer'!T:T,MATCH('Full Customer List'!$B285,'Revenue by Customer'!$A:$A,0))</f>
        <v/>
      </c>
      <c r="T285" s="208" t="str">
        <f>INDEX('Revenue by Customer'!U:U,MATCH('Full Customer List'!$B285,'Revenue by Customer'!$A:$A,0))</f>
        <v/>
      </c>
      <c r="U285" s="208" t="str">
        <f>INDEX('Revenue by Customer'!V:V,MATCH('Full Customer List'!$B285,'Revenue by Customer'!$A:$A,0))</f>
        <v/>
      </c>
      <c r="V285" s="208" t="str">
        <f>INDEX('Revenue by Customer'!W:W,MATCH('Full Customer List'!$B285,'Revenue by Customer'!$A:$A,0))</f>
        <v/>
      </c>
      <c r="W285" s="208" t="str">
        <f>INDEX('Revenue by Customer'!X:X,MATCH('Full Customer List'!$B285,'Revenue by Customer'!$A:$A,0))</f>
        <v/>
      </c>
      <c r="X285" s="208" t="str">
        <f>INDEX('Revenue by Customer'!Y:Y,MATCH('Full Customer List'!$B285,'Revenue by Customer'!$A:$A,0))</f>
        <v/>
      </c>
      <c r="Y285" s="208" t="str">
        <f>INDEX('Revenue by Customer'!Z:Z,MATCH('Full Customer List'!$B285,'Revenue by Customer'!$A:$A,0))</f>
        <v/>
      </c>
      <c r="Z285" s="208" t="str">
        <f>INDEX('Revenue by Customer'!AA:AA,MATCH('Full Customer List'!$B285,'Revenue by Customer'!$A:$A,0))</f>
        <v/>
      </c>
      <c r="AA285" s="208" t="str">
        <f>INDEX('Revenue by Customer'!AB:AB,MATCH('Full Customer List'!$B285,'Revenue by Customer'!$A:$A,0))</f>
        <v/>
      </c>
      <c r="AB285" s="208" t="str">
        <f>INDEX('Revenue by Customer'!AC:AC,MATCH('Full Customer List'!$B285,'Revenue by Customer'!$A:$A,0))</f>
        <v/>
      </c>
    </row>
    <row r="286" spans="2:28" ht="12" customHeight="1">
      <c r="B286" s="175" t="s">
        <v>946</v>
      </c>
      <c r="C286" s="175" t="str">
        <f>INDEX('Customer List'!$B:$B,MATCH('Full Customer List'!$B286,'Customer List'!$A:$A,0))</f>
        <v>Former client</v>
      </c>
      <c r="D286" s="175" t="str">
        <f>INDEX('Customer List'!$C:$C,MATCH('Full Customer List'!$B286,'Customer List'!$A:$A,0))</f>
        <v>Short-term rental (departed)</v>
      </c>
      <c r="E286" s="175" t="str">
        <f>INDEX('Customer List Mapping'!$C:$C,MATCH('Full Customer List'!D286,'Customer List Mapping'!$B:$B,0))</f>
        <v>Short-Term Rental</v>
      </c>
      <c r="F286" s="208" t="str">
        <f>INDEX('Customer List'!$K:$K,MATCH('Full Customer List'!$B286,'Customer List'!$A:$A,0))</f>
        <v/>
      </c>
      <c r="G286" s="208"/>
      <c r="H286" s="215">
        <v>45536</v>
      </c>
      <c r="I286" s="215">
        <v>45838</v>
      </c>
      <c r="J286" s="208">
        <f>INDEX('Revenue by Customer'!K:K,MATCH('Full Customer List'!$B286,'Revenue by Customer'!$A:$A,0))</f>
        <v>790</v>
      </c>
      <c r="K286" s="208">
        <f>INDEX('Revenue by Customer'!L:L,MATCH('Full Customer List'!$B286,'Revenue by Customer'!$A:$A,0))</f>
        <v>816</v>
      </c>
      <c r="L286" s="208">
        <f>INDEX('Revenue by Customer'!M:M,MATCH('Full Customer List'!$B286,'Revenue by Customer'!$A:$A,0))</f>
        <v>948</v>
      </c>
      <c r="M286" s="208">
        <f>INDEX('Revenue by Customer'!N:N,MATCH('Full Customer List'!$B286,'Revenue by Customer'!$A:$A,0))</f>
        <v>790</v>
      </c>
      <c r="N286" s="208">
        <f>INDEX('Revenue by Customer'!O:O,MATCH('Full Customer List'!$B286,'Revenue by Customer'!$A:$A,0))</f>
        <v>869</v>
      </c>
      <c r="O286" s="208">
        <f>INDEX('Revenue by Customer'!P:P,MATCH('Full Customer List'!$B286,'Revenue by Customer'!$A:$A,0))</f>
        <v>869</v>
      </c>
      <c r="P286" s="208" t="str">
        <f>INDEX('Revenue by Customer'!Q:Q,MATCH('Full Customer List'!$B286,'Revenue by Customer'!$A:$A,0))</f>
        <v/>
      </c>
      <c r="Q286" s="208" t="str">
        <f>INDEX('Revenue by Customer'!R:R,MATCH('Full Customer List'!$B286,'Revenue by Customer'!$A:$A,0))</f>
        <v/>
      </c>
      <c r="R286" s="208" t="str">
        <f>INDEX('Revenue by Customer'!S:S,MATCH('Full Customer List'!$B286,'Revenue by Customer'!$A:$A,0))</f>
        <v/>
      </c>
      <c r="S286" s="208" t="str">
        <f>INDEX('Revenue by Customer'!T:T,MATCH('Full Customer List'!$B286,'Revenue by Customer'!$A:$A,0))</f>
        <v/>
      </c>
      <c r="T286" s="208" t="str">
        <f>INDEX('Revenue by Customer'!U:U,MATCH('Full Customer List'!$B286,'Revenue by Customer'!$A:$A,0))</f>
        <v/>
      </c>
      <c r="U286" s="208" t="str">
        <f>INDEX('Revenue by Customer'!V:V,MATCH('Full Customer List'!$B286,'Revenue by Customer'!$A:$A,0))</f>
        <v/>
      </c>
      <c r="V286" s="208" t="str">
        <f>INDEX('Revenue by Customer'!W:W,MATCH('Full Customer List'!$B286,'Revenue by Customer'!$A:$A,0))</f>
        <v/>
      </c>
      <c r="W286" s="208" t="str">
        <f>INDEX('Revenue by Customer'!X:X,MATCH('Full Customer List'!$B286,'Revenue by Customer'!$A:$A,0))</f>
        <v/>
      </c>
      <c r="X286" s="208" t="str">
        <f>INDEX('Revenue by Customer'!Y:Y,MATCH('Full Customer List'!$B286,'Revenue by Customer'!$A:$A,0))</f>
        <v/>
      </c>
      <c r="Y286" s="208" t="str">
        <f>INDEX('Revenue by Customer'!Z:Z,MATCH('Full Customer List'!$B286,'Revenue by Customer'!$A:$A,0))</f>
        <v/>
      </c>
      <c r="Z286" s="208" t="str">
        <f>INDEX('Revenue by Customer'!AA:AA,MATCH('Full Customer List'!$B286,'Revenue by Customer'!$A:$A,0))</f>
        <v/>
      </c>
      <c r="AA286" s="208" t="str">
        <f>INDEX('Revenue by Customer'!AB:AB,MATCH('Full Customer List'!$B286,'Revenue by Customer'!$A:$A,0))</f>
        <v/>
      </c>
      <c r="AB286" s="208" t="str">
        <f>INDEX('Revenue by Customer'!AC:AC,MATCH('Full Customer List'!$B286,'Revenue by Customer'!$A:$A,0))</f>
        <v/>
      </c>
    </row>
    <row r="287" spans="2:28" ht="12" customHeight="1">
      <c r="B287" s="175" t="s">
        <v>947</v>
      </c>
      <c r="C287" s="175" t="str">
        <f>INDEX('Customer List'!$B:$B,MATCH('Full Customer List'!$B287,'Customer List'!$A:$A,0))</f>
        <v>Former client</v>
      </c>
      <c r="D287" s="175" t="str">
        <f>INDEX('Customer List'!$C:$C,MATCH('Full Customer List'!$B287,'Customer List'!$A:$A,0))</f>
        <v>Short-term rental (departed)</v>
      </c>
      <c r="E287" s="175" t="str">
        <f>INDEX('Customer List Mapping'!$C:$C,MATCH('Full Customer List'!D287,'Customer List Mapping'!$B:$B,0))</f>
        <v>Short-Term Rental</v>
      </c>
      <c r="F287" s="208" t="str">
        <f>INDEX('Customer List'!$K:$K,MATCH('Full Customer List'!$B287,'Customer List'!$A:$A,0))</f>
        <v/>
      </c>
      <c r="G287" s="208"/>
      <c r="H287" s="215">
        <v>45292</v>
      </c>
      <c r="I287" s="215">
        <v>45838</v>
      </c>
      <c r="J287" s="208">
        <f>INDEX('Revenue by Customer'!K:K,MATCH('Full Customer List'!$B287,'Revenue by Customer'!$A:$A,0))</f>
        <v>520</v>
      </c>
      <c r="K287" s="208">
        <f>INDEX('Revenue by Customer'!L:L,MATCH('Full Customer List'!$B287,'Revenue by Customer'!$A:$A,0))</f>
        <v>430</v>
      </c>
      <c r="L287" s="208">
        <f>INDEX('Revenue by Customer'!M:M,MATCH('Full Customer List'!$B287,'Revenue by Customer'!$A:$A,0))</f>
        <v>430</v>
      </c>
      <c r="M287" s="208">
        <f>INDEX('Revenue by Customer'!N:N,MATCH('Full Customer List'!$B287,'Revenue by Customer'!$A:$A,0))</f>
        <v>430</v>
      </c>
      <c r="N287" s="208">
        <f>INDEX('Revenue by Customer'!O:O,MATCH('Full Customer List'!$B287,'Revenue by Customer'!$A:$A,0))</f>
        <v>430</v>
      </c>
      <c r="O287" s="208">
        <f>INDEX('Revenue by Customer'!P:P,MATCH('Full Customer List'!$B287,'Revenue by Customer'!$A:$A,0))</f>
        <v>150</v>
      </c>
      <c r="P287" s="208" t="str">
        <f>INDEX('Revenue by Customer'!Q:Q,MATCH('Full Customer List'!$B287,'Revenue by Customer'!$A:$A,0))</f>
        <v/>
      </c>
      <c r="Q287" s="208" t="str">
        <f>INDEX('Revenue by Customer'!R:R,MATCH('Full Customer List'!$B287,'Revenue by Customer'!$A:$A,0))</f>
        <v/>
      </c>
      <c r="R287" s="208" t="str">
        <f>INDEX('Revenue by Customer'!S:S,MATCH('Full Customer List'!$B287,'Revenue by Customer'!$A:$A,0))</f>
        <v/>
      </c>
      <c r="S287" s="208" t="str">
        <f>INDEX('Revenue by Customer'!T:T,MATCH('Full Customer List'!$B287,'Revenue by Customer'!$A:$A,0))</f>
        <v/>
      </c>
      <c r="T287" s="208" t="str">
        <f>INDEX('Revenue by Customer'!U:U,MATCH('Full Customer List'!$B287,'Revenue by Customer'!$A:$A,0))</f>
        <v/>
      </c>
      <c r="U287" s="208" t="str">
        <f>INDEX('Revenue by Customer'!V:V,MATCH('Full Customer List'!$B287,'Revenue by Customer'!$A:$A,0))</f>
        <v/>
      </c>
      <c r="V287" s="208" t="str">
        <f>INDEX('Revenue by Customer'!W:W,MATCH('Full Customer List'!$B287,'Revenue by Customer'!$A:$A,0))</f>
        <v/>
      </c>
      <c r="W287" s="208" t="str">
        <f>INDEX('Revenue by Customer'!X:X,MATCH('Full Customer List'!$B287,'Revenue by Customer'!$A:$A,0))</f>
        <v/>
      </c>
      <c r="X287" s="208" t="str">
        <f>INDEX('Revenue by Customer'!Y:Y,MATCH('Full Customer List'!$B287,'Revenue by Customer'!$A:$A,0))</f>
        <v/>
      </c>
      <c r="Y287" s="208" t="str">
        <f>INDEX('Revenue by Customer'!Z:Z,MATCH('Full Customer List'!$B287,'Revenue by Customer'!$A:$A,0))</f>
        <v/>
      </c>
      <c r="Z287" s="208" t="str">
        <f>INDEX('Revenue by Customer'!AA:AA,MATCH('Full Customer List'!$B287,'Revenue by Customer'!$A:$A,0))</f>
        <v/>
      </c>
      <c r="AA287" s="208" t="str">
        <f>INDEX('Revenue by Customer'!AB:AB,MATCH('Full Customer List'!$B287,'Revenue by Customer'!$A:$A,0))</f>
        <v/>
      </c>
      <c r="AB287" s="208" t="str">
        <f>INDEX('Revenue by Customer'!AC:AC,MATCH('Full Customer List'!$B287,'Revenue by Customer'!$A:$A,0))</f>
        <v/>
      </c>
    </row>
    <row r="288" spans="2:28" ht="12" customHeight="1">
      <c r="B288" s="175" t="s">
        <v>948</v>
      </c>
      <c r="C288" s="175" t="str">
        <f>INDEX('Customer List'!$B:$B,MATCH('Full Customer List'!$B288,'Customer List'!$A:$A,0))</f>
        <v>Former client</v>
      </c>
      <c r="D288" s="175" t="str">
        <f>INDEX('Customer List'!$C:$C,MATCH('Full Customer List'!$B288,'Customer List'!$A:$A,0))</f>
        <v>Short-term rental (departed)</v>
      </c>
      <c r="E288" s="175" t="str">
        <f>INDEX('Customer List Mapping'!$C:$C,MATCH('Full Customer List'!D288,'Customer List Mapping'!$B:$B,0))</f>
        <v>Short-Term Rental</v>
      </c>
      <c r="F288" s="208" t="str">
        <f>INDEX('Customer List'!$K:$K,MATCH('Full Customer List'!$B288,'Customer List'!$A:$A,0))</f>
        <v/>
      </c>
      <c r="G288" s="208"/>
      <c r="H288" s="215">
        <v>45627</v>
      </c>
      <c r="I288" s="215">
        <v>45838</v>
      </c>
      <c r="J288" s="208">
        <f>INDEX('Revenue by Customer'!K:K,MATCH('Full Customer List'!$B288,'Revenue by Customer'!$A:$A,0))</f>
        <v>360</v>
      </c>
      <c r="K288" s="208">
        <f>INDEX('Revenue by Customer'!L:L,MATCH('Full Customer List'!$B288,'Revenue by Customer'!$A:$A,0))</f>
        <v>360</v>
      </c>
      <c r="L288" s="208">
        <f>INDEX('Revenue by Customer'!M:M,MATCH('Full Customer List'!$B288,'Revenue by Customer'!$A:$A,0))</f>
        <v>360</v>
      </c>
      <c r="M288" s="208">
        <f>INDEX('Revenue by Customer'!N:N,MATCH('Full Customer List'!$B288,'Revenue by Customer'!$A:$A,0))</f>
        <v>360</v>
      </c>
      <c r="N288" s="208">
        <f>INDEX('Revenue by Customer'!O:O,MATCH('Full Customer List'!$B288,'Revenue by Customer'!$A:$A,0))</f>
        <v>360</v>
      </c>
      <c r="O288" s="208">
        <f>INDEX('Revenue by Customer'!P:P,MATCH('Full Customer List'!$B288,'Revenue by Customer'!$A:$A,0))</f>
        <v>360</v>
      </c>
      <c r="P288" s="208" t="str">
        <f>INDEX('Revenue by Customer'!Q:Q,MATCH('Full Customer List'!$B288,'Revenue by Customer'!$A:$A,0))</f>
        <v/>
      </c>
      <c r="Q288" s="208" t="str">
        <f>INDEX('Revenue by Customer'!R:R,MATCH('Full Customer List'!$B288,'Revenue by Customer'!$A:$A,0))</f>
        <v/>
      </c>
      <c r="R288" s="208" t="str">
        <f>INDEX('Revenue by Customer'!S:S,MATCH('Full Customer List'!$B288,'Revenue by Customer'!$A:$A,0))</f>
        <v/>
      </c>
      <c r="S288" s="208" t="str">
        <f>INDEX('Revenue by Customer'!T:T,MATCH('Full Customer List'!$B288,'Revenue by Customer'!$A:$A,0))</f>
        <v/>
      </c>
      <c r="T288" s="208" t="str">
        <f>INDEX('Revenue by Customer'!U:U,MATCH('Full Customer List'!$B288,'Revenue by Customer'!$A:$A,0))</f>
        <v/>
      </c>
      <c r="U288" s="208" t="str">
        <f>INDEX('Revenue by Customer'!V:V,MATCH('Full Customer List'!$B288,'Revenue by Customer'!$A:$A,0))</f>
        <v/>
      </c>
      <c r="V288" s="208" t="str">
        <f>INDEX('Revenue by Customer'!W:W,MATCH('Full Customer List'!$B288,'Revenue by Customer'!$A:$A,0))</f>
        <v/>
      </c>
      <c r="W288" s="208" t="str">
        <f>INDEX('Revenue by Customer'!X:X,MATCH('Full Customer List'!$B288,'Revenue by Customer'!$A:$A,0))</f>
        <v/>
      </c>
      <c r="X288" s="208" t="str">
        <f>INDEX('Revenue by Customer'!Y:Y,MATCH('Full Customer List'!$B288,'Revenue by Customer'!$A:$A,0))</f>
        <v/>
      </c>
      <c r="Y288" s="208" t="str">
        <f>INDEX('Revenue by Customer'!Z:Z,MATCH('Full Customer List'!$B288,'Revenue by Customer'!$A:$A,0))</f>
        <v/>
      </c>
      <c r="Z288" s="208" t="str">
        <f>INDEX('Revenue by Customer'!AA:AA,MATCH('Full Customer List'!$B288,'Revenue by Customer'!$A:$A,0))</f>
        <v/>
      </c>
      <c r="AA288" s="208" t="str">
        <f>INDEX('Revenue by Customer'!AB:AB,MATCH('Full Customer List'!$B288,'Revenue by Customer'!$A:$A,0))</f>
        <v/>
      </c>
      <c r="AB288" s="208" t="str">
        <f>INDEX('Revenue by Customer'!AC:AC,MATCH('Full Customer List'!$B288,'Revenue by Customer'!$A:$A,0))</f>
        <v/>
      </c>
    </row>
    <row r="289" spans="2:28" ht="12" customHeight="1">
      <c r="B289" s="175" t="s">
        <v>949</v>
      </c>
      <c r="C289" s="175" t="str">
        <f>INDEX('Customer List'!$B:$B,MATCH('Full Customer List'!$B289,'Customer List'!$A:$A,0))</f>
        <v>Former client</v>
      </c>
      <c r="D289" s="175" t="str">
        <f>INDEX('Customer List'!$C:$C,MATCH('Full Customer List'!$B289,'Customer List'!$A:$A,0))</f>
        <v>Short-term rental (departed)</v>
      </c>
      <c r="E289" s="175" t="str">
        <f>INDEX('Customer List Mapping'!$C:$C,MATCH('Full Customer List'!D289,'Customer List Mapping'!$B:$B,0))</f>
        <v>Short-Term Rental</v>
      </c>
      <c r="F289" s="208" t="str">
        <f>INDEX('Customer List'!$K:$K,MATCH('Full Customer List'!$B289,'Customer List'!$A:$A,0))</f>
        <v/>
      </c>
      <c r="G289" s="208"/>
      <c r="H289" s="215">
        <v>45748</v>
      </c>
      <c r="I289" s="215">
        <v>45838</v>
      </c>
      <c r="J289" s="208" t="str">
        <f>INDEX('Revenue by Customer'!K:K,MATCH('Full Customer List'!$B289,'Revenue by Customer'!$A:$A,0))</f>
        <v/>
      </c>
      <c r="K289" s="208" t="str">
        <f>INDEX('Revenue by Customer'!L:L,MATCH('Full Customer List'!$B289,'Revenue by Customer'!$A:$A,0))</f>
        <v/>
      </c>
      <c r="L289" s="208" t="str">
        <f>INDEX('Revenue by Customer'!M:M,MATCH('Full Customer List'!$B289,'Revenue by Customer'!$A:$A,0))</f>
        <v/>
      </c>
      <c r="M289" s="208">
        <f>INDEX('Revenue by Customer'!N:N,MATCH('Full Customer List'!$B289,'Revenue by Customer'!$A:$A,0))</f>
        <v>778.75</v>
      </c>
      <c r="N289" s="208">
        <f>INDEX('Revenue by Customer'!O:O,MATCH('Full Customer List'!$B289,'Revenue by Customer'!$A:$A,0))</f>
        <v>403.75</v>
      </c>
      <c r="O289" s="208">
        <f>INDEX('Revenue by Customer'!P:P,MATCH('Full Customer List'!$B289,'Revenue by Customer'!$A:$A,0))</f>
        <v>403.75</v>
      </c>
      <c r="P289" s="208">
        <f>INDEX('Revenue by Customer'!Q:Q,MATCH('Full Customer List'!$B289,'Revenue by Customer'!$A:$A,0))</f>
        <v>475</v>
      </c>
      <c r="Q289" s="208" t="str">
        <f>INDEX('Revenue by Customer'!R:R,MATCH('Full Customer List'!$B289,'Revenue by Customer'!$A:$A,0))</f>
        <v/>
      </c>
      <c r="R289" s="208" t="str">
        <f>INDEX('Revenue by Customer'!S:S,MATCH('Full Customer List'!$B289,'Revenue by Customer'!$A:$A,0))</f>
        <v/>
      </c>
      <c r="S289" s="208" t="str">
        <f>INDEX('Revenue by Customer'!T:T,MATCH('Full Customer List'!$B289,'Revenue by Customer'!$A:$A,0))</f>
        <v/>
      </c>
      <c r="T289" s="208" t="str">
        <f>INDEX('Revenue by Customer'!U:U,MATCH('Full Customer List'!$B289,'Revenue by Customer'!$A:$A,0))</f>
        <v/>
      </c>
      <c r="U289" s="208" t="str">
        <f>INDEX('Revenue by Customer'!V:V,MATCH('Full Customer List'!$B289,'Revenue by Customer'!$A:$A,0))</f>
        <v/>
      </c>
      <c r="V289" s="208" t="str">
        <f>INDEX('Revenue by Customer'!W:W,MATCH('Full Customer List'!$B289,'Revenue by Customer'!$A:$A,0))</f>
        <v/>
      </c>
      <c r="W289" s="208" t="str">
        <f>INDEX('Revenue by Customer'!X:X,MATCH('Full Customer List'!$B289,'Revenue by Customer'!$A:$A,0))</f>
        <v/>
      </c>
      <c r="X289" s="208" t="str">
        <f>INDEX('Revenue by Customer'!Y:Y,MATCH('Full Customer List'!$B289,'Revenue by Customer'!$A:$A,0))</f>
        <v/>
      </c>
      <c r="Y289" s="208" t="str">
        <f>INDEX('Revenue by Customer'!Z:Z,MATCH('Full Customer List'!$B289,'Revenue by Customer'!$A:$A,0))</f>
        <v/>
      </c>
      <c r="Z289" s="208" t="str">
        <f>INDEX('Revenue by Customer'!AA:AA,MATCH('Full Customer List'!$B289,'Revenue by Customer'!$A:$A,0))</f>
        <v/>
      </c>
      <c r="AA289" s="208" t="str">
        <f>INDEX('Revenue by Customer'!AB:AB,MATCH('Full Customer List'!$B289,'Revenue by Customer'!$A:$A,0))</f>
        <v/>
      </c>
      <c r="AB289" s="208" t="str">
        <f>INDEX('Revenue by Customer'!AC:AC,MATCH('Full Customer List'!$B289,'Revenue by Customer'!$A:$A,0))</f>
        <v/>
      </c>
    </row>
    <row r="290" spans="2:28" ht="12" customHeight="1">
      <c r="B290" s="175" t="s">
        <v>950</v>
      </c>
      <c r="C290" s="175" t="str">
        <f>INDEX('Customer List'!$B:$B,MATCH('Full Customer List'!$B290,'Customer List'!$A:$A,0))</f>
        <v>Former client</v>
      </c>
      <c r="D290" s="175" t="str">
        <f>INDEX('Customer List'!$C:$C,MATCH('Full Customer List'!$B290,'Customer List'!$A:$A,0))</f>
        <v>Small business (departed)</v>
      </c>
      <c r="E290" s="175" t="str">
        <f>INDEX('Customer List Mapping'!$C:$C,MATCH('Full Customer List'!D290,'Customer List Mapping'!$B:$B,0))</f>
        <v>Small Business</v>
      </c>
      <c r="F290" s="208" t="str">
        <f>INDEX('Customer List'!$K:$K,MATCH('Full Customer List'!$B290,'Customer List'!$A:$A,0))</f>
        <v/>
      </c>
      <c r="G290" s="208"/>
      <c r="H290" s="215">
        <v>44287</v>
      </c>
      <c r="I290" s="215">
        <v>45838</v>
      </c>
      <c r="J290" s="208">
        <f>INDEX('Revenue by Customer'!K:K,MATCH('Full Customer List'!$B290,'Revenue by Customer'!$A:$A,0))</f>
        <v>405</v>
      </c>
      <c r="K290" s="208">
        <f>INDEX('Revenue by Customer'!L:L,MATCH('Full Customer List'!$B290,'Revenue by Customer'!$A:$A,0))</f>
        <v>360</v>
      </c>
      <c r="L290" s="208">
        <f>INDEX('Revenue by Customer'!M:M,MATCH('Full Customer List'!$B290,'Revenue by Customer'!$A:$A,0))</f>
        <v>360</v>
      </c>
      <c r="M290" s="208">
        <f>INDEX('Revenue by Customer'!N:N,MATCH('Full Customer List'!$B290,'Revenue by Customer'!$A:$A,0))</f>
        <v>360</v>
      </c>
      <c r="N290" s="208">
        <f>INDEX('Revenue by Customer'!O:O,MATCH('Full Customer List'!$B290,'Revenue by Customer'!$A:$A,0))</f>
        <v>275</v>
      </c>
      <c r="O290" s="208">
        <f>INDEX('Revenue by Customer'!P:P,MATCH('Full Customer List'!$B290,'Revenue by Customer'!$A:$A,0))</f>
        <v>275</v>
      </c>
      <c r="P290" s="208" t="str">
        <f>INDEX('Revenue by Customer'!Q:Q,MATCH('Full Customer List'!$B290,'Revenue by Customer'!$A:$A,0))</f>
        <v/>
      </c>
      <c r="Q290" s="208" t="str">
        <f>INDEX('Revenue by Customer'!R:R,MATCH('Full Customer List'!$B290,'Revenue by Customer'!$A:$A,0))</f>
        <v/>
      </c>
      <c r="R290" s="208" t="str">
        <f>INDEX('Revenue by Customer'!S:S,MATCH('Full Customer List'!$B290,'Revenue by Customer'!$A:$A,0))</f>
        <v/>
      </c>
      <c r="S290" s="208" t="str">
        <f>INDEX('Revenue by Customer'!T:T,MATCH('Full Customer List'!$B290,'Revenue by Customer'!$A:$A,0))</f>
        <v/>
      </c>
      <c r="T290" s="208" t="str">
        <f>INDEX('Revenue by Customer'!U:U,MATCH('Full Customer List'!$B290,'Revenue by Customer'!$A:$A,0))</f>
        <v/>
      </c>
      <c r="U290" s="208" t="str">
        <f>INDEX('Revenue by Customer'!V:V,MATCH('Full Customer List'!$B290,'Revenue by Customer'!$A:$A,0))</f>
        <v/>
      </c>
      <c r="V290" s="208" t="str">
        <f>INDEX('Revenue by Customer'!W:W,MATCH('Full Customer List'!$B290,'Revenue by Customer'!$A:$A,0))</f>
        <v/>
      </c>
      <c r="W290" s="208" t="str">
        <f>INDEX('Revenue by Customer'!X:X,MATCH('Full Customer List'!$B290,'Revenue by Customer'!$A:$A,0))</f>
        <v/>
      </c>
      <c r="X290" s="208" t="str">
        <f>INDEX('Revenue by Customer'!Y:Y,MATCH('Full Customer List'!$B290,'Revenue by Customer'!$A:$A,0))</f>
        <v/>
      </c>
      <c r="Y290" s="208" t="str">
        <f>INDEX('Revenue by Customer'!Z:Z,MATCH('Full Customer List'!$B290,'Revenue by Customer'!$A:$A,0))</f>
        <v/>
      </c>
      <c r="Z290" s="208" t="str">
        <f>INDEX('Revenue by Customer'!AA:AA,MATCH('Full Customer List'!$B290,'Revenue by Customer'!$A:$A,0))</f>
        <v/>
      </c>
      <c r="AA290" s="208" t="str">
        <f>INDEX('Revenue by Customer'!AB:AB,MATCH('Full Customer List'!$B290,'Revenue by Customer'!$A:$A,0))</f>
        <v/>
      </c>
      <c r="AB290" s="208" t="str">
        <f>INDEX('Revenue by Customer'!AC:AC,MATCH('Full Customer List'!$B290,'Revenue by Customer'!$A:$A,0))</f>
        <v/>
      </c>
    </row>
    <row r="291" spans="2:28" ht="12" customHeight="1">
      <c r="B291" s="175" t="s">
        <v>952</v>
      </c>
      <c r="C291" s="175" t="str">
        <f>INDEX('Customer List'!$B:$B,MATCH('Full Customer List'!$B291,'Customer List'!$A:$A,0))</f>
        <v>Former client</v>
      </c>
      <c r="D291" s="175" t="str">
        <f>INDEX('Customer List'!$C:$C,MATCH('Full Customer List'!$B291,'Customer List'!$A:$A,0))</f>
        <v>Short-term rental (departed)</v>
      </c>
      <c r="E291" s="175" t="str">
        <f>INDEX('Customer List Mapping'!$C:$C,MATCH('Full Customer List'!D291,'Customer List Mapping'!$B:$B,0))</f>
        <v>Short-Term Rental</v>
      </c>
      <c r="F291" s="208" t="str">
        <f>INDEX('Customer List'!$K:$K,MATCH('Full Customer List'!$B291,'Customer List'!$A:$A,0))</f>
        <v/>
      </c>
      <c r="G291" s="208"/>
      <c r="H291" s="215">
        <v>45689</v>
      </c>
      <c r="I291" s="215">
        <v>45838</v>
      </c>
      <c r="J291" s="208" t="str">
        <f>INDEX('Revenue by Customer'!K:K,MATCH('Full Customer List'!$B291,'Revenue by Customer'!$A:$A,0))</f>
        <v/>
      </c>
      <c r="K291" s="208">
        <f>INDEX('Revenue by Customer'!L:L,MATCH('Full Customer List'!$B291,'Revenue by Customer'!$A:$A,0))</f>
        <v>350</v>
      </c>
      <c r="L291" s="208">
        <f>INDEX('Revenue by Customer'!M:M,MATCH('Full Customer List'!$B291,'Revenue by Customer'!$A:$A,0))</f>
        <v>420</v>
      </c>
      <c r="M291" s="208">
        <f>INDEX('Revenue by Customer'!N:N,MATCH('Full Customer List'!$B291,'Revenue by Customer'!$A:$A,0))</f>
        <v>340</v>
      </c>
      <c r="N291" s="208">
        <f>INDEX('Revenue by Customer'!O:O,MATCH('Full Customer List'!$B291,'Revenue by Customer'!$A:$A,0))</f>
        <v>380</v>
      </c>
      <c r="O291" s="208">
        <f>INDEX('Revenue by Customer'!P:P,MATCH('Full Customer List'!$B291,'Revenue by Customer'!$A:$A,0))</f>
        <v>380</v>
      </c>
      <c r="P291" s="208" t="str">
        <f>INDEX('Revenue by Customer'!Q:Q,MATCH('Full Customer List'!$B291,'Revenue by Customer'!$A:$A,0))</f>
        <v/>
      </c>
      <c r="Q291" s="208" t="str">
        <f>INDEX('Revenue by Customer'!R:R,MATCH('Full Customer List'!$B291,'Revenue by Customer'!$A:$A,0))</f>
        <v/>
      </c>
      <c r="R291" s="208" t="str">
        <f>INDEX('Revenue by Customer'!S:S,MATCH('Full Customer List'!$B291,'Revenue by Customer'!$A:$A,0))</f>
        <v/>
      </c>
      <c r="S291" s="208" t="str">
        <f>INDEX('Revenue by Customer'!T:T,MATCH('Full Customer List'!$B291,'Revenue by Customer'!$A:$A,0))</f>
        <v/>
      </c>
      <c r="T291" s="208" t="str">
        <f>INDEX('Revenue by Customer'!U:U,MATCH('Full Customer List'!$B291,'Revenue by Customer'!$A:$A,0))</f>
        <v/>
      </c>
      <c r="U291" s="208" t="str">
        <f>INDEX('Revenue by Customer'!V:V,MATCH('Full Customer List'!$B291,'Revenue by Customer'!$A:$A,0))</f>
        <v/>
      </c>
      <c r="V291" s="208" t="str">
        <f>INDEX('Revenue by Customer'!W:W,MATCH('Full Customer List'!$B291,'Revenue by Customer'!$A:$A,0))</f>
        <v/>
      </c>
      <c r="W291" s="208" t="str">
        <f>INDEX('Revenue by Customer'!X:X,MATCH('Full Customer List'!$B291,'Revenue by Customer'!$A:$A,0))</f>
        <v/>
      </c>
      <c r="X291" s="208" t="str">
        <f>INDEX('Revenue by Customer'!Y:Y,MATCH('Full Customer List'!$B291,'Revenue by Customer'!$A:$A,0))</f>
        <v/>
      </c>
      <c r="Y291" s="208" t="str">
        <f>INDEX('Revenue by Customer'!Z:Z,MATCH('Full Customer List'!$B291,'Revenue by Customer'!$A:$A,0))</f>
        <v/>
      </c>
      <c r="Z291" s="208" t="str">
        <f>INDEX('Revenue by Customer'!AA:AA,MATCH('Full Customer List'!$B291,'Revenue by Customer'!$A:$A,0))</f>
        <v/>
      </c>
      <c r="AA291" s="208" t="str">
        <f>INDEX('Revenue by Customer'!AB:AB,MATCH('Full Customer List'!$B291,'Revenue by Customer'!$A:$A,0))</f>
        <v/>
      </c>
      <c r="AB291" s="208" t="str">
        <f>INDEX('Revenue by Customer'!AC:AC,MATCH('Full Customer List'!$B291,'Revenue by Customer'!$A:$A,0))</f>
        <v/>
      </c>
    </row>
    <row r="292" spans="2:28" ht="12" customHeight="1">
      <c r="B292" s="175" t="s">
        <v>953</v>
      </c>
      <c r="C292" s="175" t="str">
        <f>INDEX('Customer List'!$B:$B,MATCH('Full Customer List'!$B292,'Customer List'!$A:$A,0))</f>
        <v>Former client</v>
      </c>
      <c r="D292" s="175" t="str">
        <f>INDEX('Customer List'!$C:$C,MATCH('Full Customer List'!$B292,'Customer List'!$A:$A,0))</f>
        <v>Short-term rental (departed)</v>
      </c>
      <c r="E292" s="175" t="str">
        <f>INDEX('Customer List Mapping'!$C:$C,MATCH('Full Customer List'!D292,'Customer List Mapping'!$B:$B,0))</f>
        <v>Short-Term Rental</v>
      </c>
      <c r="F292" s="208" t="str">
        <f>INDEX('Customer List'!$K:$K,MATCH('Full Customer List'!$B292,'Customer List'!$A:$A,0))</f>
        <v/>
      </c>
      <c r="G292" s="208"/>
      <c r="H292" s="215">
        <v>45323</v>
      </c>
      <c r="I292" s="215">
        <v>45777</v>
      </c>
      <c r="J292" s="208">
        <f>INDEX('Revenue by Customer'!K:K,MATCH('Full Customer List'!$B292,'Revenue by Customer'!$A:$A,0))</f>
        <v>375</v>
      </c>
      <c r="K292" s="208">
        <f>INDEX('Revenue by Customer'!L:L,MATCH('Full Customer List'!$B292,'Revenue by Customer'!$A:$A,0))</f>
        <v>480</v>
      </c>
      <c r="L292" s="208">
        <f>INDEX('Revenue by Customer'!M:M,MATCH('Full Customer List'!$B292,'Revenue by Customer'!$A:$A,0))</f>
        <v>480</v>
      </c>
      <c r="M292" s="208">
        <f>INDEX('Revenue by Customer'!N:N,MATCH('Full Customer List'!$B292,'Revenue by Customer'!$A:$A,0))</f>
        <v>400</v>
      </c>
      <c r="N292" s="208" t="str">
        <f>INDEX('Revenue by Customer'!O:O,MATCH('Full Customer List'!$B292,'Revenue by Customer'!$A:$A,0))</f>
        <v/>
      </c>
      <c r="O292" s="208" t="str">
        <f>INDEX('Revenue by Customer'!P:P,MATCH('Full Customer List'!$B292,'Revenue by Customer'!$A:$A,0))</f>
        <v/>
      </c>
      <c r="P292" s="208" t="str">
        <f>INDEX('Revenue by Customer'!Q:Q,MATCH('Full Customer List'!$B292,'Revenue by Customer'!$A:$A,0))</f>
        <v/>
      </c>
      <c r="Q292" s="208" t="str">
        <f>INDEX('Revenue by Customer'!R:R,MATCH('Full Customer List'!$B292,'Revenue by Customer'!$A:$A,0))</f>
        <v/>
      </c>
      <c r="R292" s="208" t="str">
        <f>INDEX('Revenue by Customer'!S:S,MATCH('Full Customer List'!$B292,'Revenue by Customer'!$A:$A,0))</f>
        <v/>
      </c>
      <c r="S292" s="208" t="str">
        <f>INDEX('Revenue by Customer'!T:T,MATCH('Full Customer List'!$B292,'Revenue by Customer'!$A:$A,0))</f>
        <v/>
      </c>
      <c r="T292" s="208" t="str">
        <f>INDEX('Revenue by Customer'!U:U,MATCH('Full Customer List'!$B292,'Revenue by Customer'!$A:$A,0))</f>
        <v/>
      </c>
      <c r="U292" s="208" t="str">
        <f>INDEX('Revenue by Customer'!V:V,MATCH('Full Customer List'!$B292,'Revenue by Customer'!$A:$A,0))</f>
        <v/>
      </c>
      <c r="V292" s="208" t="str">
        <f>INDEX('Revenue by Customer'!W:W,MATCH('Full Customer List'!$B292,'Revenue by Customer'!$A:$A,0))</f>
        <v/>
      </c>
      <c r="W292" s="208" t="str">
        <f>INDEX('Revenue by Customer'!X:X,MATCH('Full Customer List'!$B292,'Revenue by Customer'!$A:$A,0))</f>
        <v/>
      </c>
      <c r="X292" s="208" t="str">
        <f>INDEX('Revenue by Customer'!Y:Y,MATCH('Full Customer List'!$B292,'Revenue by Customer'!$A:$A,0))</f>
        <v/>
      </c>
      <c r="Y292" s="208" t="str">
        <f>INDEX('Revenue by Customer'!Z:Z,MATCH('Full Customer List'!$B292,'Revenue by Customer'!$A:$A,0))</f>
        <v/>
      </c>
      <c r="Z292" s="208" t="str">
        <f>INDEX('Revenue by Customer'!AA:AA,MATCH('Full Customer List'!$B292,'Revenue by Customer'!$A:$A,0))</f>
        <v/>
      </c>
      <c r="AA292" s="208" t="str">
        <f>INDEX('Revenue by Customer'!AB:AB,MATCH('Full Customer List'!$B292,'Revenue by Customer'!$A:$A,0))</f>
        <v/>
      </c>
      <c r="AB292" s="208" t="str">
        <f>INDEX('Revenue by Customer'!AC:AC,MATCH('Full Customer List'!$B292,'Revenue by Customer'!$A:$A,0))</f>
        <v/>
      </c>
    </row>
    <row r="293" spans="2:28" ht="12" customHeight="1">
      <c r="B293" s="175" t="s">
        <v>954</v>
      </c>
      <c r="C293" s="175" t="str">
        <f>INDEX('Customer List'!$B:$B,MATCH('Full Customer List'!$B293,'Customer List'!$A:$A,0))</f>
        <v>Former client</v>
      </c>
      <c r="D293" s="175" t="str">
        <f>INDEX('Customer List'!$C:$C,MATCH('Full Customer List'!$B293,'Customer List'!$A:$A,0))</f>
        <v>Short-term rental (departed)</v>
      </c>
      <c r="E293" s="175" t="str">
        <f>INDEX('Customer List Mapping'!$C:$C,MATCH('Full Customer List'!D293,'Customer List Mapping'!$B:$B,0))</f>
        <v>Short-Term Rental</v>
      </c>
      <c r="F293" s="208" t="str">
        <f>INDEX('Customer List'!$K:$K,MATCH('Full Customer List'!$B293,'Customer List'!$A:$A,0))</f>
        <v/>
      </c>
      <c r="G293" s="208"/>
      <c r="H293" s="215">
        <v>44743</v>
      </c>
      <c r="I293" s="215">
        <v>45808</v>
      </c>
      <c r="J293" s="208">
        <f>INDEX('Revenue by Customer'!K:K,MATCH('Full Customer List'!$B293,'Revenue by Customer'!$A:$A,0))</f>
        <v>330</v>
      </c>
      <c r="K293" s="208">
        <f>INDEX('Revenue by Customer'!L:L,MATCH('Full Customer List'!$B293,'Revenue by Customer'!$A:$A,0))</f>
        <v>330</v>
      </c>
      <c r="L293" s="208">
        <f>INDEX('Revenue by Customer'!M:M,MATCH('Full Customer List'!$B293,'Revenue by Customer'!$A:$A,0))</f>
        <v>330</v>
      </c>
      <c r="M293" s="208">
        <f>INDEX('Revenue by Customer'!N:N,MATCH('Full Customer List'!$B293,'Revenue by Customer'!$A:$A,0))</f>
        <v>330</v>
      </c>
      <c r="N293" s="208">
        <f>INDEX('Revenue by Customer'!O:O,MATCH('Full Customer List'!$B293,'Revenue by Customer'!$A:$A,0))</f>
        <v>345</v>
      </c>
      <c r="O293" s="208" t="str">
        <f>INDEX('Revenue by Customer'!P:P,MATCH('Full Customer List'!$B293,'Revenue by Customer'!$A:$A,0))</f>
        <v/>
      </c>
      <c r="P293" s="208" t="str">
        <f>INDEX('Revenue by Customer'!Q:Q,MATCH('Full Customer List'!$B293,'Revenue by Customer'!$A:$A,0))</f>
        <v/>
      </c>
      <c r="Q293" s="208" t="str">
        <f>INDEX('Revenue by Customer'!R:R,MATCH('Full Customer List'!$B293,'Revenue by Customer'!$A:$A,0))</f>
        <v/>
      </c>
      <c r="R293" s="208" t="str">
        <f>INDEX('Revenue by Customer'!S:S,MATCH('Full Customer List'!$B293,'Revenue by Customer'!$A:$A,0))</f>
        <v/>
      </c>
      <c r="S293" s="208" t="str">
        <f>INDEX('Revenue by Customer'!T:T,MATCH('Full Customer List'!$B293,'Revenue by Customer'!$A:$A,0))</f>
        <v/>
      </c>
      <c r="T293" s="208" t="str">
        <f>INDEX('Revenue by Customer'!U:U,MATCH('Full Customer List'!$B293,'Revenue by Customer'!$A:$A,0))</f>
        <v/>
      </c>
      <c r="U293" s="208" t="str">
        <f>INDEX('Revenue by Customer'!V:V,MATCH('Full Customer List'!$B293,'Revenue by Customer'!$A:$A,0))</f>
        <v/>
      </c>
      <c r="V293" s="208" t="str">
        <f>INDEX('Revenue by Customer'!W:W,MATCH('Full Customer List'!$B293,'Revenue by Customer'!$A:$A,0))</f>
        <v/>
      </c>
      <c r="W293" s="208" t="str">
        <f>INDEX('Revenue by Customer'!X:X,MATCH('Full Customer List'!$B293,'Revenue by Customer'!$A:$A,0))</f>
        <v/>
      </c>
      <c r="X293" s="208" t="str">
        <f>INDEX('Revenue by Customer'!Y:Y,MATCH('Full Customer List'!$B293,'Revenue by Customer'!$A:$A,0))</f>
        <v/>
      </c>
      <c r="Y293" s="208" t="str">
        <f>INDEX('Revenue by Customer'!Z:Z,MATCH('Full Customer List'!$B293,'Revenue by Customer'!$A:$A,0))</f>
        <v/>
      </c>
      <c r="Z293" s="208" t="str">
        <f>INDEX('Revenue by Customer'!AA:AA,MATCH('Full Customer List'!$B293,'Revenue by Customer'!$A:$A,0))</f>
        <v/>
      </c>
      <c r="AA293" s="208" t="str">
        <f>INDEX('Revenue by Customer'!AB:AB,MATCH('Full Customer List'!$B293,'Revenue by Customer'!$A:$A,0))</f>
        <v/>
      </c>
      <c r="AB293" s="208" t="str">
        <f>INDEX('Revenue by Customer'!AC:AC,MATCH('Full Customer List'!$B293,'Revenue by Customer'!$A:$A,0))</f>
        <v/>
      </c>
    </row>
    <row r="294" spans="2:28" ht="12" customHeight="1">
      <c r="B294" s="175" t="s">
        <v>955</v>
      </c>
      <c r="C294" s="175" t="str">
        <f>INDEX('Customer List'!$B:$B,MATCH('Full Customer List'!$B294,'Customer List'!$A:$A,0))</f>
        <v>Former client</v>
      </c>
      <c r="D294" s="175" t="str">
        <f>INDEX('Customer List'!$C:$C,MATCH('Full Customer List'!$B294,'Customer List'!$A:$A,0))</f>
        <v>Short-term rental (departed)</v>
      </c>
      <c r="E294" s="175" t="str">
        <f>INDEX('Customer List Mapping'!$C:$C,MATCH('Full Customer List'!D294,'Customer List Mapping'!$B:$B,0))</f>
        <v>Short-Term Rental</v>
      </c>
      <c r="F294" s="208" t="str">
        <f>INDEX('Customer List'!$K:$K,MATCH('Full Customer List'!$B294,'Customer List'!$A:$A,0))</f>
        <v/>
      </c>
      <c r="G294" s="208"/>
      <c r="H294" s="215">
        <v>45383</v>
      </c>
      <c r="I294" s="215">
        <v>45777</v>
      </c>
      <c r="J294" s="208">
        <f>INDEX('Revenue by Customer'!K:K,MATCH('Full Customer List'!$B294,'Revenue by Customer'!$A:$A,0))</f>
        <v>430</v>
      </c>
      <c r="K294" s="208">
        <f>INDEX('Revenue by Customer'!L:L,MATCH('Full Customer List'!$B294,'Revenue by Customer'!$A:$A,0))</f>
        <v>325</v>
      </c>
      <c r="L294" s="208">
        <f>INDEX('Revenue by Customer'!M:M,MATCH('Full Customer List'!$B294,'Revenue by Customer'!$A:$A,0))</f>
        <v>575</v>
      </c>
      <c r="M294" s="208">
        <f>INDEX('Revenue by Customer'!N:N,MATCH('Full Customer List'!$B294,'Revenue by Customer'!$A:$A,0))</f>
        <v>325</v>
      </c>
      <c r="N294" s="208" t="str">
        <f>INDEX('Revenue by Customer'!O:O,MATCH('Full Customer List'!$B294,'Revenue by Customer'!$A:$A,0))</f>
        <v/>
      </c>
      <c r="O294" s="208" t="str">
        <f>INDEX('Revenue by Customer'!P:P,MATCH('Full Customer List'!$B294,'Revenue by Customer'!$A:$A,0))</f>
        <v/>
      </c>
      <c r="P294" s="208" t="str">
        <f>INDEX('Revenue by Customer'!Q:Q,MATCH('Full Customer List'!$B294,'Revenue by Customer'!$A:$A,0))</f>
        <v/>
      </c>
      <c r="Q294" s="208" t="str">
        <f>INDEX('Revenue by Customer'!R:R,MATCH('Full Customer List'!$B294,'Revenue by Customer'!$A:$A,0))</f>
        <v/>
      </c>
      <c r="R294" s="208" t="str">
        <f>INDEX('Revenue by Customer'!S:S,MATCH('Full Customer List'!$B294,'Revenue by Customer'!$A:$A,0))</f>
        <v/>
      </c>
      <c r="S294" s="208" t="str">
        <f>INDEX('Revenue by Customer'!T:T,MATCH('Full Customer List'!$B294,'Revenue by Customer'!$A:$A,0))</f>
        <v/>
      </c>
      <c r="T294" s="208" t="str">
        <f>INDEX('Revenue by Customer'!U:U,MATCH('Full Customer List'!$B294,'Revenue by Customer'!$A:$A,0))</f>
        <v/>
      </c>
      <c r="U294" s="208" t="str">
        <f>INDEX('Revenue by Customer'!V:V,MATCH('Full Customer List'!$B294,'Revenue by Customer'!$A:$A,0))</f>
        <v/>
      </c>
      <c r="V294" s="208" t="str">
        <f>INDEX('Revenue by Customer'!W:W,MATCH('Full Customer List'!$B294,'Revenue by Customer'!$A:$A,0))</f>
        <v/>
      </c>
      <c r="W294" s="208" t="str">
        <f>INDEX('Revenue by Customer'!X:X,MATCH('Full Customer List'!$B294,'Revenue by Customer'!$A:$A,0))</f>
        <v/>
      </c>
      <c r="X294" s="208" t="str">
        <f>INDEX('Revenue by Customer'!Y:Y,MATCH('Full Customer List'!$B294,'Revenue by Customer'!$A:$A,0))</f>
        <v/>
      </c>
      <c r="Y294" s="208" t="str">
        <f>INDEX('Revenue by Customer'!Z:Z,MATCH('Full Customer List'!$B294,'Revenue by Customer'!$A:$A,0))</f>
        <v/>
      </c>
      <c r="Z294" s="208" t="str">
        <f>INDEX('Revenue by Customer'!AA:AA,MATCH('Full Customer List'!$B294,'Revenue by Customer'!$A:$A,0))</f>
        <v/>
      </c>
      <c r="AA294" s="208" t="str">
        <f>INDEX('Revenue by Customer'!AB:AB,MATCH('Full Customer List'!$B294,'Revenue by Customer'!$A:$A,0))</f>
        <v/>
      </c>
      <c r="AB294" s="208" t="str">
        <f>INDEX('Revenue by Customer'!AC:AC,MATCH('Full Customer List'!$B294,'Revenue by Customer'!$A:$A,0))</f>
        <v/>
      </c>
    </row>
    <row r="295" spans="2:28" ht="12" customHeight="1">
      <c r="B295" s="175" t="s">
        <v>956</v>
      </c>
      <c r="C295" s="175" t="str">
        <f>INDEX('Customer List'!$B:$B,MATCH('Full Customer List'!$B295,'Customer List'!$A:$A,0))</f>
        <v>Former client</v>
      </c>
      <c r="D295" s="175" t="str">
        <f>INDEX('Customer List'!$C:$C,MATCH('Full Customer List'!$B295,'Customer List'!$A:$A,0))</f>
        <v>Short-term rental (departed)</v>
      </c>
      <c r="E295" s="175" t="str">
        <f>INDEX('Customer List Mapping'!$C:$C,MATCH('Full Customer List'!D295,'Customer List Mapping'!$B:$B,0))</f>
        <v>Short-Term Rental</v>
      </c>
      <c r="F295" s="208" t="str">
        <f>INDEX('Customer List'!$K:$K,MATCH('Full Customer List'!$B295,'Customer List'!$A:$A,0))</f>
        <v/>
      </c>
      <c r="G295" s="208"/>
      <c r="H295" s="215">
        <v>45566</v>
      </c>
      <c r="I295" s="215">
        <v>45777</v>
      </c>
      <c r="J295" s="208">
        <f>INDEX('Revenue by Customer'!K:K,MATCH('Full Customer List'!$B295,'Revenue by Customer'!$A:$A,0))</f>
        <v>395</v>
      </c>
      <c r="K295" s="208">
        <f>INDEX('Revenue by Customer'!L:L,MATCH('Full Customer List'!$B295,'Revenue by Customer'!$A:$A,0))</f>
        <v>395</v>
      </c>
      <c r="L295" s="208">
        <f>INDEX('Revenue by Customer'!M:M,MATCH('Full Customer List'!$B295,'Revenue by Customer'!$A:$A,0))</f>
        <v>395</v>
      </c>
      <c r="M295" s="208">
        <f>INDEX('Revenue by Customer'!N:N,MATCH('Full Customer List'!$B295,'Revenue by Customer'!$A:$A,0))</f>
        <v>395</v>
      </c>
      <c r="N295" s="208" t="str">
        <f>INDEX('Revenue by Customer'!O:O,MATCH('Full Customer List'!$B295,'Revenue by Customer'!$A:$A,0))</f>
        <v/>
      </c>
      <c r="O295" s="208" t="str">
        <f>INDEX('Revenue by Customer'!P:P,MATCH('Full Customer List'!$B295,'Revenue by Customer'!$A:$A,0))</f>
        <v/>
      </c>
      <c r="P295" s="208" t="str">
        <f>INDEX('Revenue by Customer'!Q:Q,MATCH('Full Customer List'!$B295,'Revenue by Customer'!$A:$A,0))</f>
        <v/>
      </c>
      <c r="Q295" s="208" t="str">
        <f>INDEX('Revenue by Customer'!R:R,MATCH('Full Customer List'!$B295,'Revenue by Customer'!$A:$A,0))</f>
        <v/>
      </c>
      <c r="R295" s="208" t="str">
        <f>INDEX('Revenue by Customer'!S:S,MATCH('Full Customer List'!$B295,'Revenue by Customer'!$A:$A,0))</f>
        <v/>
      </c>
      <c r="S295" s="208" t="str">
        <f>INDEX('Revenue by Customer'!T:T,MATCH('Full Customer List'!$B295,'Revenue by Customer'!$A:$A,0))</f>
        <v/>
      </c>
      <c r="T295" s="208" t="str">
        <f>INDEX('Revenue by Customer'!U:U,MATCH('Full Customer List'!$B295,'Revenue by Customer'!$A:$A,0))</f>
        <v/>
      </c>
      <c r="U295" s="208" t="str">
        <f>INDEX('Revenue by Customer'!V:V,MATCH('Full Customer List'!$B295,'Revenue by Customer'!$A:$A,0))</f>
        <v/>
      </c>
      <c r="V295" s="208" t="str">
        <f>INDEX('Revenue by Customer'!W:W,MATCH('Full Customer List'!$B295,'Revenue by Customer'!$A:$A,0))</f>
        <v/>
      </c>
      <c r="W295" s="208" t="str">
        <f>INDEX('Revenue by Customer'!X:X,MATCH('Full Customer List'!$B295,'Revenue by Customer'!$A:$A,0))</f>
        <v/>
      </c>
      <c r="X295" s="208" t="str">
        <f>INDEX('Revenue by Customer'!Y:Y,MATCH('Full Customer List'!$B295,'Revenue by Customer'!$A:$A,0))</f>
        <v/>
      </c>
      <c r="Y295" s="208" t="str">
        <f>INDEX('Revenue by Customer'!Z:Z,MATCH('Full Customer List'!$B295,'Revenue by Customer'!$A:$A,0))</f>
        <v/>
      </c>
      <c r="Z295" s="208" t="str">
        <f>INDEX('Revenue by Customer'!AA:AA,MATCH('Full Customer List'!$B295,'Revenue by Customer'!$A:$A,0))</f>
        <v/>
      </c>
      <c r="AA295" s="208" t="str">
        <f>INDEX('Revenue by Customer'!AB:AB,MATCH('Full Customer List'!$B295,'Revenue by Customer'!$A:$A,0))</f>
        <v/>
      </c>
      <c r="AB295" s="208" t="str">
        <f>INDEX('Revenue by Customer'!AC:AC,MATCH('Full Customer List'!$B295,'Revenue by Customer'!$A:$A,0))</f>
        <v/>
      </c>
    </row>
    <row r="296" spans="2:28" ht="12" customHeight="1">
      <c r="B296" s="175" t="s">
        <v>957</v>
      </c>
      <c r="C296" s="175" t="str">
        <f>INDEX('Customer List'!$B:$B,MATCH('Full Customer List'!$B296,'Customer List'!$A:$A,0))</f>
        <v>Former client</v>
      </c>
      <c r="D296" s="175" t="str">
        <f>INDEX('Customer List'!$C:$C,MATCH('Full Customer List'!$B296,'Customer List'!$A:$A,0))</f>
        <v>Small business (departed)</v>
      </c>
      <c r="E296" s="175" t="str">
        <f>INDEX('Customer List Mapping'!$C:$C,MATCH('Full Customer List'!D296,'Customer List Mapping'!$B:$B,0))</f>
        <v>Small Business</v>
      </c>
      <c r="F296" s="208" t="str">
        <f>INDEX('Customer List'!$K:$K,MATCH('Full Customer List'!$B296,'Customer List'!$A:$A,0))</f>
        <v/>
      </c>
      <c r="G296" s="208"/>
      <c r="H296" s="215">
        <v>44317</v>
      </c>
      <c r="I296" s="215">
        <v>45808</v>
      </c>
      <c r="J296" s="208">
        <f>INDEX('Revenue by Customer'!K:K,MATCH('Full Customer List'!$B296,'Revenue by Customer'!$A:$A,0))</f>
        <v>345</v>
      </c>
      <c r="K296" s="208">
        <f>INDEX('Revenue by Customer'!L:L,MATCH('Full Customer List'!$B296,'Revenue by Customer'!$A:$A,0))</f>
        <v>300</v>
      </c>
      <c r="L296" s="208">
        <f>INDEX('Revenue by Customer'!M:M,MATCH('Full Customer List'!$B296,'Revenue by Customer'!$A:$A,0))</f>
        <v>300</v>
      </c>
      <c r="M296" s="208">
        <f>INDEX('Revenue by Customer'!N:N,MATCH('Full Customer List'!$B296,'Revenue by Customer'!$A:$A,0))</f>
        <v>300</v>
      </c>
      <c r="N296" s="208">
        <f>INDEX('Revenue by Customer'!O:O,MATCH('Full Customer List'!$B296,'Revenue by Customer'!$A:$A,0))</f>
        <v>300</v>
      </c>
      <c r="O296" s="208" t="str">
        <f>INDEX('Revenue by Customer'!P:P,MATCH('Full Customer List'!$B296,'Revenue by Customer'!$A:$A,0))</f>
        <v/>
      </c>
      <c r="P296" s="208" t="str">
        <f>INDEX('Revenue by Customer'!Q:Q,MATCH('Full Customer List'!$B296,'Revenue by Customer'!$A:$A,0))</f>
        <v/>
      </c>
      <c r="Q296" s="208" t="str">
        <f>INDEX('Revenue by Customer'!R:R,MATCH('Full Customer List'!$B296,'Revenue by Customer'!$A:$A,0))</f>
        <v/>
      </c>
      <c r="R296" s="208" t="str">
        <f>INDEX('Revenue by Customer'!S:S,MATCH('Full Customer List'!$B296,'Revenue by Customer'!$A:$A,0))</f>
        <v/>
      </c>
      <c r="S296" s="208" t="str">
        <f>INDEX('Revenue by Customer'!T:T,MATCH('Full Customer List'!$B296,'Revenue by Customer'!$A:$A,0))</f>
        <v/>
      </c>
      <c r="T296" s="208" t="str">
        <f>INDEX('Revenue by Customer'!U:U,MATCH('Full Customer List'!$B296,'Revenue by Customer'!$A:$A,0))</f>
        <v/>
      </c>
      <c r="U296" s="208" t="str">
        <f>INDEX('Revenue by Customer'!V:V,MATCH('Full Customer List'!$B296,'Revenue by Customer'!$A:$A,0))</f>
        <v/>
      </c>
      <c r="V296" s="208" t="str">
        <f>INDEX('Revenue by Customer'!W:W,MATCH('Full Customer List'!$B296,'Revenue by Customer'!$A:$A,0))</f>
        <v/>
      </c>
      <c r="W296" s="208" t="str">
        <f>INDEX('Revenue by Customer'!X:X,MATCH('Full Customer List'!$B296,'Revenue by Customer'!$A:$A,0))</f>
        <v/>
      </c>
      <c r="X296" s="208" t="str">
        <f>INDEX('Revenue by Customer'!Y:Y,MATCH('Full Customer List'!$B296,'Revenue by Customer'!$A:$A,0))</f>
        <v/>
      </c>
      <c r="Y296" s="208" t="str">
        <f>INDEX('Revenue by Customer'!Z:Z,MATCH('Full Customer List'!$B296,'Revenue by Customer'!$A:$A,0))</f>
        <v/>
      </c>
      <c r="Z296" s="208" t="str">
        <f>INDEX('Revenue by Customer'!AA:AA,MATCH('Full Customer List'!$B296,'Revenue by Customer'!$A:$A,0))</f>
        <v/>
      </c>
      <c r="AA296" s="208" t="str">
        <f>INDEX('Revenue by Customer'!AB:AB,MATCH('Full Customer List'!$B296,'Revenue by Customer'!$A:$A,0))</f>
        <v/>
      </c>
      <c r="AB296" s="208" t="str">
        <f>INDEX('Revenue by Customer'!AC:AC,MATCH('Full Customer List'!$B296,'Revenue by Customer'!$A:$A,0))</f>
        <v/>
      </c>
    </row>
    <row r="297" spans="2:28" ht="12" customHeight="1">
      <c r="B297" s="175" t="s">
        <v>958</v>
      </c>
      <c r="C297" s="175" t="str">
        <f>INDEX('Customer List'!$B:$B,MATCH('Full Customer List'!$B297,'Customer List'!$A:$A,0))</f>
        <v>Former client</v>
      </c>
      <c r="D297" s="175" t="str">
        <f>INDEX('Customer List'!$C:$C,MATCH('Full Customer List'!$B297,'Customer List'!$A:$A,0))</f>
        <v>Short-term rental (departed)</v>
      </c>
      <c r="E297" s="175" t="str">
        <f>INDEX('Customer List Mapping'!$C:$C,MATCH('Full Customer List'!D297,'Customer List Mapping'!$B:$B,0))</f>
        <v>Short-Term Rental</v>
      </c>
      <c r="F297" s="208" t="str">
        <f>INDEX('Customer List'!$K:$K,MATCH('Full Customer List'!$B297,'Customer List'!$A:$A,0))</f>
        <v/>
      </c>
      <c r="G297" s="208"/>
      <c r="H297" s="215">
        <v>45383</v>
      </c>
      <c r="I297" s="215">
        <v>45747</v>
      </c>
      <c r="J297" s="208">
        <f>INDEX('Revenue by Customer'!K:K,MATCH('Full Customer List'!$B297,'Revenue by Customer'!$A:$A,0))</f>
        <v>395</v>
      </c>
      <c r="K297" s="208">
        <f>INDEX('Revenue by Customer'!L:L,MATCH('Full Customer List'!$B297,'Revenue by Customer'!$A:$A,0))</f>
        <v>395</v>
      </c>
      <c r="L297" s="208">
        <f>INDEX('Revenue by Customer'!M:M,MATCH('Full Customer List'!$B297,'Revenue by Customer'!$A:$A,0))</f>
        <v>395</v>
      </c>
      <c r="M297" s="208" t="str">
        <f>INDEX('Revenue by Customer'!N:N,MATCH('Full Customer List'!$B297,'Revenue by Customer'!$A:$A,0))</f>
        <v/>
      </c>
      <c r="N297" s="208" t="str">
        <f>INDEX('Revenue by Customer'!O:O,MATCH('Full Customer List'!$B297,'Revenue by Customer'!$A:$A,0))</f>
        <v/>
      </c>
      <c r="O297" s="208" t="str">
        <f>INDEX('Revenue by Customer'!P:P,MATCH('Full Customer List'!$B297,'Revenue by Customer'!$A:$A,0))</f>
        <v/>
      </c>
      <c r="P297" s="208" t="str">
        <f>INDEX('Revenue by Customer'!Q:Q,MATCH('Full Customer List'!$B297,'Revenue by Customer'!$A:$A,0))</f>
        <v/>
      </c>
      <c r="Q297" s="208" t="str">
        <f>INDEX('Revenue by Customer'!R:R,MATCH('Full Customer List'!$B297,'Revenue by Customer'!$A:$A,0))</f>
        <v/>
      </c>
      <c r="R297" s="208" t="str">
        <f>INDEX('Revenue by Customer'!S:S,MATCH('Full Customer List'!$B297,'Revenue by Customer'!$A:$A,0))</f>
        <v/>
      </c>
      <c r="S297" s="208" t="str">
        <f>INDEX('Revenue by Customer'!T:T,MATCH('Full Customer List'!$B297,'Revenue by Customer'!$A:$A,0))</f>
        <v/>
      </c>
      <c r="T297" s="208" t="str">
        <f>INDEX('Revenue by Customer'!U:U,MATCH('Full Customer List'!$B297,'Revenue by Customer'!$A:$A,0))</f>
        <v/>
      </c>
      <c r="U297" s="208" t="str">
        <f>INDEX('Revenue by Customer'!V:V,MATCH('Full Customer List'!$B297,'Revenue by Customer'!$A:$A,0))</f>
        <v/>
      </c>
      <c r="V297" s="208" t="str">
        <f>INDEX('Revenue by Customer'!W:W,MATCH('Full Customer List'!$B297,'Revenue by Customer'!$A:$A,0))</f>
        <v/>
      </c>
      <c r="W297" s="208" t="str">
        <f>INDEX('Revenue by Customer'!X:X,MATCH('Full Customer List'!$B297,'Revenue by Customer'!$A:$A,0))</f>
        <v/>
      </c>
      <c r="X297" s="208" t="str">
        <f>INDEX('Revenue by Customer'!Y:Y,MATCH('Full Customer List'!$B297,'Revenue by Customer'!$A:$A,0))</f>
        <v/>
      </c>
      <c r="Y297" s="208" t="str">
        <f>INDEX('Revenue by Customer'!Z:Z,MATCH('Full Customer List'!$B297,'Revenue by Customer'!$A:$A,0))</f>
        <v/>
      </c>
      <c r="Z297" s="208" t="str">
        <f>INDEX('Revenue by Customer'!AA:AA,MATCH('Full Customer List'!$B297,'Revenue by Customer'!$A:$A,0))</f>
        <v/>
      </c>
      <c r="AA297" s="208" t="str">
        <f>INDEX('Revenue by Customer'!AB:AB,MATCH('Full Customer List'!$B297,'Revenue by Customer'!$A:$A,0))</f>
        <v/>
      </c>
      <c r="AB297" s="208" t="str">
        <f>INDEX('Revenue by Customer'!AC:AC,MATCH('Full Customer List'!$B297,'Revenue by Customer'!$A:$A,0))</f>
        <v/>
      </c>
    </row>
    <row r="298" spans="2:28" ht="12" customHeight="1">
      <c r="B298" s="175" t="s">
        <v>959</v>
      </c>
      <c r="C298" s="175" t="str">
        <f>INDEX('Customer List'!$B:$B,MATCH('Full Customer List'!$B298,'Customer List'!$A:$A,0))</f>
        <v>Former client</v>
      </c>
      <c r="D298" s="175" t="str">
        <f>INDEX('Customer List'!$C:$C,MATCH('Full Customer List'!$B298,'Customer List'!$A:$A,0))</f>
        <v>Short-term rental (departed)</v>
      </c>
      <c r="E298" s="175" t="str">
        <f>INDEX('Customer List Mapping'!$C:$C,MATCH('Full Customer List'!D298,'Customer List Mapping'!$B:$B,0))</f>
        <v>Short-Term Rental</v>
      </c>
      <c r="F298" s="208" t="str">
        <f>INDEX('Customer List'!$K:$K,MATCH('Full Customer List'!$B298,'Customer List'!$A:$A,0))</f>
        <v/>
      </c>
      <c r="G298" s="208"/>
      <c r="H298" s="215">
        <v>45627</v>
      </c>
      <c r="I298" s="215">
        <v>45747</v>
      </c>
      <c r="J298" s="208">
        <f>INDEX('Revenue by Customer'!K:K,MATCH('Full Customer List'!$B298,'Revenue by Customer'!$A:$A,0))</f>
        <v>335.75</v>
      </c>
      <c r="K298" s="208">
        <f>INDEX('Revenue by Customer'!L:L,MATCH('Full Customer List'!$B298,'Revenue by Customer'!$A:$A,0))</f>
        <v>395</v>
      </c>
      <c r="L298" s="208">
        <f>INDEX('Revenue by Customer'!M:M,MATCH('Full Customer List'!$B298,'Revenue by Customer'!$A:$A,0))</f>
        <v>395</v>
      </c>
      <c r="M298" s="208" t="str">
        <f>INDEX('Revenue by Customer'!N:N,MATCH('Full Customer List'!$B298,'Revenue by Customer'!$A:$A,0))</f>
        <v/>
      </c>
      <c r="N298" s="208" t="str">
        <f>INDEX('Revenue by Customer'!O:O,MATCH('Full Customer List'!$B298,'Revenue by Customer'!$A:$A,0))</f>
        <v/>
      </c>
      <c r="O298" s="208" t="str">
        <f>INDEX('Revenue by Customer'!P:P,MATCH('Full Customer List'!$B298,'Revenue by Customer'!$A:$A,0))</f>
        <v/>
      </c>
      <c r="P298" s="208" t="str">
        <f>INDEX('Revenue by Customer'!Q:Q,MATCH('Full Customer List'!$B298,'Revenue by Customer'!$A:$A,0))</f>
        <v/>
      </c>
      <c r="Q298" s="208" t="str">
        <f>INDEX('Revenue by Customer'!R:R,MATCH('Full Customer List'!$B298,'Revenue by Customer'!$A:$A,0))</f>
        <v/>
      </c>
      <c r="R298" s="208" t="str">
        <f>INDEX('Revenue by Customer'!S:S,MATCH('Full Customer List'!$B298,'Revenue by Customer'!$A:$A,0))</f>
        <v/>
      </c>
      <c r="S298" s="208" t="str">
        <f>INDEX('Revenue by Customer'!T:T,MATCH('Full Customer List'!$B298,'Revenue by Customer'!$A:$A,0))</f>
        <v/>
      </c>
      <c r="T298" s="208" t="str">
        <f>INDEX('Revenue by Customer'!U:U,MATCH('Full Customer List'!$B298,'Revenue by Customer'!$A:$A,0))</f>
        <v/>
      </c>
      <c r="U298" s="208" t="str">
        <f>INDEX('Revenue by Customer'!V:V,MATCH('Full Customer List'!$B298,'Revenue by Customer'!$A:$A,0))</f>
        <v/>
      </c>
      <c r="V298" s="208" t="str">
        <f>INDEX('Revenue by Customer'!W:W,MATCH('Full Customer List'!$B298,'Revenue by Customer'!$A:$A,0))</f>
        <v/>
      </c>
      <c r="W298" s="208" t="str">
        <f>INDEX('Revenue by Customer'!X:X,MATCH('Full Customer List'!$B298,'Revenue by Customer'!$A:$A,0))</f>
        <v/>
      </c>
      <c r="X298" s="208" t="str">
        <f>INDEX('Revenue by Customer'!Y:Y,MATCH('Full Customer List'!$B298,'Revenue by Customer'!$A:$A,0))</f>
        <v/>
      </c>
      <c r="Y298" s="208" t="str">
        <f>INDEX('Revenue by Customer'!Z:Z,MATCH('Full Customer List'!$B298,'Revenue by Customer'!$A:$A,0))</f>
        <v/>
      </c>
      <c r="Z298" s="208" t="str">
        <f>INDEX('Revenue by Customer'!AA:AA,MATCH('Full Customer List'!$B298,'Revenue by Customer'!$A:$A,0))</f>
        <v/>
      </c>
      <c r="AA298" s="208" t="str">
        <f>INDEX('Revenue by Customer'!AB:AB,MATCH('Full Customer List'!$B298,'Revenue by Customer'!$A:$A,0))</f>
        <v/>
      </c>
      <c r="AB298" s="208" t="str">
        <f>INDEX('Revenue by Customer'!AC:AC,MATCH('Full Customer List'!$B298,'Revenue by Customer'!$A:$A,0))</f>
        <v/>
      </c>
    </row>
    <row r="299" spans="2:28" ht="12" customHeight="1">
      <c r="B299" s="175" t="s">
        <v>960</v>
      </c>
      <c r="C299" s="175" t="str">
        <f>INDEX('Customer List'!$B:$B,MATCH('Full Customer List'!$B299,'Customer List'!$A:$A,0))</f>
        <v>Former client</v>
      </c>
      <c r="D299" s="175" t="str">
        <f>INDEX('Customer List'!$C:$C,MATCH('Full Customer List'!$B299,'Customer List'!$A:$A,0))</f>
        <v>Small business (departed)</v>
      </c>
      <c r="E299" s="175" t="str">
        <f>INDEX('Customer List Mapping'!$C:$C,MATCH('Full Customer List'!D299,'Customer List Mapping'!$B:$B,0))</f>
        <v>Small Business</v>
      </c>
      <c r="F299" s="208" t="str">
        <f>INDEX('Customer List'!$K:$K,MATCH('Full Customer List'!$B299,'Customer List'!$A:$A,0))</f>
        <v/>
      </c>
      <c r="G299" s="208"/>
      <c r="H299" s="215">
        <v>44958</v>
      </c>
      <c r="I299" s="215">
        <v>45688</v>
      </c>
      <c r="J299" s="208">
        <f>INDEX('Revenue by Customer'!K:K,MATCH('Full Customer List'!$B299,'Revenue by Customer'!$A:$A,0))</f>
        <v>875</v>
      </c>
      <c r="K299" s="208" t="str">
        <f>INDEX('Revenue by Customer'!L:L,MATCH('Full Customer List'!$B299,'Revenue by Customer'!$A:$A,0))</f>
        <v/>
      </c>
      <c r="L299" s="208" t="str">
        <f>INDEX('Revenue by Customer'!M:M,MATCH('Full Customer List'!$B299,'Revenue by Customer'!$A:$A,0))</f>
        <v/>
      </c>
      <c r="M299" s="208" t="str">
        <f>INDEX('Revenue by Customer'!N:N,MATCH('Full Customer List'!$B299,'Revenue by Customer'!$A:$A,0))</f>
        <v/>
      </c>
      <c r="N299" s="208" t="str">
        <f>INDEX('Revenue by Customer'!O:O,MATCH('Full Customer List'!$B299,'Revenue by Customer'!$A:$A,0))</f>
        <v/>
      </c>
      <c r="O299" s="208" t="str">
        <f>INDEX('Revenue by Customer'!P:P,MATCH('Full Customer List'!$B299,'Revenue by Customer'!$A:$A,0))</f>
        <v/>
      </c>
      <c r="P299" s="208" t="str">
        <f>INDEX('Revenue by Customer'!Q:Q,MATCH('Full Customer List'!$B299,'Revenue by Customer'!$A:$A,0))</f>
        <v/>
      </c>
      <c r="Q299" s="208" t="str">
        <f>INDEX('Revenue by Customer'!R:R,MATCH('Full Customer List'!$B299,'Revenue by Customer'!$A:$A,0))</f>
        <v/>
      </c>
      <c r="R299" s="208" t="str">
        <f>INDEX('Revenue by Customer'!S:S,MATCH('Full Customer List'!$B299,'Revenue by Customer'!$A:$A,0))</f>
        <v/>
      </c>
      <c r="S299" s="208" t="str">
        <f>INDEX('Revenue by Customer'!T:T,MATCH('Full Customer List'!$B299,'Revenue by Customer'!$A:$A,0))</f>
        <v/>
      </c>
      <c r="T299" s="208" t="str">
        <f>INDEX('Revenue by Customer'!U:U,MATCH('Full Customer List'!$B299,'Revenue by Customer'!$A:$A,0))</f>
        <v/>
      </c>
      <c r="U299" s="208" t="str">
        <f>INDEX('Revenue by Customer'!V:V,MATCH('Full Customer List'!$B299,'Revenue by Customer'!$A:$A,0))</f>
        <v/>
      </c>
      <c r="V299" s="208" t="str">
        <f>INDEX('Revenue by Customer'!W:W,MATCH('Full Customer List'!$B299,'Revenue by Customer'!$A:$A,0))</f>
        <v/>
      </c>
      <c r="W299" s="208" t="str">
        <f>INDEX('Revenue by Customer'!X:X,MATCH('Full Customer List'!$B299,'Revenue by Customer'!$A:$A,0))</f>
        <v/>
      </c>
      <c r="X299" s="208" t="str">
        <f>INDEX('Revenue by Customer'!Y:Y,MATCH('Full Customer List'!$B299,'Revenue by Customer'!$A:$A,0))</f>
        <v/>
      </c>
      <c r="Y299" s="208" t="str">
        <f>INDEX('Revenue by Customer'!Z:Z,MATCH('Full Customer List'!$B299,'Revenue by Customer'!$A:$A,0))</f>
        <v/>
      </c>
      <c r="Z299" s="208" t="str">
        <f>INDEX('Revenue by Customer'!AA:AA,MATCH('Full Customer List'!$B299,'Revenue by Customer'!$A:$A,0))</f>
        <v/>
      </c>
      <c r="AA299" s="208" t="str">
        <f>INDEX('Revenue by Customer'!AB:AB,MATCH('Full Customer List'!$B299,'Revenue by Customer'!$A:$A,0))</f>
        <v/>
      </c>
      <c r="AB299" s="208" t="str">
        <f>INDEX('Revenue by Customer'!AC:AC,MATCH('Full Customer List'!$B299,'Revenue by Customer'!$A:$A,0))</f>
        <v/>
      </c>
    </row>
    <row r="300" spans="2:28" ht="12" customHeight="1">
      <c r="B300" s="175" t="s">
        <v>961</v>
      </c>
      <c r="C300" s="175" t="str">
        <f>INDEX('Customer List'!$B:$B,MATCH('Full Customer List'!$B300,'Customer List'!$A:$A,0))</f>
        <v>Former client</v>
      </c>
      <c r="D300" s="175" t="str">
        <f>INDEX('Customer List'!$C:$C,MATCH('Full Customer List'!$B300,'Customer List'!$A:$A,0))</f>
        <v>Short-term rental (departed)</v>
      </c>
      <c r="E300" s="175" t="str">
        <f>INDEX('Customer List Mapping'!$C:$C,MATCH('Full Customer List'!D300,'Customer List Mapping'!$B:$B,0))</f>
        <v>Short-Term Rental</v>
      </c>
      <c r="F300" s="208" t="str">
        <f>INDEX('Customer List'!$K:$K,MATCH('Full Customer List'!$B300,'Customer List'!$A:$A,0))</f>
        <v/>
      </c>
      <c r="G300" s="208"/>
      <c r="H300" s="215">
        <v>45383</v>
      </c>
      <c r="I300" s="215">
        <v>45716</v>
      </c>
      <c r="J300" s="208">
        <f>INDEX('Revenue by Customer'!K:K,MATCH('Full Customer List'!$B300,'Revenue by Customer'!$A:$A,0))</f>
        <v>400</v>
      </c>
      <c r="K300" s="208">
        <f>INDEX('Revenue by Customer'!L:L,MATCH('Full Customer List'!$B300,'Revenue by Customer'!$A:$A,0))</f>
        <v>460</v>
      </c>
      <c r="L300" s="208" t="str">
        <f>INDEX('Revenue by Customer'!M:M,MATCH('Full Customer List'!$B300,'Revenue by Customer'!$A:$A,0))</f>
        <v/>
      </c>
      <c r="M300" s="208" t="str">
        <f>INDEX('Revenue by Customer'!N:N,MATCH('Full Customer List'!$B300,'Revenue by Customer'!$A:$A,0))</f>
        <v/>
      </c>
      <c r="N300" s="208" t="str">
        <f>INDEX('Revenue by Customer'!O:O,MATCH('Full Customer List'!$B300,'Revenue by Customer'!$A:$A,0))</f>
        <v/>
      </c>
      <c r="O300" s="208" t="str">
        <f>INDEX('Revenue by Customer'!P:P,MATCH('Full Customer List'!$B300,'Revenue by Customer'!$A:$A,0))</f>
        <v/>
      </c>
      <c r="P300" s="208" t="str">
        <f>INDEX('Revenue by Customer'!Q:Q,MATCH('Full Customer List'!$B300,'Revenue by Customer'!$A:$A,0))</f>
        <v/>
      </c>
      <c r="Q300" s="208" t="str">
        <f>INDEX('Revenue by Customer'!R:R,MATCH('Full Customer List'!$B300,'Revenue by Customer'!$A:$A,0))</f>
        <v/>
      </c>
      <c r="R300" s="208" t="str">
        <f>INDEX('Revenue by Customer'!S:S,MATCH('Full Customer List'!$B300,'Revenue by Customer'!$A:$A,0))</f>
        <v/>
      </c>
      <c r="S300" s="208" t="str">
        <f>INDEX('Revenue by Customer'!T:T,MATCH('Full Customer List'!$B300,'Revenue by Customer'!$A:$A,0))</f>
        <v/>
      </c>
      <c r="T300" s="208" t="str">
        <f>INDEX('Revenue by Customer'!U:U,MATCH('Full Customer List'!$B300,'Revenue by Customer'!$A:$A,0))</f>
        <v/>
      </c>
      <c r="U300" s="208" t="str">
        <f>INDEX('Revenue by Customer'!V:V,MATCH('Full Customer List'!$B300,'Revenue by Customer'!$A:$A,0))</f>
        <v/>
      </c>
      <c r="V300" s="208" t="str">
        <f>INDEX('Revenue by Customer'!W:W,MATCH('Full Customer List'!$B300,'Revenue by Customer'!$A:$A,0))</f>
        <v/>
      </c>
      <c r="W300" s="208" t="str">
        <f>INDEX('Revenue by Customer'!X:X,MATCH('Full Customer List'!$B300,'Revenue by Customer'!$A:$A,0))</f>
        <v/>
      </c>
      <c r="X300" s="208" t="str">
        <f>INDEX('Revenue by Customer'!Y:Y,MATCH('Full Customer List'!$B300,'Revenue by Customer'!$A:$A,0))</f>
        <v/>
      </c>
      <c r="Y300" s="208" t="str">
        <f>INDEX('Revenue by Customer'!Z:Z,MATCH('Full Customer List'!$B300,'Revenue by Customer'!$A:$A,0))</f>
        <v/>
      </c>
      <c r="Z300" s="208" t="str">
        <f>INDEX('Revenue by Customer'!AA:AA,MATCH('Full Customer List'!$B300,'Revenue by Customer'!$A:$A,0))</f>
        <v/>
      </c>
      <c r="AA300" s="208" t="str">
        <f>INDEX('Revenue by Customer'!AB:AB,MATCH('Full Customer List'!$B300,'Revenue by Customer'!$A:$A,0))</f>
        <v/>
      </c>
      <c r="AB300" s="208" t="str">
        <f>INDEX('Revenue by Customer'!AC:AC,MATCH('Full Customer List'!$B300,'Revenue by Customer'!$A:$A,0))</f>
        <v/>
      </c>
    </row>
    <row r="301" spans="2:28" ht="12" customHeight="1">
      <c r="B301" s="175" t="s">
        <v>962</v>
      </c>
      <c r="C301" s="175" t="str">
        <f>INDEX('Customer List'!$B:$B,MATCH('Full Customer List'!$B301,'Customer List'!$A:$A,0))</f>
        <v>Former client</v>
      </c>
      <c r="D301" s="175" t="str">
        <f>INDEX('Customer List'!$C:$C,MATCH('Full Customer List'!$B301,'Customer List'!$A:$A,0))</f>
        <v>Small business (departed)</v>
      </c>
      <c r="E301" s="175" t="str">
        <f>INDEX('Customer List Mapping'!$C:$C,MATCH('Full Customer List'!D301,'Customer List Mapping'!$B:$B,0))</f>
        <v>Small Business</v>
      </c>
      <c r="F301" s="208" t="str">
        <f>INDEX('Customer List'!$K:$K,MATCH('Full Customer List'!$B301,'Customer List'!$A:$A,0))</f>
        <v/>
      </c>
      <c r="G301" s="208"/>
      <c r="H301" s="215">
        <v>45627</v>
      </c>
      <c r="I301" s="215">
        <v>45716</v>
      </c>
      <c r="J301" s="208">
        <f>INDEX('Revenue by Customer'!K:K,MATCH('Full Customer List'!$B301,'Revenue by Customer'!$A:$A,0))</f>
        <v>400</v>
      </c>
      <c r="K301" s="208">
        <f>INDEX('Revenue by Customer'!L:L,MATCH('Full Customer List'!$B301,'Revenue by Customer'!$A:$A,0))</f>
        <v>400</v>
      </c>
      <c r="L301" s="208" t="str">
        <f>INDEX('Revenue by Customer'!M:M,MATCH('Full Customer List'!$B301,'Revenue by Customer'!$A:$A,0))</f>
        <v/>
      </c>
      <c r="M301" s="208" t="str">
        <f>INDEX('Revenue by Customer'!N:N,MATCH('Full Customer List'!$B301,'Revenue by Customer'!$A:$A,0))</f>
        <v/>
      </c>
      <c r="N301" s="208" t="str">
        <f>INDEX('Revenue by Customer'!O:O,MATCH('Full Customer List'!$B301,'Revenue by Customer'!$A:$A,0))</f>
        <v/>
      </c>
      <c r="O301" s="208" t="str">
        <f>INDEX('Revenue by Customer'!P:P,MATCH('Full Customer List'!$B301,'Revenue by Customer'!$A:$A,0))</f>
        <v/>
      </c>
      <c r="P301" s="208" t="str">
        <f>INDEX('Revenue by Customer'!Q:Q,MATCH('Full Customer List'!$B301,'Revenue by Customer'!$A:$A,0))</f>
        <v/>
      </c>
      <c r="Q301" s="208" t="str">
        <f>INDEX('Revenue by Customer'!R:R,MATCH('Full Customer List'!$B301,'Revenue by Customer'!$A:$A,0))</f>
        <v/>
      </c>
      <c r="R301" s="208" t="str">
        <f>INDEX('Revenue by Customer'!S:S,MATCH('Full Customer List'!$B301,'Revenue by Customer'!$A:$A,0))</f>
        <v/>
      </c>
      <c r="S301" s="208" t="str">
        <f>INDEX('Revenue by Customer'!T:T,MATCH('Full Customer List'!$B301,'Revenue by Customer'!$A:$A,0))</f>
        <v/>
      </c>
      <c r="T301" s="208" t="str">
        <f>INDEX('Revenue by Customer'!U:U,MATCH('Full Customer List'!$B301,'Revenue by Customer'!$A:$A,0))</f>
        <v/>
      </c>
      <c r="U301" s="208" t="str">
        <f>INDEX('Revenue by Customer'!V:V,MATCH('Full Customer List'!$B301,'Revenue by Customer'!$A:$A,0))</f>
        <v/>
      </c>
      <c r="V301" s="208" t="str">
        <f>INDEX('Revenue by Customer'!W:W,MATCH('Full Customer List'!$B301,'Revenue by Customer'!$A:$A,0))</f>
        <v/>
      </c>
      <c r="W301" s="208" t="str">
        <f>INDEX('Revenue by Customer'!X:X,MATCH('Full Customer List'!$B301,'Revenue by Customer'!$A:$A,0))</f>
        <v/>
      </c>
      <c r="X301" s="208" t="str">
        <f>INDEX('Revenue by Customer'!Y:Y,MATCH('Full Customer List'!$B301,'Revenue by Customer'!$A:$A,0))</f>
        <v/>
      </c>
      <c r="Y301" s="208" t="str">
        <f>INDEX('Revenue by Customer'!Z:Z,MATCH('Full Customer List'!$B301,'Revenue by Customer'!$A:$A,0))</f>
        <v/>
      </c>
      <c r="Z301" s="208" t="str">
        <f>INDEX('Revenue by Customer'!AA:AA,MATCH('Full Customer List'!$B301,'Revenue by Customer'!$A:$A,0))</f>
        <v/>
      </c>
      <c r="AA301" s="208" t="str">
        <f>INDEX('Revenue by Customer'!AB:AB,MATCH('Full Customer List'!$B301,'Revenue by Customer'!$A:$A,0))</f>
        <v/>
      </c>
      <c r="AB301" s="208" t="str">
        <f>INDEX('Revenue by Customer'!AC:AC,MATCH('Full Customer List'!$B301,'Revenue by Customer'!$A:$A,0))</f>
        <v/>
      </c>
    </row>
    <row r="302" spans="2:28" ht="12" customHeight="1">
      <c r="B302" s="175" t="s">
        <v>963</v>
      </c>
      <c r="C302" s="175" t="str">
        <f>INDEX('Customer List'!$B:$B,MATCH('Full Customer List'!$B302,'Customer List'!$A:$A,0))</f>
        <v>Former client</v>
      </c>
      <c r="D302" s="175" t="str">
        <f>INDEX('Customer List'!$C:$C,MATCH('Full Customer List'!$B302,'Customer List'!$A:$A,0))</f>
        <v>Short-term rental (departed)</v>
      </c>
      <c r="E302" s="175" t="str">
        <f>INDEX('Customer List Mapping'!$C:$C,MATCH('Full Customer List'!D302,'Customer List Mapping'!$B:$B,0))</f>
        <v>Short-Term Rental</v>
      </c>
      <c r="F302" s="208" t="str">
        <f>INDEX('Customer List'!$K:$K,MATCH('Full Customer List'!$B302,'Customer List'!$A:$A,0))</f>
        <v/>
      </c>
      <c r="G302" s="208"/>
      <c r="H302" s="215">
        <v>45566</v>
      </c>
      <c r="I302" s="215">
        <v>45716</v>
      </c>
      <c r="J302" s="208">
        <f>INDEX('Revenue by Customer'!K:K,MATCH('Full Customer List'!$B302,'Revenue by Customer'!$A:$A,0))</f>
        <v>395</v>
      </c>
      <c r="K302" s="208">
        <f>INDEX('Revenue by Customer'!L:L,MATCH('Full Customer List'!$B302,'Revenue by Customer'!$A:$A,0))</f>
        <v>395</v>
      </c>
      <c r="L302" s="208" t="str">
        <f>INDEX('Revenue by Customer'!M:M,MATCH('Full Customer List'!$B302,'Revenue by Customer'!$A:$A,0))</f>
        <v/>
      </c>
      <c r="M302" s="208" t="str">
        <f>INDEX('Revenue by Customer'!N:N,MATCH('Full Customer List'!$B302,'Revenue by Customer'!$A:$A,0))</f>
        <v/>
      </c>
      <c r="N302" s="208" t="str">
        <f>INDEX('Revenue by Customer'!O:O,MATCH('Full Customer List'!$B302,'Revenue by Customer'!$A:$A,0))</f>
        <v/>
      </c>
      <c r="O302" s="208" t="str">
        <f>INDEX('Revenue by Customer'!P:P,MATCH('Full Customer List'!$B302,'Revenue by Customer'!$A:$A,0))</f>
        <v/>
      </c>
      <c r="P302" s="208" t="str">
        <f>INDEX('Revenue by Customer'!Q:Q,MATCH('Full Customer List'!$B302,'Revenue by Customer'!$A:$A,0))</f>
        <v/>
      </c>
      <c r="Q302" s="208" t="str">
        <f>INDEX('Revenue by Customer'!R:R,MATCH('Full Customer List'!$B302,'Revenue by Customer'!$A:$A,0))</f>
        <v/>
      </c>
      <c r="R302" s="208" t="str">
        <f>INDEX('Revenue by Customer'!S:S,MATCH('Full Customer List'!$B302,'Revenue by Customer'!$A:$A,0))</f>
        <v/>
      </c>
      <c r="S302" s="208" t="str">
        <f>INDEX('Revenue by Customer'!T:T,MATCH('Full Customer List'!$B302,'Revenue by Customer'!$A:$A,0))</f>
        <v/>
      </c>
      <c r="T302" s="208" t="str">
        <f>INDEX('Revenue by Customer'!U:U,MATCH('Full Customer List'!$B302,'Revenue by Customer'!$A:$A,0))</f>
        <v/>
      </c>
      <c r="U302" s="208" t="str">
        <f>INDEX('Revenue by Customer'!V:V,MATCH('Full Customer List'!$B302,'Revenue by Customer'!$A:$A,0))</f>
        <v/>
      </c>
      <c r="V302" s="208" t="str">
        <f>INDEX('Revenue by Customer'!W:W,MATCH('Full Customer List'!$B302,'Revenue by Customer'!$A:$A,0))</f>
        <v/>
      </c>
      <c r="W302" s="208" t="str">
        <f>INDEX('Revenue by Customer'!X:X,MATCH('Full Customer List'!$B302,'Revenue by Customer'!$A:$A,0))</f>
        <v/>
      </c>
      <c r="X302" s="208" t="str">
        <f>INDEX('Revenue by Customer'!Y:Y,MATCH('Full Customer List'!$B302,'Revenue by Customer'!$A:$A,0))</f>
        <v/>
      </c>
      <c r="Y302" s="208" t="str">
        <f>INDEX('Revenue by Customer'!Z:Z,MATCH('Full Customer List'!$B302,'Revenue by Customer'!$A:$A,0))</f>
        <v/>
      </c>
      <c r="Z302" s="208" t="str">
        <f>INDEX('Revenue by Customer'!AA:AA,MATCH('Full Customer List'!$B302,'Revenue by Customer'!$A:$A,0))</f>
        <v/>
      </c>
      <c r="AA302" s="208" t="str">
        <f>INDEX('Revenue by Customer'!AB:AB,MATCH('Full Customer List'!$B302,'Revenue by Customer'!$A:$A,0))</f>
        <v/>
      </c>
      <c r="AB302" s="208" t="str">
        <f>INDEX('Revenue by Customer'!AC:AC,MATCH('Full Customer List'!$B302,'Revenue by Customer'!$A:$A,0))</f>
        <v/>
      </c>
    </row>
    <row r="303" spans="2:28" ht="12" customHeight="1">
      <c r="B303" s="175" t="s">
        <v>964</v>
      </c>
      <c r="C303" s="175" t="str">
        <f>INDEX('Customer List'!$B:$B,MATCH('Full Customer List'!$B303,'Customer List'!$A:$A,0))</f>
        <v>Former client</v>
      </c>
      <c r="D303" s="175" t="str">
        <f>INDEX('Customer List'!$C:$C,MATCH('Full Customer List'!$B303,'Customer List'!$A:$A,0))</f>
        <v>Small business (departed)</v>
      </c>
      <c r="E303" s="175" t="str">
        <f>INDEX('Customer List Mapping'!$C:$C,MATCH('Full Customer List'!D303,'Customer List Mapping'!$B:$B,0))</f>
        <v>Small Business</v>
      </c>
      <c r="F303" s="208" t="str">
        <f>INDEX('Customer List'!$K:$K,MATCH('Full Customer List'!$B303,'Customer List'!$A:$A,0))</f>
        <v/>
      </c>
      <c r="G303" s="208"/>
      <c r="H303" s="215">
        <v>45597</v>
      </c>
      <c r="I303" s="215">
        <v>45688</v>
      </c>
      <c r="J303" s="208">
        <f>INDEX('Revenue by Customer'!K:K,MATCH('Full Customer List'!$B303,'Revenue by Customer'!$A:$A,0))</f>
        <v>625</v>
      </c>
      <c r="K303" s="208">
        <f>INDEX('Revenue by Customer'!L:L,MATCH('Full Customer List'!$B303,'Revenue by Customer'!$A:$A,0))</f>
        <v>135</v>
      </c>
      <c r="L303" s="208" t="str">
        <f>INDEX('Revenue by Customer'!M:M,MATCH('Full Customer List'!$B303,'Revenue by Customer'!$A:$A,0))</f>
        <v/>
      </c>
      <c r="M303" s="208" t="str">
        <f>INDEX('Revenue by Customer'!N:N,MATCH('Full Customer List'!$B303,'Revenue by Customer'!$A:$A,0))</f>
        <v/>
      </c>
      <c r="N303" s="208" t="str">
        <f>INDEX('Revenue by Customer'!O:O,MATCH('Full Customer List'!$B303,'Revenue by Customer'!$A:$A,0))</f>
        <v/>
      </c>
      <c r="O303" s="208" t="str">
        <f>INDEX('Revenue by Customer'!P:P,MATCH('Full Customer List'!$B303,'Revenue by Customer'!$A:$A,0))</f>
        <v/>
      </c>
      <c r="P303" s="208" t="str">
        <f>INDEX('Revenue by Customer'!Q:Q,MATCH('Full Customer List'!$B303,'Revenue by Customer'!$A:$A,0))</f>
        <v/>
      </c>
      <c r="Q303" s="208" t="str">
        <f>INDEX('Revenue by Customer'!R:R,MATCH('Full Customer List'!$B303,'Revenue by Customer'!$A:$A,0))</f>
        <v/>
      </c>
      <c r="R303" s="208" t="str">
        <f>INDEX('Revenue by Customer'!S:S,MATCH('Full Customer List'!$B303,'Revenue by Customer'!$A:$A,0))</f>
        <v/>
      </c>
      <c r="S303" s="208" t="str">
        <f>INDEX('Revenue by Customer'!T:T,MATCH('Full Customer List'!$B303,'Revenue by Customer'!$A:$A,0))</f>
        <v/>
      </c>
      <c r="T303" s="208" t="str">
        <f>INDEX('Revenue by Customer'!U:U,MATCH('Full Customer List'!$B303,'Revenue by Customer'!$A:$A,0))</f>
        <v/>
      </c>
      <c r="U303" s="208" t="str">
        <f>INDEX('Revenue by Customer'!V:V,MATCH('Full Customer List'!$B303,'Revenue by Customer'!$A:$A,0))</f>
        <v/>
      </c>
      <c r="V303" s="208" t="str">
        <f>INDEX('Revenue by Customer'!W:W,MATCH('Full Customer List'!$B303,'Revenue by Customer'!$A:$A,0))</f>
        <v/>
      </c>
      <c r="W303" s="208" t="str">
        <f>INDEX('Revenue by Customer'!X:X,MATCH('Full Customer List'!$B303,'Revenue by Customer'!$A:$A,0))</f>
        <v/>
      </c>
      <c r="X303" s="208" t="str">
        <f>INDEX('Revenue by Customer'!Y:Y,MATCH('Full Customer List'!$B303,'Revenue by Customer'!$A:$A,0))</f>
        <v/>
      </c>
      <c r="Y303" s="208" t="str">
        <f>INDEX('Revenue by Customer'!Z:Z,MATCH('Full Customer List'!$B303,'Revenue by Customer'!$A:$A,0))</f>
        <v/>
      </c>
      <c r="Z303" s="208" t="str">
        <f>INDEX('Revenue by Customer'!AA:AA,MATCH('Full Customer List'!$B303,'Revenue by Customer'!$A:$A,0))</f>
        <v/>
      </c>
      <c r="AA303" s="208" t="str">
        <f>INDEX('Revenue by Customer'!AB:AB,MATCH('Full Customer List'!$B303,'Revenue by Customer'!$A:$A,0))</f>
        <v/>
      </c>
      <c r="AB303" s="208" t="str">
        <f>INDEX('Revenue by Customer'!AC:AC,MATCH('Full Customer List'!$B303,'Revenue by Customer'!$A:$A,0))</f>
        <v/>
      </c>
    </row>
    <row r="304" spans="2:28" ht="12" customHeight="1">
      <c r="B304" s="175" t="s">
        <v>965</v>
      </c>
      <c r="C304" s="175" t="str">
        <f>INDEX('Customer List'!$B:$B,MATCH('Full Customer List'!$B304,'Customer List'!$A:$A,0))</f>
        <v>Former client</v>
      </c>
      <c r="D304" s="175" t="str">
        <f>INDEX('Customer List'!$C:$C,MATCH('Full Customer List'!$B304,'Customer List'!$A:$A,0))</f>
        <v>Short-term rental (departed)</v>
      </c>
      <c r="E304" s="175" t="str">
        <f>INDEX('Customer List Mapping'!$C:$C,MATCH('Full Customer List'!D304,'Customer List Mapping'!$B:$B,0))</f>
        <v>Short-Term Rental</v>
      </c>
      <c r="F304" s="208" t="str">
        <f>INDEX('Customer List'!$K:$K,MATCH('Full Customer List'!$B304,'Customer List'!$A:$A,0))</f>
        <v/>
      </c>
      <c r="G304" s="208"/>
      <c r="H304" s="215">
        <v>45292</v>
      </c>
      <c r="I304" s="215">
        <v>45808</v>
      </c>
      <c r="J304" s="208">
        <f>INDEX('Revenue by Customer'!K:K,MATCH('Full Customer List'!$B304,'Revenue by Customer'!$A:$A,0))</f>
        <v>135</v>
      </c>
      <c r="K304" s="208">
        <f>INDEX('Revenue by Customer'!L:L,MATCH('Full Customer List'!$B304,'Revenue by Customer'!$A:$A,0))</f>
        <v>120</v>
      </c>
      <c r="L304" s="208">
        <f>INDEX('Revenue by Customer'!M:M,MATCH('Full Customer List'!$B304,'Revenue by Customer'!$A:$A,0))</f>
        <v>135</v>
      </c>
      <c r="M304" s="208">
        <f>INDEX('Revenue by Customer'!N:N,MATCH('Full Customer List'!$B304,'Revenue by Customer'!$A:$A,0))</f>
        <v>135</v>
      </c>
      <c r="N304" s="208">
        <f>INDEX('Revenue by Customer'!O:O,MATCH('Full Customer List'!$B304,'Revenue by Customer'!$A:$A,0))</f>
        <v>135</v>
      </c>
      <c r="O304" s="208" t="str">
        <f>INDEX('Revenue by Customer'!P:P,MATCH('Full Customer List'!$B304,'Revenue by Customer'!$A:$A,0))</f>
        <v/>
      </c>
      <c r="P304" s="208" t="str">
        <f>INDEX('Revenue by Customer'!Q:Q,MATCH('Full Customer List'!$B304,'Revenue by Customer'!$A:$A,0))</f>
        <v/>
      </c>
      <c r="Q304" s="208" t="str">
        <f>INDEX('Revenue by Customer'!R:R,MATCH('Full Customer List'!$B304,'Revenue by Customer'!$A:$A,0))</f>
        <v/>
      </c>
      <c r="R304" s="208" t="str">
        <f>INDEX('Revenue by Customer'!S:S,MATCH('Full Customer List'!$B304,'Revenue by Customer'!$A:$A,0))</f>
        <v/>
      </c>
      <c r="S304" s="208" t="str">
        <f>INDEX('Revenue by Customer'!T:T,MATCH('Full Customer List'!$B304,'Revenue by Customer'!$A:$A,0))</f>
        <v/>
      </c>
      <c r="T304" s="208" t="str">
        <f>INDEX('Revenue by Customer'!U:U,MATCH('Full Customer List'!$B304,'Revenue by Customer'!$A:$A,0))</f>
        <v/>
      </c>
      <c r="U304" s="208" t="str">
        <f>INDEX('Revenue by Customer'!V:V,MATCH('Full Customer List'!$B304,'Revenue by Customer'!$A:$A,0))</f>
        <v/>
      </c>
      <c r="V304" s="208" t="str">
        <f>INDEX('Revenue by Customer'!W:W,MATCH('Full Customer List'!$B304,'Revenue by Customer'!$A:$A,0))</f>
        <v/>
      </c>
      <c r="W304" s="208" t="str">
        <f>INDEX('Revenue by Customer'!X:X,MATCH('Full Customer List'!$B304,'Revenue by Customer'!$A:$A,0))</f>
        <v/>
      </c>
      <c r="X304" s="208" t="str">
        <f>INDEX('Revenue by Customer'!Y:Y,MATCH('Full Customer List'!$B304,'Revenue by Customer'!$A:$A,0))</f>
        <v/>
      </c>
      <c r="Y304" s="208" t="str">
        <f>INDEX('Revenue by Customer'!Z:Z,MATCH('Full Customer List'!$B304,'Revenue by Customer'!$A:$A,0))</f>
        <v/>
      </c>
      <c r="Z304" s="208" t="str">
        <f>INDEX('Revenue by Customer'!AA:AA,MATCH('Full Customer List'!$B304,'Revenue by Customer'!$A:$A,0))</f>
        <v/>
      </c>
      <c r="AA304" s="208" t="str">
        <f>INDEX('Revenue by Customer'!AB:AB,MATCH('Full Customer List'!$B304,'Revenue by Customer'!$A:$A,0))</f>
        <v/>
      </c>
      <c r="AB304" s="208" t="str">
        <f>INDEX('Revenue by Customer'!AC:AC,MATCH('Full Customer List'!$B304,'Revenue by Customer'!$A:$A,0))</f>
        <v/>
      </c>
    </row>
    <row r="305" spans="2:28" ht="12" customHeight="1">
      <c r="B305" s="175" t="s">
        <v>966</v>
      </c>
      <c r="C305" s="175" t="str">
        <f>INDEX('Customer List'!$B:$B,MATCH('Full Customer List'!$B305,'Customer List'!$A:$A,0))</f>
        <v>Former client</v>
      </c>
      <c r="D305" s="175" t="str">
        <f>INDEX('Customer List'!$C:$C,MATCH('Full Customer List'!$B305,'Customer List'!$A:$A,0))</f>
        <v>Short-term rental (departed)</v>
      </c>
      <c r="E305" s="175" t="str">
        <f>INDEX('Customer List Mapping'!$C:$C,MATCH('Full Customer List'!D305,'Customer List Mapping'!$B:$B,0))</f>
        <v>Short-Term Rental</v>
      </c>
      <c r="F305" s="208" t="str">
        <f>INDEX('Customer List'!$K:$K,MATCH('Full Customer List'!$B305,'Customer List'!$A:$A,0))</f>
        <v/>
      </c>
      <c r="G305" s="208"/>
      <c r="H305" s="215">
        <v>45597</v>
      </c>
      <c r="I305" s="215">
        <v>45688</v>
      </c>
      <c r="J305" s="208">
        <f>INDEX('Revenue by Customer'!K:K,MATCH('Full Customer List'!$B305,'Revenue by Customer'!$A:$A,0))</f>
        <v>531.25</v>
      </c>
      <c r="K305" s="208">
        <f>INDEX('Revenue by Customer'!L:L,MATCH('Full Customer List'!$B305,'Revenue by Customer'!$A:$A,0))</f>
        <v>30</v>
      </c>
      <c r="L305" s="208" t="str">
        <f>INDEX('Revenue by Customer'!M:M,MATCH('Full Customer List'!$B305,'Revenue by Customer'!$A:$A,0))</f>
        <v/>
      </c>
      <c r="M305" s="208" t="str">
        <f>INDEX('Revenue by Customer'!N:N,MATCH('Full Customer List'!$B305,'Revenue by Customer'!$A:$A,0))</f>
        <v/>
      </c>
      <c r="N305" s="208" t="str">
        <f>INDEX('Revenue by Customer'!O:O,MATCH('Full Customer List'!$B305,'Revenue by Customer'!$A:$A,0))</f>
        <v/>
      </c>
      <c r="O305" s="208" t="str">
        <f>INDEX('Revenue by Customer'!P:P,MATCH('Full Customer List'!$B305,'Revenue by Customer'!$A:$A,0))</f>
        <v/>
      </c>
      <c r="P305" s="208" t="str">
        <f>INDEX('Revenue by Customer'!Q:Q,MATCH('Full Customer List'!$B305,'Revenue by Customer'!$A:$A,0))</f>
        <v/>
      </c>
      <c r="Q305" s="208" t="str">
        <f>INDEX('Revenue by Customer'!R:R,MATCH('Full Customer List'!$B305,'Revenue by Customer'!$A:$A,0))</f>
        <v/>
      </c>
      <c r="R305" s="208" t="str">
        <f>INDEX('Revenue by Customer'!S:S,MATCH('Full Customer List'!$B305,'Revenue by Customer'!$A:$A,0))</f>
        <v/>
      </c>
      <c r="S305" s="208" t="str">
        <f>INDEX('Revenue by Customer'!T:T,MATCH('Full Customer List'!$B305,'Revenue by Customer'!$A:$A,0))</f>
        <v/>
      </c>
      <c r="T305" s="208" t="str">
        <f>INDEX('Revenue by Customer'!U:U,MATCH('Full Customer List'!$B305,'Revenue by Customer'!$A:$A,0))</f>
        <v/>
      </c>
      <c r="U305" s="208" t="str">
        <f>INDEX('Revenue by Customer'!V:V,MATCH('Full Customer List'!$B305,'Revenue by Customer'!$A:$A,0))</f>
        <v/>
      </c>
      <c r="V305" s="208" t="str">
        <f>INDEX('Revenue by Customer'!W:W,MATCH('Full Customer List'!$B305,'Revenue by Customer'!$A:$A,0))</f>
        <v/>
      </c>
      <c r="W305" s="208" t="str">
        <f>INDEX('Revenue by Customer'!X:X,MATCH('Full Customer List'!$B305,'Revenue by Customer'!$A:$A,0))</f>
        <v/>
      </c>
      <c r="X305" s="208" t="str">
        <f>INDEX('Revenue by Customer'!Y:Y,MATCH('Full Customer List'!$B305,'Revenue by Customer'!$A:$A,0))</f>
        <v/>
      </c>
      <c r="Y305" s="208" t="str">
        <f>INDEX('Revenue by Customer'!Z:Z,MATCH('Full Customer List'!$B305,'Revenue by Customer'!$A:$A,0))</f>
        <v/>
      </c>
      <c r="Z305" s="208" t="str">
        <f>INDEX('Revenue by Customer'!AA:AA,MATCH('Full Customer List'!$B305,'Revenue by Customer'!$A:$A,0))</f>
        <v/>
      </c>
      <c r="AA305" s="208" t="str">
        <f>INDEX('Revenue by Customer'!AB:AB,MATCH('Full Customer List'!$B305,'Revenue by Customer'!$A:$A,0))</f>
        <v/>
      </c>
      <c r="AB305" s="208" t="str">
        <f>INDEX('Revenue by Customer'!AC:AC,MATCH('Full Customer List'!$B305,'Revenue by Customer'!$A:$A,0))</f>
        <v/>
      </c>
    </row>
    <row r="306" spans="2:28" ht="12" customHeight="1">
      <c r="B306" s="175" t="s">
        <v>967</v>
      </c>
      <c r="C306" s="175" t="str">
        <f>INDEX('Customer List'!$B:$B,MATCH('Full Customer List'!$B306,'Customer List'!$A:$A,0))</f>
        <v>Former client</v>
      </c>
      <c r="D306" s="175" t="str">
        <f>INDEX('Customer List'!$C:$C,MATCH('Full Customer List'!$B306,'Customer List'!$A:$A,0))</f>
        <v>Short-term rental (departed)</v>
      </c>
      <c r="E306" s="175" t="str">
        <f>INDEX('Customer List Mapping'!$C:$C,MATCH('Full Customer List'!D306,'Customer List Mapping'!$B:$B,0))</f>
        <v>Short-Term Rental</v>
      </c>
      <c r="F306" s="208" t="str">
        <f>INDEX('Customer List'!$K:$K,MATCH('Full Customer List'!$B306,'Customer List'!$A:$A,0))</f>
        <v/>
      </c>
      <c r="G306" s="208"/>
      <c r="H306" s="215">
        <v>45323</v>
      </c>
      <c r="I306" s="215">
        <v>45688</v>
      </c>
      <c r="J306" s="208">
        <f>INDEX('Revenue by Customer'!K:K,MATCH('Full Customer List'!$B306,'Revenue by Customer'!$A:$A,0))</f>
        <v>510</v>
      </c>
      <c r="K306" s="208" t="str">
        <f>INDEX('Revenue by Customer'!L:L,MATCH('Full Customer List'!$B306,'Revenue by Customer'!$A:$A,0))</f>
        <v/>
      </c>
      <c r="L306" s="208" t="str">
        <f>INDEX('Revenue by Customer'!M:M,MATCH('Full Customer List'!$B306,'Revenue by Customer'!$A:$A,0))</f>
        <v/>
      </c>
      <c r="M306" s="208" t="str">
        <f>INDEX('Revenue by Customer'!N:N,MATCH('Full Customer List'!$B306,'Revenue by Customer'!$A:$A,0))</f>
        <v/>
      </c>
      <c r="N306" s="208" t="str">
        <f>INDEX('Revenue by Customer'!O:O,MATCH('Full Customer List'!$B306,'Revenue by Customer'!$A:$A,0))</f>
        <v/>
      </c>
      <c r="O306" s="208" t="str">
        <f>INDEX('Revenue by Customer'!P:P,MATCH('Full Customer List'!$B306,'Revenue by Customer'!$A:$A,0))</f>
        <v/>
      </c>
      <c r="P306" s="208" t="str">
        <f>INDEX('Revenue by Customer'!Q:Q,MATCH('Full Customer List'!$B306,'Revenue by Customer'!$A:$A,0))</f>
        <v/>
      </c>
      <c r="Q306" s="208" t="str">
        <f>INDEX('Revenue by Customer'!R:R,MATCH('Full Customer List'!$B306,'Revenue by Customer'!$A:$A,0))</f>
        <v/>
      </c>
      <c r="R306" s="208" t="str">
        <f>INDEX('Revenue by Customer'!S:S,MATCH('Full Customer List'!$B306,'Revenue by Customer'!$A:$A,0))</f>
        <v/>
      </c>
      <c r="S306" s="208" t="str">
        <f>INDEX('Revenue by Customer'!T:T,MATCH('Full Customer List'!$B306,'Revenue by Customer'!$A:$A,0))</f>
        <v/>
      </c>
      <c r="T306" s="208" t="str">
        <f>INDEX('Revenue by Customer'!U:U,MATCH('Full Customer List'!$B306,'Revenue by Customer'!$A:$A,0))</f>
        <v/>
      </c>
      <c r="U306" s="208" t="str">
        <f>INDEX('Revenue by Customer'!V:V,MATCH('Full Customer List'!$B306,'Revenue by Customer'!$A:$A,0))</f>
        <v/>
      </c>
      <c r="V306" s="208" t="str">
        <f>INDEX('Revenue by Customer'!W:W,MATCH('Full Customer List'!$B306,'Revenue by Customer'!$A:$A,0))</f>
        <v/>
      </c>
      <c r="W306" s="208" t="str">
        <f>INDEX('Revenue by Customer'!X:X,MATCH('Full Customer List'!$B306,'Revenue by Customer'!$A:$A,0))</f>
        <v/>
      </c>
      <c r="X306" s="208" t="str">
        <f>INDEX('Revenue by Customer'!Y:Y,MATCH('Full Customer List'!$B306,'Revenue by Customer'!$A:$A,0))</f>
        <v/>
      </c>
      <c r="Y306" s="208" t="str">
        <f>INDEX('Revenue by Customer'!Z:Z,MATCH('Full Customer List'!$B306,'Revenue by Customer'!$A:$A,0))</f>
        <v/>
      </c>
      <c r="Z306" s="208" t="str">
        <f>INDEX('Revenue by Customer'!AA:AA,MATCH('Full Customer List'!$B306,'Revenue by Customer'!$A:$A,0))</f>
        <v/>
      </c>
      <c r="AA306" s="208" t="str">
        <f>INDEX('Revenue by Customer'!AB:AB,MATCH('Full Customer List'!$B306,'Revenue by Customer'!$A:$A,0))</f>
        <v/>
      </c>
      <c r="AB306" s="208" t="str">
        <f>INDEX('Revenue by Customer'!AC:AC,MATCH('Full Customer List'!$B306,'Revenue by Customer'!$A:$A,0))</f>
        <v/>
      </c>
    </row>
    <row r="307" spans="2:28" ht="12" customHeight="1">
      <c r="B307" s="175" t="s">
        <v>968</v>
      </c>
      <c r="C307" s="175" t="str">
        <f>INDEX('Customer List'!$B:$B,MATCH('Full Customer List'!$B307,'Customer List'!$A:$A,0))</f>
        <v>Former client</v>
      </c>
      <c r="D307" s="175" t="str">
        <f>INDEX('Customer List'!$C:$C,MATCH('Full Customer List'!$B307,'Customer List'!$A:$A,0))</f>
        <v>Short-term rental (departed)</v>
      </c>
      <c r="E307" s="175" t="str">
        <f>INDEX('Customer List Mapping'!$C:$C,MATCH('Full Customer List'!D307,'Customer List Mapping'!$B:$B,0))</f>
        <v>Short-Term Rental</v>
      </c>
      <c r="F307" s="208" t="str">
        <f>INDEX('Customer List'!$K:$K,MATCH('Full Customer List'!$B307,'Customer List'!$A:$A,0))</f>
        <v/>
      </c>
      <c r="G307" s="208"/>
      <c r="H307" s="215">
        <v>45352</v>
      </c>
      <c r="I307" s="215">
        <v>45688</v>
      </c>
      <c r="J307" s="208">
        <f>INDEX('Revenue by Customer'!K:K,MATCH('Full Customer List'!$B307,'Revenue by Customer'!$A:$A,0))</f>
        <v>375</v>
      </c>
      <c r="K307" s="208" t="str">
        <f>INDEX('Revenue by Customer'!L:L,MATCH('Full Customer List'!$B307,'Revenue by Customer'!$A:$A,0))</f>
        <v/>
      </c>
      <c r="L307" s="208" t="str">
        <f>INDEX('Revenue by Customer'!M:M,MATCH('Full Customer List'!$B307,'Revenue by Customer'!$A:$A,0))</f>
        <v/>
      </c>
      <c r="M307" s="208" t="str">
        <f>INDEX('Revenue by Customer'!N:N,MATCH('Full Customer List'!$B307,'Revenue by Customer'!$A:$A,0))</f>
        <v/>
      </c>
      <c r="N307" s="208" t="str">
        <f>INDEX('Revenue by Customer'!O:O,MATCH('Full Customer List'!$B307,'Revenue by Customer'!$A:$A,0))</f>
        <v/>
      </c>
      <c r="O307" s="208" t="str">
        <f>INDEX('Revenue by Customer'!P:P,MATCH('Full Customer List'!$B307,'Revenue by Customer'!$A:$A,0))</f>
        <v/>
      </c>
      <c r="P307" s="208" t="str">
        <f>INDEX('Revenue by Customer'!Q:Q,MATCH('Full Customer List'!$B307,'Revenue by Customer'!$A:$A,0))</f>
        <v/>
      </c>
      <c r="Q307" s="208" t="str">
        <f>INDEX('Revenue by Customer'!R:R,MATCH('Full Customer List'!$B307,'Revenue by Customer'!$A:$A,0))</f>
        <v/>
      </c>
      <c r="R307" s="208" t="str">
        <f>INDEX('Revenue by Customer'!S:S,MATCH('Full Customer List'!$B307,'Revenue by Customer'!$A:$A,0))</f>
        <v/>
      </c>
      <c r="S307" s="208" t="str">
        <f>INDEX('Revenue by Customer'!T:T,MATCH('Full Customer List'!$B307,'Revenue by Customer'!$A:$A,0))</f>
        <v/>
      </c>
      <c r="T307" s="208" t="str">
        <f>INDEX('Revenue by Customer'!U:U,MATCH('Full Customer List'!$B307,'Revenue by Customer'!$A:$A,0))</f>
        <v/>
      </c>
      <c r="U307" s="208" t="str">
        <f>INDEX('Revenue by Customer'!V:V,MATCH('Full Customer List'!$B307,'Revenue by Customer'!$A:$A,0))</f>
        <v/>
      </c>
      <c r="V307" s="208" t="str">
        <f>INDEX('Revenue by Customer'!W:W,MATCH('Full Customer List'!$B307,'Revenue by Customer'!$A:$A,0))</f>
        <v/>
      </c>
      <c r="W307" s="208" t="str">
        <f>INDEX('Revenue by Customer'!X:X,MATCH('Full Customer List'!$B307,'Revenue by Customer'!$A:$A,0))</f>
        <v/>
      </c>
      <c r="X307" s="208" t="str">
        <f>INDEX('Revenue by Customer'!Y:Y,MATCH('Full Customer List'!$B307,'Revenue by Customer'!$A:$A,0))</f>
        <v/>
      </c>
      <c r="Y307" s="208" t="str">
        <f>INDEX('Revenue by Customer'!Z:Z,MATCH('Full Customer List'!$B307,'Revenue by Customer'!$A:$A,0))</f>
        <v/>
      </c>
      <c r="Z307" s="208" t="str">
        <f>INDEX('Revenue by Customer'!AA:AA,MATCH('Full Customer List'!$B307,'Revenue by Customer'!$A:$A,0))</f>
        <v/>
      </c>
      <c r="AA307" s="208" t="str">
        <f>INDEX('Revenue by Customer'!AB:AB,MATCH('Full Customer List'!$B307,'Revenue by Customer'!$A:$A,0))</f>
        <v/>
      </c>
      <c r="AB307" s="208" t="str">
        <f>INDEX('Revenue by Customer'!AC:AC,MATCH('Full Customer List'!$B307,'Revenue by Customer'!$A:$A,0))</f>
        <v/>
      </c>
    </row>
    <row r="308" spans="2:28" ht="12" customHeight="1">
      <c r="B308" s="175" t="s">
        <v>969</v>
      </c>
      <c r="C308" s="175" t="str">
        <f>INDEX('Customer List'!$B:$B,MATCH('Full Customer List'!$B308,'Customer List'!$A:$A,0))</f>
        <v>Former client</v>
      </c>
      <c r="D308" s="175" t="str">
        <f>INDEX('Customer List'!$C:$C,MATCH('Full Customer List'!$B308,'Customer List'!$A:$A,0))</f>
        <v>Short-term rental (departed)</v>
      </c>
      <c r="E308" s="175" t="str">
        <f>INDEX('Customer List Mapping'!$C:$C,MATCH('Full Customer List'!D308,'Customer List Mapping'!$B:$B,0))</f>
        <v>Short-Term Rental</v>
      </c>
      <c r="F308" s="208" t="str">
        <f>INDEX('Customer List'!$K:$K,MATCH('Full Customer List'!$B308,'Customer List'!$A:$A,0))</f>
        <v/>
      </c>
      <c r="G308" s="208"/>
      <c r="H308" s="215">
        <v>45627</v>
      </c>
      <c r="I308" s="215">
        <v>45688</v>
      </c>
      <c r="J308" s="208">
        <f>INDEX('Revenue by Customer'!K:K,MATCH('Full Customer List'!$B308,'Revenue by Customer'!$A:$A,0))</f>
        <v>360</v>
      </c>
      <c r="K308" s="208" t="str">
        <f>INDEX('Revenue by Customer'!L:L,MATCH('Full Customer List'!$B308,'Revenue by Customer'!$A:$A,0))</f>
        <v/>
      </c>
      <c r="L308" s="208" t="str">
        <f>INDEX('Revenue by Customer'!M:M,MATCH('Full Customer List'!$B308,'Revenue by Customer'!$A:$A,0))</f>
        <v/>
      </c>
      <c r="M308" s="208" t="str">
        <f>INDEX('Revenue by Customer'!N:N,MATCH('Full Customer List'!$B308,'Revenue by Customer'!$A:$A,0))</f>
        <v/>
      </c>
      <c r="N308" s="208" t="str">
        <f>INDEX('Revenue by Customer'!O:O,MATCH('Full Customer List'!$B308,'Revenue by Customer'!$A:$A,0))</f>
        <v/>
      </c>
      <c r="O308" s="208" t="str">
        <f>INDEX('Revenue by Customer'!P:P,MATCH('Full Customer List'!$B308,'Revenue by Customer'!$A:$A,0))</f>
        <v/>
      </c>
      <c r="P308" s="208" t="str">
        <f>INDEX('Revenue by Customer'!Q:Q,MATCH('Full Customer List'!$B308,'Revenue by Customer'!$A:$A,0))</f>
        <v/>
      </c>
      <c r="Q308" s="208" t="str">
        <f>INDEX('Revenue by Customer'!R:R,MATCH('Full Customer List'!$B308,'Revenue by Customer'!$A:$A,0))</f>
        <v/>
      </c>
      <c r="R308" s="208" t="str">
        <f>INDEX('Revenue by Customer'!S:S,MATCH('Full Customer List'!$B308,'Revenue by Customer'!$A:$A,0))</f>
        <v/>
      </c>
      <c r="S308" s="208" t="str">
        <f>INDEX('Revenue by Customer'!T:T,MATCH('Full Customer List'!$B308,'Revenue by Customer'!$A:$A,0))</f>
        <v/>
      </c>
      <c r="T308" s="208" t="str">
        <f>INDEX('Revenue by Customer'!U:U,MATCH('Full Customer List'!$B308,'Revenue by Customer'!$A:$A,0))</f>
        <v/>
      </c>
      <c r="U308" s="208" t="str">
        <f>INDEX('Revenue by Customer'!V:V,MATCH('Full Customer List'!$B308,'Revenue by Customer'!$A:$A,0))</f>
        <v/>
      </c>
      <c r="V308" s="208" t="str">
        <f>INDEX('Revenue by Customer'!W:W,MATCH('Full Customer List'!$B308,'Revenue by Customer'!$A:$A,0))</f>
        <v/>
      </c>
      <c r="W308" s="208" t="str">
        <f>INDEX('Revenue by Customer'!X:X,MATCH('Full Customer List'!$B308,'Revenue by Customer'!$A:$A,0))</f>
        <v/>
      </c>
      <c r="X308" s="208" t="str">
        <f>INDEX('Revenue by Customer'!Y:Y,MATCH('Full Customer List'!$B308,'Revenue by Customer'!$A:$A,0))</f>
        <v/>
      </c>
      <c r="Y308" s="208" t="str">
        <f>INDEX('Revenue by Customer'!Z:Z,MATCH('Full Customer List'!$B308,'Revenue by Customer'!$A:$A,0))</f>
        <v/>
      </c>
      <c r="Z308" s="208" t="str">
        <f>INDEX('Revenue by Customer'!AA:AA,MATCH('Full Customer List'!$B308,'Revenue by Customer'!$A:$A,0))</f>
        <v/>
      </c>
      <c r="AA308" s="208" t="str">
        <f>INDEX('Revenue by Customer'!AB:AB,MATCH('Full Customer List'!$B308,'Revenue by Customer'!$A:$A,0))</f>
        <v/>
      </c>
      <c r="AB308" s="208" t="str">
        <f>INDEX('Revenue by Customer'!AC:AC,MATCH('Full Customer List'!$B308,'Revenue by Customer'!$A:$A,0))</f>
        <v/>
      </c>
    </row>
    <row r="309" spans="2:28" ht="12" customHeight="1">
      <c r="B309" s="175" t="s">
        <v>970</v>
      </c>
      <c r="C309" s="175" t="str">
        <f>INDEX('Customer List'!$B:$B,MATCH('Full Customer List'!$B309,'Customer List'!$A:$A,0))</f>
        <v>Former client</v>
      </c>
      <c r="D309" s="175" t="str">
        <f>INDEX('Customer List'!$C:$C,MATCH('Full Customer List'!$B309,'Customer List'!$A:$A,0))</f>
        <v>Small business (departed)</v>
      </c>
      <c r="E309" s="175" t="str">
        <f>INDEX('Customer List Mapping'!$C:$C,MATCH('Full Customer List'!D309,'Customer List Mapping'!$B:$B,0))</f>
        <v>Small Business</v>
      </c>
      <c r="F309" s="208" t="str">
        <f>INDEX('Customer List'!$K:$K,MATCH('Full Customer List'!$B309,'Customer List'!$A:$A,0))</f>
        <v/>
      </c>
      <c r="G309" s="208"/>
      <c r="H309" s="215">
        <v>45597</v>
      </c>
      <c r="I309" s="215">
        <v>45688</v>
      </c>
      <c r="J309" s="208">
        <f>INDEX('Revenue by Customer'!K:K,MATCH('Full Customer List'!$B309,'Revenue by Customer'!$A:$A,0))</f>
        <v>350</v>
      </c>
      <c r="K309" s="208" t="str">
        <f>INDEX('Revenue by Customer'!L:L,MATCH('Full Customer List'!$B309,'Revenue by Customer'!$A:$A,0))</f>
        <v/>
      </c>
      <c r="L309" s="208" t="str">
        <f>INDEX('Revenue by Customer'!M:M,MATCH('Full Customer List'!$B309,'Revenue by Customer'!$A:$A,0))</f>
        <v/>
      </c>
      <c r="M309" s="208" t="str">
        <f>INDEX('Revenue by Customer'!N:N,MATCH('Full Customer List'!$B309,'Revenue by Customer'!$A:$A,0))</f>
        <v/>
      </c>
      <c r="N309" s="208" t="str">
        <f>INDEX('Revenue by Customer'!O:O,MATCH('Full Customer List'!$B309,'Revenue by Customer'!$A:$A,0))</f>
        <v/>
      </c>
      <c r="O309" s="208" t="str">
        <f>INDEX('Revenue by Customer'!P:P,MATCH('Full Customer List'!$B309,'Revenue by Customer'!$A:$A,0))</f>
        <v/>
      </c>
      <c r="P309" s="208" t="str">
        <f>INDEX('Revenue by Customer'!Q:Q,MATCH('Full Customer List'!$B309,'Revenue by Customer'!$A:$A,0))</f>
        <v/>
      </c>
      <c r="Q309" s="208" t="str">
        <f>INDEX('Revenue by Customer'!R:R,MATCH('Full Customer List'!$B309,'Revenue by Customer'!$A:$A,0))</f>
        <v/>
      </c>
      <c r="R309" s="208" t="str">
        <f>INDEX('Revenue by Customer'!S:S,MATCH('Full Customer List'!$B309,'Revenue by Customer'!$A:$A,0))</f>
        <v/>
      </c>
      <c r="S309" s="208" t="str">
        <f>INDEX('Revenue by Customer'!T:T,MATCH('Full Customer List'!$B309,'Revenue by Customer'!$A:$A,0))</f>
        <v/>
      </c>
      <c r="T309" s="208" t="str">
        <f>INDEX('Revenue by Customer'!U:U,MATCH('Full Customer List'!$B309,'Revenue by Customer'!$A:$A,0))</f>
        <v/>
      </c>
      <c r="U309" s="208" t="str">
        <f>INDEX('Revenue by Customer'!V:V,MATCH('Full Customer List'!$B309,'Revenue by Customer'!$A:$A,0))</f>
        <v/>
      </c>
      <c r="V309" s="208" t="str">
        <f>INDEX('Revenue by Customer'!W:W,MATCH('Full Customer List'!$B309,'Revenue by Customer'!$A:$A,0))</f>
        <v/>
      </c>
      <c r="W309" s="208" t="str">
        <f>INDEX('Revenue by Customer'!X:X,MATCH('Full Customer List'!$B309,'Revenue by Customer'!$A:$A,0))</f>
        <v/>
      </c>
      <c r="X309" s="208" t="str">
        <f>INDEX('Revenue by Customer'!Y:Y,MATCH('Full Customer List'!$B309,'Revenue by Customer'!$A:$A,0))</f>
        <v/>
      </c>
      <c r="Y309" s="208" t="str">
        <f>INDEX('Revenue by Customer'!Z:Z,MATCH('Full Customer List'!$B309,'Revenue by Customer'!$A:$A,0))</f>
        <v/>
      </c>
      <c r="Z309" s="208" t="str">
        <f>INDEX('Revenue by Customer'!AA:AA,MATCH('Full Customer List'!$B309,'Revenue by Customer'!$A:$A,0))</f>
        <v/>
      </c>
      <c r="AA309" s="208" t="str">
        <f>INDEX('Revenue by Customer'!AB:AB,MATCH('Full Customer List'!$B309,'Revenue by Customer'!$A:$A,0))</f>
        <v/>
      </c>
      <c r="AB309" s="208" t="str">
        <f>INDEX('Revenue by Customer'!AC:AC,MATCH('Full Customer List'!$B309,'Revenue by Customer'!$A:$A,0))</f>
        <v/>
      </c>
    </row>
    <row r="310" spans="2:28" ht="12" customHeight="1">
      <c r="B310" s="175" t="s">
        <v>971</v>
      </c>
      <c r="C310" s="175" t="str">
        <f>INDEX('Customer List'!$B:$B,MATCH('Full Customer List'!$B310,'Customer List'!$A:$A,0))</f>
        <v>Former client</v>
      </c>
      <c r="D310" s="175" t="str">
        <f>INDEX('Customer List'!$C:$C,MATCH('Full Customer List'!$B310,'Customer List'!$A:$A,0))</f>
        <v>Short-term rental (departed)</v>
      </c>
      <c r="E310" s="175" t="str">
        <f>INDEX('Customer List Mapping'!$C:$C,MATCH('Full Customer List'!D310,'Customer List Mapping'!$B:$B,0))</f>
        <v>Short-Term Rental</v>
      </c>
      <c r="F310" s="208" t="str">
        <f>INDEX('Customer List'!$K:$K,MATCH('Full Customer List'!$B310,'Customer List'!$A:$A,0))</f>
        <v/>
      </c>
      <c r="G310" s="208"/>
      <c r="H310" s="215">
        <v>45383</v>
      </c>
      <c r="I310" s="215">
        <v>45626</v>
      </c>
      <c r="J310" s="208">
        <f>INDEX('Revenue by Customer'!K:K,MATCH('Full Customer List'!$B310,'Revenue by Customer'!$A:$A,0))</f>
        <v>59.5</v>
      </c>
      <c r="K310" s="208">
        <f>INDEX('Revenue by Customer'!L:L,MATCH('Full Customer List'!$B310,'Revenue by Customer'!$A:$A,0))</f>
        <v>85</v>
      </c>
      <c r="L310" s="208">
        <f>INDEX('Revenue by Customer'!M:M,MATCH('Full Customer List'!$B310,'Revenue by Customer'!$A:$A,0))</f>
        <v>85</v>
      </c>
      <c r="M310" s="208" t="str">
        <f>INDEX('Revenue by Customer'!N:N,MATCH('Full Customer List'!$B310,'Revenue by Customer'!$A:$A,0))</f>
        <v/>
      </c>
      <c r="N310" s="208" t="str">
        <f>INDEX('Revenue by Customer'!O:O,MATCH('Full Customer List'!$B310,'Revenue by Customer'!$A:$A,0))</f>
        <v/>
      </c>
      <c r="O310" s="208" t="str">
        <f>INDEX('Revenue by Customer'!P:P,MATCH('Full Customer List'!$B310,'Revenue by Customer'!$A:$A,0))</f>
        <v/>
      </c>
      <c r="P310" s="208" t="str">
        <f>INDEX('Revenue by Customer'!Q:Q,MATCH('Full Customer List'!$B310,'Revenue by Customer'!$A:$A,0))</f>
        <v/>
      </c>
      <c r="Q310" s="208" t="str">
        <f>INDEX('Revenue by Customer'!R:R,MATCH('Full Customer List'!$B310,'Revenue by Customer'!$A:$A,0))</f>
        <v/>
      </c>
      <c r="R310" s="208" t="str">
        <f>INDEX('Revenue by Customer'!S:S,MATCH('Full Customer List'!$B310,'Revenue by Customer'!$A:$A,0))</f>
        <v/>
      </c>
      <c r="S310" s="208" t="str">
        <f>INDEX('Revenue by Customer'!T:T,MATCH('Full Customer List'!$B310,'Revenue by Customer'!$A:$A,0))</f>
        <v/>
      </c>
      <c r="T310" s="208" t="str">
        <f>INDEX('Revenue by Customer'!U:U,MATCH('Full Customer List'!$B310,'Revenue by Customer'!$A:$A,0))</f>
        <v/>
      </c>
      <c r="U310" s="208" t="str">
        <f>INDEX('Revenue by Customer'!V:V,MATCH('Full Customer List'!$B310,'Revenue by Customer'!$A:$A,0))</f>
        <v/>
      </c>
      <c r="V310" s="208" t="str">
        <f>INDEX('Revenue by Customer'!W:W,MATCH('Full Customer List'!$B310,'Revenue by Customer'!$A:$A,0))</f>
        <v/>
      </c>
      <c r="W310" s="208" t="str">
        <f>INDEX('Revenue by Customer'!X:X,MATCH('Full Customer List'!$B310,'Revenue by Customer'!$A:$A,0))</f>
        <v/>
      </c>
      <c r="X310" s="208" t="str">
        <f>INDEX('Revenue by Customer'!Y:Y,MATCH('Full Customer List'!$B310,'Revenue by Customer'!$A:$A,0))</f>
        <v/>
      </c>
      <c r="Y310" s="208" t="str">
        <f>INDEX('Revenue by Customer'!Z:Z,MATCH('Full Customer List'!$B310,'Revenue by Customer'!$A:$A,0))</f>
        <v/>
      </c>
      <c r="Z310" s="208" t="str">
        <f>INDEX('Revenue by Customer'!AA:AA,MATCH('Full Customer List'!$B310,'Revenue by Customer'!$A:$A,0))</f>
        <v/>
      </c>
      <c r="AA310" s="208" t="str">
        <f>INDEX('Revenue by Customer'!AB:AB,MATCH('Full Customer List'!$B310,'Revenue by Customer'!$A:$A,0))</f>
        <v/>
      </c>
      <c r="AB310" s="208" t="str">
        <f>INDEX('Revenue by Customer'!AC:AC,MATCH('Full Customer List'!$B310,'Revenue by Customer'!$A:$A,0))</f>
        <v/>
      </c>
    </row>
    <row r="311" spans="2:28" ht="12" customHeight="1">
      <c r="B311" s="175" t="s">
        <v>972</v>
      </c>
      <c r="C311" s="175" t="str">
        <f>INDEX('Customer List'!$B:$B,MATCH('Full Customer List'!$B311,'Customer List'!$A:$A,0))</f>
        <v>Former client</v>
      </c>
      <c r="D311" s="175" t="str">
        <f>INDEX('Customer List'!$C:$C,MATCH('Full Customer List'!$B311,'Customer List'!$A:$A,0))</f>
        <v>Short-term rental (departed)</v>
      </c>
      <c r="E311" s="175" t="str">
        <f>INDEX('Customer List Mapping'!$C:$C,MATCH('Full Customer List'!D311,'Customer List Mapping'!$B:$B,0))</f>
        <v>Short-Term Rental</v>
      </c>
      <c r="F311" s="208" t="str">
        <f>INDEX('Customer List'!$K:$K,MATCH('Full Customer List'!$B311,'Customer List'!$A:$A,0))</f>
        <v/>
      </c>
      <c r="G311" s="208"/>
      <c r="H311" s="215">
        <v>45261</v>
      </c>
      <c r="I311" s="215">
        <v>45657</v>
      </c>
      <c r="J311" s="208">
        <f>INDEX('Revenue by Customer'!K:K,MATCH('Full Customer List'!$B311,'Revenue by Customer'!$A:$A,0))</f>
        <v>210</v>
      </c>
      <c r="K311" s="208" t="str">
        <f>INDEX('Revenue by Customer'!L:L,MATCH('Full Customer List'!$B311,'Revenue by Customer'!$A:$A,0))</f>
        <v/>
      </c>
      <c r="L311" s="208" t="str">
        <f>INDEX('Revenue by Customer'!M:M,MATCH('Full Customer List'!$B311,'Revenue by Customer'!$A:$A,0))</f>
        <v/>
      </c>
      <c r="M311" s="208" t="str">
        <f>INDEX('Revenue by Customer'!N:N,MATCH('Full Customer List'!$B311,'Revenue by Customer'!$A:$A,0))</f>
        <v/>
      </c>
      <c r="N311" s="208" t="str">
        <f>INDEX('Revenue by Customer'!O:O,MATCH('Full Customer List'!$B311,'Revenue by Customer'!$A:$A,0))</f>
        <v/>
      </c>
      <c r="O311" s="208" t="str">
        <f>INDEX('Revenue by Customer'!P:P,MATCH('Full Customer List'!$B311,'Revenue by Customer'!$A:$A,0))</f>
        <v/>
      </c>
      <c r="P311" s="208" t="str">
        <f>INDEX('Revenue by Customer'!Q:Q,MATCH('Full Customer List'!$B311,'Revenue by Customer'!$A:$A,0))</f>
        <v/>
      </c>
      <c r="Q311" s="208" t="str">
        <f>INDEX('Revenue by Customer'!R:R,MATCH('Full Customer List'!$B311,'Revenue by Customer'!$A:$A,0))</f>
        <v/>
      </c>
      <c r="R311" s="208" t="str">
        <f>INDEX('Revenue by Customer'!S:S,MATCH('Full Customer List'!$B311,'Revenue by Customer'!$A:$A,0))</f>
        <v/>
      </c>
      <c r="S311" s="208" t="str">
        <f>INDEX('Revenue by Customer'!T:T,MATCH('Full Customer List'!$B311,'Revenue by Customer'!$A:$A,0))</f>
        <v/>
      </c>
      <c r="T311" s="208" t="str">
        <f>INDEX('Revenue by Customer'!U:U,MATCH('Full Customer List'!$B311,'Revenue by Customer'!$A:$A,0))</f>
        <v/>
      </c>
      <c r="U311" s="208" t="str">
        <f>INDEX('Revenue by Customer'!V:V,MATCH('Full Customer List'!$B311,'Revenue by Customer'!$A:$A,0))</f>
        <v/>
      </c>
      <c r="V311" s="208" t="str">
        <f>INDEX('Revenue by Customer'!W:W,MATCH('Full Customer List'!$B311,'Revenue by Customer'!$A:$A,0))</f>
        <v/>
      </c>
      <c r="W311" s="208" t="str">
        <f>INDEX('Revenue by Customer'!X:X,MATCH('Full Customer List'!$B311,'Revenue by Customer'!$A:$A,0))</f>
        <v/>
      </c>
      <c r="X311" s="208" t="str">
        <f>INDEX('Revenue by Customer'!Y:Y,MATCH('Full Customer List'!$B311,'Revenue by Customer'!$A:$A,0))</f>
        <v/>
      </c>
      <c r="Y311" s="208" t="str">
        <f>INDEX('Revenue by Customer'!Z:Z,MATCH('Full Customer List'!$B311,'Revenue by Customer'!$A:$A,0))</f>
        <v/>
      </c>
      <c r="Z311" s="208" t="str">
        <f>INDEX('Revenue by Customer'!AA:AA,MATCH('Full Customer List'!$B311,'Revenue by Customer'!$A:$A,0))</f>
        <v/>
      </c>
      <c r="AA311" s="208" t="str">
        <f>INDEX('Revenue by Customer'!AB:AB,MATCH('Full Customer List'!$B311,'Revenue by Customer'!$A:$A,0))</f>
        <v/>
      </c>
      <c r="AB311" s="208" t="str">
        <f>INDEX('Revenue by Customer'!AC:AC,MATCH('Full Customer List'!$B311,'Revenue by Customer'!$A:$A,0))</f>
        <v/>
      </c>
    </row>
    <row r="312" spans="2:28" ht="12" customHeight="1">
      <c r="B312" s="175" t="s">
        <v>973</v>
      </c>
      <c r="C312" s="175" t="str">
        <f>INDEX('Customer List'!$B:$B,MATCH('Full Customer List'!$B312,'Customer List'!$A:$A,0))</f>
        <v>Former client</v>
      </c>
      <c r="D312" s="175" t="str">
        <f>INDEX('Customer List'!$C:$C,MATCH('Full Customer List'!$B312,'Customer List'!$A:$A,0))</f>
        <v>Short-term rental (departed)</v>
      </c>
      <c r="E312" s="175" t="str">
        <f>INDEX('Customer List Mapping'!$C:$C,MATCH('Full Customer List'!D312,'Customer List Mapping'!$B:$B,0))</f>
        <v>Short-Term Rental</v>
      </c>
      <c r="F312" s="208" t="str">
        <f>INDEX('Customer List'!$K:$K,MATCH('Full Customer List'!$B312,'Customer List'!$A:$A,0))</f>
        <v/>
      </c>
      <c r="G312" s="208"/>
      <c r="H312" s="215">
        <v>45689</v>
      </c>
      <c r="I312" s="215">
        <v>45716</v>
      </c>
      <c r="J312" s="208" t="str">
        <f>INDEX('Revenue by Customer'!K:K,MATCH('Full Customer List'!$B312,'Revenue by Customer'!$A:$A,0))</f>
        <v/>
      </c>
      <c r="K312" s="208">
        <f>INDEX('Revenue by Customer'!L:L,MATCH('Full Customer List'!$B312,'Revenue by Customer'!$A:$A,0))</f>
        <v>85</v>
      </c>
      <c r="L312" s="208" t="str">
        <f>INDEX('Revenue by Customer'!M:M,MATCH('Full Customer List'!$B312,'Revenue by Customer'!$A:$A,0))</f>
        <v/>
      </c>
      <c r="M312" s="208" t="str">
        <f>INDEX('Revenue by Customer'!N:N,MATCH('Full Customer List'!$B312,'Revenue by Customer'!$A:$A,0))</f>
        <v/>
      </c>
      <c r="N312" s="208" t="str">
        <f>INDEX('Revenue by Customer'!O:O,MATCH('Full Customer List'!$B312,'Revenue by Customer'!$A:$A,0))</f>
        <v/>
      </c>
      <c r="O312" s="208" t="str">
        <f>INDEX('Revenue by Customer'!P:P,MATCH('Full Customer List'!$B312,'Revenue by Customer'!$A:$A,0))</f>
        <v/>
      </c>
      <c r="P312" s="208" t="str">
        <f>INDEX('Revenue by Customer'!Q:Q,MATCH('Full Customer List'!$B312,'Revenue by Customer'!$A:$A,0))</f>
        <v/>
      </c>
      <c r="Q312" s="208" t="str">
        <f>INDEX('Revenue by Customer'!R:R,MATCH('Full Customer List'!$B312,'Revenue by Customer'!$A:$A,0))</f>
        <v/>
      </c>
      <c r="R312" s="208" t="str">
        <f>INDEX('Revenue by Customer'!S:S,MATCH('Full Customer List'!$B312,'Revenue by Customer'!$A:$A,0))</f>
        <v/>
      </c>
      <c r="S312" s="208" t="str">
        <f>INDEX('Revenue by Customer'!T:T,MATCH('Full Customer List'!$B312,'Revenue by Customer'!$A:$A,0))</f>
        <v/>
      </c>
      <c r="T312" s="208" t="str">
        <f>INDEX('Revenue by Customer'!U:U,MATCH('Full Customer List'!$B312,'Revenue by Customer'!$A:$A,0))</f>
        <v/>
      </c>
      <c r="U312" s="208" t="str">
        <f>INDEX('Revenue by Customer'!V:V,MATCH('Full Customer List'!$B312,'Revenue by Customer'!$A:$A,0))</f>
        <v/>
      </c>
      <c r="V312" s="208" t="str">
        <f>INDEX('Revenue by Customer'!W:W,MATCH('Full Customer List'!$B312,'Revenue by Customer'!$A:$A,0))</f>
        <v/>
      </c>
      <c r="W312" s="208" t="str">
        <f>INDEX('Revenue by Customer'!X:X,MATCH('Full Customer List'!$B312,'Revenue by Customer'!$A:$A,0))</f>
        <v/>
      </c>
      <c r="X312" s="208" t="str">
        <f>INDEX('Revenue by Customer'!Y:Y,MATCH('Full Customer List'!$B312,'Revenue by Customer'!$A:$A,0))</f>
        <v/>
      </c>
      <c r="Y312" s="208" t="str">
        <f>INDEX('Revenue by Customer'!Z:Z,MATCH('Full Customer List'!$B312,'Revenue by Customer'!$A:$A,0))</f>
        <v/>
      </c>
      <c r="Z312" s="208" t="str">
        <f>INDEX('Revenue by Customer'!AA:AA,MATCH('Full Customer List'!$B312,'Revenue by Customer'!$A:$A,0))</f>
        <v/>
      </c>
      <c r="AA312" s="208" t="str">
        <f>INDEX('Revenue by Customer'!AB:AB,MATCH('Full Customer List'!$B312,'Revenue by Customer'!$A:$A,0))</f>
        <v/>
      </c>
      <c r="AB312" s="208" t="str">
        <f>INDEX('Revenue by Customer'!AC:AC,MATCH('Full Customer List'!$B312,'Revenue by Customer'!$A:$A,0))</f>
        <v/>
      </c>
    </row>
    <row r="313" spans="2:28" ht="12" customHeight="1">
      <c r="B313" s="175" t="s">
        <v>974</v>
      </c>
      <c r="C313" s="175" t="str">
        <f>INDEX('Customer List'!$B:$B,MATCH('Full Customer List'!$B313,'Customer List'!$A:$A,0))</f>
        <v>Former client</v>
      </c>
      <c r="D313" s="175" t="str">
        <f>INDEX('Customer List'!$C:$C,MATCH('Full Customer List'!$B313,'Customer List'!$A:$A,0))</f>
        <v>Small business (departed)</v>
      </c>
      <c r="E313" s="175" t="str">
        <f>INDEX('Customer List Mapping'!$C:$C,MATCH('Full Customer List'!D313,'Customer List Mapping'!$B:$B,0))</f>
        <v>Small Business</v>
      </c>
      <c r="F313" s="208" t="str">
        <f>INDEX('Customer List'!$K:$K,MATCH('Full Customer List'!$B313,'Customer List'!$A:$A,0))</f>
        <v/>
      </c>
      <c r="G313" s="208"/>
      <c r="H313" s="215">
        <v>44470</v>
      </c>
      <c r="I313" s="215">
        <v>45657</v>
      </c>
      <c r="J313" s="208">
        <f>INDEX('Revenue by Customer'!K:K,MATCH('Full Customer List'!$B313,'Revenue by Customer'!$A:$A,0))</f>
        <v>15</v>
      </c>
      <c r="K313" s="208" t="str">
        <f>INDEX('Revenue by Customer'!L:L,MATCH('Full Customer List'!$B313,'Revenue by Customer'!$A:$A,0))</f>
        <v/>
      </c>
      <c r="L313" s="208" t="str">
        <f>INDEX('Revenue by Customer'!M:M,MATCH('Full Customer List'!$B313,'Revenue by Customer'!$A:$A,0))</f>
        <v/>
      </c>
      <c r="M313" s="208" t="str">
        <f>INDEX('Revenue by Customer'!N:N,MATCH('Full Customer List'!$B313,'Revenue by Customer'!$A:$A,0))</f>
        <v/>
      </c>
      <c r="N313" s="208" t="str">
        <f>INDEX('Revenue by Customer'!O:O,MATCH('Full Customer List'!$B313,'Revenue by Customer'!$A:$A,0))</f>
        <v/>
      </c>
      <c r="O313" s="208" t="str">
        <f>INDEX('Revenue by Customer'!P:P,MATCH('Full Customer List'!$B313,'Revenue by Customer'!$A:$A,0))</f>
        <v/>
      </c>
      <c r="P313" s="208" t="str">
        <f>INDEX('Revenue by Customer'!Q:Q,MATCH('Full Customer List'!$B313,'Revenue by Customer'!$A:$A,0))</f>
        <v/>
      </c>
      <c r="Q313" s="208" t="str">
        <f>INDEX('Revenue by Customer'!R:R,MATCH('Full Customer List'!$B313,'Revenue by Customer'!$A:$A,0))</f>
        <v/>
      </c>
      <c r="R313" s="208" t="str">
        <f>INDEX('Revenue by Customer'!S:S,MATCH('Full Customer List'!$B313,'Revenue by Customer'!$A:$A,0))</f>
        <v/>
      </c>
      <c r="S313" s="208" t="str">
        <f>INDEX('Revenue by Customer'!T:T,MATCH('Full Customer List'!$B313,'Revenue by Customer'!$A:$A,0))</f>
        <v/>
      </c>
      <c r="T313" s="208" t="str">
        <f>INDEX('Revenue by Customer'!U:U,MATCH('Full Customer List'!$B313,'Revenue by Customer'!$A:$A,0))</f>
        <v/>
      </c>
      <c r="U313" s="208" t="str">
        <f>INDEX('Revenue by Customer'!V:V,MATCH('Full Customer List'!$B313,'Revenue by Customer'!$A:$A,0))</f>
        <v/>
      </c>
      <c r="V313" s="208" t="str">
        <f>INDEX('Revenue by Customer'!W:W,MATCH('Full Customer List'!$B313,'Revenue by Customer'!$A:$A,0))</f>
        <v/>
      </c>
      <c r="W313" s="208" t="str">
        <f>INDEX('Revenue by Customer'!X:X,MATCH('Full Customer List'!$B313,'Revenue by Customer'!$A:$A,0))</f>
        <v/>
      </c>
      <c r="X313" s="208" t="str">
        <f>INDEX('Revenue by Customer'!Y:Y,MATCH('Full Customer List'!$B313,'Revenue by Customer'!$A:$A,0))</f>
        <v/>
      </c>
      <c r="Y313" s="208" t="str">
        <f>INDEX('Revenue by Customer'!Z:Z,MATCH('Full Customer List'!$B313,'Revenue by Customer'!$A:$A,0))</f>
        <v/>
      </c>
      <c r="Z313" s="208" t="str">
        <f>INDEX('Revenue by Customer'!AA:AA,MATCH('Full Customer List'!$B313,'Revenue by Customer'!$A:$A,0))</f>
        <v/>
      </c>
      <c r="AA313" s="208" t="str">
        <f>INDEX('Revenue by Customer'!AB:AB,MATCH('Full Customer List'!$B313,'Revenue by Customer'!$A:$A,0))</f>
        <v/>
      </c>
      <c r="AB313" s="208" t="str">
        <f>INDEX('Revenue by Customer'!AC:AC,MATCH('Full Customer List'!$B313,'Revenue by Customer'!$A:$A,0))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A13" workbookViewId="0">
      <selection activeCell="J49" sqref="A49:XFD49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3.7109375" style="149" customWidth="1"/>
    <col min="5" max="5" width="14.7109375" style="149" customWidth="1"/>
    <col min="6" max="6" width="47.85546875" style="149" customWidth="1"/>
    <col min="7" max="7" width="18" style="149" customWidth="1"/>
    <col min="8" max="8" width="14.7109375" style="149" customWidth="1"/>
    <col min="9" max="9" width="20" style="149" customWidth="1"/>
    <col min="10" max="10" width="13.7109375" style="149" customWidth="1"/>
    <col min="11" max="29" width="11.5703125" style="149" customWidth="1"/>
    <col min="30" max="30" width="15.85546875" style="149" customWidth="1"/>
    <col min="31" max="31" width="16.85546875" style="149" customWidth="1"/>
    <col min="32" max="34" width="13.7109375" style="149" customWidth="1"/>
    <col min="35" max="36" width="12.5703125" style="149" customWidth="1"/>
    <col min="37" max="16384" width="9" style="149"/>
  </cols>
  <sheetData>
    <row r="1" spans="1:36">
      <c r="A1" s="149" t="s">
        <v>1110</v>
      </c>
    </row>
    <row r="2" spans="1:36">
      <c r="A2" s="149" t="s">
        <v>1111</v>
      </c>
    </row>
    <row r="3" spans="1:36">
      <c r="A3" s="149" t="s">
        <v>1112</v>
      </c>
    </row>
    <row r="4" spans="1:36">
      <c r="A4" s="149" t="s">
        <v>1113</v>
      </c>
    </row>
    <row r="5" spans="1:36">
      <c r="A5" s="149" t="s">
        <v>1114</v>
      </c>
    </row>
    <row r="7" spans="1:36">
      <c r="A7" s="149" t="s">
        <v>478</v>
      </c>
      <c r="B7" s="149" t="s">
        <v>116</v>
      </c>
      <c r="C7" s="149" t="s">
        <v>479</v>
      </c>
      <c r="D7" s="149" t="s">
        <v>481</v>
      </c>
      <c r="E7" s="149" t="s">
        <v>487</v>
      </c>
      <c r="F7" s="149" t="s">
        <v>488</v>
      </c>
      <c r="G7" s="149" t="s">
        <v>483</v>
      </c>
      <c r="H7" s="149" t="s">
        <v>484</v>
      </c>
      <c r="I7" s="149" t="s">
        <v>486</v>
      </c>
      <c r="J7" s="149" t="s">
        <v>485</v>
      </c>
      <c r="K7" s="149" t="s">
        <v>200</v>
      </c>
      <c r="L7" s="149" t="s">
        <v>201</v>
      </c>
      <c r="M7" s="149" t="s">
        <v>202</v>
      </c>
      <c r="N7" s="149" t="s">
        <v>203</v>
      </c>
      <c r="O7" s="149" t="s">
        <v>204</v>
      </c>
      <c r="P7" s="149" t="s">
        <v>205</v>
      </c>
      <c r="Q7" s="149" t="s">
        <v>206</v>
      </c>
      <c r="R7" s="149" t="s">
        <v>207</v>
      </c>
      <c r="S7" s="149" t="s">
        <v>208</v>
      </c>
      <c r="T7" s="149" t="s">
        <v>209</v>
      </c>
      <c r="U7" s="149" t="s">
        <v>210</v>
      </c>
      <c r="V7" s="149" t="s">
        <v>211</v>
      </c>
      <c r="W7" s="149" t="s">
        <v>242</v>
      </c>
      <c r="X7" s="149" t="s">
        <v>243</v>
      </c>
      <c r="Y7" s="149" t="s">
        <v>244</v>
      </c>
      <c r="Z7" s="149" t="s">
        <v>245</v>
      </c>
      <c r="AA7" s="149" t="s">
        <v>246</v>
      </c>
      <c r="AB7" s="149" t="s">
        <v>247</v>
      </c>
      <c r="AC7" s="149" t="s">
        <v>248</v>
      </c>
      <c r="AD7" s="149" t="s">
        <v>1115</v>
      </c>
      <c r="AE7" s="149" t="s">
        <v>1116</v>
      </c>
      <c r="AF7" s="149" t="s">
        <v>4</v>
      </c>
      <c r="AG7" s="149" t="s">
        <v>493</v>
      </c>
      <c r="AH7" s="149" t="s">
        <v>1117</v>
      </c>
      <c r="AI7" s="149" t="s">
        <v>1118</v>
      </c>
      <c r="AJ7" s="149" t="s">
        <v>1108</v>
      </c>
    </row>
    <row r="8" spans="1:36">
      <c r="A8" s="149" t="s">
        <v>508</v>
      </c>
      <c r="B8" s="149" t="s">
        <v>509</v>
      </c>
      <c r="C8" s="149" t="s">
        <v>510</v>
      </c>
      <c r="D8" s="149" t="s">
        <v>512</v>
      </c>
      <c r="E8" s="149">
        <v>206</v>
      </c>
      <c r="F8" s="149" t="s">
        <v>514</v>
      </c>
      <c r="G8" s="149" t="s">
        <v>132</v>
      </c>
      <c r="H8" s="149">
        <v>21</v>
      </c>
      <c r="I8" s="150">
        <v>9193.0300000000007</v>
      </c>
      <c r="J8" s="149" t="s">
        <v>350</v>
      </c>
      <c r="K8" s="150">
        <v>4290</v>
      </c>
      <c r="L8" s="150">
        <v>6665</v>
      </c>
      <c r="M8" s="150">
        <v>15</v>
      </c>
      <c r="N8" s="150">
        <v>4840</v>
      </c>
      <c r="O8" s="150">
        <v>4810</v>
      </c>
      <c r="P8" s="150">
        <v>4840</v>
      </c>
      <c r="Q8" s="150">
        <v>5030</v>
      </c>
      <c r="R8" s="150">
        <v>5120</v>
      </c>
      <c r="S8" s="150">
        <v>6282.5</v>
      </c>
      <c r="T8" s="150">
        <v>5310</v>
      </c>
      <c r="U8" s="150">
        <v>6845</v>
      </c>
      <c r="V8" s="150">
        <v>7910</v>
      </c>
      <c r="W8" s="150">
        <v>8715</v>
      </c>
      <c r="X8" s="150">
        <v>11895</v>
      </c>
      <c r="Y8" s="150">
        <v>8670</v>
      </c>
      <c r="Z8" s="150">
        <v>9380</v>
      </c>
      <c r="AA8" s="150">
        <v>8829.09</v>
      </c>
      <c r="AB8" s="150">
        <v>9260</v>
      </c>
      <c r="AC8" s="150">
        <v>9490</v>
      </c>
      <c r="AD8" s="150">
        <v>128196.59</v>
      </c>
      <c r="AE8" s="150">
        <v>97706.59</v>
      </c>
      <c r="AF8" s="150">
        <v>61957.5</v>
      </c>
      <c r="AG8" s="150">
        <v>66239.09</v>
      </c>
      <c r="AH8" s="149" t="s">
        <v>248</v>
      </c>
      <c r="AI8" s="149">
        <v>19</v>
      </c>
      <c r="AJ8" s="149" t="s">
        <v>516</v>
      </c>
    </row>
    <row r="9" spans="1:36">
      <c r="A9" s="149" t="s">
        <v>524</v>
      </c>
      <c r="B9" s="149" t="s">
        <v>509</v>
      </c>
      <c r="C9" s="149" t="s">
        <v>510</v>
      </c>
      <c r="D9" s="149" t="s">
        <v>512</v>
      </c>
      <c r="E9" s="149">
        <v>163</v>
      </c>
      <c r="F9" s="149" t="s">
        <v>514</v>
      </c>
      <c r="G9" s="149" t="s">
        <v>209</v>
      </c>
      <c r="H9" s="149">
        <v>10</v>
      </c>
      <c r="I9" s="150">
        <v>8686</v>
      </c>
      <c r="J9" s="149" t="s">
        <v>350</v>
      </c>
      <c r="K9" s="149" t="s">
        <v>350</v>
      </c>
      <c r="L9" s="149" t="s">
        <v>350</v>
      </c>
      <c r="M9" s="149" t="s">
        <v>350</v>
      </c>
      <c r="N9" s="149" t="s">
        <v>350</v>
      </c>
      <c r="O9" s="149" t="s">
        <v>350</v>
      </c>
      <c r="P9" s="149" t="s">
        <v>350</v>
      </c>
      <c r="Q9" s="149" t="s">
        <v>350</v>
      </c>
      <c r="R9" s="149" t="s">
        <v>350</v>
      </c>
      <c r="S9" s="149" t="s">
        <v>350</v>
      </c>
      <c r="T9" s="150">
        <v>7884</v>
      </c>
      <c r="U9" s="150">
        <v>7301</v>
      </c>
      <c r="V9" s="150">
        <v>9160</v>
      </c>
      <c r="W9" s="150">
        <v>6887</v>
      </c>
      <c r="X9" s="150">
        <v>11121</v>
      </c>
      <c r="Y9" s="150">
        <v>8269</v>
      </c>
      <c r="Z9" s="150">
        <v>8209</v>
      </c>
      <c r="AA9" s="150">
        <v>8633</v>
      </c>
      <c r="AB9" s="150">
        <v>8633</v>
      </c>
      <c r="AC9" s="150">
        <v>8792</v>
      </c>
      <c r="AD9" s="150">
        <v>84889</v>
      </c>
      <c r="AE9" s="150">
        <v>84889</v>
      </c>
      <c r="AF9" s="150">
        <v>24345</v>
      </c>
      <c r="AG9" s="150">
        <v>60544</v>
      </c>
      <c r="AH9" s="149" t="s">
        <v>248</v>
      </c>
      <c r="AI9" s="149">
        <v>10</v>
      </c>
      <c r="AJ9" s="149" t="s">
        <v>516</v>
      </c>
    </row>
    <row r="10" spans="1:36">
      <c r="A10" s="149" t="s">
        <v>531</v>
      </c>
      <c r="B10" s="149" t="s">
        <v>509</v>
      </c>
      <c r="C10" s="149" t="s">
        <v>510</v>
      </c>
      <c r="D10" s="149" t="s">
        <v>512</v>
      </c>
      <c r="E10" s="149">
        <v>85</v>
      </c>
      <c r="F10" s="149" t="s">
        <v>514</v>
      </c>
      <c r="G10" s="149" t="s">
        <v>532</v>
      </c>
      <c r="H10" s="149">
        <v>56</v>
      </c>
      <c r="I10" s="150">
        <v>3750</v>
      </c>
      <c r="J10" s="149" t="s">
        <v>350</v>
      </c>
      <c r="K10" s="150">
        <v>4835</v>
      </c>
      <c r="L10" s="150">
        <v>3850</v>
      </c>
      <c r="M10" s="150">
        <v>4200</v>
      </c>
      <c r="N10" s="150">
        <v>4400</v>
      </c>
      <c r="O10" s="150">
        <v>4450</v>
      </c>
      <c r="P10" s="150">
        <v>4850</v>
      </c>
      <c r="Q10" s="150">
        <v>4800</v>
      </c>
      <c r="R10" s="150">
        <v>4900</v>
      </c>
      <c r="S10" s="150">
        <v>4800</v>
      </c>
      <c r="T10" s="150">
        <v>4600</v>
      </c>
      <c r="U10" s="150">
        <v>4500</v>
      </c>
      <c r="V10" s="150">
        <v>4350</v>
      </c>
      <c r="W10" s="150">
        <v>3470</v>
      </c>
      <c r="X10" s="150">
        <v>5120</v>
      </c>
      <c r="Y10" s="150">
        <v>3680</v>
      </c>
      <c r="Z10" s="150">
        <v>3722</v>
      </c>
      <c r="AA10" s="150">
        <v>3722</v>
      </c>
      <c r="AB10" s="150">
        <v>3638</v>
      </c>
      <c r="AC10" s="150">
        <v>3890</v>
      </c>
      <c r="AD10" s="150">
        <v>81777</v>
      </c>
      <c r="AE10" s="150">
        <v>50392</v>
      </c>
      <c r="AF10" s="150">
        <v>54535</v>
      </c>
      <c r="AG10" s="150">
        <v>27242</v>
      </c>
      <c r="AH10" s="149" t="s">
        <v>248</v>
      </c>
      <c r="AI10" s="149">
        <v>19</v>
      </c>
      <c r="AJ10" s="149" t="s">
        <v>516</v>
      </c>
    </row>
    <row r="11" spans="1:36">
      <c r="A11" s="149" t="s">
        <v>536</v>
      </c>
      <c r="B11" s="149" t="s">
        <v>509</v>
      </c>
      <c r="C11" s="149" t="s">
        <v>510</v>
      </c>
      <c r="D11" s="149" t="s">
        <v>512</v>
      </c>
      <c r="E11" s="149">
        <v>99</v>
      </c>
      <c r="F11" s="149" t="s">
        <v>514</v>
      </c>
      <c r="G11" s="149" t="s">
        <v>202</v>
      </c>
      <c r="H11" s="149">
        <v>17</v>
      </c>
      <c r="I11" s="150">
        <v>3773</v>
      </c>
      <c r="J11" s="149" t="s">
        <v>350</v>
      </c>
      <c r="K11" s="149" t="s">
        <v>350</v>
      </c>
      <c r="L11" s="149" t="s">
        <v>350</v>
      </c>
      <c r="M11" s="150">
        <v>6672</v>
      </c>
      <c r="N11" s="150">
        <v>3572</v>
      </c>
      <c r="O11" s="150">
        <v>6728</v>
      </c>
      <c r="P11" s="150">
        <v>3684</v>
      </c>
      <c r="Q11" s="150">
        <v>3796</v>
      </c>
      <c r="R11" s="150">
        <v>3852</v>
      </c>
      <c r="S11" s="150">
        <v>3908</v>
      </c>
      <c r="T11" s="150">
        <v>4188</v>
      </c>
      <c r="U11" s="150">
        <v>4132</v>
      </c>
      <c r="V11" s="150">
        <v>4412</v>
      </c>
      <c r="W11" s="150">
        <v>4636</v>
      </c>
      <c r="X11" s="150">
        <v>5891</v>
      </c>
      <c r="Y11" s="150">
        <v>3381</v>
      </c>
      <c r="Z11" s="150">
        <v>3625</v>
      </c>
      <c r="AA11" s="150">
        <v>3736</v>
      </c>
      <c r="AB11" s="150">
        <v>3736</v>
      </c>
      <c r="AC11" s="150">
        <v>3847</v>
      </c>
      <c r="AD11" s="150">
        <v>73796</v>
      </c>
      <c r="AE11" s="150">
        <v>49344</v>
      </c>
      <c r="AF11" s="150">
        <v>44944</v>
      </c>
      <c r="AG11" s="150">
        <v>28852</v>
      </c>
      <c r="AH11" s="149" t="s">
        <v>248</v>
      </c>
      <c r="AI11" s="149">
        <v>17</v>
      </c>
      <c r="AJ11" s="149" t="s">
        <v>516</v>
      </c>
    </row>
    <row r="12" spans="1:36">
      <c r="A12" s="149" t="s">
        <v>540</v>
      </c>
      <c r="B12" s="149" t="s">
        <v>509</v>
      </c>
      <c r="C12" s="149" t="s">
        <v>510</v>
      </c>
      <c r="D12" s="149" t="s">
        <v>512</v>
      </c>
      <c r="E12" s="149">
        <v>73</v>
      </c>
      <c r="F12" s="149" t="s">
        <v>514</v>
      </c>
      <c r="G12" s="149" t="s">
        <v>541</v>
      </c>
      <c r="H12" s="149">
        <v>50</v>
      </c>
      <c r="I12" s="150">
        <v>3651</v>
      </c>
      <c r="J12" s="149" t="s">
        <v>350</v>
      </c>
      <c r="K12" s="150">
        <v>4020</v>
      </c>
      <c r="L12" s="150">
        <v>3060</v>
      </c>
      <c r="M12" s="150">
        <v>3240</v>
      </c>
      <c r="N12" s="150">
        <v>3120</v>
      </c>
      <c r="O12" s="150">
        <v>3240</v>
      </c>
      <c r="P12" s="150">
        <v>3120</v>
      </c>
      <c r="Q12" s="150">
        <v>3480</v>
      </c>
      <c r="R12" s="150">
        <v>3480</v>
      </c>
      <c r="S12" s="150">
        <v>3780</v>
      </c>
      <c r="T12" s="150">
        <v>3840</v>
      </c>
      <c r="U12" s="150">
        <v>3900</v>
      </c>
      <c r="V12" s="150">
        <v>4020</v>
      </c>
      <c r="W12" s="150">
        <v>4020</v>
      </c>
      <c r="X12" s="150">
        <v>5280</v>
      </c>
      <c r="Y12" s="150">
        <v>4155</v>
      </c>
      <c r="Z12" s="150">
        <v>3900</v>
      </c>
      <c r="AA12" s="150">
        <v>4200</v>
      </c>
      <c r="AB12" s="150">
        <v>3400</v>
      </c>
      <c r="AC12" s="150">
        <v>3353</v>
      </c>
      <c r="AD12" s="150">
        <v>70608</v>
      </c>
      <c r="AE12" s="150">
        <v>47328</v>
      </c>
      <c r="AF12" s="150">
        <v>42300</v>
      </c>
      <c r="AG12" s="150">
        <v>28308</v>
      </c>
      <c r="AH12" s="149" t="s">
        <v>248</v>
      </c>
      <c r="AI12" s="149">
        <v>19</v>
      </c>
      <c r="AJ12" s="149" t="s">
        <v>516</v>
      </c>
    </row>
    <row r="13" spans="1:36">
      <c r="A13" s="149" t="s">
        <v>546</v>
      </c>
      <c r="B13" s="149" t="s">
        <v>509</v>
      </c>
      <c r="C13" s="149" t="s">
        <v>510</v>
      </c>
      <c r="D13" s="149" t="s">
        <v>512</v>
      </c>
      <c r="E13" s="149">
        <v>54</v>
      </c>
      <c r="F13" s="149" t="s">
        <v>514</v>
      </c>
      <c r="G13" s="149" t="s">
        <v>127</v>
      </c>
      <c r="H13" s="149">
        <v>26</v>
      </c>
      <c r="I13" s="150">
        <v>3487.3333333333335</v>
      </c>
      <c r="J13" s="149" t="s">
        <v>350</v>
      </c>
      <c r="K13" s="150">
        <v>3221</v>
      </c>
      <c r="L13" s="150">
        <v>3920</v>
      </c>
      <c r="M13" s="150">
        <v>3290</v>
      </c>
      <c r="N13" s="150">
        <v>3384</v>
      </c>
      <c r="O13" s="150">
        <v>3572</v>
      </c>
      <c r="P13" s="150">
        <v>3216</v>
      </c>
      <c r="Q13" s="150">
        <v>3298</v>
      </c>
      <c r="R13" s="150">
        <v>3216</v>
      </c>
      <c r="S13" s="150">
        <v>3462</v>
      </c>
      <c r="T13" s="150">
        <v>3626</v>
      </c>
      <c r="U13" s="150">
        <v>4036</v>
      </c>
      <c r="V13" s="150">
        <v>4061</v>
      </c>
      <c r="W13" s="150">
        <v>4036</v>
      </c>
      <c r="X13" s="150">
        <v>4921</v>
      </c>
      <c r="Y13" s="150">
        <v>4133</v>
      </c>
      <c r="Z13" s="150">
        <v>3805</v>
      </c>
      <c r="AA13" s="150">
        <v>3872</v>
      </c>
      <c r="AB13" s="150">
        <v>3272</v>
      </c>
      <c r="AC13" s="150">
        <v>3318</v>
      </c>
      <c r="AD13" s="150">
        <v>69659</v>
      </c>
      <c r="AE13" s="150">
        <v>45758</v>
      </c>
      <c r="AF13" s="150">
        <v>42302</v>
      </c>
      <c r="AG13" s="150">
        <v>27357</v>
      </c>
      <c r="AH13" s="149" t="s">
        <v>248</v>
      </c>
      <c r="AI13" s="149">
        <v>19</v>
      </c>
      <c r="AJ13" s="149" t="s">
        <v>516</v>
      </c>
    </row>
    <row r="14" spans="1:36">
      <c r="A14" s="149" t="s">
        <v>549</v>
      </c>
      <c r="B14" s="149" t="s">
        <v>509</v>
      </c>
      <c r="C14" s="149" t="s">
        <v>510</v>
      </c>
      <c r="D14" s="149" t="s">
        <v>512</v>
      </c>
      <c r="E14" s="149">
        <v>81</v>
      </c>
      <c r="F14" s="149" t="s">
        <v>514</v>
      </c>
      <c r="G14" s="149" t="s">
        <v>202</v>
      </c>
      <c r="H14" s="149">
        <v>17</v>
      </c>
      <c r="I14" s="150">
        <v>6357</v>
      </c>
      <c r="J14" s="149" t="s">
        <v>350</v>
      </c>
      <c r="K14" s="149" t="s">
        <v>350</v>
      </c>
      <c r="L14" s="149" t="s">
        <v>350</v>
      </c>
      <c r="M14" s="150">
        <v>3040</v>
      </c>
      <c r="N14" s="150">
        <v>2445</v>
      </c>
      <c r="O14" s="150">
        <v>2090</v>
      </c>
      <c r="P14" s="150">
        <v>2090</v>
      </c>
      <c r="Q14" s="150">
        <v>1980</v>
      </c>
      <c r="R14" s="150">
        <v>1870</v>
      </c>
      <c r="S14" s="150">
        <v>2090</v>
      </c>
      <c r="T14" s="150">
        <v>2180</v>
      </c>
      <c r="U14" s="150">
        <v>2289</v>
      </c>
      <c r="V14" s="150">
        <v>2071</v>
      </c>
      <c r="W14" s="150">
        <v>2071</v>
      </c>
      <c r="X14" s="150">
        <v>3100</v>
      </c>
      <c r="Y14" s="150">
        <v>2124</v>
      </c>
      <c r="Z14" s="150">
        <v>2124</v>
      </c>
      <c r="AA14" s="150">
        <v>6260</v>
      </c>
      <c r="AB14" s="150">
        <v>6254</v>
      </c>
      <c r="AC14" s="150">
        <v>6557</v>
      </c>
      <c r="AD14" s="150">
        <v>50635</v>
      </c>
      <c r="AE14" s="150">
        <v>38990</v>
      </c>
      <c r="AF14" s="150">
        <v>22145</v>
      </c>
      <c r="AG14" s="150">
        <v>28490</v>
      </c>
      <c r="AH14" s="149" t="s">
        <v>248</v>
      </c>
      <c r="AI14" s="149">
        <v>17</v>
      </c>
      <c r="AJ14" s="149" t="s">
        <v>516</v>
      </c>
    </row>
    <row r="15" spans="1:36">
      <c r="A15" s="149" t="s">
        <v>551</v>
      </c>
      <c r="B15" s="149" t="s">
        <v>509</v>
      </c>
      <c r="C15" s="149" t="s">
        <v>510</v>
      </c>
      <c r="D15" s="149" t="s">
        <v>512</v>
      </c>
      <c r="E15" s="149">
        <v>33</v>
      </c>
      <c r="F15" s="149" t="s">
        <v>514</v>
      </c>
      <c r="G15" s="149" t="s">
        <v>123</v>
      </c>
      <c r="H15" s="149">
        <v>30</v>
      </c>
      <c r="I15" s="150">
        <v>2752.6666666666665</v>
      </c>
      <c r="J15" s="149" t="s">
        <v>350</v>
      </c>
      <c r="K15" s="150">
        <v>2370</v>
      </c>
      <c r="L15" s="150">
        <v>2399</v>
      </c>
      <c r="M15" s="150">
        <v>2399</v>
      </c>
      <c r="N15" s="150">
        <v>2399</v>
      </c>
      <c r="O15" s="150">
        <v>1906</v>
      </c>
      <c r="P15" s="150">
        <v>2447</v>
      </c>
      <c r="Q15" s="150">
        <v>2420</v>
      </c>
      <c r="R15" s="150">
        <v>2514</v>
      </c>
      <c r="S15" s="150">
        <v>2467</v>
      </c>
      <c r="T15" s="150">
        <v>2634</v>
      </c>
      <c r="U15" s="150">
        <v>2618</v>
      </c>
      <c r="V15" s="150">
        <v>2694</v>
      </c>
      <c r="W15" s="150">
        <v>2694</v>
      </c>
      <c r="X15" s="150">
        <v>3802</v>
      </c>
      <c r="Y15" s="150">
        <v>2708</v>
      </c>
      <c r="Z15" s="150">
        <v>2834</v>
      </c>
      <c r="AA15" s="150">
        <v>2606</v>
      </c>
      <c r="AB15" s="150">
        <v>2839</v>
      </c>
      <c r="AC15" s="150">
        <v>2813</v>
      </c>
      <c r="AD15" s="150">
        <v>49563</v>
      </c>
      <c r="AE15" s="150">
        <v>33223</v>
      </c>
      <c r="AF15" s="150">
        <v>29267</v>
      </c>
      <c r="AG15" s="150">
        <v>20296</v>
      </c>
      <c r="AH15" s="149" t="s">
        <v>248</v>
      </c>
      <c r="AI15" s="149">
        <v>19</v>
      </c>
      <c r="AJ15" s="149" t="s">
        <v>516</v>
      </c>
    </row>
    <row r="16" spans="1:36">
      <c r="A16" s="149" t="s">
        <v>554</v>
      </c>
      <c r="B16" s="149" t="s">
        <v>509</v>
      </c>
      <c r="C16" s="149" t="s">
        <v>510</v>
      </c>
      <c r="D16" s="149" t="s">
        <v>512</v>
      </c>
      <c r="E16" s="149">
        <v>36</v>
      </c>
      <c r="F16" s="149" t="s">
        <v>514</v>
      </c>
      <c r="G16" s="149" t="s">
        <v>541</v>
      </c>
      <c r="H16" s="149">
        <v>50</v>
      </c>
      <c r="I16" s="150">
        <v>2708.7833333333333</v>
      </c>
      <c r="J16" s="149" t="s">
        <v>350</v>
      </c>
      <c r="K16" s="150">
        <v>3206</v>
      </c>
      <c r="L16" s="150">
        <v>2201</v>
      </c>
      <c r="M16" s="150">
        <v>2485</v>
      </c>
      <c r="N16" s="150">
        <v>2201</v>
      </c>
      <c r="O16" s="150">
        <v>2130</v>
      </c>
      <c r="P16" s="150">
        <v>2514</v>
      </c>
      <c r="Q16" s="150">
        <v>2534</v>
      </c>
      <c r="R16" s="150">
        <v>2645</v>
      </c>
      <c r="S16" s="150">
        <v>2574</v>
      </c>
      <c r="T16" s="150">
        <v>2880</v>
      </c>
      <c r="U16" s="150">
        <v>2880</v>
      </c>
      <c r="V16" s="150">
        <v>2880</v>
      </c>
      <c r="W16" s="150">
        <v>2329.52</v>
      </c>
      <c r="X16" s="150">
        <v>2941.11</v>
      </c>
      <c r="Y16" s="150">
        <v>2730</v>
      </c>
      <c r="Z16" s="150">
        <v>2655</v>
      </c>
      <c r="AA16" s="150">
        <v>2861</v>
      </c>
      <c r="AB16" s="150">
        <v>2800</v>
      </c>
      <c r="AC16" s="150">
        <v>2465.35</v>
      </c>
      <c r="AD16" s="150">
        <v>49911.979999999996</v>
      </c>
      <c r="AE16" s="150">
        <v>32640.98</v>
      </c>
      <c r="AF16" s="150">
        <v>31130</v>
      </c>
      <c r="AG16" s="150">
        <v>18781.98</v>
      </c>
      <c r="AH16" s="149" t="s">
        <v>248</v>
      </c>
      <c r="AI16" s="149">
        <v>19</v>
      </c>
      <c r="AJ16" s="149" t="s">
        <v>516</v>
      </c>
    </row>
    <row r="17" spans="1:36">
      <c r="A17" s="149" t="s">
        <v>556</v>
      </c>
      <c r="B17" s="149" t="s">
        <v>509</v>
      </c>
      <c r="C17" s="149" t="s">
        <v>510</v>
      </c>
      <c r="D17" s="149" t="s">
        <v>512</v>
      </c>
      <c r="E17" s="149">
        <v>38</v>
      </c>
      <c r="F17" s="149" t="s">
        <v>514</v>
      </c>
      <c r="G17" s="149" t="s">
        <v>126</v>
      </c>
      <c r="H17" s="149">
        <v>27</v>
      </c>
      <c r="I17" s="150">
        <v>3075</v>
      </c>
      <c r="J17" s="149" t="s">
        <v>350</v>
      </c>
      <c r="K17" s="150">
        <v>2388.75</v>
      </c>
      <c r="L17" s="150">
        <v>1850</v>
      </c>
      <c r="M17" s="150">
        <v>1385</v>
      </c>
      <c r="N17" s="150">
        <v>1370</v>
      </c>
      <c r="O17" s="150">
        <v>1240</v>
      </c>
      <c r="P17" s="150">
        <v>1175</v>
      </c>
      <c r="Q17" s="150">
        <v>1305</v>
      </c>
      <c r="R17" s="150">
        <v>1370</v>
      </c>
      <c r="S17" s="150">
        <v>1435</v>
      </c>
      <c r="T17" s="150">
        <v>1370</v>
      </c>
      <c r="U17" s="150">
        <v>1530</v>
      </c>
      <c r="V17" s="150">
        <v>1500</v>
      </c>
      <c r="W17" s="150">
        <v>3800</v>
      </c>
      <c r="X17" s="150">
        <v>4895</v>
      </c>
      <c r="Y17" s="150">
        <v>3450</v>
      </c>
      <c r="Z17" s="150">
        <v>3650</v>
      </c>
      <c r="AA17" s="150">
        <v>3200</v>
      </c>
      <c r="AB17" s="150">
        <v>3050</v>
      </c>
      <c r="AC17" s="150">
        <v>2975</v>
      </c>
      <c r="AD17" s="150">
        <v>42938.75</v>
      </c>
      <c r="AE17" s="150">
        <v>32225</v>
      </c>
      <c r="AF17" s="150">
        <v>17918.75</v>
      </c>
      <c r="AG17" s="150">
        <v>25020</v>
      </c>
      <c r="AH17" s="149" t="s">
        <v>248</v>
      </c>
      <c r="AI17" s="149">
        <v>19</v>
      </c>
      <c r="AJ17" s="149" t="s">
        <v>516</v>
      </c>
    </row>
    <row r="18" spans="1:36">
      <c r="A18" s="149" t="s">
        <v>559</v>
      </c>
      <c r="B18" s="149" t="s">
        <v>509</v>
      </c>
      <c r="C18" s="149" t="s">
        <v>510</v>
      </c>
      <c r="D18" s="149" t="s">
        <v>512</v>
      </c>
      <c r="E18" s="149">
        <v>61</v>
      </c>
      <c r="F18" s="149" t="s">
        <v>514</v>
      </c>
      <c r="G18" s="149" t="s">
        <v>560</v>
      </c>
      <c r="H18" s="149">
        <v>34</v>
      </c>
      <c r="I18" s="150">
        <v>2881.6666666666665</v>
      </c>
      <c r="J18" s="149" t="s">
        <v>350</v>
      </c>
      <c r="K18" s="150">
        <v>1650</v>
      </c>
      <c r="L18" s="150">
        <v>2085</v>
      </c>
      <c r="M18" s="150">
        <v>1650</v>
      </c>
      <c r="N18" s="150">
        <v>1800</v>
      </c>
      <c r="O18" s="150">
        <v>1875</v>
      </c>
      <c r="P18" s="150">
        <v>1917</v>
      </c>
      <c r="Q18" s="150">
        <v>1501</v>
      </c>
      <c r="R18" s="150">
        <v>2010</v>
      </c>
      <c r="S18" s="150">
        <v>2010</v>
      </c>
      <c r="T18" s="150">
        <v>2020</v>
      </c>
      <c r="U18" s="150">
        <v>2148</v>
      </c>
      <c r="V18" s="150">
        <v>2404</v>
      </c>
      <c r="W18" s="150">
        <v>2468</v>
      </c>
      <c r="X18" s="150">
        <v>2922</v>
      </c>
      <c r="Y18" s="150">
        <v>2468</v>
      </c>
      <c r="Z18" s="150">
        <v>2532</v>
      </c>
      <c r="AA18" s="150">
        <v>2824</v>
      </c>
      <c r="AB18" s="150">
        <v>2843</v>
      </c>
      <c r="AC18" s="150">
        <v>2978</v>
      </c>
      <c r="AD18" s="150">
        <v>42105</v>
      </c>
      <c r="AE18" s="150">
        <v>29627</v>
      </c>
      <c r="AF18" s="150">
        <v>23070</v>
      </c>
      <c r="AG18" s="150">
        <v>19035</v>
      </c>
      <c r="AH18" s="149" t="s">
        <v>248</v>
      </c>
      <c r="AI18" s="149">
        <v>19</v>
      </c>
      <c r="AJ18" s="149" t="s">
        <v>516</v>
      </c>
    </row>
    <row r="19" spans="1:36">
      <c r="A19" s="149" t="s">
        <v>563</v>
      </c>
      <c r="B19" s="149" t="s">
        <v>509</v>
      </c>
      <c r="C19" s="149" t="s">
        <v>510</v>
      </c>
      <c r="D19" s="149" t="s">
        <v>512</v>
      </c>
      <c r="E19" s="149">
        <v>27</v>
      </c>
      <c r="F19" s="149" t="s">
        <v>514</v>
      </c>
      <c r="G19" s="149" t="s">
        <v>125</v>
      </c>
      <c r="H19" s="149">
        <v>28</v>
      </c>
      <c r="I19" s="150">
        <v>2432.8733333333334</v>
      </c>
      <c r="J19" s="149" t="s">
        <v>350</v>
      </c>
      <c r="K19" s="150">
        <v>2252</v>
      </c>
      <c r="L19" s="150">
        <v>3817</v>
      </c>
      <c r="M19" s="150">
        <v>1738</v>
      </c>
      <c r="N19" s="150">
        <v>2380</v>
      </c>
      <c r="O19" s="150">
        <v>2285</v>
      </c>
      <c r="P19" s="150">
        <v>2190</v>
      </c>
      <c r="Q19" s="150">
        <v>2285</v>
      </c>
      <c r="R19" s="150">
        <v>2285</v>
      </c>
      <c r="S19" s="150">
        <v>2285</v>
      </c>
      <c r="T19" s="150">
        <v>2285</v>
      </c>
      <c r="U19" s="150">
        <v>2362</v>
      </c>
      <c r="V19" s="150">
        <v>2362</v>
      </c>
      <c r="W19" s="150">
        <v>2449</v>
      </c>
      <c r="X19" s="150">
        <v>2654</v>
      </c>
      <c r="Y19" s="150">
        <v>2362</v>
      </c>
      <c r="Z19" s="150">
        <v>2609</v>
      </c>
      <c r="AA19" s="150">
        <v>2202.62</v>
      </c>
      <c r="AB19" s="150">
        <v>2502</v>
      </c>
      <c r="AC19" s="150">
        <v>2594</v>
      </c>
      <c r="AD19" s="150">
        <v>45898.62</v>
      </c>
      <c r="AE19" s="150">
        <v>28951.62</v>
      </c>
      <c r="AF19" s="150">
        <v>28526</v>
      </c>
      <c r="AG19" s="150">
        <v>17372.62</v>
      </c>
      <c r="AH19" s="149" t="s">
        <v>248</v>
      </c>
      <c r="AI19" s="149">
        <v>19</v>
      </c>
      <c r="AJ19" s="149" t="s">
        <v>516</v>
      </c>
    </row>
    <row r="20" spans="1:36">
      <c r="A20" s="149" t="s">
        <v>564</v>
      </c>
      <c r="B20" s="149" t="s">
        <v>509</v>
      </c>
      <c r="C20" s="149" t="s">
        <v>510</v>
      </c>
      <c r="D20" s="149" t="s">
        <v>512</v>
      </c>
      <c r="E20" s="149">
        <v>21</v>
      </c>
      <c r="F20" s="149" t="s">
        <v>514</v>
      </c>
      <c r="G20" s="149" t="s">
        <v>128</v>
      </c>
      <c r="H20" s="149">
        <v>25</v>
      </c>
      <c r="I20" s="150">
        <v>2035.6666666666667</v>
      </c>
      <c r="J20" s="149" t="s">
        <v>350</v>
      </c>
      <c r="K20" s="150">
        <v>2775</v>
      </c>
      <c r="L20" s="150">
        <v>3645</v>
      </c>
      <c r="M20" s="150">
        <v>2265</v>
      </c>
      <c r="N20" s="150">
        <v>5125</v>
      </c>
      <c r="O20" s="150">
        <v>2550</v>
      </c>
      <c r="P20" s="150">
        <v>1432.5</v>
      </c>
      <c r="Q20" s="150">
        <v>2579</v>
      </c>
      <c r="R20" s="150">
        <v>2378</v>
      </c>
      <c r="S20" s="150">
        <v>2378</v>
      </c>
      <c r="T20" s="150">
        <v>2378</v>
      </c>
      <c r="U20" s="150">
        <v>2311</v>
      </c>
      <c r="V20" s="150">
        <v>2311</v>
      </c>
      <c r="W20" s="150">
        <v>2445</v>
      </c>
      <c r="X20" s="150">
        <v>3149</v>
      </c>
      <c r="Y20" s="150">
        <v>3023</v>
      </c>
      <c r="Z20" s="150">
        <v>2393</v>
      </c>
      <c r="AA20" s="150">
        <v>2378</v>
      </c>
      <c r="AB20" s="150">
        <v>1877</v>
      </c>
      <c r="AC20" s="150">
        <v>1852</v>
      </c>
      <c r="AD20" s="150">
        <v>49244.5</v>
      </c>
      <c r="AE20" s="150">
        <v>28873</v>
      </c>
      <c r="AF20" s="150">
        <v>32127.5</v>
      </c>
      <c r="AG20" s="150">
        <v>17117</v>
      </c>
      <c r="AH20" s="149" t="s">
        <v>248</v>
      </c>
      <c r="AI20" s="149">
        <v>19</v>
      </c>
      <c r="AJ20" s="149" t="s">
        <v>516</v>
      </c>
    </row>
    <row r="21" spans="1:36">
      <c r="A21" s="149" t="s">
        <v>566</v>
      </c>
      <c r="B21" s="149" t="s">
        <v>509</v>
      </c>
      <c r="C21" s="149" t="s">
        <v>510</v>
      </c>
      <c r="D21" s="149" t="s">
        <v>512</v>
      </c>
      <c r="E21" s="149">
        <v>25</v>
      </c>
      <c r="F21" s="149" t="s">
        <v>567</v>
      </c>
      <c r="G21" s="149" t="s">
        <v>122</v>
      </c>
      <c r="H21" s="149">
        <v>31</v>
      </c>
      <c r="I21" s="150">
        <v>2285</v>
      </c>
      <c r="J21" s="149" t="s">
        <v>350</v>
      </c>
      <c r="K21" s="150">
        <v>2000</v>
      </c>
      <c r="L21" s="150">
        <v>2225</v>
      </c>
      <c r="M21" s="150">
        <v>2095</v>
      </c>
      <c r="N21" s="150">
        <v>2285</v>
      </c>
      <c r="O21" s="150">
        <v>2356.25</v>
      </c>
      <c r="P21" s="150">
        <v>2380</v>
      </c>
      <c r="Q21" s="150">
        <v>2193.75</v>
      </c>
      <c r="R21" s="150">
        <v>2275</v>
      </c>
      <c r="S21" s="150">
        <v>2275</v>
      </c>
      <c r="T21" s="150">
        <v>2275</v>
      </c>
      <c r="U21" s="150">
        <v>2525</v>
      </c>
      <c r="V21" s="150">
        <v>2275</v>
      </c>
      <c r="W21" s="150">
        <v>2285</v>
      </c>
      <c r="X21" s="150">
        <v>2585</v>
      </c>
      <c r="Y21" s="150">
        <v>2285</v>
      </c>
      <c r="Z21" s="150">
        <v>2285</v>
      </c>
      <c r="AA21" s="150">
        <v>2285</v>
      </c>
      <c r="AB21" s="150">
        <v>2285</v>
      </c>
      <c r="AC21" s="150">
        <v>2285</v>
      </c>
      <c r="AD21" s="150">
        <v>43455</v>
      </c>
      <c r="AE21" s="150">
        <v>27920</v>
      </c>
      <c r="AF21" s="150">
        <v>27160</v>
      </c>
      <c r="AG21" s="150">
        <v>16295</v>
      </c>
      <c r="AH21" s="149" t="s">
        <v>248</v>
      </c>
      <c r="AI21" s="149">
        <v>19</v>
      </c>
      <c r="AJ21" s="149" t="s">
        <v>516</v>
      </c>
    </row>
    <row r="22" spans="1:36">
      <c r="A22" s="149" t="s">
        <v>571</v>
      </c>
      <c r="B22" s="149" t="s">
        <v>509</v>
      </c>
      <c r="C22" s="149" t="s">
        <v>510</v>
      </c>
      <c r="D22" s="149" t="s">
        <v>512</v>
      </c>
      <c r="E22" s="149">
        <v>60</v>
      </c>
      <c r="F22" s="149" t="s">
        <v>514</v>
      </c>
      <c r="G22" s="149" t="s">
        <v>204</v>
      </c>
      <c r="H22" s="149">
        <v>15</v>
      </c>
      <c r="I22" s="150">
        <v>2644.6666666666665</v>
      </c>
      <c r="J22" s="149" t="s">
        <v>350</v>
      </c>
      <c r="K22" s="149" t="s">
        <v>350</v>
      </c>
      <c r="L22" s="149" t="s">
        <v>350</v>
      </c>
      <c r="M22" s="149" t="s">
        <v>350</v>
      </c>
      <c r="N22" s="149" t="s">
        <v>350</v>
      </c>
      <c r="O22" s="150">
        <v>2925</v>
      </c>
      <c r="P22" s="150">
        <v>1675</v>
      </c>
      <c r="Q22" s="150">
        <v>1864</v>
      </c>
      <c r="R22" s="150">
        <v>1927</v>
      </c>
      <c r="S22" s="150">
        <v>1990</v>
      </c>
      <c r="T22" s="150">
        <v>2053</v>
      </c>
      <c r="U22" s="150">
        <v>2179</v>
      </c>
      <c r="V22" s="150">
        <v>1801</v>
      </c>
      <c r="W22" s="150">
        <v>2656</v>
      </c>
      <c r="X22" s="150">
        <v>1612</v>
      </c>
      <c r="Y22" s="150">
        <v>2431</v>
      </c>
      <c r="Z22" s="150">
        <v>2557</v>
      </c>
      <c r="AA22" s="150">
        <v>2460</v>
      </c>
      <c r="AB22" s="150">
        <v>2732</v>
      </c>
      <c r="AC22" s="150">
        <v>2742</v>
      </c>
      <c r="AD22" s="150">
        <v>33604</v>
      </c>
      <c r="AE22" s="150">
        <v>27140</v>
      </c>
      <c r="AF22" s="150">
        <v>16414</v>
      </c>
      <c r="AG22" s="150">
        <v>17190</v>
      </c>
      <c r="AH22" s="149" t="s">
        <v>248</v>
      </c>
      <c r="AI22" s="149">
        <v>15</v>
      </c>
      <c r="AJ22" s="149" t="s">
        <v>516</v>
      </c>
    </row>
    <row r="23" spans="1:36">
      <c r="A23" s="149" t="s">
        <v>573</v>
      </c>
      <c r="B23" s="149" t="s">
        <v>574</v>
      </c>
      <c r="C23" s="149" t="s">
        <v>510</v>
      </c>
      <c r="D23" s="149" t="s">
        <v>512</v>
      </c>
      <c r="E23" s="149">
        <v>73</v>
      </c>
      <c r="F23" s="149" t="s">
        <v>575</v>
      </c>
      <c r="G23" s="149" t="s">
        <v>207</v>
      </c>
      <c r="H23" s="149">
        <v>9</v>
      </c>
      <c r="I23" s="150">
        <v>3006.6666666666665</v>
      </c>
      <c r="J23" s="149" t="s">
        <v>246</v>
      </c>
      <c r="K23" s="149" t="s">
        <v>350</v>
      </c>
      <c r="L23" s="149" t="s">
        <v>350</v>
      </c>
      <c r="M23" s="149" t="s">
        <v>350</v>
      </c>
      <c r="N23" s="149" t="s">
        <v>350</v>
      </c>
      <c r="O23" s="149" t="s">
        <v>350</v>
      </c>
      <c r="P23" s="149" t="s">
        <v>350</v>
      </c>
      <c r="Q23" s="149" t="s">
        <v>350</v>
      </c>
      <c r="R23" s="150">
        <v>2800</v>
      </c>
      <c r="S23" s="150">
        <v>2800</v>
      </c>
      <c r="T23" s="150">
        <v>3699.5</v>
      </c>
      <c r="U23" s="150">
        <v>2540</v>
      </c>
      <c r="V23" s="150">
        <v>2540</v>
      </c>
      <c r="W23" s="150">
        <v>2620</v>
      </c>
      <c r="X23" s="150">
        <v>3180</v>
      </c>
      <c r="Y23" s="150">
        <v>2820</v>
      </c>
      <c r="Z23" s="150">
        <v>3020</v>
      </c>
      <c r="AA23" s="149" t="s">
        <v>350</v>
      </c>
      <c r="AB23" s="149" t="s">
        <v>350</v>
      </c>
      <c r="AC23" s="149" t="s">
        <v>350</v>
      </c>
      <c r="AD23" s="150">
        <v>26019.5</v>
      </c>
      <c r="AE23" s="150">
        <v>26019.5</v>
      </c>
      <c r="AF23" s="150">
        <v>14379.5</v>
      </c>
      <c r="AG23" s="150">
        <v>11640</v>
      </c>
      <c r="AH23" s="149" t="s">
        <v>245</v>
      </c>
      <c r="AI23" s="149">
        <v>9</v>
      </c>
      <c r="AJ23" s="149" t="s">
        <v>517</v>
      </c>
    </row>
    <row r="24" spans="1:36">
      <c r="A24" s="149" t="s">
        <v>579</v>
      </c>
      <c r="B24" s="149" t="s">
        <v>509</v>
      </c>
      <c r="C24" s="149" t="s">
        <v>510</v>
      </c>
      <c r="D24" s="149" t="s">
        <v>512</v>
      </c>
      <c r="E24" s="149">
        <v>42</v>
      </c>
      <c r="F24" s="149" t="s">
        <v>514</v>
      </c>
      <c r="G24" s="149" t="s">
        <v>206</v>
      </c>
      <c r="H24" s="149">
        <v>13</v>
      </c>
      <c r="I24" s="150">
        <v>2335.6666666666665</v>
      </c>
      <c r="J24" s="149" t="s">
        <v>350</v>
      </c>
      <c r="K24" s="149" t="s">
        <v>350</v>
      </c>
      <c r="L24" s="149" t="s">
        <v>350</v>
      </c>
      <c r="M24" s="149" t="s">
        <v>350</v>
      </c>
      <c r="N24" s="149" t="s">
        <v>350</v>
      </c>
      <c r="O24" s="149" t="s">
        <v>350</v>
      </c>
      <c r="P24" s="149" t="s">
        <v>350</v>
      </c>
      <c r="Q24" s="150">
        <v>3840</v>
      </c>
      <c r="R24" s="150">
        <v>2025</v>
      </c>
      <c r="S24" s="150">
        <v>1970</v>
      </c>
      <c r="T24" s="150">
        <v>2025</v>
      </c>
      <c r="U24" s="150">
        <v>1970</v>
      </c>
      <c r="V24" s="150">
        <v>2080</v>
      </c>
      <c r="W24" s="150">
        <v>1970</v>
      </c>
      <c r="X24" s="150">
        <v>2235</v>
      </c>
      <c r="Y24" s="150">
        <v>2135</v>
      </c>
      <c r="Z24" s="150">
        <v>2135</v>
      </c>
      <c r="AA24" s="150">
        <v>2410</v>
      </c>
      <c r="AB24" s="150">
        <v>2355</v>
      </c>
      <c r="AC24" s="150">
        <v>2242</v>
      </c>
      <c r="AD24" s="150">
        <v>29392</v>
      </c>
      <c r="AE24" s="150">
        <v>25552</v>
      </c>
      <c r="AF24" s="150">
        <v>13910</v>
      </c>
      <c r="AG24" s="150">
        <v>15482</v>
      </c>
      <c r="AH24" s="149" t="s">
        <v>248</v>
      </c>
      <c r="AI24" s="149">
        <v>13</v>
      </c>
      <c r="AJ24" s="149" t="s">
        <v>516</v>
      </c>
    </row>
    <row r="25" spans="1:36">
      <c r="A25" s="149" t="s">
        <v>581</v>
      </c>
      <c r="B25" s="149" t="s">
        <v>509</v>
      </c>
      <c r="C25" s="149" t="s">
        <v>510</v>
      </c>
      <c r="D25" s="149" t="s">
        <v>512</v>
      </c>
      <c r="E25" s="149">
        <v>47</v>
      </c>
      <c r="F25" s="149" t="s">
        <v>514</v>
      </c>
      <c r="G25" s="149" t="s">
        <v>582</v>
      </c>
      <c r="H25" s="149">
        <v>33</v>
      </c>
      <c r="I25" s="150">
        <v>3262.6666666666665</v>
      </c>
      <c r="J25" s="149" t="s">
        <v>350</v>
      </c>
      <c r="K25" s="150">
        <v>733</v>
      </c>
      <c r="L25" s="150">
        <v>869</v>
      </c>
      <c r="M25" s="150">
        <v>869</v>
      </c>
      <c r="N25" s="150">
        <v>926</v>
      </c>
      <c r="O25" s="150">
        <v>1055</v>
      </c>
      <c r="P25" s="150">
        <v>1189</v>
      </c>
      <c r="Q25" s="150">
        <v>1457</v>
      </c>
      <c r="R25" s="150">
        <v>1524</v>
      </c>
      <c r="S25" s="150">
        <v>1524</v>
      </c>
      <c r="T25" s="150">
        <v>1524</v>
      </c>
      <c r="U25" s="150">
        <v>1658</v>
      </c>
      <c r="V25" s="150">
        <v>1658</v>
      </c>
      <c r="W25" s="150">
        <v>1658</v>
      </c>
      <c r="X25" s="150">
        <v>2197</v>
      </c>
      <c r="Y25" s="150">
        <v>1993</v>
      </c>
      <c r="Z25" s="150">
        <v>2003</v>
      </c>
      <c r="AA25" s="150">
        <v>2333</v>
      </c>
      <c r="AB25" s="150">
        <v>4666</v>
      </c>
      <c r="AC25" s="150">
        <v>2789</v>
      </c>
      <c r="AD25" s="150">
        <v>32625</v>
      </c>
      <c r="AE25" s="150">
        <v>25527</v>
      </c>
      <c r="AF25" s="150">
        <v>14986</v>
      </c>
      <c r="AG25" s="150">
        <v>17639</v>
      </c>
      <c r="AH25" s="149" t="s">
        <v>248</v>
      </c>
      <c r="AI25" s="149">
        <v>19</v>
      </c>
      <c r="AJ25" s="149" t="s">
        <v>516</v>
      </c>
    </row>
    <row r="26" spans="1:36">
      <c r="A26" s="149" t="s">
        <v>583</v>
      </c>
      <c r="B26" s="149" t="s">
        <v>509</v>
      </c>
      <c r="C26" s="149" t="s">
        <v>510</v>
      </c>
      <c r="D26" s="149" t="s">
        <v>512</v>
      </c>
      <c r="E26" s="149">
        <v>26</v>
      </c>
      <c r="F26" s="149" t="s">
        <v>514</v>
      </c>
      <c r="G26" s="149" t="s">
        <v>584</v>
      </c>
      <c r="H26" s="149">
        <v>42</v>
      </c>
      <c r="I26" s="150">
        <v>2095.6666666666665</v>
      </c>
      <c r="J26" s="149" t="s">
        <v>350</v>
      </c>
      <c r="K26" s="150">
        <v>1767</v>
      </c>
      <c r="L26" s="150">
        <v>1415</v>
      </c>
      <c r="M26" s="150">
        <v>1325</v>
      </c>
      <c r="N26" s="150">
        <v>1325</v>
      </c>
      <c r="O26" s="150">
        <v>1400</v>
      </c>
      <c r="P26" s="150">
        <v>1400</v>
      </c>
      <c r="Q26" s="150">
        <v>1475</v>
      </c>
      <c r="R26" s="150">
        <v>1625</v>
      </c>
      <c r="S26" s="150">
        <v>1730</v>
      </c>
      <c r="T26" s="150">
        <v>2186</v>
      </c>
      <c r="U26" s="150">
        <v>2097</v>
      </c>
      <c r="V26" s="150">
        <v>2102</v>
      </c>
      <c r="W26" s="150">
        <v>2254</v>
      </c>
      <c r="X26" s="150">
        <v>2774</v>
      </c>
      <c r="Y26" s="150">
        <v>2279</v>
      </c>
      <c r="Z26" s="150">
        <v>1975</v>
      </c>
      <c r="AA26" s="150">
        <v>2042</v>
      </c>
      <c r="AB26" s="150">
        <v>2194</v>
      </c>
      <c r="AC26" s="150">
        <v>2051</v>
      </c>
      <c r="AD26" s="150">
        <v>35416</v>
      </c>
      <c r="AE26" s="150">
        <v>25309</v>
      </c>
      <c r="AF26" s="150">
        <v>19847</v>
      </c>
      <c r="AG26" s="150">
        <v>15569</v>
      </c>
      <c r="AH26" s="149" t="s">
        <v>248</v>
      </c>
      <c r="AI26" s="149">
        <v>19</v>
      </c>
      <c r="AJ26" s="149" t="s">
        <v>516</v>
      </c>
    </row>
    <row r="27" spans="1:36">
      <c r="A27" s="149" t="s">
        <v>587</v>
      </c>
      <c r="B27" s="149" t="s">
        <v>509</v>
      </c>
      <c r="C27" s="149" t="s">
        <v>510</v>
      </c>
      <c r="D27" s="149" t="s">
        <v>512</v>
      </c>
      <c r="E27" s="149">
        <v>26</v>
      </c>
      <c r="F27" s="149" t="s">
        <v>514</v>
      </c>
      <c r="G27" s="149" t="s">
        <v>200</v>
      </c>
      <c r="H27" s="149">
        <v>19</v>
      </c>
      <c r="I27" s="150">
        <v>1808.3333333333333</v>
      </c>
      <c r="J27" s="149" t="s">
        <v>350</v>
      </c>
      <c r="K27" s="150">
        <v>2168</v>
      </c>
      <c r="L27" s="150">
        <v>1466</v>
      </c>
      <c r="M27" s="150">
        <v>1466</v>
      </c>
      <c r="N27" s="150">
        <v>1466</v>
      </c>
      <c r="O27" s="150">
        <v>1565</v>
      </c>
      <c r="P27" s="150">
        <v>1620</v>
      </c>
      <c r="Q27" s="150">
        <v>1660</v>
      </c>
      <c r="R27" s="150">
        <v>1755</v>
      </c>
      <c r="S27" s="150">
        <v>1660</v>
      </c>
      <c r="T27" s="150">
        <v>1993</v>
      </c>
      <c r="U27" s="150">
        <v>2211</v>
      </c>
      <c r="V27" s="150">
        <v>2320</v>
      </c>
      <c r="W27" s="150">
        <v>2211</v>
      </c>
      <c r="X27" s="150">
        <v>3246</v>
      </c>
      <c r="Y27" s="150">
        <v>2429</v>
      </c>
      <c r="Z27" s="150">
        <v>1630.2</v>
      </c>
      <c r="AA27" s="150">
        <v>1816</v>
      </c>
      <c r="AB27" s="150">
        <v>1724</v>
      </c>
      <c r="AC27" s="150">
        <v>1885</v>
      </c>
      <c r="AD27" s="150">
        <v>36291.199999999997</v>
      </c>
      <c r="AE27" s="150">
        <v>24880.2</v>
      </c>
      <c r="AF27" s="150">
        <v>21350</v>
      </c>
      <c r="AG27" s="150">
        <v>14941.2</v>
      </c>
      <c r="AH27" s="149" t="s">
        <v>248</v>
      </c>
      <c r="AI27" s="149">
        <v>19</v>
      </c>
      <c r="AJ27" s="149" t="s">
        <v>516</v>
      </c>
    </row>
    <row r="28" spans="1:36">
      <c r="A28" s="149" t="s">
        <v>589</v>
      </c>
      <c r="B28" s="149" t="s">
        <v>509</v>
      </c>
      <c r="C28" s="149" t="s">
        <v>510</v>
      </c>
      <c r="D28" s="149" t="s">
        <v>512</v>
      </c>
      <c r="E28" s="149">
        <v>34</v>
      </c>
      <c r="F28" s="149" t="s">
        <v>514</v>
      </c>
      <c r="G28" s="149" t="s">
        <v>582</v>
      </c>
      <c r="H28" s="149">
        <v>33</v>
      </c>
      <c r="I28" s="150">
        <v>1933.3333333333333</v>
      </c>
      <c r="J28" s="149" t="s">
        <v>350</v>
      </c>
      <c r="K28" s="150">
        <v>1350</v>
      </c>
      <c r="L28" s="150">
        <v>1620</v>
      </c>
      <c r="M28" s="150">
        <v>1425</v>
      </c>
      <c r="N28" s="150">
        <v>1575</v>
      </c>
      <c r="O28" s="150">
        <v>1650</v>
      </c>
      <c r="P28" s="150">
        <v>1725</v>
      </c>
      <c r="Q28" s="150">
        <v>1800</v>
      </c>
      <c r="R28" s="150">
        <v>1800</v>
      </c>
      <c r="S28" s="150">
        <v>1800</v>
      </c>
      <c r="T28" s="150">
        <v>1650</v>
      </c>
      <c r="U28" s="150">
        <v>1595</v>
      </c>
      <c r="V28" s="150">
        <v>1660</v>
      </c>
      <c r="W28" s="150">
        <v>1920</v>
      </c>
      <c r="X28" s="150">
        <v>2215</v>
      </c>
      <c r="Y28" s="150">
        <v>3965</v>
      </c>
      <c r="Z28" s="150">
        <v>1860</v>
      </c>
      <c r="AA28" s="150">
        <v>2135</v>
      </c>
      <c r="AB28" s="150">
        <v>2025</v>
      </c>
      <c r="AC28" s="150">
        <v>1640</v>
      </c>
      <c r="AD28" s="150">
        <v>35410</v>
      </c>
      <c r="AE28" s="150">
        <v>24265</v>
      </c>
      <c r="AF28" s="150">
        <v>19650</v>
      </c>
      <c r="AG28" s="150">
        <v>15760</v>
      </c>
      <c r="AH28" s="149" t="s">
        <v>248</v>
      </c>
      <c r="AI28" s="149">
        <v>19</v>
      </c>
      <c r="AJ28" s="149" t="s">
        <v>516</v>
      </c>
    </row>
    <row r="29" spans="1:36">
      <c r="A29" s="149" t="s">
        <v>590</v>
      </c>
      <c r="B29" s="149" t="s">
        <v>509</v>
      </c>
      <c r="C29" s="149" t="s">
        <v>510</v>
      </c>
      <c r="D29" s="149" t="s">
        <v>512</v>
      </c>
      <c r="E29" s="149">
        <v>28</v>
      </c>
      <c r="F29" s="149" t="s">
        <v>567</v>
      </c>
      <c r="G29" s="149" t="s">
        <v>584</v>
      </c>
      <c r="H29" s="149">
        <v>42</v>
      </c>
      <c r="I29" s="150">
        <v>1973.3333333333333</v>
      </c>
      <c r="J29" s="149" t="s">
        <v>350</v>
      </c>
      <c r="K29" s="150">
        <v>2775</v>
      </c>
      <c r="L29" s="150">
        <v>3285</v>
      </c>
      <c r="M29" s="150">
        <v>2570</v>
      </c>
      <c r="N29" s="150">
        <v>2507</v>
      </c>
      <c r="O29" s="150">
        <v>2696</v>
      </c>
      <c r="P29" s="150">
        <v>2570</v>
      </c>
      <c r="Q29" s="150">
        <v>2129</v>
      </c>
      <c r="R29" s="150">
        <v>2066</v>
      </c>
      <c r="S29" s="150">
        <v>2129</v>
      </c>
      <c r="T29" s="150">
        <v>1814</v>
      </c>
      <c r="U29" s="150">
        <v>1814</v>
      </c>
      <c r="V29" s="150">
        <v>1814</v>
      </c>
      <c r="W29" s="150">
        <v>1940</v>
      </c>
      <c r="X29" s="150">
        <v>2541</v>
      </c>
      <c r="Y29" s="150">
        <v>2013</v>
      </c>
      <c r="Z29" s="150">
        <v>2013</v>
      </c>
      <c r="AA29" s="150">
        <v>2018</v>
      </c>
      <c r="AB29" s="150">
        <v>1951</v>
      </c>
      <c r="AC29" s="150">
        <v>1951</v>
      </c>
      <c r="AD29" s="150">
        <v>42596</v>
      </c>
      <c r="AE29" s="150">
        <v>24064</v>
      </c>
      <c r="AF29" s="150">
        <v>28169</v>
      </c>
      <c r="AG29" s="150">
        <v>14427</v>
      </c>
      <c r="AH29" s="149" t="s">
        <v>248</v>
      </c>
      <c r="AI29" s="149">
        <v>19</v>
      </c>
      <c r="AJ29" s="149" t="s">
        <v>516</v>
      </c>
    </row>
    <row r="30" spans="1:36">
      <c r="A30" s="149" t="s">
        <v>594</v>
      </c>
      <c r="B30" s="149" t="s">
        <v>509</v>
      </c>
      <c r="C30" s="149" t="s">
        <v>510</v>
      </c>
      <c r="D30" s="149" t="s">
        <v>512</v>
      </c>
      <c r="E30" s="149">
        <v>24</v>
      </c>
      <c r="F30" s="149" t="s">
        <v>514</v>
      </c>
      <c r="G30" s="149" t="s">
        <v>595</v>
      </c>
      <c r="H30" s="149">
        <v>37</v>
      </c>
      <c r="I30" s="150">
        <v>2051</v>
      </c>
      <c r="J30" s="149" t="s">
        <v>350</v>
      </c>
      <c r="K30" s="150">
        <v>1335</v>
      </c>
      <c r="L30" s="150">
        <v>2234</v>
      </c>
      <c r="M30" s="150">
        <v>1424</v>
      </c>
      <c r="N30" s="150">
        <v>1424</v>
      </c>
      <c r="O30" s="150">
        <v>1424</v>
      </c>
      <c r="P30" s="150">
        <v>1513</v>
      </c>
      <c r="Q30" s="150">
        <v>1545</v>
      </c>
      <c r="R30" s="150">
        <v>1715</v>
      </c>
      <c r="S30" s="150">
        <v>1800</v>
      </c>
      <c r="T30" s="150">
        <v>1715</v>
      </c>
      <c r="U30" s="150">
        <v>1800</v>
      </c>
      <c r="V30" s="150">
        <v>1800</v>
      </c>
      <c r="W30" s="150">
        <v>2455</v>
      </c>
      <c r="X30" s="150">
        <v>2055</v>
      </c>
      <c r="Y30" s="150">
        <v>2055</v>
      </c>
      <c r="Z30" s="150">
        <v>2055</v>
      </c>
      <c r="AA30" s="150">
        <v>2055</v>
      </c>
      <c r="AB30" s="150">
        <v>2140</v>
      </c>
      <c r="AC30" s="150">
        <v>1958</v>
      </c>
      <c r="AD30" s="150">
        <v>34502</v>
      </c>
      <c r="AE30" s="150">
        <v>23603</v>
      </c>
      <c r="AF30" s="150">
        <v>19729</v>
      </c>
      <c r="AG30" s="150">
        <v>14773</v>
      </c>
      <c r="AH30" s="149" t="s">
        <v>248</v>
      </c>
      <c r="AI30" s="149">
        <v>19</v>
      </c>
      <c r="AJ30" s="149" t="s">
        <v>516</v>
      </c>
    </row>
    <row r="31" spans="1:36">
      <c r="A31" s="149" t="s">
        <v>597</v>
      </c>
      <c r="B31" s="149" t="s">
        <v>509</v>
      </c>
      <c r="C31" s="149" t="s">
        <v>510</v>
      </c>
      <c r="D31" s="149" t="s">
        <v>512</v>
      </c>
      <c r="E31" s="149">
        <v>30</v>
      </c>
      <c r="F31" s="149" t="s">
        <v>514</v>
      </c>
      <c r="G31" s="149" t="s">
        <v>204</v>
      </c>
      <c r="H31" s="149">
        <v>15</v>
      </c>
      <c r="I31" s="150">
        <v>2461</v>
      </c>
      <c r="J31" s="149" t="s">
        <v>350</v>
      </c>
      <c r="K31" s="149" t="s">
        <v>350</v>
      </c>
      <c r="L31" s="149" t="s">
        <v>350</v>
      </c>
      <c r="M31" s="149" t="s">
        <v>350</v>
      </c>
      <c r="N31" s="149" t="s">
        <v>350</v>
      </c>
      <c r="O31" s="150">
        <v>2860</v>
      </c>
      <c r="P31" s="150">
        <v>1480</v>
      </c>
      <c r="Q31" s="150">
        <v>1480</v>
      </c>
      <c r="R31" s="150">
        <v>1480</v>
      </c>
      <c r="S31" s="150">
        <v>1480</v>
      </c>
      <c r="T31" s="150">
        <v>1480</v>
      </c>
      <c r="U31" s="150">
        <v>1867</v>
      </c>
      <c r="V31" s="150">
        <v>1576</v>
      </c>
      <c r="W31" s="150">
        <v>1627</v>
      </c>
      <c r="X31" s="150">
        <v>2086</v>
      </c>
      <c r="Y31" s="150">
        <v>2098</v>
      </c>
      <c r="Z31" s="150">
        <v>2098</v>
      </c>
      <c r="AA31" s="150">
        <v>2434</v>
      </c>
      <c r="AB31" s="150">
        <v>2434</v>
      </c>
      <c r="AC31" s="150">
        <v>2515</v>
      </c>
      <c r="AD31" s="150">
        <v>28995</v>
      </c>
      <c r="AE31" s="150">
        <v>23175</v>
      </c>
      <c r="AF31" s="150">
        <v>13703</v>
      </c>
      <c r="AG31" s="150">
        <v>15292</v>
      </c>
      <c r="AH31" s="149" t="s">
        <v>248</v>
      </c>
      <c r="AI31" s="149">
        <v>15</v>
      </c>
      <c r="AJ31" s="149" t="s">
        <v>516</v>
      </c>
    </row>
    <row r="32" spans="1:36">
      <c r="A32" s="149" t="s">
        <v>598</v>
      </c>
      <c r="B32" s="149" t="s">
        <v>509</v>
      </c>
      <c r="C32" s="149" t="s">
        <v>510</v>
      </c>
      <c r="D32" s="149" t="s">
        <v>512</v>
      </c>
      <c r="E32" s="149">
        <v>18</v>
      </c>
      <c r="F32" s="149" t="s">
        <v>514</v>
      </c>
      <c r="G32" s="149" t="s">
        <v>600</v>
      </c>
      <c r="H32" s="149">
        <v>32</v>
      </c>
      <c r="I32" s="150">
        <v>1596.3333333333333</v>
      </c>
      <c r="J32" s="149" t="s">
        <v>350</v>
      </c>
      <c r="K32" s="150">
        <v>1729.5</v>
      </c>
      <c r="L32" s="150">
        <v>729.5</v>
      </c>
      <c r="M32" s="150">
        <v>695.5</v>
      </c>
      <c r="N32" s="150">
        <v>712.5</v>
      </c>
      <c r="O32" s="150">
        <v>704</v>
      </c>
      <c r="P32" s="150">
        <v>2043</v>
      </c>
      <c r="Q32" s="150">
        <v>2043</v>
      </c>
      <c r="R32" s="150">
        <v>2125</v>
      </c>
      <c r="S32" s="150">
        <v>2125</v>
      </c>
      <c r="T32" s="150">
        <v>1909</v>
      </c>
      <c r="U32" s="150">
        <v>2096</v>
      </c>
      <c r="V32" s="150">
        <v>2243</v>
      </c>
      <c r="W32" s="150">
        <v>1845</v>
      </c>
      <c r="X32" s="150">
        <v>1905</v>
      </c>
      <c r="Y32" s="150">
        <v>2130</v>
      </c>
      <c r="Z32" s="150">
        <v>1810</v>
      </c>
      <c r="AA32" s="150">
        <v>1905</v>
      </c>
      <c r="AB32" s="150">
        <v>1478</v>
      </c>
      <c r="AC32" s="150">
        <v>1406</v>
      </c>
      <c r="AD32" s="150">
        <v>31634</v>
      </c>
      <c r="AE32" s="150">
        <v>22977</v>
      </c>
      <c r="AF32" s="150">
        <v>19155</v>
      </c>
      <c r="AG32" s="150">
        <v>12479</v>
      </c>
      <c r="AH32" s="149" t="s">
        <v>248</v>
      </c>
      <c r="AI32" s="149">
        <v>19</v>
      </c>
      <c r="AJ32" s="149" t="s">
        <v>516</v>
      </c>
    </row>
    <row r="33" spans="1:36">
      <c r="A33" s="149" t="s">
        <v>602</v>
      </c>
      <c r="B33" s="149" t="s">
        <v>509</v>
      </c>
      <c r="C33" s="149" t="s">
        <v>510</v>
      </c>
      <c r="D33" s="149" t="s">
        <v>512</v>
      </c>
      <c r="E33" s="149">
        <v>55</v>
      </c>
      <c r="F33" s="149" t="s">
        <v>514</v>
      </c>
      <c r="G33" s="149" t="s">
        <v>211</v>
      </c>
      <c r="H33" s="149">
        <v>8</v>
      </c>
      <c r="I33" s="150">
        <v>2784.6666666666665</v>
      </c>
      <c r="J33" s="149" t="s">
        <v>350</v>
      </c>
      <c r="K33" s="149" t="s">
        <v>350</v>
      </c>
      <c r="L33" s="149" t="s">
        <v>350</v>
      </c>
      <c r="M33" s="149" t="s">
        <v>350</v>
      </c>
      <c r="N33" s="149" t="s">
        <v>350</v>
      </c>
      <c r="O33" s="149" t="s">
        <v>350</v>
      </c>
      <c r="P33" s="149" t="s">
        <v>350</v>
      </c>
      <c r="Q33" s="149" t="s">
        <v>350</v>
      </c>
      <c r="R33" s="149" t="s">
        <v>350</v>
      </c>
      <c r="S33" s="149" t="s">
        <v>350</v>
      </c>
      <c r="T33" s="149" t="s">
        <v>350</v>
      </c>
      <c r="U33" s="149" t="s">
        <v>350</v>
      </c>
      <c r="V33" s="150">
        <v>3748</v>
      </c>
      <c r="W33" s="150">
        <v>2836</v>
      </c>
      <c r="X33" s="150">
        <v>2236</v>
      </c>
      <c r="Y33" s="150">
        <v>2427</v>
      </c>
      <c r="Z33" s="150">
        <v>3343</v>
      </c>
      <c r="AA33" s="150">
        <v>2212</v>
      </c>
      <c r="AB33" s="150">
        <v>2994</v>
      </c>
      <c r="AC33" s="150">
        <v>3148</v>
      </c>
      <c r="AD33" s="150">
        <v>22944</v>
      </c>
      <c r="AE33" s="150">
        <v>22944</v>
      </c>
      <c r="AF33" s="150">
        <v>3748</v>
      </c>
      <c r="AG33" s="150">
        <v>19196</v>
      </c>
      <c r="AH33" s="149" t="s">
        <v>248</v>
      </c>
      <c r="AI33" s="149">
        <v>8</v>
      </c>
      <c r="AJ33" s="149" t="s">
        <v>516</v>
      </c>
    </row>
    <row r="34" spans="1:36">
      <c r="A34" s="149" t="s">
        <v>604</v>
      </c>
      <c r="B34" s="149" t="s">
        <v>509</v>
      </c>
      <c r="C34" s="149" t="s">
        <v>510</v>
      </c>
      <c r="D34" s="149" t="s">
        <v>512</v>
      </c>
      <c r="E34" s="149">
        <v>34</v>
      </c>
      <c r="F34" s="149" t="s">
        <v>514</v>
      </c>
      <c r="G34" s="149" t="s">
        <v>131</v>
      </c>
      <c r="H34" s="149">
        <v>22</v>
      </c>
      <c r="I34" s="150">
        <v>1826.6666666666667</v>
      </c>
      <c r="J34" s="149" t="s">
        <v>350</v>
      </c>
      <c r="K34" s="150">
        <v>519</v>
      </c>
      <c r="L34" s="150">
        <v>632</v>
      </c>
      <c r="M34" s="150">
        <v>869</v>
      </c>
      <c r="N34" s="150">
        <v>1106</v>
      </c>
      <c r="O34" s="150">
        <v>1106</v>
      </c>
      <c r="P34" s="150">
        <v>1363</v>
      </c>
      <c r="Q34" s="150">
        <v>1442</v>
      </c>
      <c r="R34" s="150">
        <v>1600</v>
      </c>
      <c r="S34" s="150">
        <v>1980</v>
      </c>
      <c r="T34" s="150">
        <v>1485</v>
      </c>
      <c r="U34" s="150">
        <v>1550</v>
      </c>
      <c r="V34" s="150">
        <v>1765</v>
      </c>
      <c r="W34" s="150">
        <v>1830</v>
      </c>
      <c r="X34" s="150">
        <v>2990</v>
      </c>
      <c r="Y34" s="150">
        <v>1835</v>
      </c>
      <c r="Z34" s="150">
        <v>2025</v>
      </c>
      <c r="AA34" s="150">
        <v>1845</v>
      </c>
      <c r="AB34" s="150">
        <v>1790</v>
      </c>
      <c r="AC34" s="150">
        <v>1845</v>
      </c>
      <c r="AD34" s="150">
        <v>29577</v>
      </c>
      <c r="AE34" s="150">
        <v>22540</v>
      </c>
      <c r="AF34" s="150">
        <v>15417</v>
      </c>
      <c r="AG34" s="150">
        <v>14160</v>
      </c>
      <c r="AH34" s="149" t="s">
        <v>248</v>
      </c>
      <c r="AI34" s="149">
        <v>19</v>
      </c>
      <c r="AJ34" s="149" t="s">
        <v>516</v>
      </c>
    </row>
    <row r="35" spans="1:36">
      <c r="A35" s="149" t="s">
        <v>605</v>
      </c>
      <c r="B35" s="149" t="s">
        <v>509</v>
      </c>
      <c r="C35" s="149" t="s">
        <v>510</v>
      </c>
      <c r="D35" s="149" t="s">
        <v>350</v>
      </c>
      <c r="E35" s="149">
        <v>90</v>
      </c>
      <c r="F35" s="149" t="s">
        <v>514</v>
      </c>
      <c r="G35" s="149" t="s">
        <v>595</v>
      </c>
      <c r="H35" s="149">
        <v>37</v>
      </c>
      <c r="I35" s="150">
        <v>1640</v>
      </c>
      <c r="J35" s="149" t="s">
        <v>350</v>
      </c>
      <c r="K35" s="150">
        <v>1887.5</v>
      </c>
      <c r="L35" s="150">
        <v>1913</v>
      </c>
      <c r="M35" s="150">
        <v>1913</v>
      </c>
      <c r="N35" s="150">
        <v>1904.5</v>
      </c>
      <c r="O35" s="150">
        <v>1896</v>
      </c>
      <c r="P35" s="150">
        <v>1913</v>
      </c>
      <c r="Q35" s="150">
        <v>1921.5</v>
      </c>
      <c r="R35" s="150">
        <v>1947</v>
      </c>
      <c r="S35" s="150">
        <v>1921.5</v>
      </c>
      <c r="T35" s="150">
        <v>1930</v>
      </c>
      <c r="U35" s="150">
        <v>1904.5</v>
      </c>
      <c r="V35" s="150">
        <v>1938.5</v>
      </c>
      <c r="W35" s="150">
        <v>1930</v>
      </c>
      <c r="X35" s="150">
        <v>1930</v>
      </c>
      <c r="Y35" s="150">
        <v>1930</v>
      </c>
      <c r="Z35" s="150">
        <v>1938.5</v>
      </c>
      <c r="AA35" s="150">
        <v>1680</v>
      </c>
      <c r="AB35" s="150">
        <v>1700</v>
      </c>
      <c r="AC35" s="150">
        <v>1540</v>
      </c>
      <c r="AD35" s="150">
        <v>35638.5</v>
      </c>
      <c r="AE35" s="150">
        <v>22290</v>
      </c>
      <c r="AF35" s="150">
        <v>22990</v>
      </c>
      <c r="AG35" s="150">
        <v>12648.5</v>
      </c>
      <c r="AH35" s="149" t="s">
        <v>248</v>
      </c>
      <c r="AI35" s="149">
        <v>19</v>
      </c>
      <c r="AJ35" s="149" t="s">
        <v>516</v>
      </c>
    </row>
    <row r="36" spans="1:36">
      <c r="A36" s="149" t="s">
        <v>608</v>
      </c>
      <c r="B36" s="149" t="s">
        <v>509</v>
      </c>
      <c r="C36" s="149" t="s">
        <v>510</v>
      </c>
      <c r="D36" s="149" t="s">
        <v>512</v>
      </c>
      <c r="E36" s="149">
        <v>22</v>
      </c>
      <c r="F36" s="149" t="s">
        <v>514</v>
      </c>
      <c r="G36" s="149" t="s">
        <v>609</v>
      </c>
      <c r="H36" s="149">
        <v>35</v>
      </c>
      <c r="I36" s="150">
        <v>1825</v>
      </c>
      <c r="J36" s="149" t="s">
        <v>350</v>
      </c>
      <c r="K36" s="150">
        <v>2030</v>
      </c>
      <c r="L36" s="150">
        <v>1659</v>
      </c>
      <c r="M36" s="150">
        <v>1817</v>
      </c>
      <c r="N36" s="150">
        <v>1738</v>
      </c>
      <c r="O36" s="150">
        <v>1738</v>
      </c>
      <c r="P36" s="150">
        <v>1738</v>
      </c>
      <c r="Q36" s="150">
        <v>1738</v>
      </c>
      <c r="R36" s="150">
        <v>1738</v>
      </c>
      <c r="S36" s="150">
        <v>1750</v>
      </c>
      <c r="T36" s="150">
        <v>1750</v>
      </c>
      <c r="U36" s="150">
        <v>1825</v>
      </c>
      <c r="V36" s="150">
        <v>1825</v>
      </c>
      <c r="W36" s="150">
        <v>1825</v>
      </c>
      <c r="X36" s="150">
        <v>2305</v>
      </c>
      <c r="Y36" s="150">
        <v>1825</v>
      </c>
      <c r="Z36" s="150">
        <v>1825</v>
      </c>
      <c r="AA36" s="150">
        <v>1825</v>
      </c>
      <c r="AB36" s="150">
        <v>1900</v>
      </c>
      <c r="AC36" s="150">
        <v>1750</v>
      </c>
      <c r="AD36" s="150">
        <v>34601</v>
      </c>
      <c r="AE36" s="150">
        <v>22143</v>
      </c>
      <c r="AF36" s="150">
        <v>21346</v>
      </c>
      <c r="AG36" s="150">
        <v>13255</v>
      </c>
      <c r="AH36" s="149" t="s">
        <v>248</v>
      </c>
      <c r="AI36" s="149">
        <v>19</v>
      </c>
      <c r="AJ36" s="149" t="s">
        <v>516</v>
      </c>
    </row>
    <row r="37" spans="1:36">
      <c r="A37" s="149" t="s">
        <v>611</v>
      </c>
      <c r="B37" s="149" t="s">
        <v>509</v>
      </c>
      <c r="C37" s="149" t="s">
        <v>510</v>
      </c>
      <c r="D37" s="149" t="s">
        <v>512</v>
      </c>
      <c r="E37" s="149">
        <v>32</v>
      </c>
      <c r="F37" s="149" t="s">
        <v>514</v>
      </c>
      <c r="G37" s="149" t="s">
        <v>131</v>
      </c>
      <c r="H37" s="149">
        <v>22</v>
      </c>
      <c r="I37" s="150">
        <v>2176.3333333333335</v>
      </c>
      <c r="J37" s="149" t="s">
        <v>350</v>
      </c>
      <c r="K37" s="150">
        <v>752</v>
      </c>
      <c r="L37" s="150">
        <v>474</v>
      </c>
      <c r="M37" s="150">
        <v>869</v>
      </c>
      <c r="N37" s="150">
        <v>948</v>
      </c>
      <c r="O37" s="150">
        <v>1027</v>
      </c>
      <c r="P37" s="150">
        <v>1106</v>
      </c>
      <c r="Q37" s="150">
        <v>1185</v>
      </c>
      <c r="R37" s="150">
        <v>1343</v>
      </c>
      <c r="S37" s="150">
        <v>1422</v>
      </c>
      <c r="T37" s="150">
        <v>1358</v>
      </c>
      <c r="U37" s="150">
        <v>1580</v>
      </c>
      <c r="V37" s="150">
        <v>1654</v>
      </c>
      <c r="W37" s="150">
        <v>2267</v>
      </c>
      <c r="X37" s="150">
        <v>1728</v>
      </c>
      <c r="Y37" s="150">
        <v>1950</v>
      </c>
      <c r="Z37" s="150">
        <v>2098</v>
      </c>
      <c r="AA37" s="150">
        <v>2172</v>
      </c>
      <c r="AB37" s="150">
        <v>2255</v>
      </c>
      <c r="AC37" s="150">
        <v>2102</v>
      </c>
      <c r="AD37" s="150">
        <v>28290</v>
      </c>
      <c r="AE37" s="150">
        <v>21929</v>
      </c>
      <c r="AF37" s="150">
        <v>13718</v>
      </c>
      <c r="AG37" s="150">
        <v>14572</v>
      </c>
      <c r="AH37" s="149" t="s">
        <v>248</v>
      </c>
      <c r="AI37" s="149">
        <v>19</v>
      </c>
      <c r="AJ37" s="149" t="s">
        <v>516</v>
      </c>
    </row>
    <row r="38" spans="1:36">
      <c r="A38" s="149" t="s">
        <v>613</v>
      </c>
      <c r="B38" s="149" t="s">
        <v>574</v>
      </c>
      <c r="C38" s="149" t="s">
        <v>510</v>
      </c>
      <c r="D38" s="149" t="s">
        <v>512</v>
      </c>
      <c r="E38" s="149">
        <v>32</v>
      </c>
      <c r="F38" s="149" t="s">
        <v>575</v>
      </c>
      <c r="G38" s="149" t="s">
        <v>595</v>
      </c>
      <c r="H38" s="149">
        <v>37</v>
      </c>
      <c r="I38" s="150">
        <v>2735.3333333333335</v>
      </c>
      <c r="J38" s="149" t="s">
        <v>350</v>
      </c>
      <c r="K38" s="150">
        <v>2453</v>
      </c>
      <c r="L38" s="150">
        <v>1958</v>
      </c>
      <c r="M38" s="150">
        <v>1958</v>
      </c>
      <c r="N38" s="150">
        <v>1869</v>
      </c>
      <c r="O38" s="150">
        <v>1869</v>
      </c>
      <c r="P38" s="150">
        <v>1869</v>
      </c>
      <c r="Q38" s="150">
        <v>1885</v>
      </c>
      <c r="R38" s="150">
        <v>1970</v>
      </c>
      <c r="S38" s="150">
        <v>1970</v>
      </c>
      <c r="T38" s="150">
        <v>2179</v>
      </c>
      <c r="U38" s="150">
        <v>2179</v>
      </c>
      <c r="V38" s="150">
        <v>2179</v>
      </c>
      <c r="W38" s="150">
        <v>2410</v>
      </c>
      <c r="X38" s="150">
        <v>3070</v>
      </c>
      <c r="Y38" s="150">
        <v>2444</v>
      </c>
      <c r="Z38" s="150">
        <v>2692</v>
      </c>
      <c r="AA38" s="150">
        <v>0</v>
      </c>
      <c r="AB38" s="149" t="s">
        <v>350</v>
      </c>
      <c r="AC38" s="149" t="s">
        <v>350</v>
      </c>
      <c r="AD38" s="150">
        <v>34954</v>
      </c>
      <c r="AE38" s="150">
        <v>21093</v>
      </c>
      <c r="AF38" s="150">
        <v>24338</v>
      </c>
      <c r="AG38" s="150">
        <v>10616</v>
      </c>
      <c r="AH38" s="149" t="s">
        <v>245</v>
      </c>
      <c r="AI38" s="149">
        <v>16</v>
      </c>
      <c r="AJ38" s="149" t="s">
        <v>517</v>
      </c>
    </row>
    <row r="39" spans="1:36">
      <c r="A39" s="149" t="s">
        <v>615</v>
      </c>
      <c r="B39" s="149" t="s">
        <v>574</v>
      </c>
      <c r="C39" s="149" t="s">
        <v>510</v>
      </c>
      <c r="D39" s="149" t="s">
        <v>350</v>
      </c>
      <c r="E39" s="149">
        <v>25</v>
      </c>
      <c r="F39" s="149" t="s">
        <v>575</v>
      </c>
      <c r="G39" s="149" t="s">
        <v>132</v>
      </c>
      <c r="H39" s="149">
        <v>21</v>
      </c>
      <c r="I39" s="150">
        <v>2319</v>
      </c>
      <c r="J39" s="149" t="s">
        <v>350</v>
      </c>
      <c r="K39" s="150">
        <v>2010</v>
      </c>
      <c r="L39" s="150">
        <v>1500</v>
      </c>
      <c r="M39" s="150">
        <v>1150</v>
      </c>
      <c r="N39" s="150">
        <v>1290</v>
      </c>
      <c r="O39" s="150">
        <v>1430</v>
      </c>
      <c r="P39" s="150">
        <v>1500</v>
      </c>
      <c r="Q39" s="150">
        <v>1780</v>
      </c>
      <c r="R39" s="150">
        <v>1780</v>
      </c>
      <c r="S39" s="150">
        <v>1570</v>
      </c>
      <c r="T39" s="150">
        <v>1710</v>
      </c>
      <c r="U39" s="150">
        <v>1654</v>
      </c>
      <c r="V39" s="150">
        <v>1728</v>
      </c>
      <c r="W39" s="150">
        <v>2006</v>
      </c>
      <c r="X39" s="150">
        <v>2915</v>
      </c>
      <c r="Y39" s="150">
        <v>2406</v>
      </c>
      <c r="Z39" s="150">
        <v>2406</v>
      </c>
      <c r="AA39" s="150">
        <v>2145</v>
      </c>
      <c r="AB39" s="149" t="s">
        <v>350</v>
      </c>
      <c r="AC39" s="149" t="s">
        <v>350</v>
      </c>
      <c r="AD39" s="150">
        <v>30980</v>
      </c>
      <c r="AE39" s="150">
        <v>20320</v>
      </c>
      <c r="AF39" s="150">
        <v>19102</v>
      </c>
      <c r="AG39" s="150">
        <v>11878</v>
      </c>
      <c r="AH39" s="149" t="s">
        <v>246</v>
      </c>
      <c r="AI39" s="149">
        <v>17</v>
      </c>
      <c r="AJ39" s="149" t="s">
        <v>517</v>
      </c>
    </row>
    <row r="40" spans="1:36">
      <c r="A40" s="149" t="s">
        <v>616</v>
      </c>
      <c r="B40" s="149" t="s">
        <v>509</v>
      </c>
      <c r="C40" s="149" t="s">
        <v>510</v>
      </c>
      <c r="D40" s="149" t="s">
        <v>512</v>
      </c>
      <c r="E40" s="149">
        <v>16</v>
      </c>
      <c r="F40" s="149" t="s">
        <v>514</v>
      </c>
      <c r="G40" s="149" t="s">
        <v>122</v>
      </c>
      <c r="H40" s="149">
        <v>31</v>
      </c>
      <c r="I40" s="150">
        <v>1581.6666666666667</v>
      </c>
      <c r="J40" s="149" t="s">
        <v>350</v>
      </c>
      <c r="K40" s="150">
        <v>810</v>
      </c>
      <c r="L40" s="150">
        <v>600</v>
      </c>
      <c r="M40" s="150">
        <v>850</v>
      </c>
      <c r="N40" s="150">
        <v>2690</v>
      </c>
      <c r="O40" s="150">
        <v>2871.5</v>
      </c>
      <c r="P40" s="150">
        <v>2682.5</v>
      </c>
      <c r="Q40" s="150">
        <v>2808</v>
      </c>
      <c r="R40" s="150">
        <v>2705</v>
      </c>
      <c r="S40" s="150">
        <v>2705</v>
      </c>
      <c r="T40" s="150">
        <v>1023.5</v>
      </c>
      <c r="U40" s="150">
        <v>1150</v>
      </c>
      <c r="V40" s="150">
        <v>1350</v>
      </c>
      <c r="W40" s="150">
        <v>1801</v>
      </c>
      <c r="X40" s="150">
        <v>1364</v>
      </c>
      <c r="Y40" s="150">
        <v>1578</v>
      </c>
      <c r="Z40" s="150">
        <v>1535</v>
      </c>
      <c r="AA40" s="150">
        <v>1578</v>
      </c>
      <c r="AB40" s="150">
        <v>1632</v>
      </c>
      <c r="AC40" s="150">
        <v>1535</v>
      </c>
      <c r="AD40" s="150">
        <v>33268.5</v>
      </c>
      <c r="AE40" s="150">
        <v>19956.5</v>
      </c>
      <c r="AF40" s="150">
        <v>22245.5</v>
      </c>
      <c r="AG40" s="150">
        <v>11023</v>
      </c>
      <c r="AH40" s="149" t="s">
        <v>248</v>
      </c>
      <c r="AI40" s="149">
        <v>19</v>
      </c>
      <c r="AJ40" s="149" t="s">
        <v>516</v>
      </c>
    </row>
    <row r="41" spans="1:36">
      <c r="A41" s="149" t="s">
        <v>617</v>
      </c>
      <c r="B41" s="149" t="s">
        <v>509</v>
      </c>
      <c r="C41" s="149" t="s">
        <v>510</v>
      </c>
      <c r="D41" s="149" t="s">
        <v>512</v>
      </c>
      <c r="E41" s="149">
        <v>84</v>
      </c>
      <c r="F41" s="149" t="s">
        <v>514</v>
      </c>
      <c r="G41" s="149" t="s">
        <v>210</v>
      </c>
      <c r="H41" s="149">
        <v>9</v>
      </c>
      <c r="I41" s="150">
        <v>2935</v>
      </c>
      <c r="J41" s="149" t="s">
        <v>350</v>
      </c>
      <c r="K41" s="149" t="s">
        <v>350</v>
      </c>
      <c r="L41" s="149" t="s">
        <v>350</v>
      </c>
      <c r="M41" s="149" t="s">
        <v>350</v>
      </c>
      <c r="N41" s="149" t="s">
        <v>350</v>
      </c>
      <c r="O41" s="149" t="s">
        <v>350</v>
      </c>
      <c r="P41" s="149" t="s">
        <v>350</v>
      </c>
      <c r="Q41" s="149" t="s">
        <v>350</v>
      </c>
      <c r="R41" s="149" t="s">
        <v>350</v>
      </c>
      <c r="S41" s="149" t="s">
        <v>350</v>
      </c>
      <c r="T41" s="149" t="s">
        <v>350</v>
      </c>
      <c r="U41" s="149" t="s">
        <v>350</v>
      </c>
      <c r="V41" s="149" t="s">
        <v>350</v>
      </c>
      <c r="W41" s="149" t="s">
        <v>350</v>
      </c>
      <c r="X41" s="150">
        <v>5420</v>
      </c>
      <c r="Y41" s="150">
        <v>2795</v>
      </c>
      <c r="Z41" s="150">
        <v>2865</v>
      </c>
      <c r="AA41" s="150">
        <v>2865</v>
      </c>
      <c r="AB41" s="150">
        <v>2935</v>
      </c>
      <c r="AC41" s="150">
        <v>3005</v>
      </c>
      <c r="AD41" s="150">
        <v>19885</v>
      </c>
      <c r="AE41" s="150">
        <v>19885</v>
      </c>
      <c r="AF41" s="150">
        <v>0</v>
      </c>
      <c r="AG41" s="150">
        <v>19885</v>
      </c>
      <c r="AH41" s="149" t="s">
        <v>248</v>
      </c>
      <c r="AI41" s="149">
        <v>6</v>
      </c>
      <c r="AJ41" s="149" t="s">
        <v>516</v>
      </c>
    </row>
    <row r="42" spans="1:36">
      <c r="A42" s="149" t="s">
        <v>618</v>
      </c>
      <c r="B42" s="149" t="s">
        <v>509</v>
      </c>
      <c r="C42" s="149" t="s">
        <v>510</v>
      </c>
      <c r="D42" s="149" t="s">
        <v>619</v>
      </c>
      <c r="E42" s="149">
        <v>66</v>
      </c>
      <c r="F42" s="149" t="s">
        <v>567</v>
      </c>
      <c r="G42" s="149" t="s">
        <v>124</v>
      </c>
      <c r="H42" s="149">
        <v>29</v>
      </c>
      <c r="I42" s="150">
        <v>2225</v>
      </c>
      <c r="J42" s="149" t="s">
        <v>350</v>
      </c>
      <c r="K42" s="150">
        <v>950</v>
      </c>
      <c r="L42" s="150">
        <v>950</v>
      </c>
      <c r="M42" s="150">
        <v>2055</v>
      </c>
      <c r="N42" s="150">
        <v>950</v>
      </c>
      <c r="O42" s="150">
        <v>2700</v>
      </c>
      <c r="P42" s="150">
        <v>950</v>
      </c>
      <c r="Q42" s="150">
        <v>950</v>
      </c>
      <c r="R42" s="150">
        <v>950</v>
      </c>
      <c r="S42" s="150">
        <v>950</v>
      </c>
      <c r="T42" s="150">
        <v>950</v>
      </c>
      <c r="U42" s="150">
        <v>2250</v>
      </c>
      <c r="V42" s="150">
        <v>1275</v>
      </c>
      <c r="W42" s="150">
        <v>1195</v>
      </c>
      <c r="X42" s="150">
        <v>2369</v>
      </c>
      <c r="Y42" s="150">
        <v>1375</v>
      </c>
      <c r="Z42" s="150">
        <v>1400</v>
      </c>
      <c r="AA42" s="150">
        <v>1475</v>
      </c>
      <c r="AB42" s="150">
        <v>3650</v>
      </c>
      <c r="AC42" s="150">
        <v>1550</v>
      </c>
      <c r="AD42" s="150">
        <v>28894</v>
      </c>
      <c r="AE42" s="150">
        <v>19389</v>
      </c>
      <c r="AF42" s="150">
        <v>15880</v>
      </c>
      <c r="AG42" s="150">
        <v>13014</v>
      </c>
      <c r="AH42" s="149" t="s">
        <v>248</v>
      </c>
      <c r="AI42" s="149">
        <v>19</v>
      </c>
      <c r="AJ42" s="149" t="s">
        <v>516</v>
      </c>
    </row>
    <row r="43" spans="1:36">
      <c r="A43" s="149" t="s">
        <v>621</v>
      </c>
      <c r="B43" s="149" t="s">
        <v>509</v>
      </c>
      <c r="C43" s="149" t="s">
        <v>510</v>
      </c>
      <c r="D43" s="149" t="s">
        <v>512</v>
      </c>
      <c r="E43" s="149">
        <v>39</v>
      </c>
      <c r="F43" s="149" t="s">
        <v>514</v>
      </c>
      <c r="G43" s="149" t="s">
        <v>208</v>
      </c>
      <c r="H43" s="149">
        <v>11</v>
      </c>
      <c r="I43" s="150">
        <v>1915</v>
      </c>
      <c r="J43" s="149" t="s">
        <v>350</v>
      </c>
      <c r="K43" s="149" t="s">
        <v>350</v>
      </c>
      <c r="L43" s="149" t="s">
        <v>350</v>
      </c>
      <c r="M43" s="149" t="s">
        <v>350</v>
      </c>
      <c r="N43" s="149" t="s">
        <v>350</v>
      </c>
      <c r="O43" s="149" t="s">
        <v>350</v>
      </c>
      <c r="P43" s="149" t="s">
        <v>350</v>
      </c>
      <c r="Q43" s="149" t="s">
        <v>350</v>
      </c>
      <c r="R43" s="149" t="s">
        <v>350</v>
      </c>
      <c r="S43" s="149" t="s">
        <v>350</v>
      </c>
      <c r="T43" s="149" t="s">
        <v>350</v>
      </c>
      <c r="U43" s="150">
        <v>3730</v>
      </c>
      <c r="V43" s="150">
        <v>1915</v>
      </c>
      <c r="W43" s="150">
        <v>1805</v>
      </c>
      <c r="X43" s="150">
        <v>1960</v>
      </c>
      <c r="Y43" s="150">
        <v>1780</v>
      </c>
      <c r="Z43" s="150">
        <v>1695</v>
      </c>
      <c r="AA43" s="150">
        <v>1915</v>
      </c>
      <c r="AB43" s="150">
        <v>1860</v>
      </c>
      <c r="AC43" s="150">
        <v>1970</v>
      </c>
      <c r="AD43" s="150">
        <v>18630</v>
      </c>
      <c r="AE43" s="150">
        <v>18630</v>
      </c>
      <c r="AF43" s="150">
        <v>5645</v>
      </c>
      <c r="AG43" s="150">
        <v>12985</v>
      </c>
      <c r="AH43" s="149" t="s">
        <v>248</v>
      </c>
      <c r="AI43" s="149">
        <v>9</v>
      </c>
      <c r="AJ43" s="149" t="s">
        <v>516</v>
      </c>
    </row>
    <row r="44" spans="1:36">
      <c r="A44" s="149" t="s">
        <v>623</v>
      </c>
      <c r="B44" s="149" t="s">
        <v>509</v>
      </c>
      <c r="C44" s="149" t="s">
        <v>510</v>
      </c>
      <c r="D44" s="149" t="s">
        <v>512</v>
      </c>
      <c r="E44" s="149">
        <v>45</v>
      </c>
      <c r="F44" s="149" t="s">
        <v>514</v>
      </c>
      <c r="G44" s="149" t="s">
        <v>242</v>
      </c>
      <c r="H44" s="149">
        <v>7</v>
      </c>
      <c r="I44" s="150">
        <v>2458</v>
      </c>
      <c r="J44" s="149" t="s">
        <v>350</v>
      </c>
      <c r="K44" s="149" t="s">
        <v>350</v>
      </c>
      <c r="L44" s="149" t="s">
        <v>350</v>
      </c>
      <c r="M44" s="149" t="s">
        <v>350</v>
      </c>
      <c r="N44" s="149" t="s">
        <v>350</v>
      </c>
      <c r="O44" s="149" t="s">
        <v>350</v>
      </c>
      <c r="P44" s="149" t="s">
        <v>350</v>
      </c>
      <c r="Q44" s="149" t="s">
        <v>350</v>
      </c>
      <c r="R44" s="149" t="s">
        <v>350</v>
      </c>
      <c r="S44" s="149" t="s">
        <v>350</v>
      </c>
      <c r="T44" s="149" t="s">
        <v>350</v>
      </c>
      <c r="U44" s="149" t="s">
        <v>350</v>
      </c>
      <c r="V44" s="149" t="s">
        <v>350</v>
      </c>
      <c r="W44" s="150">
        <v>4257</v>
      </c>
      <c r="X44" s="150">
        <v>2216</v>
      </c>
      <c r="Y44" s="150">
        <v>2378</v>
      </c>
      <c r="Z44" s="150">
        <v>2378</v>
      </c>
      <c r="AA44" s="150">
        <v>3271</v>
      </c>
      <c r="AB44" s="150">
        <v>3231</v>
      </c>
      <c r="AC44" s="150">
        <v>872</v>
      </c>
      <c r="AD44" s="150">
        <v>18603</v>
      </c>
      <c r="AE44" s="150">
        <v>18603</v>
      </c>
      <c r="AF44" s="150">
        <v>0</v>
      </c>
      <c r="AG44" s="150">
        <v>18603</v>
      </c>
      <c r="AH44" s="149" t="s">
        <v>248</v>
      </c>
      <c r="AI44" s="149">
        <v>7</v>
      </c>
      <c r="AJ44" s="149" t="s">
        <v>516</v>
      </c>
    </row>
    <row r="45" spans="1:36">
      <c r="A45" s="149" t="s">
        <v>626</v>
      </c>
      <c r="B45" s="149" t="s">
        <v>509</v>
      </c>
      <c r="C45" s="149" t="s">
        <v>510</v>
      </c>
      <c r="D45" s="149" t="s">
        <v>512</v>
      </c>
      <c r="E45" s="149">
        <v>18</v>
      </c>
      <c r="F45" s="149" t="s">
        <v>514</v>
      </c>
      <c r="G45" s="149" t="s">
        <v>127</v>
      </c>
      <c r="H45" s="149">
        <v>26</v>
      </c>
      <c r="I45" s="150">
        <v>1551</v>
      </c>
      <c r="J45" s="149" t="s">
        <v>350</v>
      </c>
      <c r="K45" s="150">
        <v>790</v>
      </c>
      <c r="L45" s="150">
        <v>1196</v>
      </c>
      <c r="M45" s="150">
        <v>1264</v>
      </c>
      <c r="N45" s="150">
        <v>948</v>
      </c>
      <c r="O45" s="150">
        <v>1264</v>
      </c>
      <c r="P45" s="150">
        <v>1370</v>
      </c>
      <c r="Q45" s="150">
        <v>1445</v>
      </c>
      <c r="R45" s="150">
        <v>1280</v>
      </c>
      <c r="S45" s="150">
        <v>1430</v>
      </c>
      <c r="T45" s="150">
        <v>1335</v>
      </c>
      <c r="U45" s="150">
        <v>1410</v>
      </c>
      <c r="V45" s="150">
        <v>1560</v>
      </c>
      <c r="W45" s="150">
        <v>1635</v>
      </c>
      <c r="X45" s="150">
        <v>1485</v>
      </c>
      <c r="Y45" s="150">
        <v>1410</v>
      </c>
      <c r="Z45" s="150">
        <v>1635</v>
      </c>
      <c r="AA45" s="150">
        <v>1635</v>
      </c>
      <c r="AB45" s="150">
        <v>1509</v>
      </c>
      <c r="AC45" s="150">
        <v>1509</v>
      </c>
      <c r="AD45" s="150">
        <v>26110</v>
      </c>
      <c r="AE45" s="150">
        <v>17833</v>
      </c>
      <c r="AF45" s="150">
        <v>15292</v>
      </c>
      <c r="AG45" s="150">
        <v>10818</v>
      </c>
      <c r="AH45" s="149" t="s">
        <v>248</v>
      </c>
      <c r="AI45" s="149">
        <v>19</v>
      </c>
      <c r="AJ45" s="149" t="s">
        <v>516</v>
      </c>
    </row>
    <row r="46" spans="1:36">
      <c r="A46" s="149" t="s">
        <v>627</v>
      </c>
      <c r="B46" s="149" t="s">
        <v>509</v>
      </c>
      <c r="C46" s="149" t="s">
        <v>510</v>
      </c>
      <c r="D46" s="149" t="s">
        <v>628</v>
      </c>
      <c r="E46" s="149">
        <v>48</v>
      </c>
      <c r="F46" s="149" t="s">
        <v>514</v>
      </c>
      <c r="G46" s="149" t="s">
        <v>211</v>
      </c>
      <c r="H46" s="149">
        <v>8</v>
      </c>
      <c r="I46" s="150">
        <v>2476.15</v>
      </c>
      <c r="J46" s="149" t="s">
        <v>350</v>
      </c>
      <c r="K46" s="149" t="s">
        <v>350</v>
      </c>
      <c r="L46" s="149" t="s">
        <v>350</v>
      </c>
      <c r="M46" s="149" t="s">
        <v>350</v>
      </c>
      <c r="N46" s="149" t="s">
        <v>350</v>
      </c>
      <c r="O46" s="149" t="s">
        <v>350</v>
      </c>
      <c r="P46" s="149" t="s">
        <v>350</v>
      </c>
      <c r="Q46" s="149" t="s">
        <v>350</v>
      </c>
      <c r="R46" s="149" t="s">
        <v>350</v>
      </c>
      <c r="S46" s="149" t="s">
        <v>350</v>
      </c>
      <c r="T46" s="149" t="s">
        <v>350</v>
      </c>
      <c r="U46" s="149" t="s">
        <v>350</v>
      </c>
      <c r="V46" s="150">
        <v>1805</v>
      </c>
      <c r="W46" s="150">
        <v>2337.5500000000002</v>
      </c>
      <c r="X46" s="150">
        <v>2185.9</v>
      </c>
      <c r="Y46" s="150">
        <v>1702</v>
      </c>
      <c r="Z46" s="150">
        <v>2360</v>
      </c>
      <c r="AA46" s="150">
        <v>2516</v>
      </c>
      <c r="AB46" s="150">
        <v>2448.4499999999998</v>
      </c>
      <c r="AC46" s="150">
        <v>2464</v>
      </c>
      <c r="AD46" s="150">
        <v>17818.900000000001</v>
      </c>
      <c r="AE46" s="150">
        <v>17818.900000000001</v>
      </c>
      <c r="AF46" s="150">
        <v>1805</v>
      </c>
      <c r="AG46" s="150">
        <v>16013.900000000001</v>
      </c>
      <c r="AH46" s="149" t="s">
        <v>248</v>
      </c>
      <c r="AI46" s="149">
        <v>8</v>
      </c>
      <c r="AJ46" s="149" t="s">
        <v>516</v>
      </c>
    </row>
    <row r="47" spans="1:36">
      <c r="A47" s="149" t="s">
        <v>630</v>
      </c>
      <c r="B47" s="149" t="s">
        <v>509</v>
      </c>
      <c r="C47" s="149" t="s">
        <v>510</v>
      </c>
      <c r="D47" s="149" t="s">
        <v>512</v>
      </c>
      <c r="E47" s="149">
        <v>20</v>
      </c>
      <c r="F47" s="149" t="s">
        <v>514</v>
      </c>
      <c r="G47" s="149" t="s">
        <v>124</v>
      </c>
      <c r="H47" s="149">
        <v>29</v>
      </c>
      <c r="I47" s="150">
        <v>1947.3333333333333</v>
      </c>
      <c r="J47" s="149" t="s">
        <v>350</v>
      </c>
      <c r="K47" s="149" t="s">
        <v>350</v>
      </c>
      <c r="L47" s="149" t="s">
        <v>350</v>
      </c>
      <c r="M47" s="149" t="s">
        <v>350</v>
      </c>
      <c r="N47" s="149" t="s">
        <v>350</v>
      </c>
      <c r="O47" s="150">
        <v>2350</v>
      </c>
      <c r="P47" s="150">
        <v>2702.5</v>
      </c>
      <c r="Q47" s="150">
        <v>1075</v>
      </c>
      <c r="R47" s="150">
        <v>1075</v>
      </c>
      <c r="S47" s="150">
        <v>1150</v>
      </c>
      <c r="T47" s="150">
        <v>1150</v>
      </c>
      <c r="U47" s="150">
        <v>1150</v>
      </c>
      <c r="V47" s="150">
        <v>1150</v>
      </c>
      <c r="W47" s="150">
        <v>1425</v>
      </c>
      <c r="X47" s="150">
        <v>1785</v>
      </c>
      <c r="Y47" s="150">
        <v>1500</v>
      </c>
      <c r="Z47" s="150">
        <v>1500</v>
      </c>
      <c r="AA47" s="150">
        <v>1674</v>
      </c>
      <c r="AB47" s="150">
        <v>2038</v>
      </c>
      <c r="AC47" s="150">
        <v>2130</v>
      </c>
      <c r="AD47" s="150">
        <v>23854.5</v>
      </c>
      <c r="AE47" s="150">
        <v>17727</v>
      </c>
      <c r="AF47" s="150">
        <v>11802.5</v>
      </c>
      <c r="AG47" s="150">
        <v>12052</v>
      </c>
      <c r="AH47" s="149" t="s">
        <v>248</v>
      </c>
      <c r="AI47" s="149">
        <v>15</v>
      </c>
      <c r="AJ47" s="149" t="s">
        <v>516</v>
      </c>
    </row>
    <row r="48" spans="1:36">
      <c r="A48" s="149" t="s">
        <v>631</v>
      </c>
      <c r="B48" s="149" t="s">
        <v>509</v>
      </c>
      <c r="C48" s="149" t="s">
        <v>510</v>
      </c>
      <c r="D48" s="149" t="s">
        <v>512</v>
      </c>
      <c r="E48" s="149">
        <v>24</v>
      </c>
      <c r="F48" s="149" t="s">
        <v>514</v>
      </c>
      <c r="G48" s="149" t="s">
        <v>632</v>
      </c>
      <c r="H48" s="149">
        <v>49</v>
      </c>
      <c r="I48" s="150">
        <v>1651</v>
      </c>
      <c r="J48" s="149" t="s">
        <v>350</v>
      </c>
      <c r="K48" s="150">
        <v>1222</v>
      </c>
      <c r="L48" s="150">
        <v>1025</v>
      </c>
      <c r="M48" s="150">
        <v>1175</v>
      </c>
      <c r="N48" s="150">
        <v>1325</v>
      </c>
      <c r="O48" s="150">
        <v>1325</v>
      </c>
      <c r="P48" s="150">
        <v>1400</v>
      </c>
      <c r="Q48" s="150">
        <v>1400</v>
      </c>
      <c r="R48" s="150">
        <v>1400</v>
      </c>
      <c r="S48" s="150">
        <v>1325</v>
      </c>
      <c r="T48" s="150">
        <v>1325</v>
      </c>
      <c r="U48" s="150">
        <v>1250</v>
      </c>
      <c r="V48" s="150">
        <v>1325</v>
      </c>
      <c r="W48" s="150">
        <v>1730</v>
      </c>
      <c r="X48" s="150">
        <v>1316</v>
      </c>
      <c r="Y48" s="150">
        <v>1517</v>
      </c>
      <c r="Z48" s="150">
        <v>1584</v>
      </c>
      <c r="AA48" s="150">
        <v>1584</v>
      </c>
      <c r="AB48" s="150">
        <v>1651</v>
      </c>
      <c r="AC48" s="150">
        <v>1718</v>
      </c>
      <c r="AD48" s="150">
        <v>26597</v>
      </c>
      <c r="AE48" s="150">
        <v>17725</v>
      </c>
      <c r="AF48" s="150">
        <v>15497</v>
      </c>
      <c r="AG48" s="150">
        <v>11100</v>
      </c>
      <c r="AH48" s="149" t="s">
        <v>248</v>
      </c>
      <c r="AI48" s="149">
        <v>19</v>
      </c>
      <c r="AJ48" s="149" t="s">
        <v>516</v>
      </c>
    </row>
    <row r="49" spans="1:36">
      <c r="A49" s="149" t="s">
        <v>633</v>
      </c>
      <c r="B49" s="149" t="s">
        <v>574</v>
      </c>
      <c r="C49" s="149" t="s">
        <v>510</v>
      </c>
      <c r="D49" s="149" t="s">
        <v>512</v>
      </c>
      <c r="E49" s="149">
        <v>26</v>
      </c>
      <c r="F49" s="149" t="s">
        <v>514</v>
      </c>
      <c r="G49" s="149" t="s">
        <v>200</v>
      </c>
      <c r="H49" s="149">
        <v>19</v>
      </c>
      <c r="I49" s="150">
        <v>2556.6666666666665</v>
      </c>
      <c r="J49" s="149" t="s">
        <v>634</v>
      </c>
      <c r="K49" s="150">
        <v>640</v>
      </c>
      <c r="L49" s="150">
        <v>340</v>
      </c>
      <c r="M49" s="150">
        <v>340</v>
      </c>
      <c r="N49" s="150">
        <v>400</v>
      </c>
      <c r="O49" s="150">
        <v>400</v>
      </c>
      <c r="P49" s="150">
        <v>625</v>
      </c>
      <c r="Q49" s="150">
        <v>625</v>
      </c>
      <c r="R49" s="150">
        <v>625</v>
      </c>
      <c r="S49" s="150">
        <v>625</v>
      </c>
      <c r="T49" s="150">
        <v>625</v>
      </c>
      <c r="U49" s="150">
        <v>625</v>
      </c>
      <c r="V49" s="150">
        <v>625</v>
      </c>
      <c r="W49" s="150">
        <v>1376</v>
      </c>
      <c r="X49" s="150">
        <v>1514</v>
      </c>
      <c r="Y49" s="150">
        <v>1912</v>
      </c>
      <c r="Z49" s="150">
        <v>1912</v>
      </c>
      <c r="AA49" s="150">
        <v>2441</v>
      </c>
      <c r="AB49" s="150">
        <v>2566</v>
      </c>
      <c r="AC49" s="150">
        <v>2663</v>
      </c>
      <c r="AD49" s="150">
        <v>20879</v>
      </c>
      <c r="AE49" s="150">
        <v>17509</v>
      </c>
      <c r="AF49" s="150">
        <v>6495</v>
      </c>
      <c r="AG49" s="150">
        <v>14384</v>
      </c>
      <c r="AH49" s="149" t="s">
        <v>248</v>
      </c>
      <c r="AI49" s="149">
        <v>19</v>
      </c>
      <c r="AJ49" s="149" t="s">
        <v>516</v>
      </c>
    </row>
    <row r="50" spans="1:36">
      <c r="A50" s="149" t="s">
        <v>635</v>
      </c>
      <c r="B50" s="149" t="s">
        <v>509</v>
      </c>
      <c r="C50" s="149" t="s">
        <v>510</v>
      </c>
      <c r="D50" s="149" t="s">
        <v>512</v>
      </c>
      <c r="E50" s="149">
        <v>26</v>
      </c>
      <c r="F50" s="149" t="s">
        <v>514</v>
      </c>
      <c r="G50" s="149" t="s">
        <v>200</v>
      </c>
      <c r="H50" s="149">
        <v>19</v>
      </c>
      <c r="I50" s="150">
        <v>1712.33</v>
      </c>
      <c r="J50" s="149" t="s">
        <v>350</v>
      </c>
      <c r="K50" s="150">
        <v>1348.75</v>
      </c>
      <c r="L50" s="150">
        <v>688.75</v>
      </c>
      <c r="M50" s="150">
        <v>896.25</v>
      </c>
      <c r="N50" s="150">
        <v>1035</v>
      </c>
      <c r="O50" s="150">
        <v>1035</v>
      </c>
      <c r="P50" s="150">
        <v>1035</v>
      </c>
      <c r="Q50" s="150">
        <v>1120</v>
      </c>
      <c r="R50" s="150">
        <v>1120</v>
      </c>
      <c r="S50" s="150">
        <v>1120</v>
      </c>
      <c r="T50" s="150">
        <v>1290</v>
      </c>
      <c r="U50" s="150">
        <v>1375</v>
      </c>
      <c r="V50" s="150">
        <v>1604</v>
      </c>
      <c r="W50" s="150">
        <v>1402</v>
      </c>
      <c r="X50" s="150">
        <v>1567</v>
      </c>
      <c r="Y50" s="150">
        <v>1554</v>
      </c>
      <c r="Z50" s="150">
        <v>1326</v>
      </c>
      <c r="AA50" s="150">
        <v>1514</v>
      </c>
      <c r="AB50" s="150">
        <v>1728.99</v>
      </c>
      <c r="AC50" s="150">
        <v>1894</v>
      </c>
      <c r="AD50" s="150">
        <v>24653.74</v>
      </c>
      <c r="AE50" s="150">
        <v>17494.989999999998</v>
      </c>
      <c r="AF50" s="150">
        <v>13667.75</v>
      </c>
      <c r="AG50" s="150">
        <v>10985.99</v>
      </c>
      <c r="AH50" s="149" t="s">
        <v>248</v>
      </c>
      <c r="AI50" s="149">
        <v>19</v>
      </c>
      <c r="AJ50" s="149" t="s">
        <v>516</v>
      </c>
    </row>
    <row r="51" spans="1:36">
      <c r="A51" s="149" t="s">
        <v>637</v>
      </c>
      <c r="B51" s="149" t="s">
        <v>509</v>
      </c>
      <c r="C51" s="149" t="s">
        <v>510</v>
      </c>
      <c r="D51" s="149" t="s">
        <v>512</v>
      </c>
      <c r="E51" s="149">
        <v>15</v>
      </c>
      <c r="F51" s="149" t="s">
        <v>514</v>
      </c>
      <c r="G51" s="149" t="s">
        <v>122</v>
      </c>
      <c r="H51" s="149">
        <v>31</v>
      </c>
      <c r="I51" s="150">
        <v>1290</v>
      </c>
      <c r="J51" s="149" t="s">
        <v>350</v>
      </c>
      <c r="K51" s="150">
        <v>770</v>
      </c>
      <c r="L51" s="150">
        <v>620</v>
      </c>
      <c r="M51" s="150">
        <v>620</v>
      </c>
      <c r="N51" s="150">
        <v>620</v>
      </c>
      <c r="O51" s="150">
        <v>810</v>
      </c>
      <c r="P51" s="150">
        <v>905</v>
      </c>
      <c r="Q51" s="150">
        <v>905</v>
      </c>
      <c r="R51" s="150">
        <v>1000</v>
      </c>
      <c r="S51" s="150">
        <v>3848</v>
      </c>
      <c r="T51" s="150">
        <v>1040</v>
      </c>
      <c r="U51" s="150">
        <v>1040</v>
      </c>
      <c r="V51" s="150">
        <v>1040</v>
      </c>
      <c r="W51" s="150">
        <v>1586</v>
      </c>
      <c r="X51" s="150">
        <v>1271</v>
      </c>
      <c r="Y51" s="150">
        <v>1271</v>
      </c>
      <c r="Z51" s="150">
        <v>1363</v>
      </c>
      <c r="AA51" s="150">
        <v>1290</v>
      </c>
      <c r="AB51" s="150">
        <v>1290</v>
      </c>
      <c r="AC51" s="150">
        <v>1290</v>
      </c>
      <c r="AD51" s="150">
        <v>22579</v>
      </c>
      <c r="AE51" s="150">
        <v>17329</v>
      </c>
      <c r="AF51" s="150">
        <v>13218</v>
      </c>
      <c r="AG51" s="150">
        <v>9361</v>
      </c>
      <c r="AH51" s="149" t="s">
        <v>248</v>
      </c>
      <c r="AI51" s="149">
        <v>19</v>
      </c>
      <c r="AJ51" s="149" t="s">
        <v>516</v>
      </c>
    </row>
    <row r="52" spans="1:36">
      <c r="A52" s="149" t="s">
        <v>639</v>
      </c>
      <c r="B52" s="149" t="s">
        <v>509</v>
      </c>
      <c r="C52" s="149" t="s">
        <v>510</v>
      </c>
      <c r="D52" s="149" t="s">
        <v>619</v>
      </c>
      <c r="E52" s="149">
        <v>18</v>
      </c>
      <c r="F52" s="149" t="s">
        <v>567</v>
      </c>
      <c r="G52" s="149" t="s">
        <v>205</v>
      </c>
      <c r="H52" s="149">
        <v>14</v>
      </c>
      <c r="I52" s="150">
        <v>901.66666666666663</v>
      </c>
      <c r="J52" s="149" t="s">
        <v>350</v>
      </c>
      <c r="K52" s="149" t="s">
        <v>350</v>
      </c>
      <c r="L52" s="149" t="s">
        <v>350</v>
      </c>
      <c r="M52" s="149" t="s">
        <v>350</v>
      </c>
      <c r="N52" s="149" t="s">
        <v>350</v>
      </c>
      <c r="O52" s="149" t="s">
        <v>350</v>
      </c>
      <c r="P52" s="150">
        <v>3345</v>
      </c>
      <c r="Q52" s="150">
        <v>1927.5</v>
      </c>
      <c r="R52" s="150">
        <v>1843.75</v>
      </c>
      <c r="S52" s="150">
        <v>2000</v>
      </c>
      <c r="T52" s="150">
        <v>1905</v>
      </c>
      <c r="U52" s="150">
        <v>2000</v>
      </c>
      <c r="V52" s="150">
        <v>1715</v>
      </c>
      <c r="W52" s="150">
        <v>1620</v>
      </c>
      <c r="X52" s="150">
        <v>1620</v>
      </c>
      <c r="Y52" s="150">
        <v>980</v>
      </c>
      <c r="Z52" s="150">
        <v>880</v>
      </c>
      <c r="AA52" s="150">
        <v>835</v>
      </c>
      <c r="AB52" s="150">
        <v>935</v>
      </c>
      <c r="AC52" s="150">
        <v>935</v>
      </c>
      <c r="AD52" s="150">
        <v>22541.25</v>
      </c>
      <c r="AE52" s="150">
        <v>17268.75</v>
      </c>
      <c r="AF52" s="150">
        <v>14736.25</v>
      </c>
      <c r="AG52" s="150">
        <v>7805</v>
      </c>
      <c r="AH52" s="149" t="s">
        <v>248</v>
      </c>
      <c r="AI52" s="149">
        <v>14</v>
      </c>
      <c r="AJ52" s="149" t="s">
        <v>516</v>
      </c>
    </row>
    <row r="53" spans="1:36">
      <c r="A53" s="149" t="s">
        <v>640</v>
      </c>
      <c r="B53" s="149" t="s">
        <v>509</v>
      </c>
      <c r="C53" s="149" t="s">
        <v>510</v>
      </c>
      <c r="D53" s="149" t="s">
        <v>350</v>
      </c>
      <c r="E53" s="149">
        <v>120</v>
      </c>
      <c r="F53" s="149" t="s">
        <v>514</v>
      </c>
      <c r="G53" s="149" t="s">
        <v>246</v>
      </c>
      <c r="H53" s="149">
        <v>3</v>
      </c>
      <c r="I53" s="150">
        <v>5728.666666666667</v>
      </c>
      <c r="J53" s="149" t="s">
        <v>350</v>
      </c>
      <c r="K53" s="149" t="s">
        <v>350</v>
      </c>
      <c r="L53" s="149" t="s">
        <v>350</v>
      </c>
      <c r="M53" s="149" t="s">
        <v>350</v>
      </c>
      <c r="N53" s="149" t="s">
        <v>350</v>
      </c>
      <c r="O53" s="149" t="s">
        <v>350</v>
      </c>
      <c r="P53" s="149" t="s">
        <v>350</v>
      </c>
      <c r="Q53" s="149" t="s">
        <v>350</v>
      </c>
      <c r="R53" s="149" t="s">
        <v>350</v>
      </c>
      <c r="S53" s="149" t="s">
        <v>350</v>
      </c>
      <c r="T53" s="149" t="s">
        <v>350</v>
      </c>
      <c r="U53" s="149" t="s">
        <v>350</v>
      </c>
      <c r="V53" s="149" t="s">
        <v>350</v>
      </c>
      <c r="W53" s="149" t="s">
        <v>350</v>
      </c>
      <c r="X53" s="149" t="s">
        <v>350</v>
      </c>
      <c r="Y53" s="149" t="s">
        <v>350</v>
      </c>
      <c r="Z53" s="149" t="s">
        <v>350</v>
      </c>
      <c r="AA53" s="150">
        <v>7806</v>
      </c>
      <c r="AB53" s="150">
        <v>5163</v>
      </c>
      <c r="AC53" s="150">
        <v>4217</v>
      </c>
      <c r="AD53" s="150">
        <v>17186</v>
      </c>
      <c r="AE53" s="150">
        <v>17186</v>
      </c>
      <c r="AF53" s="150">
        <v>0</v>
      </c>
      <c r="AG53" s="150">
        <v>17186</v>
      </c>
      <c r="AH53" s="149" t="s">
        <v>248</v>
      </c>
      <c r="AI53" s="149">
        <v>3</v>
      </c>
      <c r="AJ53" s="149" t="s">
        <v>516</v>
      </c>
    </row>
    <row r="54" spans="1:36">
      <c r="A54" s="149" t="s">
        <v>641</v>
      </c>
      <c r="B54" s="149" t="s">
        <v>509</v>
      </c>
      <c r="C54" s="149" t="s">
        <v>510</v>
      </c>
      <c r="D54" s="149" t="s">
        <v>512</v>
      </c>
      <c r="E54" s="149">
        <v>26</v>
      </c>
      <c r="F54" s="149" t="s">
        <v>514</v>
      </c>
      <c r="G54" s="149" t="s">
        <v>204</v>
      </c>
      <c r="H54" s="149">
        <v>15</v>
      </c>
      <c r="I54" s="150">
        <v>1827.3333333333333</v>
      </c>
      <c r="J54" s="149" t="s">
        <v>350</v>
      </c>
      <c r="K54" s="149" t="s">
        <v>350</v>
      </c>
      <c r="L54" s="149" t="s">
        <v>350</v>
      </c>
      <c r="M54" s="149" t="s">
        <v>350</v>
      </c>
      <c r="N54" s="149" t="s">
        <v>350</v>
      </c>
      <c r="O54" s="150">
        <v>1907.5</v>
      </c>
      <c r="P54" s="150">
        <v>1257.5</v>
      </c>
      <c r="Q54" s="150">
        <v>1257.5</v>
      </c>
      <c r="R54" s="150">
        <v>1335</v>
      </c>
      <c r="S54" s="150">
        <v>1050</v>
      </c>
      <c r="T54" s="150">
        <v>1050</v>
      </c>
      <c r="U54" s="150">
        <v>1050</v>
      </c>
      <c r="V54" s="150">
        <v>1050</v>
      </c>
      <c r="W54" s="150">
        <v>1145</v>
      </c>
      <c r="X54" s="150">
        <v>1700</v>
      </c>
      <c r="Y54" s="150">
        <v>1430</v>
      </c>
      <c r="Z54" s="150">
        <v>1525</v>
      </c>
      <c r="AA54" s="150">
        <v>1490</v>
      </c>
      <c r="AB54" s="150">
        <v>1858</v>
      </c>
      <c r="AC54" s="150">
        <v>2134</v>
      </c>
      <c r="AD54" s="150">
        <v>21239.5</v>
      </c>
      <c r="AE54" s="150">
        <v>16817</v>
      </c>
      <c r="AF54" s="150">
        <v>9957.5</v>
      </c>
      <c r="AG54" s="150">
        <v>11282</v>
      </c>
      <c r="AH54" s="149" t="s">
        <v>248</v>
      </c>
      <c r="AI54" s="149">
        <v>15</v>
      </c>
      <c r="AJ54" s="149" t="s">
        <v>516</v>
      </c>
    </row>
    <row r="55" spans="1:36">
      <c r="A55" s="149" t="s">
        <v>642</v>
      </c>
      <c r="B55" s="149" t="s">
        <v>509</v>
      </c>
      <c r="C55" s="149" t="s">
        <v>510</v>
      </c>
      <c r="D55" s="149" t="s">
        <v>512</v>
      </c>
      <c r="E55" s="149">
        <v>22</v>
      </c>
      <c r="F55" s="149" t="s">
        <v>514</v>
      </c>
      <c r="G55" s="149" t="s">
        <v>242</v>
      </c>
      <c r="H55" s="149">
        <v>7</v>
      </c>
      <c r="I55" s="150">
        <v>2498</v>
      </c>
      <c r="J55" s="149" t="s">
        <v>350</v>
      </c>
      <c r="K55" s="149" t="s">
        <v>350</v>
      </c>
      <c r="L55" s="149" t="s">
        <v>350</v>
      </c>
      <c r="M55" s="149" t="s">
        <v>350</v>
      </c>
      <c r="N55" s="149" t="s">
        <v>350</v>
      </c>
      <c r="O55" s="149" t="s">
        <v>350</v>
      </c>
      <c r="P55" s="149" t="s">
        <v>350</v>
      </c>
      <c r="Q55" s="149" t="s">
        <v>350</v>
      </c>
      <c r="R55" s="149" t="s">
        <v>350</v>
      </c>
      <c r="S55" s="149" t="s">
        <v>350</v>
      </c>
      <c r="T55" s="149" t="s">
        <v>350</v>
      </c>
      <c r="U55" s="149" t="s">
        <v>350</v>
      </c>
      <c r="V55" s="149" t="s">
        <v>350</v>
      </c>
      <c r="W55" s="150">
        <v>3268</v>
      </c>
      <c r="X55" s="150">
        <v>1759</v>
      </c>
      <c r="Y55" s="150">
        <v>1759</v>
      </c>
      <c r="Z55" s="150">
        <v>1838</v>
      </c>
      <c r="AA55" s="150">
        <v>2498</v>
      </c>
      <c r="AB55" s="150">
        <v>2498</v>
      </c>
      <c r="AC55" s="150">
        <v>2498</v>
      </c>
      <c r="AD55" s="150">
        <v>16118</v>
      </c>
      <c r="AE55" s="150">
        <v>16118</v>
      </c>
      <c r="AF55" s="150">
        <v>0</v>
      </c>
      <c r="AG55" s="150">
        <v>16118</v>
      </c>
      <c r="AH55" s="149" t="s">
        <v>248</v>
      </c>
      <c r="AI55" s="149">
        <v>7</v>
      </c>
      <c r="AJ55" s="149" t="s">
        <v>516</v>
      </c>
    </row>
    <row r="56" spans="1:36">
      <c r="A56" s="149" t="s">
        <v>643</v>
      </c>
      <c r="B56" s="149" t="s">
        <v>574</v>
      </c>
      <c r="C56" s="149" t="s">
        <v>644</v>
      </c>
      <c r="D56" s="149" t="s">
        <v>350</v>
      </c>
      <c r="E56" s="149" t="s">
        <v>350</v>
      </c>
      <c r="F56" s="149" t="s">
        <v>647</v>
      </c>
      <c r="G56" s="149" t="s">
        <v>646</v>
      </c>
      <c r="H56" s="149">
        <v>63</v>
      </c>
      <c r="I56" s="150">
        <v>1330</v>
      </c>
      <c r="J56" s="149" t="s">
        <v>634</v>
      </c>
      <c r="K56" s="150">
        <v>1390</v>
      </c>
      <c r="L56" s="150">
        <v>1300</v>
      </c>
      <c r="M56" s="150">
        <v>1300</v>
      </c>
      <c r="N56" s="150">
        <v>1300</v>
      </c>
      <c r="O56" s="150">
        <v>1300</v>
      </c>
      <c r="P56" s="150">
        <v>1300</v>
      </c>
      <c r="Q56" s="150">
        <v>1300</v>
      </c>
      <c r="R56" s="150">
        <v>1300</v>
      </c>
      <c r="S56" s="150">
        <v>1300</v>
      </c>
      <c r="T56" s="150">
        <v>1300</v>
      </c>
      <c r="U56" s="150">
        <v>1300</v>
      </c>
      <c r="V56" s="150">
        <v>1300</v>
      </c>
      <c r="W56" s="150">
        <v>1330</v>
      </c>
      <c r="X56" s="150">
        <v>1375</v>
      </c>
      <c r="Y56" s="150">
        <v>1345</v>
      </c>
      <c r="Z56" s="150">
        <v>1330</v>
      </c>
      <c r="AA56" s="150">
        <v>1330</v>
      </c>
      <c r="AB56" s="150">
        <v>1330</v>
      </c>
      <c r="AC56" s="150">
        <v>1330</v>
      </c>
      <c r="AD56" s="150">
        <v>25060</v>
      </c>
      <c r="AE56" s="150">
        <v>15870</v>
      </c>
      <c r="AF56" s="150">
        <v>15690</v>
      </c>
      <c r="AG56" s="150">
        <v>9370</v>
      </c>
      <c r="AH56" s="149" t="s">
        <v>248</v>
      </c>
      <c r="AI56" s="149">
        <v>19</v>
      </c>
      <c r="AJ56" s="149" t="s">
        <v>516</v>
      </c>
    </row>
    <row r="57" spans="1:36">
      <c r="A57" s="149" t="s">
        <v>651</v>
      </c>
      <c r="B57" s="149" t="s">
        <v>509</v>
      </c>
      <c r="C57" s="149" t="s">
        <v>510</v>
      </c>
      <c r="D57" s="149" t="s">
        <v>512</v>
      </c>
      <c r="E57" s="149">
        <v>42</v>
      </c>
      <c r="F57" s="149" t="s">
        <v>514</v>
      </c>
      <c r="G57" s="149" t="s">
        <v>200</v>
      </c>
      <c r="H57" s="149">
        <v>19</v>
      </c>
      <c r="I57" s="150">
        <v>1861.6666666666667</v>
      </c>
      <c r="J57" s="149" t="s">
        <v>350</v>
      </c>
      <c r="K57" s="150">
        <v>1195</v>
      </c>
      <c r="L57" s="150">
        <v>595</v>
      </c>
      <c r="M57" s="150">
        <v>595</v>
      </c>
      <c r="N57" s="150">
        <v>700</v>
      </c>
      <c r="O57" s="150">
        <v>700</v>
      </c>
      <c r="P57" s="150">
        <v>700</v>
      </c>
      <c r="Q57" s="150">
        <v>700</v>
      </c>
      <c r="R57" s="150">
        <v>850</v>
      </c>
      <c r="S57" s="150">
        <v>1075</v>
      </c>
      <c r="T57" s="150">
        <v>1075</v>
      </c>
      <c r="U57" s="150">
        <v>1075</v>
      </c>
      <c r="V57" s="150">
        <v>1150</v>
      </c>
      <c r="W57" s="150">
        <v>1182</v>
      </c>
      <c r="X57" s="150">
        <v>1512</v>
      </c>
      <c r="Y57" s="150">
        <v>1115</v>
      </c>
      <c r="Z57" s="150">
        <v>1249</v>
      </c>
      <c r="AA57" s="150">
        <v>1584</v>
      </c>
      <c r="AB57" s="150">
        <v>1881</v>
      </c>
      <c r="AC57" s="150">
        <v>2120</v>
      </c>
      <c r="AD57" s="150">
        <v>21053</v>
      </c>
      <c r="AE57" s="150">
        <v>15868</v>
      </c>
      <c r="AF57" s="150">
        <v>10410</v>
      </c>
      <c r="AG57" s="150">
        <v>10643</v>
      </c>
      <c r="AH57" s="149" t="s">
        <v>248</v>
      </c>
      <c r="AI57" s="149">
        <v>19</v>
      </c>
      <c r="AJ57" s="149" t="s">
        <v>516</v>
      </c>
    </row>
    <row r="58" spans="1:36">
      <c r="A58" s="149" t="s">
        <v>653</v>
      </c>
      <c r="B58" s="149" t="s">
        <v>509</v>
      </c>
      <c r="C58" s="149" t="s">
        <v>510</v>
      </c>
      <c r="D58" s="149" t="s">
        <v>512</v>
      </c>
      <c r="E58" s="149">
        <v>16</v>
      </c>
      <c r="F58" s="149" t="s">
        <v>514</v>
      </c>
      <c r="G58" s="149" t="s">
        <v>132</v>
      </c>
      <c r="H58" s="149">
        <v>21</v>
      </c>
      <c r="I58" s="150">
        <v>1218.3333333333333</v>
      </c>
      <c r="J58" s="149" t="s">
        <v>350</v>
      </c>
      <c r="K58" s="150">
        <v>1168.75</v>
      </c>
      <c r="L58" s="150">
        <v>1450</v>
      </c>
      <c r="M58" s="150">
        <v>1450</v>
      </c>
      <c r="N58" s="150">
        <v>1300</v>
      </c>
      <c r="O58" s="150">
        <v>1525</v>
      </c>
      <c r="P58" s="150">
        <v>1525</v>
      </c>
      <c r="Q58" s="150">
        <v>1300</v>
      </c>
      <c r="R58" s="150">
        <v>1300</v>
      </c>
      <c r="S58" s="150">
        <v>1450</v>
      </c>
      <c r="T58" s="150">
        <v>1450</v>
      </c>
      <c r="U58" s="150">
        <v>1280</v>
      </c>
      <c r="V58" s="150">
        <v>1215</v>
      </c>
      <c r="W58" s="150">
        <v>1085</v>
      </c>
      <c r="X58" s="150">
        <v>1225</v>
      </c>
      <c r="Y58" s="150">
        <v>1150</v>
      </c>
      <c r="Z58" s="150">
        <v>1225</v>
      </c>
      <c r="AA58" s="150">
        <v>1225</v>
      </c>
      <c r="AB58" s="150">
        <v>1280</v>
      </c>
      <c r="AC58" s="150">
        <v>1150</v>
      </c>
      <c r="AD58" s="150">
        <v>24753.75</v>
      </c>
      <c r="AE58" s="150">
        <v>15035</v>
      </c>
      <c r="AF58" s="150">
        <v>16413.75</v>
      </c>
      <c r="AG58" s="150">
        <v>8340</v>
      </c>
      <c r="AH58" s="149" t="s">
        <v>248</v>
      </c>
      <c r="AI58" s="149">
        <v>19</v>
      </c>
      <c r="AJ58" s="149" t="s">
        <v>516</v>
      </c>
    </row>
    <row r="59" spans="1:36">
      <c r="A59" s="149" t="s">
        <v>654</v>
      </c>
      <c r="B59" s="149" t="s">
        <v>509</v>
      </c>
      <c r="C59" s="149" t="s">
        <v>510</v>
      </c>
      <c r="D59" s="149" t="s">
        <v>628</v>
      </c>
      <c r="E59" s="149">
        <v>26</v>
      </c>
      <c r="F59" s="149" t="s">
        <v>514</v>
      </c>
      <c r="G59" s="149" t="s">
        <v>211</v>
      </c>
      <c r="H59" s="149">
        <v>8</v>
      </c>
      <c r="I59" s="150">
        <v>1709.3333333333333</v>
      </c>
      <c r="J59" s="149" t="s">
        <v>350</v>
      </c>
      <c r="K59" s="149" t="s">
        <v>350</v>
      </c>
      <c r="L59" s="149" t="s">
        <v>350</v>
      </c>
      <c r="M59" s="149" t="s">
        <v>350</v>
      </c>
      <c r="N59" s="149" t="s">
        <v>350</v>
      </c>
      <c r="O59" s="149" t="s">
        <v>350</v>
      </c>
      <c r="P59" s="149" t="s">
        <v>350</v>
      </c>
      <c r="Q59" s="149" t="s">
        <v>350</v>
      </c>
      <c r="R59" s="149" t="s">
        <v>350</v>
      </c>
      <c r="S59" s="149" t="s">
        <v>350</v>
      </c>
      <c r="T59" s="149" t="s">
        <v>350</v>
      </c>
      <c r="U59" s="149" t="s">
        <v>350</v>
      </c>
      <c r="V59" s="150">
        <v>2722</v>
      </c>
      <c r="W59" s="150">
        <v>1636</v>
      </c>
      <c r="X59" s="150">
        <v>1636</v>
      </c>
      <c r="Y59" s="150">
        <v>1636</v>
      </c>
      <c r="Z59" s="150">
        <v>1636</v>
      </c>
      <c r="AA59" s="150">
        <v>1636</v>
      </c>
      <c r="AB59" s="150">
        <v>1664</v>
      </c>
      <c r="AC59" s="150">
        <v>1828</v>
      </c>
      <c r="AD59" s="150">
        <v>14394</v>
      </c>
      <c r="AE59" s="150">
        <v>14394</v>
      </c>
      <c r="AF59" s="150">
        <v>2722</v>
      </c>
      <c r="AG59" s="150">
        <v>11672</v>
      </c>
      <c r="AH59" s="149" t="s">
        <v>248</v>
      </c>
      <c r="AI59" s="149">
        <v>8</v>
      </c>
      <c r="AJ59" s="149" t="s">
        <v>516</v>
      </c>
    </row>
    <row r="60" spans="1:36">
      <c r="A60" s="149" t="s">
        <v>656</v>
      </c>
      <c r="B60" s="149" t="s">
        <v>509</v>
      </c>
      <c r="C60" s="149" t="s">
        <v>510</v>
      </c>
      <c r="D60" s="149" t="s">
        <v>512</v>
      </c>
      <c r="E60" s="149">
        <v>32</v>
      </c>
      <c r="F60" s="149" t="s">
        <v>514</v>
      </c>
      <c r="G60" s="149" t="s">
        <v>242</v>
      </c>
      <c r="H60" s="149">
        <v>7</v>
      </c>
      <c r="I60" s="150">
        <v>1838.3333333333333</v>
      </c>
      <c r="J60" s="149" t="s">
        <v>350</v>
      </c>
      <c r="K60" s="149" t="s">
        <v>350</v>
      </c>
      <c r="L60" s="149" t="s">
        <v>350</v>
      </c>
      <c r="M60" s="149" t="s">
        <v>350</v>
      </c>
      <c r="N60" s="149" t="s">
        <v>350</v>
      </c>
      <c r="O60" s="149" t="s">
        <v>350</v>
      </c>
      <c r="P60" s="149" t="s">
        <v>350</v>
      </c>
      <c r="Q60" s="149" t="s">
        <v>350</v>
      </c>
      <c r="R60" s="149" t="s">
        <v>350</v>
      </c>
      <c r="S60" s="149" t="s">
        <v>350</v>
      </c>
      <c r="T60" s="149" t="s">
        <v>350</v>
      </c>
      <c r="U60" s="149" t="s">
        <v>350</v>
      </c>
      <c r="V60" s="149" t="s">
        <v>350</v>
      </c>
      <c r="W60" s="150">
        <v>3220</v>
      </c>
      <c r="X60" s="150">
        <v>2085</v>
      </c>
      <c r="Y60" s="150">
        <v>1660</v>
      </c>
      <c r="Z60" s="150">
        <v>1855</v>
      </c>
      <c r="AA60" s="150">
        <v>1855</v>
      </c>
      <c r="AB60" s="150">
        <v>1855</v>
      </c>
      <c r="AC60" s="150">
        <v>1805</v>
      </c>
      <c r="AD60" s="150">
        <v>14335</v>
      </c>
      <c r="AE60" s="150">
        <v>14335</v>
      </c>
      <c r="AF60" s="150">
        <v>0</v>
      </c>
      <c r="AG60" s="150">
        <v>14335</v>
      </c>
      <c r="AH60" s="149" t="s">
        <v>248</v>
      </c>
      <c r="AI60" s="149">
        <v>7</v>
      </c>
      <c r="AJ60" s="149" t="s">
        <v>516</v>
      </c>
    </row>
    <row r="61" spans="1:36">
      <c r="A61" s="149" t="s">
        <v>657</v>
      </c>
      <c r="B61" s="149" t="s">
        <v>509</v>
      </c>
      <c r="C61" s="149" t="s">
        <v>510</v>
      </c>
      <c r="D61" s="149" t="s">
        <v>512</v>
      </c>
      <c r="E61" s="149">
        <v>15</v>
      </c>
      <c r="F61" s="149" t="s">
        <v>514</v>
      </c>
      <c r="G61" s="149" t="s">
        <v>132</v>
      </c>
      <c r="H61" s="149">
        <v>21</v>
      </c>
      <c r="I61" s="150">
        <v>1208</v>
      </c>
      <c r="J61" s="149" t="s">
        <v>350</v>
      </c>
      <c r="K61" s="150">
        <v>658.75</v>
      </c>
      <c r="L61" s="150">
        <v>910</v>
      </c>
      <c r="M61" s="150">
        <v>850</v>
      </c>
      <c r="N61" s="150">
        <v>850</v>
      </c>
      <c r="O61" s="150">
        <v>925</v>
      </c>
      <c r="P61" s="150">
        <v>925</v>
      </c>
      <c r="Q61" s="150">
        <v>925</v>
      </c>
      <c r="R61" s="150">
        <v>925</v>
      </c>
      <c r="S61" s="150">
        <v>1000</v>
      </c>
      <c r="T61" s="150">
        <v>1120</v>
      </c>
      <c r="U61" s="150">
        <v>1205</v>
      </c>
      <c r="V61" s="150">
        <v>1205</v>
      </c>
      <c r="W61" s="150">
        <v>1154</v>
      </c>
      <c r="X61" s="150">
        <v>1589</v>
      </c>
      <c r="Y61" s="150">
        <v>1154</v>
      </c>
      <c r="Z61" s="150">
        <v>1154</v>
      </c>
      <c r="AA61" s="150">
        <v>1154</v>
      </c>
      <c r="AB61" s="150">
        <v>1235</v>
      </c>
      <c r="AC61" s="150">
        <v>1235</v>
      </c>
      <c r="AD61" s="150">
        <v>20173.75</v>
      </c>
      <c r="AE61" s="150">
        <v>14130</v>
      </c>
      <c r="AF61" s="150">
        <v>11498.75</v>
      </c>
      <c r="AG61" s="150">
        <v>8675</v>
      </c>
      <c r="AH61" s="149" t="s">
        <v>248</v>
      </c>
      <c r="AI61" s="149">
        <v>19</v>
      </c>
      <c r="AJ61" s="149" t="s">
        <v>516</v>
      </c>
    </row>
    <row r="62" spans="1:36">
      <c r="A62" s="149" t="s">
        <v>658</v>
      </c>
      <c r="B62" s="149" t="s">
        <v>509</v>
      </c>
      <c r="C62" s="149" t="s">
        <v>510</v>
      </c>
      <c r="D62" s="149" t="s">
        <v>512</v>
      </c>
      <c r="E62" s="149">
        <v>16</v>
      </c>
      <c r="F62" s="149" t="s">
        <v>514</v>
      </c>
      <c r="G62" s="149" t="s">
        <v>122</v>
      </c>
      <c r="H62" s="149">
        <v>31</v>
      </c>
      <c r="I62" s="150">
        <v>1169.3333333333333</v>
      </c>
      <c r="J62" s="149" t="s">
        <v>350</v>
      </c>
      <c r="K62" s="150">
        <v>1295</v>
      </c>
      <c r="L62" s="150">
        <v>950</v>
      </c>
      <c r="M62" s="150">
        <v>1025</v>
      </c>
      <c r="N62" s="150">
        <v>1025</v>
      </c>
      <c r="O62" s="150">
        <v>1025</v>
      </c>
      <c r="P62" s="150">
        <v>1100</v>
      </c>
      <c r="Q62" s="150">
        <v>1100</v>
      </c>
      <c r="R62" s="150">
        <v>1100</v>
      </c>
      <c r="S62" s="150">
        <v>1025</v>
      </c>
      <c r="T62" s="150">
        <v>1025</v>
      </c>
      <c r="U62" s="150">
        <v>1025</v>
      </c>
      <c r="V62" s="150">
        <v>1100</v>
      </c>
      <c r="W62" s="150">
        <v>1438</v>
      </c>
      <c r="X62" s="150">
        <v>1080</v>
      </c>
      <c r="Y62" s="150">
        <v>1080</v>
      </c>
      <c r="Z62" s="150">
        <v>1080</v>
      </c>
      <c r="AA62" s="150">
        <v>1147</v>
      </c>
      <c r="AB62" s="150">
        <v>1214</v>
      </c>
      <c r="AC62" s="150">
        <v>1147</v>
      </c>
      <c r="AD62" s="150">
        <v>20981</v>
      </c>
      <c r="AE62" s="150">
        <v>13461</v>
      </c>
      <c r="AF62" s="150">
        <v>12795</v>
      </c>
      <c r="AG62" s="150">
        <v>8186</v>
      </c>
      <c r="AH62" s="149" t="s">
        <v>248</v>
      </c>
      <c r="AI62" s="149">
        <v>19</v>
      </c>
      <c r="AJ62" s="149" t="s">
        <v>516</v>
      </c>
    </row>
    <row r="63" spans="1:36">
      <c r="A63" s="149" t="s">
        <v>659</v>
      </c>
      <c r="B63" s="149" t="s">
        <v>509</v>
      </c>
      <c r="C63" s="149" t="s">
        <v>510</v>
      </c>
      <c r="D63" s="149" t="s">
        <v>512</v>
      </c>
      <c r="E63" s="149">
        <v>44</v>
      </c>
      <c r="F63" s="149" t="s">
        <v>514</v>
      </c>
      <c r="G63" s="149" t="s">
        <v>245</v>
      </c>
      <c r="H63" s="149">
        <v>4</v>
      </c>
      <c r="I63" s="150">
        <v>2637</v>
      </c>
      <c r="J63" s="149" t="s">
        <v>350</v>
      </c>
      <c r="K63" s="149" t="s">
        <v>350</v>
      </c>
      <c r="L63" s="149" t="s">
        <v>350</v>
      </c>
      <c r="M63" s="149" t="s">
        <v>350</v>
      </c>
      <c r="N63" s="149" t="s">
        <v>350</v>
      </c>
      <c r="O63" s="149" t="s">
        <v>350</v>
      </c>
      <c r="P63" s="149" t="s">
        <v>350</v>
      </c>
      <c r="Q63" s="149" t="s">
        <v>350</v>
      </c>
      <c r="R63" s="149" t="s">
        <v>350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50">
        <v>5354</v>
      </c>
      <c r="AA63" s="150">
        <v>2561</v>
      </c>
      <c r="AB63" s="150">
        <v>2675</v>
      </c>
      <c r="AC63" s="150">
        <v>2675</v>
      </c>
      <c r="AD63" s="150">
        <v>13265</v>
      </c>
      <c r="AE63" s="150">
        <v>13265</v>
      </c>
      <c r="AF63" s="150">
        <v>0</v>
      </c>
      <c r="AG63" s="150">
        <v>13265</v>
      </c>
      <c r="AH63" s="149" t="s">
        <v>248</v>
      </c>
      <c r="AI63" s="149">
        <v>4</v>
      </c>
      <c r="AJ63" s="149" t="s">
        <v>516</v>
      </c>
    </row>
    <row r="64" spans="1:36">
      <c r="A64" s="149" t="s">
        <v>661</v>
      </c>
      <c r="B64" s="149" t="s">
        <v>509</v>
      </c>
      <c r="C64" s="149" t="s">
        <v>510</v>
      </c>
      <c r="D64" s="149" t="s">
        <v>512</v>
      </c>
      <c r="E64" s="149">
        <v>13</v>
      </c>
      <c r="F64" s="149" t="s">
        <v>514</v>
      </c>
      <c r="G64" s="149" t="s">
        <v>132</v>
      </c>
      <c r="H64" s="149">
        <v>21</v>
      </c>
      <c r="I64" s="150">
        <v>1237</v>
      </c>
      <c r="J64" s="149" t="s">
        <v>350</v>
      </c>
      <c r="K64" s="150">
        <v>410.75</v>
      </c>
      <c r="L64" s="150">
        <v>474</v>
      </c>
      <c r="M64" s="150">
        <v>474</v>
      </c>
      <c r="N64" s="150">
        <v>632</v>
      </c>
      <c r="O64" s="150">
        <v>632</v>
      </c>
      <c r="P64" s="149" t="s">
        <v>350</v>
      </c>
      <c r="Q64" s="150">
        <v>700</v>
      </c>
      <c r="R64" s="150">
        <v>850</v>
      </c>
      <c r="S64" s="150">
        <v>850</v>
      </c>
      <c r="T64" s="150">
        <v>850</v>
      </c>
      <c r="U64" s="150">
        <v>1075</v>
      </c>
      <c r="V64" s="150">
        <v>1075</v>
      </c>
      <c r="W64" s="150">
        <v>1225</v>
      </c>
      <c r="X64" s="150">
        <v>1230</v>
      </c>
      <c r="Y64" s="150">
        <v>1220</v>
      </c>
      <c r="Z64" s="150">
        <v>1075</v>
      </c>
      <c r="AA64" s="150">
        <v>1225</v>
      </c>
      <c r="AB64" s="150">
        <v>1225</v>
      </c>
      <c r="AC64" s="150">
        <v>1261</v>
      </c>
      <c r="AD64" s="150">
        <v>16483.75</v>
      </c>
      <c r="AE64" s="150">
        <v>13161</v>
      </c>
      <c r="AF64" s="150">
        <v>8022.75</v>
      </c>
      <c r="AG64" s="150">
        <v>8461</v>
      </c>
      <c r="AH64" s="149" t="s">
        <v>248</v>
      </c>
      <c r="AI64" s="149">
        <v>18</v>
      </c>
      <c r="AJ64" s="149" t="s">
        <v>516</v>
      </c>
    </row>
    <row r="65" spans="1:36">
      <c r="A65" s="149" t="s">
        <v>662</v>
      </c>
      <c r="B65" s="149" t="s">
        <v>19</v>
      </c>
      <c r="C65" s="149" t="s">
        <v>510</v>
      </c>
      <c r="D65" s="149" t="s">
        <v>628</v>
      </c>
      <c r="E65" s="149">
        <v>51</v>
      </c>
      <c r="F65" s="149" t="s">
        <v>514</v>
      </c>
      <c r="G65" s="149" t="s">
        <v>244</v>
      </c>
      <c r="H65" s="149">
        <v>5</v>
      </c>
      <c r="I65" s="150">
        <v>2178.3333333333335</v>
      </c>
      <c r="J65" s="149" t="s">
        <v>350</v>
      </c>
      <c r="K65" s="149" t="s">
        <v>350</v>
      </c>
      <c r="L65" s="149" t="s">
        <v>350</v>
      </c>
      <c r="M65" s="149" t="s">
        <v>350</v>
      </c>
      <c r="N65" s="149" t="s">
        <v>350</v>
      </c>
      <c r="O65" s="149" t="s">
        <v>350</v>
      </c>
      <c r="P65" s="149" t="s">
        <v>350</v>
      </c>
      <c r="Q65" s="149" t="s">
        <v>350</v>
      </c>
      <c r="R65" s="149" t="s">
        <v>350</v>
      </c>
      <c r="S65" s="149" t="s">
        <v>350</v>
      </c>
      <c r="T65" s="149" t="s">
        <v>350</v>
      </c>
      <c r="U65" s="149" t="s">
        <v>350</v>
      </c>
      <c r="V65" s="149" t="s">
        <v>350</v>
      </c>
      <c r="W65" s="149" t="s">
        <v>350</v>
      </c>
      <c r="X65" s="149" t="s">
        <v>350</v>
      </c>
      <c r="Y65" s="150">
        <v>4229</v>
      </c>
      <c r="Z65" s="150">
        <v>2293</v>
      </c>
      <c r="AA65" s="150">
        <v>2349</v>
      </c>
      <c r="AB65" s="150">
        <v>2429</v>
      </c>
      <c r="AC65" s="150">
        <v>1757</v>
      </c>
      <c r="AD65" s="150">
        <v>13057</v>
      </c>
      <c r="AE65" s="150">
        <v>13057</v>
      </c>
      <c r="AF65" s="150">
        <v>0</v>
      </c>
      <c r="AG65" s="150">
        <v>13057</v>
      </c>
      <c r="AH65" s="149" t="s">
        <v>248</v>
      </c>
      <c r="AI65" s="149">
        <v>5</v>
      </c>
      <c r="AJ65" s="149" t="s">
        <v>516</v>
      </c>
    </row>
    <row r="66" spans="1:36">
      <c r="A66" s="149" t="s">
        <v>666</v>
      </c>
      <c r="B66" s="149" t="s">
        <v>509</v>
      </c>
      <c r="C66" s="149" t="s">
        <v>510</v>
      </c>
      <c r="D66" s="149" t="s">
        <v>512</v>
      </c>
      <c r="E66" s="149">
        <v>22</v>
      </c>
      <c r="F66" s="149" t="s">
        <v>514</v>
      </c>
      <c r="G66" s="149" t="s">
        <v>667</v>
      </c>
      <c r="H66" s="149">
        <v>41</v>
      </c>
      <c r="I66" s="150">
        <v>1340.3333333333333</v>
      </c>
      <c r="J66" s="149" t="s">
        <v>350</v>
      </c>
      <c r="K66" s="150">
        <v>985</v>
      </c>
      <c r="L66" s="150">
        <v>790</v>
      </c>
      <c r="M66" s="150">
        <v>825</v>
      </c>
      <c r="N66" s="150">
        <v>825</v>
      </c>
      <c r="O66" s="150">
        <v>825</v>
      </c>
      <c r="P66" s="150">
        <v>825</v>
      </c>
      <c r="Q66" s="150">
        <v>900</v>
      </c>
      <c r="R66" s="150">
        <v>900</v>
      </c>
      <c r="S66" s="150">
        <v>900</v>
      </c>
      <c r="T66" s="150">
        <v>975</v>
      </c>
      <c r="U66" s="150">
        <v>525</v>
      </c>
      <c r="V66" s="150">
        <v>900</v>
      </c>
      <c r="W66" s="150">
        <v>1050</v>
      </c>
      <c r="X66" s="150">
        <v>1185</v>
      </c>
      <c r="Y66" s="150">
        <v>1034</v>
      </c>
      <c r="Z66" s="150">
        <v>1188</v>
      </c>
      <c r="AA66" s="150">
        <v>1188</v>
      </c>
      <c r="AB66" s="150">
        <v>1316</v>
      </c>
      <c r="AC66" s="150">
        <v>1517</v>
      </c>
      <c r="AD66" s="150">
        <v>18653</v>
      </c>
      <c r="AE66" s="150">
        <v>12678</v>
      </c>
      <c r="AF66" s="150">
        <v>10175</v>
      </c>
      <c r="AG66" s="150">
        <v>8478</v>
      </c>
      <c r="AH66" s="149" t="s">
        <v>248</v>
      </c>
      <c r="AI66" s="149">
        <v>19</v>
      </c>
      <c r="AJ66" s="149" t="s">
        <v>516</v>
      </c>
    </row>
    <row r="67" spans="1:36">
      <c r="A67" s="149" t="s">
        <v>668</v>
      </c>
      <c r="B67" s="149" t="s">
        <v>574</v>
      </c>
      <c r="C67" s="149" t="s">
        <v>669</v>
      </c>
      <c r="D67" s="149" t="s">
        <v>350</v>
      </c>
      <c r="E67" s="149" t="s">
        <v>350</v>
      </c>
      <c r="F67" s="149" t="s">
        <v>647</v>
      </c>
      <c r="G67" s="149" t="s">
        <v>632</v>
      </c>
      <c r="H67" s="149">
        <v>42</v>
      </c>
      <c r="I67" s="150">
        <v>1685.9466666666667</v>
      </c>
      <c r="J67" s="149" t="s">
        <v>242</v>
      </c>
      <c r="K67" s="150">
        <v>2210</v>
      </c>
      <c r="L67" s="150">
        <v>3529.6</v>
      </c>
      <c r="M67" s="150">
        <v>2550</v>
      </c>
      <c r="N67" s="150">
        <v>2550</v>
      </c>
      <c r="O67" s="150">
        <v>2707.94</v>
      </c>
      <c r="P67" s="150">
        <v>2635</v>
      </c>
      <c r="Q67" s="150">
        <v>2621.71</v>
      </c>
      <c r="R67" s="150">
        <v>2713.69</v>
      </c>
      <c r="S67" s="150">
        <v>2404</v>
      </c>
      <c r="T67" s="150">
        <v>2404</v>
      </c>
      <c r="U67" s="150">
        <v>2404</v>
      </c>
      <c r="V67" s="150">
        <v>2404</v>
      </c>
      <c r="W67" s="150">
        <v>249.84</v>
      </c>
      <c r="X67" s="149" t="s">
        <v>350</v>
      </c>
      <c r="Y67" s="149" t="s">
        <v>350</v>
      </c>
      <c r="Z67" s="149" t="s">
        <v>350</v>
      </c>
      <c r="AA67" s="149" t="s">
        <v>350</v>
      </c>
      <c r="AB67" s="149" t="s">
        <v>350</v>
      </c>
      <c r="AC67" s="149" t="s">
        <v>350</v>
      </c>
      <c r="AD67" s="150">
        <v>31383.78</v>
      </c>
      <c r="AE67" s="150">
        <v>12579.53</v>
      </c>
      <c r="AF67" s="150">
        <v>31133.94</v>
      </c>
      <c r="AG67" s="150">
        <v>249.84</v>
      </c>
      <c r="AH67" s="149" t="s">
        <v>242</v>
      </c>
      <c r="AI67" s="149">
        <v>13</v>
      </c>
      <c r="AJ67" s="149" t="s">
        <v>517</v>
      </c>
    </row>
    <row r="68" spans="1:36">
      <c r="A68" s="149" t="s">
        <v>670</v>
      </c>
      <c r="B68" s="149" t="s">
        <v>509</v>
      </c>
      <c r="C68" s="149" t="s">
        <v>510</v>
      </c>
      <c r="D68" s="149" t="s">
        <v>512</v>
      </c>
      <c r="E68" s="149">
        <v>19</v>
      </c>
      <c r="F68" s="149" t="s">
        <v>514</v>
      </c>
      <c r="G68" s="149" t="s">
        <v>208</v>
      </c>
      <c r="H68" s="149">
        <v>11</v>
      </c>
      <c r="I68" s="150">
        <v>1335</v>
      </c>
      <c r="J68" s="149" t="s">
        <v>350</v>
      </c>
      <c r="K68" s="149" t="s">
        <v>350</v>
      </c>
      <c r="L68" s="149" t="s">
        <v>350</v>
      </c>
      <c r="M68" s="149" t="s">
        <v>350</v>
      </c>
      <c r="N68" s="149" t="s">
        <v>350</v>
      </c>
      <c r="O68" s="149" t="s">
        <v>350</v>
      </c>
      <c r="P68" s="149" t="s">
        <v>350</v>
      </c>
      <c r="Q68" s="149" t="s">
        <v>350</v>
      </c>
      <c r="R68" s="149" t="s">
        <v>350</v>
      </c>
      <c r="S68" s="150">
        <v>1920</v>
      </c>
      <c r="T68" s="150">
        <v>1140</v>
      </c>
      <c r="U68" s="150">
        <v>0</v>
      </c>
      <c r="V68" s="150">
        <v>945</v>
      </c>
      <c r="W68" s="150">
        <v>1075</v>
      </c>
      <c r="X68" s="150">
        <v>1150</v>
      </c>
      <c r="Y68" s="150">
        <v>1075</v>
      </c>
      <c r="Z68" s="150">
        <v>1140</v>
      </c>
      <c r="AA68" s="150">
        <v>1335</v>
      </c>
      <c r="AB68" s="150">
        <v>1335</v>
      </c>
      <c r="AC68" s="150">
        <v>1335</v>
      </c>
      <c r="AD68" s="150">
        <v>12450</v>
      </c>
      <c r="AE68" s="150">
        <v>12450</v>
      </c>
      <c r="AF68" s="150">
        <v>4005</v>
      </c>
      <c r="AG68" s="150">
        <v>8445</v>
      </c>
      <c r="AH68" s="149" t="s">
        <v>248</v>
      </c>
      <c r="AI68" s="149">
        <v>10</v>
      </c>
      <c r="AJ68" s="149" t="s">
        <v>516</v>
      </c>
    </row>
    <row r="69" spans="1:36">
      <c r="A69" s="149" t="s">
        <v>671</v>
      </c>
      <c r="B69" s="149" t="s">
        <v>509</v>
      </c>
      <c r="C69" s="149" t="s">
        <v>510</v>
      </c>
      <c r="D69" s="149" t="s">
        <v>512</v>
      </c>
      <c r="E69" s="149">
        <v>17</v>
      </c>
      <c r="F69" s="149" t="s">
        <v>567</v>
      </c>
      <c r="G69" s="149" t="s">
        <v>127</v>
      </c>
      <c r="H69" s="149">
        <v>26</v>
      </c>
      <c r="I69" s="150">
        <v>1129.3333333333333</v>
      </c>
      <c r="J69" s="149" t="s">
        <v>350</v>
      </c>
      <c r="K69" s="150">
        <v>553</v>
      </c>
      <c r="L69" s="150">
        <v>628</v>
      </c>
      <c r="M69" s="150">
        <v>553</v>
      </c>
      <c r="N69" s="150">
        <v>553</v>
      </c>
      <c r="O69" s="150">
        <v>632</v>
      </c>
      <c r="P69" s="150">
        <v>700</v>
      </c>
      <c r="Q69" s="150">
        <v>775</v>
      </c>
      <c r="R69" s="150">
        <v>775</v>
      </c>
      <c r="S69" s="150">
        <v>775</v>
      </c>
      <c r="T69" s="150">
        <v>850</v>
      </c>
      <c r="U69" s="150">
        <v>1075</v>
      </c>
      <c r="V69" s="150">
        <v>1000</v>
      </c>
      <c r="W69" s="150">
        <v>1000</v>
      </c>
      <c r="X69" s="150">
        <v>1135</v>
      </c>
      <c r="Y69" s="150">
        <v>1150</v>
      </c>
      <c r="Z69" s="150">
        <v>1225</v>
      </c>
      <c r="AA69" s="150">
        <v>1225</v>
      </c>
      <c r="AB69" s="150">
        <v>1115</v>
      </c>
      <c r="AC69" s="150">
        <v>1048</v>
      </c>
      <c r="AD69" s="150">
        <v>16767</v>
      </c>
      <c r="AE69" s="150">
        <v>12373</v>
      </c>
      <c r="AF69" s="150">
        <v>8869</v>
      </c>
      <c r="AG69" s="150">
        <v>7898</v>
      </c>
      <c r="AH69" s="149" t="s">
        <v>248</v>
      </c>
      <c r="AI69" s="149">
        <v>19</v>
      </c>
      <c r="AJ69" s="149" t="s">
        <v>516</v>
      </c>
    </row>
    <row r="70" spans="1:36">
      <c r="A70" s="149" t="s">
        <v>672</v>
      </c>
      <c r="B70" s="149" t="s">
        <v>509</v>
      </c>
      <c r="C70" s="149" t="s">
        <v>510</v>
      </c>
      <c r="D70" s="149" t="s">
        <v>628</v>
      </c>
      <c r="E70" s="149">
        <v>21</v>
      </c>
      <c r="F70" s="149" t="s">
        <v>514</v>
      </c>
      <c r="G70" s="149" t="s">
        <v>201</v>
      </c>
      <c r="H70" s="149">
        <v>18</v>
      </c>
      <c r="I70" s="150">
        <v>1011.3333333333334</v>
      </c>
      <c r="J70" s="149" t="s">
        <v>350</v>
      </c>
      <c r="K70" s="149" t="s">
        <v>350</v>
      </c>
      <c r="L70" s="150">
        <v>440</v>
      </c>
      <c r="M70" s="150">
        <v>550</v>
      </c>
      <c r="N70" s="150">
        <v>625</v>
      </c>
      <c r="O70" s="150">
        <v>625</v>
      </c>
      <c r="P70" s="150">
        <v>700</v>
      </c>
      <c r="Q70" s="150">
        <v>700</v>
      </c>
      <c r="R70" s="150">
        <v>700</v>
      </c>
      <c r="S70" s="150">
        <v>925</v>
      </c>
      <c r="T70" s="150">
        <v>1075</v>
      </c>
      <c r="U70" s="150">
        <v>1150</v>
      </c>
      <c r="V70" s="150">
        <v>1075</v>
      </c>
      <c r="W70" s="150">
        <v>1000</v>
      </c>
      <c r="X70" s="150">
        <v>1263</v>
      </c>
      <c r="Y70" s="150">
        <v>905</v>
      </c>
      <c r="Z70" s="150">
        <v>942</v>
      </c>
      <c r="AA70" s="150">
        <v>942</v>
      </c>
      <c r="AB70" s="150">
        <v>942</v>
      </c>
      <c r="AC70" s="150">
        <v>1150</v>
      </c>
      <c r="AD70" s="150">
        <v>15709</v>
      </c>
      <c r="AE70" s="150">
        <v>12069</v>
      </c>
      <c r="AF70" s="150">
        <v>8565</v>
      </c>
      <c r="AG70" s="150">
        <v>7144</v>
      </c>
      <c r="AH70" s="149" t="s">
        <v>248</v>
      </c>
      <c r="AI70" s="149">
        <v>18</v>
      </c>
      <c r="AJ70" s="149" t="s">
        <v>516</v>
      </c>
    </row>
    <row r="71" spans="1:36">
      <c r="A71" s="149" t="s">
        <v>673</v>
      </c>
      <c r="B71" s="149" t="s">
        <v>509</v>
      </c>
      <c r="C71" s="149" t="s">
        <v>510</v>
      </c>
      <c r="D71" s="149" t="s">
        <v>512</v>
      </c>
      <c r="E71" s="149">
        <v>11</v>
      </c>
      <c r="F71" s="149" t="s">
        <v>514</v>
      </c>
      <c r="G71" s="149" t="s">
        <v>200</v>
      </c>
      <c r="H71" s="149">
        <v>19</v>
      </c>
      <c r="I71" s="150">
        <v>922</v>
      </c>
      <c r="J71" s="149" t="s">
        <v>350</v>
      </c>
      <c r="K71" s="150">
        <v>876.9</v>
      </c>
      <c r="L71" s="150">
        <v>452.9</v>
      </c>
      <c r="M71" s="150">
        <v>540.04999999999995</v>
      </c>
      <c r="N71" s="150">
        <v>890</v>
      </c>
      <c r="O71" s="150">
        <v>1068</v>
      </c>
      <c r="P71" s="150">
        <v>1157</v>
      </c>
      <c r="Q71" s="150">
        <v>1157</v>
      </c>
      <c r="R71" s="150">
        <v>1246</v>
      </c>
      <c r="S71" s="150">
        <v>1157</v>
      </c>
      <c r="T71" s="150">
        <v>1157</v>
      </c>
      <c r="U71" s="150">
        <v>1157</v>
      </c>
      <c r="V71" s="150">
        <v>890</v>
      </c>
      <c r="W71" s="150">
        <v>806</v>
      </c>
      <c r="X71" s="150">
        <v>1076</v>
      </c>
      <c r="Y71" s="150">
        <v>806</v>
      </c>
      <c r="Z71" s="150">
        <v>893</v>
      </c>
      <c r="AA71" s="150">
        <v>893</v>
      </c>
      <c r="AB71" s="150">
        <v>893</v>
      </c>
      <c r="AC71" s="150">
        <v>980</v>
      </c>
      <c r="AD71" s="150">
        <v>18095.849999999999</v>
      </c>
      <c r="AE71" s="150">
        <v>11954</v>
      </c>
      <c r="AF71" s="150">
        <v>11748.85</v>
      </c>
      <c r="AG71" s="150">
        <v>6347</v>
      </c>
      <c r="AH71" s="149" t="s">
        <v>248</v>
      </c>
      <c r="AI71" s="149">
        <v>19</v>
      </c>
      <c r="AJ71" s="149" t="s">
        <v>516</v>
      </c>
    </row>
    <row r="72" spans="1:36">
      <c r="A72" s="149" t="s">
        <v>674</v>
      </c>
      <c r="B72" s="149" t="s">
        <v>509</v>
      </c>
      <c r="C72" s="149" t="s">
        <v>510</v>
      </c>
      <c r="D72" s="149" t="s">
        <v>512</v>
      </c>
      <c r="E72" s="149">
        <v>17</v>
      </c>
      <c r="F72" s="149" t="s">
        <v>514</v>
      </c>
      <c r="G72" s="149" t="s">
        <v>208</v>
      </c>
      <c r="H72" s="149">
        <v>11</v>
      </c>
      <c r="I72" s="150">
        <v>1143.3333333333333</v>
      </c>
      <c r="J72" s="149" t="s">
        <v>350</v>
      </c>
      <c r="K72" s="149" t="s">
        <v>350</v>
      </c>
      <c r="L72" s="149" t="s">
        <v>350</v>
      </c>
      <c r="M72" s="149" t="s">
        <v>350</v>
      </c>
      <c r="N72" s="149" t="s">
        <v>350</v>
      </c>
      <c r="O72" s="149" t="s">
        <v>350</v>
      </c>
      <c r="P72" s="149" t="s">
        <v>350</v>
      </c>
      <c r="Q72" s="149" t="s">
        <v>350</v>
      </c>
      <c r="R72" s="149" t="s">
        <v>350</v>
      </c>
      <c r="S72" s="150">
        <v>1300</v>
      </c>
      <c r="T72" s="150">
        <v>925</v>
      </c>
      <c r="U72" s="150">
        <v>925</v>
      </c>
      <c r="V72" s="150">
        <v>925</v>
      </c>
      <c r="W72" s="150">
        <v>1090</v>
      </c>
      <c r="X72" s="150">
        <v>1015</v>
      </c>
      <c r="Y72" s="150">
        <v>1075</v>
      </c>
      <c r="Z72" s="150">
        <v>1150</v>
      </c>
      <c r="AA72" s="150">
        <v>1150</v>
      </c>
      <c r="AB72" s="150">
        <v>1140</v>
      </c>
      <c r="AC72" s="150">
        <v>1140</v>
      </c>
      <c r="AD72" s="150">
        <v>11835</v>
      </c>
      <c r="AE72" s="150">
        <v>11835</v>
      </c>
      <c r="AF72" s="150">
        <v>4075</v>
      </c>
      <c r="AG72" s="150">
        <v>7760</v>
      </c>
      <c r="AH72" s="149" t="s">
        <v>248</v>
      </c>
      <c r="AI72" s="149">
        <v>11</v>
      </c>
      <c r="AJ72" s="149" t="s">
        <v>516</v>
      </c>
    </row>
    <row r="73" spans="1:36">
      <c r="A73" s="149" t="s">
        <v>675</v>
      </c>
      <c r="B73" s="149" t="s">
        <v>509</v>
      </c>
      <c r="C73" s="149" t="s">
        <v>510</v>
      </c>
      <c r="D73" s="149" t="s">
        <v>512</v>
      </c>
      <c r="E73" s="149">
        <v>32</v>
      </c>
      <c r="F73" s="149" t="s">
        <v>514</v>
      </c>
      <c r="G73" s="149" t="s">
        <v>244</v>
      </c>
      <c r="H73" s="149">
        <v>5</v>
      </c>
      <c r="I73" s="150">
        <v>1993</v>
      </c>
      <c r="J73" s="149" t="s">
        <v>350</v>
      </c>
      <c r="K73" s="149" t="s">
        <v>350</v>
      </c>
      <c r="L73" s="149" t="s">
        <v>350</v>
      </c>
      <c r="M73" s="149" t="s">
        <v>350</v>
      </c>
      <c r="N73" s="149" t="s">
        <v>350</v>
      </c>
      <c r="O73" s="149" t="s">
        <v>350</v>
      </c>
      <c r="P73" s="149" t="s">
        <v>350</v>
      </c>
      <c r="Q73" s="149" t="s">
        <v>350</v>
      </c>
      <c r="R73" s="149" t="s">
        <v>350</v>
      </c>
      <c r="S73" s="149" t="s">
        <v>350</v>
      </c>
      <c r="T73" s="149" t="s">
        <v>350</v>
      </c>
      <c r="U73" s="149" t="s">
        <v>350</v>
      </c>
      <c r="V73" s="149" t="s">
        <v>350</v>
      </c>
      <c r="W73" s="149" t="s">
        <v>350</v>
      </c>
      <c r="X73" s="149" t="s">
        <v>350</v>
      </c>
      <c r="Y73" s="150">
        <v>3937</v>
      </c>
      <c r="Z73" s="150">
        <v>1860</v>
      </c>
      <c r="AA73" s="150">
        <v>1803</v>
      </c>
      <c r="AB73" s="150">
        <v>2268</v>
      </c>
      <c r="AC73" s="150">
        <v>1908</v>
      </c>
      <c r="AD73" s="150">
        <v>11776</v>
      </c>
      <c r="AE73" s="150">
        <v>11776</v>
      </c>
      <c r="AF73" s="150">
        <v>0</v>
      </c>
      <c r="AG73" s="150">
        <v>11776</v>
      </c>
      <c r="AH73" s="149" t="s">
        <v>248</v>
      </c>
      <c r="AI73" s="149">
        <v>5</v>
      </c>
      <c r="AJ73" s="149" t="s">
        <v>516</v>
      </c>
    </row>
    <row r="74" spans="1:36">
      <c r="A74" s="149" t="s">
        <v>678</v>
      </c>
      <c r="B74" s="149" t="s">
        <v>509</v>
      </c>
      <c r="C74" s="149" t="s">
        <v>644</v>
      </c>
      <c r="D74" s="149" t="s">
        <v>350</v>
      </c>
      <c r="E74" s="149" t="s">
        <v>350</v>
      </c>
      <c r="F74" s="149" t="s">
        <v>680</v>
      </c>
      <c r="G74" s="149" t="s">
        <v>646</v>
      </c>
      <c r="H74" s="149">
        <v>63</v>
      </c>
      <c r="I74" s="150">
        <v>995</v>
      </c>
      <c r="J74" s="149" t="s">
        <v>350</v>
      </c>
      <c r="K74" s="150">
        <v>1040</v>
      </c>
      <c r="L74" s="150">
        <v>950</v>
      </c>
      <c r="M74" s="150">
        <v>950</v>
      </c>
      <c r="N74" s="150">
        <v>950</v>
      </c>
      <c r="O74" s="150">
        <v>950</v>
      </c>
      <c r="P74" s="150">
        <v>950</v>
      </c>
      <c r="Q74" s="150">
        <v>950</v>
      </c>
      <c r="R74" s="150">
        <v>950</v>
      </c>
      <c r="S74" s="150">
        <v>950</v>
      </c>
      <c r="T74" s="150">
        <v>950</v>
      </c>
      <c r="U74" s="150">
        <v>950</v>
      </c>
      <c r="V74" s="150">
        <v>950</v>
      </c>
      <c r="W74" s="150">
        <v>995</v>
      </c>
      <c r="X74" s="150">
        <v>995</v>
      </c>
      <c r="Y74" s="150">
        <v>995</v>
      </c>
      <c r="Z74" s="150">
        <v>995</v>
      </c>
      <c r="AA74" s="150">
        <v>995</v>
      </c>
      <c r="AB74" s="150">
        <v>995</v>
      </c>
      <c r="AC74" s="150">
        <v>995</v>
      </c>
      <c r="AD74" s="150">
        <v>18455</v>
      </c>
      <c r="AE74" s="150">
        <v>11715</v>
      </c>
      <c r="AF74" s="150">
        <v>11490</v>
      </c>
      <c r="AG74" s="150">
        <v>6965</v>
      </c>
      <c r="AH74" s="149" t="s">
        <v>248</v>
      </c>
      <c r="AI74" s="149">
        <v>19</v>
      </c>
      <c r="AJ74" s="149" t="s">
        <v>516</v>
      </c>
    </row>
    <row r="75" spans="1:36">
      <c r="A75" s="149" t="s">
        <v>682</v>
      </c>
      <c r="B75" s="149" t="s">
        <v>509</v>
      </c>
      <c r="C75" s="149" t="s">
        <v>510</v>
      </c>
      <c r="D75" s="149" t="s">
        <v>628</v>
      </c>
      <c r="E75" s="149">
        <v>37</v>
      </c>
      <c r="F75" s="149" t="s">
        <v>514</v>
      </c>
      <c r="G75" s="149" t="s">
        <v>243</v>
      </c>
      <c r="H75" s="149">
        <v>6</v>
      </c>
      <c r="I75" s="150">
        <v>2082</v>
      </c>
      <c r="J75" s="149" t="s">
        <v>350</v>
      </c>
      <c r="K75" s="149" t="s">
        <v>350</v>
      </c>
      <c r="L75" s="149" t="s">
        <v>350</v>
      </c>
      <c r="M75" s="149" t="s">
        <v>350</v>
      </c>
      <c r="N75" s="149" t="s">
        <v>350</v>
      </c>
      <c r="O75" s="149" t="s">
        <v>350</v>
      </c>
      <c r="P75" s="149" t="s">
        <v>350</v>
      </c>
      <c r="Q75" s="149" t="s">
        <v>350</v>
      </c>
      <c r="R75" s="149" t="s">
        <v>350</v>
      </c>
      <c r="S75" s="149" t="s">
        <v>350</v>
      </c>
      <c r="T75" s="149" t="s">
        <v>350</v>
      </c>
      <c r="U75" s="149" t="s">
        <v>350</v>
      </c>
      <c r="V75" s="149" t="s">
        <v>350</v>
      </c>
      <c r="W75" s="149" t="s">
        <v>350</v>
      </c>
      <c r="X75" s="150">
        <v>975</v>
      </c>
      <c r="Y75" s="150">
        <v>2823</v>
      </c>
      <c r="Z75" s="150">
        <v>1471</v>
      </c>
      <c r="AA75" s="150">
        <v>1944</v>
      </c>
      <c r="AB75" s="150">
        <v>2138</v>
      </c>
      <c r="AC75" s="150">
        <v>2164</v>
      </c>
      <c r="AD75" s="150">
        <v>11515</v>
      </c>
      <c r="AE75" s="150">
        <v>11515</v>
      </c>
      <c r="AF75" s="150">
        <v>0</v>
      </c>
      <c r="AG75" s="150">
        <v>11515</v>
      </c>
      <c r="AH75" s="149" t="s">
        <v>248</v>
      </c>
      <c r="AI75" s="149">
        <v>6</v>
      </c>
      <c r="AJ75" s="149" t="s">
        <v>516</v>
      </c>
    </row>
    <row r="76" spans="1:36">
      <c r="A76" s="149" t="s">
        <v>683</v>
      </c>
      <c r="B76" s="149" t="s">
        <v>509</v>
      </c>
      <c r="C76" s="149" t="s">
        <v>510</v>
      </c>
      <c r="D76" s="149" t="s">
        <v>512</v>
      </c>
      <c r="E76" s="149">
        <v>19</v>
      </c>
      <c r="F76" s="149" t="s">
        <v>514</v>
      </c>
      <c r="G76" s="149" t="s">
        <v>560</v>
      </c>
      <c r="H76" s="149">
        <v>34</v>
      </c>
      <c r="I76" s="150">
        <v>1460.6666666666667</v>
      </c>
      <c r="J76" s="149" t="s">
        <v>350</v>
      </c>
      <c r="K76" s="150">
        <v>699</v>
      </c>
      <c r="L76" s="150">
        <v>623</v>
      </c>
      <c r="M76" s="150">
        <v>623</v>
      </c>
      <c r="N76" s="150">
        <v>712</v>
      </c>
      <c r="O76" s="150">
        <v>801</v>
      </c>
      <c r="P76" s="150">
        <v>712</v>
      </c>
      <c r="Q76" s="150">
        <v>801</v>
      </c>
      <c r="R76" s="150">
        <v>445</v>
      </c>
      <c r="S76" s="150">
        <v>356</v>
      </c>
      <c r="T76" s="150">
        <v>590</v>
      </c>
      <c r="U76" s="150">
        <v>590</v>
      </c>
      <c r="V76" s="150">
        <v>680</v>
      </c>
      <c r="W76" s="150">
        <v>790</v>
      </c>
      <c r="X76" s="150">
        <v>1260</v>
      </c>
      <c r="Y76" s="150">
        <v>1280</v>
      </c>
      <c r="Z76" s="150">
        <v>1140</v>
      </c>
      <c r="AA76" s="150">
        <v>1377</v>
      </c>
      <c r="AB76" s="150">
        <v>1391</v>
      </c>
      <c r="AC76" s="150">
        <v>1614</v>
      </c>
      <c r="AD76" s="150">
        <v>16484</v>
      </c>
      <c r="AE76" s="150">
        <v>11513</v>
      </c>
      <c r="AF76" s="150">
        <v>7632</v>
      </c>
      <c r="AG76" s="150">
        <v>8852</v>
      </c>
      <c r="AH76" s="149" t="s">
        <v>248</v>
      </c>
      <c r="AI76" s="149">
        <v>19</v>
      </c>
      <c r="AJ76" s="149" t="s">
        <v>516</v>
      </c>
    </row>
    <row r="77" spans="1:36">
      <c r="A77" s="149" t="s">
        <v>684</v>
      </c>
      <c r="B77" s="149" t="s">
        <v>509</v>
      </c>
      <c r="C77" s="149" t="s">
        <v>510</v>
      </c>
      <c r="D77" s="149" t="s">
        <v>512</v>
      </c>
      <c r="E77" s="149">
        <v>28</v>
      </c>
      <c r="F77" s="149" t="s">
        <v>514</v>
      </c>
      <c r="G77" s="149" t="s">
        <v>207</v>
      </c>
      <c r="H77" s="149">
        <v>12</v>
      </c>
      <c r="I77" s="150">
        <v>1231.6666666666667</v>
      </c>
      <c r="J77" s="149" t="s">
        <v>350</v>
      </c>
      <c r="K77" s="149" t="s">
        <v>350</v>
      </c>
      <c r="L77" s="149" t="s">
        <v>350</v>
      </c>
      <c r="M77" s="149" t="s">
        <v>350</v>
      </c>
      <c r="N77" s="149" t="s">
        <v>350</v>
      </c>
      <c r="O77" s="149" t="s">
        <v>350</v>
      </c>
      <c r="P77" s="149" t="s">
        <v>350</v>
      </c>
      <c r="Q77" s="149" t="s">
        <v>350</v>
      </c>
      <c r="R77" s="150">
        <v>1360</v>
      </c>
      <c r="S77" s="150">
        <v>675</v>
      </c>
      <c r="T77" s="150">
        <v>675</v>
      </c>
      <c r="U77" s="150">
        <v>780</v>
      </c>
      <c r="V77" s="150">
        <v>780</v>
      </c>
      <c r="W77" s="150">
        <v>780</v>
      </c>
      <c r="X77" s="150">
        <v>900</v>
      </c>
      <c r="Y77" s="150">
        <v>780</v>
      </c>
      <c r="Z77" s="150">
        <v>780</v>
      </c>
      <c r="AA77" s="150">
        <v>780</v>
      </c>
      <c r="AB77" s="150">
        <v>1030</v>
      </c>
      <c r="AC77" s="150">
        <v>1885</v>
      </c>
      <c r="AD77" s="150">
        <v>11205</v>
      </c>
      <c r="AE77" s="150">
        <v>11205</v>
      </c>
      <c r="AF77" s="150">
        <v>4270</v>
      </c>
      <c r="AG77" s="150">
        <v>6935</v>
      </c>
      <c r="AH77" s="149" t="s">
        <v>248</v>
      </c>
      <c r="AI77" s="149">
        <v>12</v>
      </c>
      <c r="AJ77" s="149" t="s">
        <v>516</v>
      </c>
    </row>
    <row r="78" spans="1:36">
      <c r="A78" s="149" t="s">
        <v>685</v>
      </c>
      <c r="B78" s="149" t="s">
        <v>509</v>
      </c>
      <c r="C78" s="149" t="s">
        <v>510</v>
      </c>
      <c r="D78" s="149" t="s">
        <v>512</v>
      </c>
      <c r="E78" s="149">
        <v>13</v>
      </c>
      <c r="F78" s="149" t="s">
        <v>514</v>
      </c>
      <c r="G78" s="149" t="s">
        <v>200</v>
      </c>
      <c r="H78" s="149">
        <v>19</v>
      </c>
      <c r="I78" s="150">
        <v>1125</v>
      </c>
      <c r="J78" s="149" t="s">
        <v>350</v>
      </c>
      <c r="K78" s="149" t="s">
        <v>350</v>
      </c>
      <c r="L78" s="149" t="s">
        <v>350</v>
      </c>
      <c r="M78" s="149" t="s">
        <v>350</v>
      </c>
      <c r="N78" s="149" t="s">
        <v>350</v>
      </c>
      <c r="O78" s="149" t="s">
        <v>350</v>
      </c>
      <c r="P78" s="149" t="s">
        <v>350</v>
      </c>
      <c r="Q78" s="149" t="s">
        <v>350</v>
      </c>
      <c r="R78" s="149" t="s">
        <v>350</v>
      </c>
      <c r="S78" s="149" t="s">
        <v>350</v>
      </c>
      <c r="T78" s="150">
        <v>1600</v>
      </c>
      <c r="U78" s="150">
        <v>850</v>
      </c>
      <c r="V78" s="150">
        <v>1180</v>
      </c>
      <c r="W78" s="150">
        <v>925</v>
      </c>
      <c r="X78" s="150">
        <v>925</v>
      </c>
      <c r="Y78" s="150">
        <v>1000</v>
      </c>
      <c r="Z78" s="150">
        <v>1075</v>
      </c>
      <c r="AA78" s="150">
        <v>1150</v>
      </c>
      <c r="AB78" s="150">
        <v>1150</v>
      </c>
      <c r="AC78" s="150">
        <v>1075</v>
      </c>
      <c r="AD78" s="150">
        <v>10930</v>
      </c>
      <c r="AE78" s="150">
        <v>10930</v>
      </c>
      <c r="AF78" s="150">
        <v>3630</v>
      </c>
      <c r="AG78" s="150">
        <v>7300</v>
      </c>
      <c r="AH78" s="149" t="s">
        <v>248</v>
      </c>
      <c r="AI78" s="149">
        <v>10</v>
      </c>
      <c r="AJ78" s="149" t="s">
        <v>516</v>
      </c>
    </row>
    <row r="79" spans="1:36">
      <c r="A79" s="149" t="s">
        <v>686</v>
      </c>
      <c r="B79" s="149" t="s">
        <v>509</v>
      </c>
      <c r="C79" s="149" t="s">
        <v>510</v>
      </c>
      <c r="D79" s="149" t="s">
        <v>512</v>
      </c>
      <c r="E79" s="149">
        <v>14</v>
      </c>
      <c r="F79" s="149" t="s">
        <v>514</v>
      </c>
      <c r="G79" s="149" t="s">
        <v>243</v>
      </c>
      <c r="H79" s="149">
        <v>6</v>
      </c>
      <c r="I79" s="150">
        <v>1696</v>
      </c>
      <c r="J79" s="149" t="s">
        <v>350</v>
      </c>
      <c r="K79" s="149" t="s">
        <v>350</v>
      </c>
      <c r="L79" s="149" t="s">
        <v>350</v>
      </c>
      <c r="M79" s="149" t="s">
        <v>350</v>
      </c>
      <c r="N79" s="149" t="s">
        <v>350</v>
      </c>
      <c r="O79" s="149" t="s">
        <v>350</v>
      </c>
      <c r="P79" s="149" t="s">
        <v>350</v>
      </c>
      <c r="Q79" s="149" t="s">
        <v>350</v>
      </c>
      <c r="R79" s="149" t="s">
        <v>350</v>
      </c>
      <c r="S79" s="149" t="s">
        <v>350</v>
      </c>
      <c r="T79" s="149" t="s">
        <v>350</v>
      </c>
      <c r="U79" s="149" t="s">
        <v>350</v>
      </c>
      <c r="V79" s="149" t="s">
        <v>350</v>
      </c>
      <c r="W79" s="149" t="s">
        <v>350</v>
      </c>
      <c r="X79" s="150">
        <v>2242</v>
      </c>
      <c r="Y79" s="150">
        <v>1666</v>
      </c>
      <c r="Z79" s="150">
        <v>1783</v>
      </c>
      <c r="AA79" s="150">
        <v>1696</v>
      </c>
      <c r="AB79" s="150">
        <v>1696</v>
      </c>
      <c r="AC79" s="150">
        <v>1696</v>
      </c>
      <c r="AD79" s="150">
        <v>10779</v>
      </c>
      <c r="AE79" s="150">
        <v>10779</v>
      </c>
      <c r="AF79" s="150">
        <v>0</v>
      </c>
      <c r="AG79" s="150">
        <v>10779</v>
      </c>
      <c r="AH79" s="149" t="s">
        <v>248</v>
      </c>
      <c r="AI79" s="149">
        <v>6</v>
      </c>
      <c r="AJ79" s="149" t="s">
        <v>516</v>
      </c>
    </row>
    <row r="80" spans="1:36">
      <c r="A80" s="149" t="s">
        <v>687</v>
      </c>
      <c r="B80" s="149" t="s">
        <v>509</v>
      </c>
      <c r="C80" s="149" t="s">
        <v>510</v>
      </c>
      <c r="D80" s="149" t="s">
        <v>512</v>
      </c>
      <c r="E80" s="149">
        <v>9</v>
      </c>
      <c r="F80" s="149" t="s">
        <v>514</v>
      </c>
      <c r="G80" s="149" t="s">
        <v>600</v>
      </c>
      <c r="H80" s="149">
        <v>32</v>
      </c>
      <c r="I80" s="150">
        <v>855</v>
      </c>
      <c r="J80" s="149" t="s">
        <v>350</v>
      </c>
      <c r="K80" s="150">
        <v>1030</v>
      </c>
      <c r="L80" s="150">
        <v>820</v>
      </c>
      <c r="M80" s="150">
        <v>855</v>
      </c>
      <c r="N80" s="150">
        <v>785</v>
      </c>
      <c r="O80" s="150">
        <v>820</v>
      </c>
      <c r="P80" s="150">
        <v>820</v>
      </c>
      <c r="Q80" s="150">
        <v>980</v>
      </c>
      <c r="R80" s="150">
        <v>980</v>
      </c>
      <c r="S80" s="150">
        <v>1045</v>
      </c>
      <c r="T80" s="150">
        <v>940</v>
      </c>
      <c r="U80" s="150">
        <v>970</v>
      </c>
      <c r="V80" s="150">
        <v>865</v>
      </c>
      <c r="W80" s="150">
        <v>865</v>
      </c>
      <c r="X80" s="150">
        <v>1000</v>
      </c>
      <c r="Y80" s="150">
        <v>760</v>
      </c>
      <c r="Z80" s="150">
        <v>780</v>
      </c>
      <c r="AA80" s="150">
        <v>805</v>
      </c>
      <c r="AB80" s="150">
        <v>985</v>
      </c>
      <c r="AC80" s="150">
        <v>775</v>
      </c>
      <c r="AD80" s="150">
        <v>16880</v>
      </c>
      <c r="AE80" s="150">
        <v>10770</v>
      </c>
      <c r="AF80" s="150">
        <v>10910</v>
      </c>
      <c r="AG80" s="150">
        <v>5970</v>
      </c>
      <c r="AH80" s="149" t="s">
        <v>248</v>
      </c>
      <c r="AI80" s="149">
        <v>19</v>
      </c>
      <c r="AJ80" s="149" t="s">
        <v>516</v>
      </c>
    </row>
    <row r="81" spans="1:36">
      <c r="A81" s="149" t="s">
        <v>688</v>
      </c>
      <c r="B81" s="149" t="s">
        <v>509</v>
      </c>
      <c r="C81" s="149" t="s">
        <v>510</v>
      </c>
      <c r="D81" s="149" t="s">
        <v>512</v>
      </c>
      <c r="E81" s="149">
        <v>15</v>
      </c>
      <c r="F81" s="149" t="s">
        <v>514</v>
      </c>
      <c r="G81" s="149" t="s">
        <v>600</v>
      </c>
      <c r="H81" s="149">
        <v>32</v>
      </c>
      <c r="I81" s="150">
        <v>1100</v>
      </c>
      <c r="J81" s="149" t="s">
        <v>350</v>
      </c>
      <c r="K81" s="150">
        <v>875</v>
      </c>
      <c r="L81" s="150">
        <v>725</v>
      </c>
      <c r="M81" s="150">
        <v>725</v>
      </c>
      <c r="N81" s="150">
        <v>725</v>
      </c>
      <c r="O81" s="150">
        <v>500</v>
      </c>
      <c r="P81" s="150">
        <v>500</v>
      </c>
      <c r="Q81" s="150">
        <v>500</v>
      </c>
      <c r="R81" s="150">
        <v>575</v>
      </c>
      <c r="S81" s="150">
        <v>425</v>
      </c>
      <c r="T81" s="150">
        <v>575</v>
      </c>
      <c r="U81" s="150">
        <v>650</v>
      </c>
      <c r="V81" s="150">
        <v>850</v>
      </c>
      <c r="W81" s="150">
        <v>850</v>
      </c>
      <c r="X81" s="150">
        <v>1315</v>
      </c>
      <c r="Y81" s="150">
        <v>1075</v>
      </c>
      <c r="Z81" s="150">
        <v>1150</v>
      </c>
      <c r="AA81" s="150">
        <v>1150</v>
      </c>
      <c r="AB81" s="150">
        <v>1075</v>
      </c>
      <c r="AC81" s="150">
        <v>1075</v>
      </c>
      <c r="AD81" s="150">
        <v>15315</v>
      </c>
      <c r="AE81" s="150">
        <v>10765</v>
      </c>
      <c r="AF81" s="150">
        <v>7625</v>
      </c>
      <c r="AG81" s="150">
        <v>7690</v>
      </c>
      <c r="AH81" s="149" t="s">
        <v>248</v>
      </c>
      <c r="AI81" s="149">
        <v>19</v>
      </c>
      <c r="AJ81" s="149" t="s">
        <v>516</v>
      </c>
    </row>
    <row r="82" spans="1:36">
      <c r="A82" s="149" t="s">
        <v>689</v>
      </c>
      <c r="B82" s="149" t="s">
        <v>509</v>
      </c>
      <c r="C82" s="149" t="s">
        <v>690</v>
      </c>
      <c r="D82" s="149" t="s">
        <v>350</v>
      </c>
      <c r="E82" s="149">
        <v>14</v>
      </c>
      <c r="F82" s="149" t="s">
        <v>514</v>
      </c>
      <c r="G82" s="149" t="s">
        <v>200</v>
      </c>
      <c r="H82" s="149">
        <v>19</v>
      </c>
      <c r="I82" s="150">
        <v>828.66666666666663</v>
      </c>
      <c r="J82" s="149" t="s">
        <v>350</v>
      </c>
      <c r="K82" s="150">
        <v>1472.5</v>
      </c>
      <c r="L82" s="150">
        <v>722.5</v>
      </c>
      <c r="M82" s="150">
        <v>722.5</v>
      </c>
      <c r="N82" s="150">
        <v>850</v>
      </c>
      <c r="O82" s="150">
        <v>850</v>
      </c>
      <c r="P82" s="150">
        <v>850</v>
      </c>
      <c r="Q82" s="150">
        <v>850</v>
      </c>
      <c r="R82" s="150">
        <v>850</v>
      </c>
      <c r="S82" s="150">
        <v>850</v>
      </c>
      <c r="T82" s="150">
        <v>850</v>
      </c>
      <c r="U82" s="150">
        <v>850</v>
      </c>
      <c r="V82" s="150">
        <v>925</v>
      </c>
      <c r="W82" s="150">
        <v>957</v>
      </c>
      <c r="X82" s="150">
        <v>1002</v>
      </c>
      <c r="Y82" s="150">
        <v>957</v>
      </c>
      <c r="Z82" s="150">
        <v>957</v>
      </c>
      <c r="AA82" s="150">
        <v>957</v>
      </c>
      <c r="AB82" s="150">
        <v>803</v>
      </c>
      <c r="AC82" s="150">
        <v>726</v>
      </c>
      <c r="AD82" s="150">
        <v>17001.5</v>
      </c>
      <c r="AE82" s="150">
        <v>10684</v>
      </c>
      <c r="AF82" s="150">
        <v>10642.5</v>
      </c>
      <c r="AG82" s="150">
        <v>6359</v>
      </c>
      <c r="AH82" s="149" t="s">
        <v>248</v>
      </c>
      <c r="AI82" s="149">
        <v>19</v>
      </c>
      <c r="AJ82" s="149" t="s">
        <v>516</v>
      </c>
    </row>
    <row r="83" spans="1:36">
      <c r="A83" s="149" t="s">
        <v>695</v>
      </c>
      <c r="B83" s="149" t="s">
        <v>574</v>
      </c>
      <c r="C83" s="149" t="s">
        <v>510</v>
      </c>
      <c r="D83" s="149" t="s">
        <v>512</v>
      </c>
      <c r="E83" s="149">
        <v>13</v>
      </c>
      <c r="F83" s="149" t="s">
        <v>575</v>
      </c>
      <c r="G83" s="149" t="s">
        <v>133</v>
      </c>
      <c r="H83" s="149">
        <v>20</v>
      </c>
      <c r="I83" s="150">
        <v>1450</v>
      </c>
      <c r="J83" s="149" t="s">
        <v>350</v>
      </c>
      <c r="K83" s="150">
        <v>1150</v>
      </c>
      <c r="L83" s="150">
        <v>1630</v>
      </c>
      <c r="M83" s="150">
        <v>1000</v>
      </c>
      <c r="N83" s="150">
        <v>1000</v>
      </c>
      <c r="O83" s="150">
        <v>1500</v>
      </c>
      <c r="P83" s="150">
        <v>1075</v>
      </c>
      <c r="Q83" s="150">
        <v>1075</v>
      </c>
      <c r="R83" s="150">
        <v>1075</v>
      </c>
      <c r="S83" s="150">
        <v>1225</v>
      </c>
      <c r="T83" s="150">
        <v>1075</v>
      </c>
      <c r="U83" s="150">
        <v>1545</v>
      </c>
      <c r="V83" s="150">
        <v>1285</v>
      </c>
      <c r="W83" s="150">
        <v>1285</v>
      </c>
      <c r="X83" s="150">
        <v>1735</v>
      </c>
      <c r="Y83" s="150">
        <v>1330</v>
      </c>
      <c r="Z83" s="150">
        <v>0</v>
      </c>
      <c r="AA83" s="149" t="s">
        <v>350</v>
      </c>
      <c r="AB83" s="149" t="s">
        <v>350</v>
      </c>
      <c r="AC83" s="149" t="s">
        <v>350</v>
      </c>
      <c r="AD83" s="150">
        <v>18985</v>
      </c>
      <c r="AE83" s="150">
        <v>10555</v>
      </c>
      <c r="AF83" s="150">
        <v>14635</v>
      </c>
      <c r="AG83" s="150">
        <v>4350</v>
      </c>
      <c r="AH83" s="149" t="s">
        <v>244</v>
      </c>
      <c r="AI83" s="149">
        <v>15</v>
      </c>
      <c r="AJ83" s="149" t="s">
        <v>517</v>
      </c>
    </row>
    <row r="84" spans="1:36">
      <c r="A84" s="149" t="s">
        <v>696</v>
      </c>
      <c r="B84" s="149" t="s">
        <v>509</v>
      </c>
      <c r="C84" s="149" t="s">
        <v>510</v>
      </c>
      <c r="D84" s="149" t="s">
        <v>619</v>
      </c>
      <c r="E84" s="149">
        <v>45</v>
      </c>
      <c r="F84" s="149" t="s">
        <v>514</v>
      </c>
      <c r="G84" s="149" t="s">
        <v>211</v>
      </c>
      <c r="H84" s="149">
        <v>8</v>
      </c>
      <c r="I84" s="150">
        <v>1280</v>
      </c>
      <c r="J84" s="149" t="s">
        <v>350</v>
      </c>
      <c r="K84" s="149" t="s">
        <v>350</v>
      </c>
      <c r="L84" s="149" t="s">
        <v>350</v>
      </c>
      <c r="M84" s="149" t="s">
        <v>350</v>
      </c>
      <c r="N84" s="149" t="s">
        <v>350</v>
      </c>
      <c r="O84" s="149" t="s">
        <v>350</v>
      </c>
      <c r="P84" s="149" t="s">
        <v>350</v>
      </c>
      <c r="Q84" s="149" t="s">
        <v>350</v>
      </c>
      <c r="R84" s="149" t="s">
        <v>350</v>
      </c>
      <c r="S84" s="149" t="s">
        <v>350</v>
      </c>
      <c r="T84" s="149" t="s">
        <v>350</v>
      </c>
      <c r="U84" s="149" t="s">
        <v>350</v>
      </c>
      <c r="V84" s="150">
        <v>1580</v>
      </c>
      <c r="W84" s="150">
        <v>1230</v>
      </c>
      <c r="X84" s="150">
        <v>1230</v>
      </c>
      <c r="Y84" s="150">
        <v>1260</v>
      </c>
      <c r="Z84" s="150">
        <v>1230</v>
      </c>
      <c r="AA84" s="150">
        <v>1230</v>
      </c>
      <c r="AB84" s="150">
        <v>1290</v>
      </c>
      <c r="AC84" s="150">
        <v>1320</v>
      </c>
      <c r="AD84" s="150">
        <v>10370</v>
      </c>
      <c r="AE84" s="150">
        <v>10370</v>
      </c>
      <c r="AF84" s="150">
        <v>1580</v>
      </c>
      <c r="AG84" s="150">
        <v>8790</v>
      </c>
      <c r="AH84" s="149" t="s">
        <v>248</v>
      </c>
      <c r="AI84" s="149">
        <v>8</v>
      </c>
      <c r="AJ84" s="149" t="s">
        <v>516</v>
      </c>
    </row>
    <row r="85" spans="1:36">
      <c r="A85" s="149" t="s">
        <v>697</v>
      </c>
      <c r="B85" s="149" t="s">
        <v>509</v>
      </c>
      <c r="C85" s="149" t="s">
        <v>510</v>
      </c>
      <c r="D85" s="149" t="s">
        <v>512</v>
      </c>
      <c r="E85" s="149">
        <v>14</v>
      </c>
      <c r="F85" s="149" t="s">
        <v>514</v>
      </c>
      <c r="G85" s="149" t="s">
        <v>122</v>
      </c>
      <c r="H85" s="149">
        <v>31</v>
      </c>
      <c r="I85" s="150">
        <v>1115</v>
      </c>
      <c r="J85" s="149" t="s">
        <v>350</v>
      </c>
      <c r="K85" s="150">
        <v>520</v>
      </c>
      <c r="L85" s="150">
        <v>520</v>
      </c>
      <c r="M85" s="150">
        <v>770</v>
      </c>
      <c r="N85" s="150">
        <v>520</v>
      </c>
      <c r="O85" s="150">
        <v>660</v>
      </c>
      <c r="P85" s="150">
        <v>730</v>
      </c>
      <c r="Q85" s="150">
        <v>730</v>
      </c>
      <c r="R85" s="150">
        <v>870</v>
      </c>
      <c r="S85" s="150">
        <v>660</v>
      </c>
      <c r="T85" s="150">
        <v>660</v>
      </c>
      <c r="U85" s="150">
        <v>775</v>
      </c>
      <c r="V85" s="150">
        <v>775</v>
      </c>
      <c r="W85" s="150">
        <v>726</v>
      </c>
      <c r="X85" s="150">
        <v>803</v>
      </c>
      <c r="Y85" s="150">
        <v>803</v>
      </c>
      <c r="Z85" s="150">
        <v>880</v>
      </c>
      <c r="AA85" s="150">
        <v>1115</v>
      </c>
      <c r="AB85" s="150">
        <v>1115</v>
      </c>
      <c r="AC85" s="150">
        <v>1115</v>
      </c>
      <c r="AD85" s="150">
        <v>14747</v>
      </c>
      <c r="AE85" s="150">
        <v>10297</v>
      </c>
      <c r="AF85" s="150">
        <v>8190</v>
      </c>
      <c r="AG85" s="150">
        <v>6557</v>
      </c>
      <c r="AH85" s="149" t="s">
        <v>248</v>
      </c>
      <c r="AI85" s="149">
        <v>19</v>
      </c>
      <c r="AJ85" s="149" t="s">
        <v>516</v>
      </c>
    </row>
    <row r="86" spans="1:36">
      <c r="A86" s="149" t="s">
        <v>698</v>
      </c>
      <c r="B86" s="149" t="s">
        <v>574</v>
      </c>
      <c r="C86" s="149" t="s">
        <v>669</v>
      </c>
      <c r="D86" s="149" t="s">
        <v>350</v>
      </c>
      <c r="E86" s="149" t="s">
        <v>350</v>
      </c>
      <c r="F86" s="149" t="s">
        <v>647</v>
      </c>
      <c r="G86" s="149" t="s">
        <v>133</v>
      </c>
      <c r="H86" s="149">
        <v>12</v>
      </c>
      <c r="I86" s="150">
        <v>828.33333333333337</v>
      </c>
      <c r="J86" s="149" t="s">
        <v>211</v>
      </c>
      <c r="K86" s="150">
        <v>940</v>
      </c>
      <c r="L86" s="150">
        <v>450</v>
      </c>
      <c r="M86" s="150">
        <v>3098.55</v>
      </c>
      <c r="N86" s="150">
        <v>380</v>
      </c>
      <c r="O86" s="150">
        <v>1020</v>
      </c>
      <c r="P86" s="150">
        <v>1590</v>
      </c>
      <c r="Q86" s="150">
        <v>1340</v>
      </c>
      <c r="R86" s="150">
        <v>1770</v>
      </c>
      <c r="S86" s="150">
        <v>1745</v>
      </c>
      <c r="T86" s="150">
        <v>1720</v>
      </c>
      <c r="U86" s="150">
        <v>1270</v>
      </c>
      <c r="V86" s="150">
        <v>1250</v>
      </c>
      <c r="W86" s="150">
        <v>1250</v>
      </c>
      <c r="X86" s="150">
        <v>1060</v>
      </c>
      <c r="Y86" s="150">
        <v>175</v>
      </c>
      <c r="Z86" s="149" t="s">
        <v>350</v>
      </c>
      <c r="AA86" s="149" t="s">
        <v>350</v>
      </c>
      <c r="AB86" s="149" t="s">
        <v>350</v>
      </c>
      <c r="AC86" s="149" t="s">
        <v>350</v>
      </c>
      <c r="AD86" s="150">
        <v>19058.55</v>
      </c>
      <c r="AE86" s="150">
        <v>10240</v>
      </c>
      <c r="AF86" s="150">
        <v>16573.55</v>
      </c>
      <c r="AG86" s="150">
        <v>2485</v>
      </c>
      <c r="AH86" s="149" t="s">
        <v>244</v>
      </c>
      <c r="AI86" s="149">
        <v>15</v>
      </c>
      <c r="AJ86" s="149" t="s">
        <v>517</v>
      </c>
    </row>
    <row r="87" spans="1:36">
      <c r="A87" s="149" t="s">
        <v>699</v>
      </c>
      <c r="B87" s="149" t="s">
        <v>509</v>
      </c>
      <c r="C87" s="149" t="s">
        <v>510</v>
      </c>
      <c r="D87" s="149" t="s">
        <v>512</v>
      </c>
      <c r="E87" s="149">
        <v>13</v>
      </c>
      <c r="F87" s="149" t="s">
        <v>514</v>
      </c>
      <c r="G87" s="149" t="s">
        <v>122</v>
      </c>
      <c r="H87" s="149">
        <v>31</v>
      </c>
      <c r="I87" s="150">
        <v>971.33333333333337</v>
      </c>
      <c r="J87" s="149" t="s">
        <v>350</v>
      </c>
      <c r="K87" s="150">
        <v>525</v>
      </c>
      <c r="L87" s="150">
        <v>360</v>
      </c>
      <c r="M87" s="150">
        <v>610</v>
      </c>
      <c r="N87" s="150">
        <v>640</v>
      </c>
      <c r="O87" s="150">
        <v>640</v>
      </c>
      <c r="P87" s="150">
        <v>710</v>
      </c>
      <c r="Q87" s="150">
        <v>710</v>
      </c>
      <c r="R87" s="150">
        <v>710</v>
      </c>
      <c r="S87" s="150">
        <v>710</v>
      </c>
      <c r="T87" s="150">
        <v>710</v>
      </c>
      <c r="U87" s="150">
        <v>750</v>
      </c>
      <c r="V87" s="150">
        <v>750</v>
      </c>
      <c r="W87" s="150">
        <v>843</v>
      </c>
      <c r="X87" s="150">
        <v>1023</v>
      </c>
      <c r="Y87" s="150">
        <v>843</v>
      </c>
      <c r="Z87" s="150">
        <v>920</v>
      </c>
      <c r="AA87" s="150">
        <v>920</v>
      </c>
      <c r="AB87" s="150">
        <v>997</v>
      </c>
      <c r="AC87" s="150">
        <v>997</v>
      </c>
      <c r="AD87" s="150">
        <v>14368</v>
      </c>
      <c r="AE87" s="150">
        <v>10173</v>
      </c>
      <c r="AF87" s="150">
        <v>7825</v>
      </c>
      <c r="AG87" s="150">
        <v>6543</v>
      </c>
      <c r="AH87" s="149" t="s">
        <v>248</v>
      </c>
      <c r="AI87" s="149">
        <v>19</v>
      </c>
      <c r="AJ87" s="149" t="s">
        <v>516</v>
      </c>
    </row>
    <row r="88" spans="1:36">
      <c r="A88" s="149" t="s">
        <v>700</v>
      </c>
      <c r="B88" s="149" t="s">
        <v>574</v>
      </c>
      <c r="C88" s="149" t="s">
        <v>644</v>
      </c>
      <c r="D88" s="149" t="s">
        <v>350</v>
      </c>
      <c r="E88" s="149" t="s">
        <v>350</v>
      </c>
      <c r="F88" s="149" t="s">
        <v>647</v>
      </c>
      <c r="G88" s="149" t="s">
        <v>702</v>
      </c>
      <c r="H88" s="149">
        <v>45</v>
      </c>
      <c r="I88" s="150">
        <v>850</v>
      </c>
      <c r="J88" s="149" t="s">
        <v>634</v>
      </c>
      <c r="K88" s="150">
        <v>895</v>
      </c>
      <c r="L88" s="150">
        <v>820</v>
      </c>
      <c r="M88" s="150">
        <v>820</v>
      </c>
      <c r="N88" s="150">
        <v>820</v>
      </c>
      <c r="O88" s="150">
        <v>820</v>
      </c>
      <c r="P88" s="150">
        <v>820</v>
      </c>
      <c r="Q88" s="150">
        <v>820</v>
      </c>
      <c r="R88" s="150">
        <v>820</v>
      </c>
      <c r="S88" s="150">
        <v>820</v>
      </c>
      <c r="T88" s="150">
        <v>820</v>
      </c>
      <c r="U88" s="150">
        <v>850</v>
      </c>
      <c r="V88" s="150">
        <v>850</v>
      </c>
      <c r="W88" s="150">
        <v>850</v>
      </c>
      <c r="X88" s="150">
        <v>865</v>
      </c>
      <c r="Y88" s="150">
        <v>850</v>
      </c>
      <c r="Z88" s="150">
        <v>850</v>
      </c>
      <c r="AA88" s="150">
        <v>850</v>
      </c>
      <c r="AB88" s="150">
        <v>850</v>
      </c>
      <c r="AC88" s="150">
        <v>850</v>
      </c>
      <c r="AD88" s="150">
        <v>15940</v>
      </c>
      <c r="AE88" s="150">
        <v>10125</v>
      </c>
      <c r="AF88" s="150">
        <v>9975</v>
      </c>
      <c r="AG88" s="150">
        <v>5965</v>
      </c>
      <c r="AH88" s="149" t="s">
        <v>248</v>
      </c>
      <c r="AI88" s="149">
        <v>19</v>
      </c>
      <c r="AJ88" s="149" t="s">
        <v>516</v>
      </c>
    </row>
    <row r="89" spans="1:36">
      <c r="A89" s="149" t="s">
        <v>703</v>
      </c>
      <c r="B89" s="149" t="s">
        <v>509</v>
      </c>
      <c r="C89" s="149" t="s">
        <v>510</v>
      </c>
      <c r="D89" s="149" t="s">
        <v>512</v>
      </c>
      <c r="E89" s="149">
        <v>11</v>
      </c>
      <c r="F89" s="149" t="s">
        <v>514</v>
      </c>
      <c r="G89" s="149" t="s">
        <v>704</v>
      </c>
      <c r="H89" s="149">
        <v>39</v>
      </c>
      <c r="I89" s="150">
        <v>1038</v>
      </c>
      <c r="J89" s="149" t="s">
        <v>350</v>
      </c>
      <c r="K89" s="150">
        <v>907</v>
      </c>
      <c r="L89" s="150">
        <v>712</v>
      </c>
      <c r="M89" s="150">
        <v>623</v>
      </c>
      <c r="N89" s="150">
        <v>534</v>
      </c>
      <c r="O89" s="150">
        <v>610</v>
      </c>
      <c r="P89" s="150">
        <v>695</v>
      </c>
      <c r="Q89" s="150">
        <v>695</v>
      </c>
      <c r="R89" s="150">
        <v>695</v>
      </c>
      <c r="S89" s="150">
        <v>780</v>
      </c>
      <c r="T89" s="150">
        <v>780</v>
      </c>
      <c r="U89" s="150">
        <v>780</v>
      </c>
      <c r="V89" s="149" t="s">
        <v>350</v>
      </c>
      <c r="W89" s="150">
        <v>1020</v>
      </c>
      <c r="X89" s="150">
        <v>950</v>
      </c>
      <c r="Y89" s="150">
        <v>950</v>
      </c>
      <c r="Z89" s="150">
        <v>950</v>
      </c>
      <c r="AA89" s="150">
        <v>1067</v>
      </c>
      <c r="AB89" s="150">
        <v>1067</v>
      </c>
      <c r="AC89" s="150">
        <v>980</v>
      </c>
      <c r="AD89" s="150">
        <v>14795</v>
      </c>
      <c r="AE89" s="150">
        <v>10019</v>
      </c>
      <c r="AF89" s="150">
        <v>7811</v>
      </c>
      <c r="AG89" s="150">
        <v>6984</v>
      </c>
      <c r="AH89" s="149" t="s">
        <v>248</v>
      </c>
      <c r="AI89" s="149">
        <v>18</v>
      </c>
      <c r="AJ89" s="149" t="s">
        <v>516</v>
      </c>
    </row>
    <row r="90" spans="1:36">
      <c r="A90" s="149" t="s">
        <v>705</v>
      </c>
      <c r="B90" s="149" t="s">
        <v>509</v>
      </c>
      <c r="C90" s="149" t="s">
        <v>510</v>
      </c>
      <c r="D90" s="149" t="s">
        <v>619</v>
      </c>
      <c r="E90" s="149">
        <v>21</v>
      </c>
      <c r="F90" s="149" t="s">
        <v>514</v>
      </c>
      <c r="G90" s="149" t="s">
        <v>133</v>
      </c>
      <c r="H90" s="149">
        <v>20</v>
      </c>
      <c r="I90" s="150">
        <v>1069.5</v>
      </c>
      <c r="J90" s="149" t="s">
        <v>350</v>
      </c>
      <c r="K90" s="150">
        <v>750</v>
      </c>
      <c r="L90" s="150">
        <v>1065</v>
      </c>
      <c r="M90" s="150">
        <v>750</v>
      </c>
      <c r="N90" s="150">
        <v>750</v>
      </c>
      <c r="O90" s="150">
        <v>750</v>
      </c>
      <c r="P90" s="150">
        <v>750</v>
      </c>
      <c r="Q90" s="150">
        <v>750</v>
      </c>
      <c r="R90" s="150">
        <v>750</v>
      </c>
      <c r="S90" s="150">
        <v>765</v>
      </c>
      <c r="T90" s="150">
        <v>750</v>
      </c>
      <c r="U90" s="150">
        <v>750</v>
      </c>
      <c r="V90" s="150">
        <v>750</v>
      </c>
      <c r="W90" s="150">
        <v>700</v>
      </c>
      <c r="X90" s="150">
        <v>1015</v>
      </c>
      <c r="Y90" s="150">
        <v>665</v>
      </c>
      <c r="Z90" s="150">
        <v>665</v>
      </c>
      <c r="AA90" s="150">
        <v>630</v>
      </c>
      <c r="AB90" s="150">
        <v>1098</v>
      </c>
      <c r="AC90" s="150">
        <v>1480.5</v>
      </c>
      <c r="AD90" s="150">
        <v>15583.5</v>
      </c>
      <c r="AE90" s="150">
        <v>10018.5</v>
      </c>
      <c r="AF90" s="150">
        <v>9330</v>
      </c>
      <c r="AG90" s="150">
        <v>6253.5</v>
      </c>
      <c r="AH90" s="149" t="s">
        <v>248</v>
      </c>
      <c r="AI90" s="149">
        <v>19</v>
      </c>
      <c r="AJ90" s="149" t="s">
        <v>516</v>
      </c>
    </row>
    <row r="91" spans="1:36">
      <c r="A91" s="149" t="s">
        <v>706</v>
      </c>
      <c r="B91" s="149" t="s">
        <v>509</v>
      </c>
      <c r="C91" s="149" t="s">
        <v>510</v>
      </c>
      <c r="D91" s="149" t="s">
        <v>512</v>
      </c>
      <c r="E91" s="149">
        <v>19</v>
      </c>
      <c r="F91" s="149" t="s">
        <v>514</v>
      </c>
      <c r="G91" s="149" t="s">
        <v>202</v>
      </c>
      <c r="H91" s="149">
        <v>17</v>
      </c>
      <c r="I91" s="150">
        <v>1105.6666666666667</v>
      </c>
      <c r="J91" s="149" t="s">
        <v>350</v>
      </c>
      <c r="K91" s="149" t="s">
        <v>350</v>
      </c>
      <c r="L91" s="149" t="s">
        <v>350</v>
      </c>
      <c r="M91" s="150">
        <v>350</v>
      </c>
      <c r="N91" s="150">
        <v>150</v>
      </c>
      <c r="O91" s="150">
        <v>990</v>
      </c>
      <c r="P91" s="150">
        <v>570</v>
      </c>
      <c r="Q91" s="150">
        <v>570</v>
      </c>
      <c r="R91" s="150">
        <v>570</v>
      </c>
      <c r="S91" s="150">
        <v>640</v>
      </c>
      <c r="T91" s="150">
        <v>640</v>
      </c>
      <c r="U91" s="150">
        <v>675</v>
      </c>
      <c r="V91" s="150">
        <v>600</v>
      </c>
      <c r="W91" s="150">
        <v>600</v>
      </c>
      <c r="X91" s="150">
        <v>675</v>
      </c>
      <c r="Y91" s="150">
        <v>780</v>
      </c>
      <c r="Z91" s="150">
        <v>957</v>
      </c>
      <c r="AA91" s="150">
        <v>957</v>
      </c>
      <c r="AB91" s="150">
        <v>1111</v>
      </c>
      <c r="AC91" s="150">
        <v>1249</v>
      </c>
      <c r="AD91" s="150">
        <v>12084</v>
      </c>
      <c r="AE91" s="150">
        <v>9454</v>
      </c>
      <c r="AF91" s="150">
        <v>5755</v>
      </c>
      <c r="AG91" s="150">
        <v>6329</v>
      </c>
      <c r="AH91" s="149" t="s">
        <v>248</v>
      </c>
      <c r="AI91" s="149">
        <v>17</v>
      </c>
      <c r="AJ91" s="149" t="s">
        <v>516</v>
      </c>
    </row>
    <row r="92" spans="1:36">
      <c r="A92" s="149" t="s">
        <v>707</v>
      </c>
      <c r="B92" s="149" t="s">
        <v>509</v>
      </c>
      <c r="C92" s="149" t="s">
        <v>510</v>
      </c>
      <c r="D92" s="149" t="s">
        <v>512</v>
      </c>
      <c r="E92" s="149">
        <v>19</v>
      </c>
      <c r="F92" s="149" t="s">
        <v>514</v>
      </c>
      <c r="G92" s="149" t="s">
        <v>203</v>
      </c>
      <c r="H92" s="149">
        <v>16</v>
      </c>
      <c r="I92" s="150">
        <v>1076.6666666666667</v>
      </c>
      <c r="J92" s="149" t="s">
        <v>350</v>
      </c>
      <c r="K92" s="149" t="s">
        <v>350</v>
      </c>
      <c r="L92" s="149" t="s">
        <v>350</v>
      </c>
      <c r="M92" s="149" t="s">
        <v>350</v>
      </c>
      <c r="N92" s="150">
        <v>640</v>
      </c>
      <c r="O92" s="150">
        <v>340</v>
      </c>
      <c r="P92" s="150">
        <v>403.75</v>
      </c>
      <c r="Q92" s="150">
        <v>550</v>
      </c>
      <c r="R92" s="150">
        <v>625</v>
      </c>
      <c r="S92" s="150">
        <v>700</v>
      </c>
      <c r="T92" s="150">
        <v>700</v>
      </c>
      <c r="U92" s="150">
        <v>700</v>
      </c>
      <c r="V92" s="150">
        <v>700</v>
      </c>
      <c r="W92" s="150">
        <v>820</v>
      </c>
      <c r="X92" s="150">
        <v>625</v>
      </c>
      <c r="Y92" s="150">
        <v>700</v>
      </c>
      <c r="Z92" s="150">
        <v>649</v>
      </c>
      <c r="AA92" s="150">
        <v>880</v>
      </c>
      <c r="AB92" s="150">
        <v>1034</v>
      </c>
      <c r="AC92" s="150">
        <v>1316</v>
      </c>
      <c r="AD92" s="150">
        <v>11382.75</v>
      </c>
      <c r="AE92" s="150">
        <v>9449</v>
      </c>
      <c r="AF92" s="150">
        <v>5358.75</v>
      </c>
      <c r="AG92" s="150">
        <v>6024</v>
      </c>
      <c r="AH92" s="149" t="s">
        <v>248</v>
      </c>
      <c r="AI92" s="149">
        <v>16</v>
      </c>
      <c r="AJ92" s="149" t="s">
        <v>516</v>
      </c>
    </row>
    <row r="93" spans="1:36">
      <c r="A93" s="149" t="s">
        <v>708</v>
      </c>
      <c r="B93" s="149" t="s">
        <v>509</v>
      </c>
      <c r="C93" s="149" t="s">
        <v>510</v>
      </c>
      <c r="D93" s="149" t="s">
        <v>512</v>
      </c>
      <c r="E93" s="149">
        <v>9</v>
      </c>
      <c r="F93" s="149" t="s">
        <v>567</v>
      </c>
      <c r="G93" s="149" t="s">
        <v>210</v>
      </c>
      <c r="H93" s="149">
        <v>9</v>
      </c>
      <c r="I93" s="150">
        <v>955</v>
      </c>
      <c r="J93" s="149" t="s">
        <v>350</v>
      </c>
      <c r="K93" s="149" t="s">
        <v>350</v>
      </c>
      <c r="L93" s="149" t="s">
        <v>350</v>
      </c>
      <c r="M93" s="149" t="s">
        <v>350</v>
      </c>
      <c r="N93" s="149" t="s">
        <v>350</v>
      </c>
      <c r="O93" s="149" t="s">
        <v>350</v>
      </c>
      <c r="P93" s="149" t="s">
        <v>350</v>
      </c>
      <c r="Q93" s="149" t="s">
        <v>350</v>
      </c>
      <c r="R93" s="149" t="s">
        <v>350</v>
      </c>
      <c r="S93" s="149" t="s">
        <v>350</v>
      </c>
      <c r="T93" s="149" t="s">
        <v>350</v>
      </c>
      <c r="U93" s="150">
        <v>1468.75</v>
      </c>
      <c r="V93" s="150">
        <v>1071.25</v>
      </c>
      <c r="W93" s="150">
        <v>866.25</v>
      </c>
      <c r="X93" s="150">
        <v>955</v>
      </c>
      <c r="Y93" s="150">
        <v>955</v>
      </c>
      <c r="Z93" s="150">
        <v>955</v>
      </c>
      <c r="AA93" s="150">
        <v>955</v>
      </c>
      <c r="AB93" s="150">
        <v>955</v>
      </c>
      <c r="AC93" s="150">
        <v>955</v>
      </c>
      <c r="AD93" s="150">
        <v>9136.25</v>
      </c>
      <c r="AE93" s="150">
        <v>9136.25</v>
      </c>
      <c r="AF93" s="150">
        <v>2540</v>
      </c>
      <c r="AG93" s="150">
        <v>6596.25</v>
      </c>
      <c r="AH93" s="149" t="s">
        <v>248</v>
      </c>
      <c r="AI93" s="149">
        <v>9</v>
      </c>
      <c r="AJ93" s="149" t="s">
        <v>516</v>
      </c>
    </row>
    <row r="94" spans="1:36">
      <c r="A94" s="149" t="s">
        <v>709</v>
      </c>
      <c r="B94" s="149" t="s">
        <v>509</v>
      </c>
      <c r="C94" s="149" t="s">
        <v>510</v>
      </c>
      <c r="D94" s="149" t="s">
        <v>512</v>
      </c>
      <c r="E94" s="149">
        <v>8</v>
      </c>
      <c r="F94" s="149" t="s">
        <v>567</v>
      </c>
      <c r="G94" s="149" t="s">
        <v>203</v>
      </c>
      <c r="H94" s="149">
        <v>16</v>
      </c>
      <c r="I94" s="150">
        <v>922</v>
      </c>
      <c r="J94" s="149" t="s">
        <v>350</v>
      </c>
      <c r="K94" s="149" t="s">
        <v>350</v>
      </c>
      <c r="L94" s="149" t="s">
        <v>350</v>
      </c>
      <c r="M94" s="149" t="s">
        <v>350</v>
      </c>
      <c r="N94" s="150">
        <v>903.75</v>
      </c>
      <c r="O94" s="150">
        <v>503.75</v>
      </c>
      <c r="P94" s="150">
        <v>503.75</v>
      </c>
      <c r="Q94" s="150">
        <v>575</v>
      </c>
      <c r="R94" s="150">
        <v>575</v>
      </c>
      <c r="S94" s="150">
        <v>575</v>
      </c>
      <c r="T94" s="150">
        <v>670</v>
      </c>
      <c r="U94" s="150">
        <v>575</v>
      </c>
      <c r="V94" s="150">
        <v>575</v>
      </c>
      <c r="W94" s="150">
        <v>860</v>
      </c>
      <c r="X94" s="150">
        <v>860</v>
      </c>
      <c r="Y94" s="150">
        <v>860</v>
      </c>
      <c r="Z94" s="150">
        <v>806</v>
      </c>
      <c r="AA94" s="150">
        <v>806</v>
      </c>
      <c r="AB94" s="150">
        <v>806</v>
      </c>
      <c r="AC94" s="150">
        <v>1154</v>
      </c>
      <c r="AD94" s="150">
        <v>11608.25</v>
      </c>
      <c r="AE94" s="150">
        <v>9122</v>
      </c>
      <c r="AF94" s="150">
        <v>5456.25</v>
      </c>
      <c r="AG94" s="150">
        <v>6152</v>
      </c>
      <c r="AH94" s="149" t="s">
        <v>248</v>
      </c>
      <c r="AI94" s="149">
        <v>16</v>
      </c>
      <c r="AJ94" s="149" t="s">
        <v>516</v>
      </c>
    </row>
    <row r="95" spans="1:36">
      <c r="A95" s="149" t="s">
        <v>710</v>
      </c>
      <c r="B95" s="149" t="s">
        <v>509</v>
      </c>
      <c r="C95" s="149" t="s">
        <v>510</v>
      </c>
      <c r="D95" s="149" t="s">
        <v>512</v>
      </c>
      <c r="E95" s="149">
        <v>11</v>
      </c>
      <c r="F95" s="149" t="s">
        <v>567</v>
      </c>
      <c r="G95" s="149" t="s">
        <v>206</v>
      </c>
      <c r="H95" s="149">
        <v>13</v>
      </c>
      <c r="I95" s="150">
        <v>1284</v>
      </c>
      <c r="J95" s="149" t="s">
        <v>350</v>
      </c>
      <c r="K95" s="149" t="s">
        <v>350</v>
      </c>
      <c r="L95" s="149" t="s">
        <v>350</v>
      </c>
      <c r="M95" s="149" t="s">
        <v>350</v>
      </c>
      <c r="N95" s="149" t="s">
        <v>350</v>
      </c>
      <c r="O95" s="149" t="s">
        <v>350</v>
      </c>
      <c r="P95" s="149" t="s">
        <v>350</v>
      </c>
      <c r="Q95" s="150">
        <v>740</v>
      </c>
      <c r="R95" s="150">
        <v>480</v>
      </c>
      <c r="S95" s="150">
        <v>470</v>
      </c>
      <c r="T95" s="150">
        <v>470</v>
      </c>
      <c r="U95" s="150">
        <v>470</v>
      </c>
      <c r="V95" s="150">
        <v>470</v>
      </c>
      <c r="W95" s="150">
        <v>505</v>
      </c>
      <c r="X95" s="150">
        <v>565</v>
      </c>
      <c r="Y95" s="150">
        <v>505</v>
      </c>
      <c r="Z95" s="150">
        <v>1310</v>
      </c>
      <c r="AA95" s="150">
        <v>1310</v>
      </c>
      <c r="AB95" s="150">
        <v>1310</v>
      </c>
      <c r="AC95" s="150">
        <v>1232</v>
      </c>
      <c r="AD95" s="150">
        <v>9837</v>
      </c>
      <c r="AE95" s="150">
        <v>9097</v>
      </c>
      <c r="AF95" s="150">
        <v>3100</v>
      </c>
      <c r="AG95" s="150">
        <v>6737</v>
      </c>
      <c r="AH95" s="149" t="s">
        <v>248</v>
      </c>
      <c r="AI95" s="149">
        <v>13</v>
      </c>
      <c r="AJ95" s="149" t="s">
        <v>516</v>
      </c>
    </row>
    <row r="96" spans="1:36">
      <c r="A96" s="149" t="s">
        <v>711</v>
      </c>
      <c r="B96" s="149" t="s">
        <v>574</v>
      </c>
      <c r="C96" s="149" t="s">
        <v>644</v>
      </c>
      <c r="D96" s="149" t="s">
        <v>350</v>
      </c>
      <c r="E96" s="149" t="s">
        <v>350</v>
      </c>
      <c r="F96" s="149" t="s">
        <v>647</v>
      </c>
      <c r="G96" s="149" t="s">
        <v>646</v>
      </c>
      <c r="H96" s="149">
        <v>63</v>
      </c>
      <c r="I96" s="150">
        <v>750</v>
      </c>
      <c r="J96" s="149" t="s">
        <v>634</v>
      </c>
      <c r="K96" s="150">
        <v>635</v>
      </c>
      <c r="L96" s="150">
        <v>575</v>
      </c>
      <c r="M96" s="150">
        <v>575</v>
      </c>
      <c r="N96" s="150">
        <v>725</v>
      </c>
      <c r="O96" s="150">
        <v>725</v>
      </c>
      <c r="P96" s="150">
        <v>725</v>
      </c>
      <c r="Q96" s="150">
        <v>725</v>
      </c>
      <c r="R96" s="150">
        <v>725</v>
      </c>
      <c r="S96" s="150">
        <v>725</v>
      </c>
      <c r="T96" s="150">
        <v>725</v>
      </c>
      <c r="U96" s="150">
        <v>725</v>
      </c>
      <c r="V96" s="150">
        <v>725</v>
      </c>
      <c r="W96" s="150">
        <v>725</v>
      </c>
      <c r="X96" s="150">
        <v>770</v>
      </c>
      <c r="Y96" s="150">
        <v>725</v>
      </c>
      <c r="Z96" s="150">
        <v>750</v>
      </c>
      <c r="AA96" s="150">
        <v>750</v>
      </c>
      <c r="AB96" s="150">
        <v>750</v>
      </c>
      <c r="AC96" s="150">
        <v>750</v>
      </c>
      <c r="AD96" s="150">
        <v>13530</v>
      </c>
      <c r="AE96" s="150">
        <v>8845</v>
      </c>
      <c r="AF96" s="150">
        <v>8310</v>
      </c>
      <c r="AG96" s="150">
        <v>5220</v>
      </c>
      <c r="AH96" s="149" t="s">
        <v>248</v>
      </c>
      <c r="AI96" s="149">
        <v>19</v>
      </c>
      <c r="AJ96" s="149" t="s">
        <v>516</v>
      </c>
    </row>
    <row r="97" spans="1:36">
      <c r="A97" s="149" t="s">
        <v>713</v>
      </c>
      <c r="B97" s="149" t="s">
        <v>509</v>
      </c>
      <c r="C97" s="149" t="s">
        <v>510</v>
      </c>
      <c r="D97" s="149" t="s">
        <v>512</v>
      </c>
      <c r="E97" s="149">
        <v>27</v>
      </c>
      <c r="F97" s="149" t="s">
        <v>514</v>
      </c>
      <c r="G97" s="149" t="s">
        <v>245</v>
      </c>
      <c r="H97" s="149">
        <v>4</v>
      </c>
      <c r="I97" s="150">
        <v>1829.6666666666667</v>
      </c>
      <c r="J97" s="149" t="s">
        <v>350</v>
      </c>
      <c r="K97" s="149" t="s">
        <v>350</v>
      </c>
      <c r="L97" s="149" t="s">
        <v>350</v>
      </c>
      <c r="M97" s="149" t="s">
        <v>350</v>
      </c>
      <c r="N97" s="149" t="s">
        <v>350</v>
      </c>
      <c r="O97" s="149" t="s">
        <v>350</v>
      </c>
      <c r="P97" s="149" t="s">
        <v>350</v>
      </c>
      <c r="Q97" s="149" t="s">
        <v>350</v>
      </c>
      <c r="R97" s="149" t="s">
        <v>350</v>
      </c>
      <c r="S97" s="149" t="s">
        <v>350</v>
      </c>
      <c r="T97" s="149" t="s">
        <v>350</v>
      </c>
      <c r="U97" s="149" t="s">
        <v>350</v>
      </c>
      <c r="V97" s="149" t="s">
        <v>350</v>
      </c>
      <c r="W97" s="149" t="s">
        <v>350</v>
      </c>
      <c r="X97" s="149" t="s">
        <v>350</v>
      </c>
      <c r="Y97" s="149" t="s">
        <v>350</v>
      </c>
      <c r="Z97" s="150">
        <v>3326</v>
      </c>
      <c r="AA97" s="150">
        <v>1785</v>
      </c>
      <c r="AB97" s="150">
        <v>1785</v>
      </c>
      <c r="AC97" s="150">
        <v>1919</v>
      </c>
      <c r="AD97" s="150">
        <v>8815</v>
      </c>
      <c r="AE97" s="150">
        <v>8815</v>
      </c>
      <c r="AF97" s="150">
        <v>0</v>
      </c>
      <c r="AG97" s="150">
        <v>8815</v>
      </c>
      <c r="AH97" s="149" t="s">
        <v>248</v>
      </c>
      <c r="AI97" s="149">
        <v>4</v>
      </c>
      <c r="AJ97" s="149" t="s">
        <v>516</v>
      </c>
    </row>
    <row r="98" spans="1:36">
      <c r="A98" s="149" t="s">
        <v>714</v>
      </c>
      <c r="B98" s="149" t="s">
        <v>509</v>
      </c>
      <c r="C98" s="149" t="s">
        <v>510</v>
      </c>
      <c r="D98" s="149" t="s">
        <v>512</v>
      </c>
      <c r="E98" s="149">
        <v>22</v>
      </c>
      <c r="F98" s="149" t="s">
        <v>514</v>
      </c>
      <c r="G98" s="149" t="s">
        <v>202</v>
      </c>
      <c r="H98" s="149">
        <v>17</v>
      </c>
      <c r="I98" s="150">
        <v>932.66666666666663</v>
      </c>
      <c r="J98" s="149" t="s">
        <v>350</v>
      </c>
      <c r="K98" s="149" t="s">
        <v>350</v>
      </c>
      <c r="L98" s="149" t="s">
        <v>350</v>
      </c>
      <c r="M98" s="150">
        <v>917.5</v>
      </c>
      <c r="N98" s="150">
        <v>531.25</v>
      </c>
      <c r="O98" s="150">
        <v>595</v>
      </c>
      <c r="P98" s="150">
        <v>625</v>
      </c>
      <c r="Q98" s="150">
        <v>775</v>
      </c>
      <c r="R98" s="150">
        <v>775</v>
      </c>
      <c r="S98" s="150">
        <v>850</v>
      </c>
      <c r="T98" s="150">
        <v>850</v>
      </c>
      <c r="U98" s="150">
        <v>775</v>
      </c>
      <c r="V98" s="150">
        <v>625</v>
      </c>
      <c r="W98" s="150">
        <v>550</v>
      </c>
      <c r="X98" s="150">
        <v>745</v>
      </c>
      <c r="Y98" s="150">
        <v>418</v>
      </c>
      <c r="Z98" s="150">
        <v>418</v>
      </c>
      <c r="AA98" s="150">
        <v>726</v>
      </c>
      <c r="AB98" s="150">
        <v>957</v>
      </c>
      <c r="AC98" s="150">
        <v>1115</v>
      </c>
      <c r="AD98" s="150">
        <v>12247.75</v>
      </c>
      <c r="AE98" s="150">
        <v>8804</v>
      </c>
      <c r="AF98" s="150">
        <v>7318.75</v>
      </c>
      <c r="AG98" s="150">
        <v>4929</v>
      </c>
      <c r="AH98" s="149" t="s">
        <v>248</v>
      </c>
      <c r="AI98" s="149">
        <v>17</v>
      </c>
      <c r="AJ98" s="149" t="s">
        <v>516</v>
      </c>
    </row>
    <row r="99" spans="1:36">
      <c r="A99" s="149" t="s">
        <v>715</v>
      </c>
      <c r="B99" s="149" t="s">
        <v>509</v>
      </c>
      <c r="C99" s="149" t="s">
        <v>690</v>
      </c>
      <c r="D99" s="149" t="s">
        <v>350</v>
      </c>
      <c r="E99" s="149" t="s">
        <v>350</v>
      </c>
      <c r="F99" s="149" t="s">
        <v>716</v>
      </c>
      <c r="G99" s="149" t="s">
        <v>122</v>
      </c>
      <c r="H99" s="149">
        <v>31</v>
      </c>
      <c r="I99" s="150">
        <v>418</v>
      </c>
      <c r="J99" s="149" t="s">
        <v>350</v>
      </c>
      <c r="K99" s="150">
        <v>475</v>
      </c>
      <c r="L99" s="150">
        <v>400</v>
      </c>
      <c r="M99" s="150">
        <v>400</v>
      </c>
      <c r="N99" s="150">
        <v>400</v>
      </c>
      <c r="O99" s="150">
        <v>400</v>
      </c>
      <c r="P99" s="150">
        <v>400</v>
      </c>
      <c r="Q99" s="150">
        <v>400</v>
      </c>
      <c r="R99" s="150">
        <v>400</v>
      </c>
      <c r="S99" s="150">
        <v>1225</v>
      </c>
      <c r="T99" s="150">
        <v>3090</v>
      </c>
      <c r="U99" s="150">
        <v>400</v>
      </c>
      <c r="V99" s="150">
        <v>400</v>
      </c>
      <c r="W99" s="150">
        <v>418</v>
      </c>
      <c r="X99" s="150">
        <v>583</v>
      </c>
      <c r="Y99" s="150">
        <v>418</v>
      </c>
      <c r="Z99" s="150">
        <v>418</v>
      </c>
      <c r="AA99" s="150">
        <v>418</v>
      </c>
      <c r="AB99" s="150">
        <v>418</v>
      </c>
      <c r="AC99" s="150">
        <v>418</v>
      </c>
      <c r="AD99" s="150">
        <v>11481</v>
      </c>
      <c r="AE99" s="150">
        <v>8606</v>
      </c>
      <c r="AF99" s="150">
        <v>8390</v>
      </c>
      <c r="AG99" s="150">
        <v>3091</v>
      </c>
      <c r="AH99" s="149" t="s">
        <v>248</v>
      </c>
      <c r="AI99" s="149">
        <v>19</v>
      </c>
      <c r="AJ99" s="149" t="s">
        <v>516</v>
      </c>
    </row>
    <row r="100" spans="1:36">
      <c r="A100" s="149" t="s">
        <v>718</v>
      </c>
      <c r="B100" s="149" t="s">
        <v>509</v>
      </c>
      <c r="C100" s="149" t="s">
        <v>510</v>
      </c>
      <c r="D100" s="149" t="s">
        <v>619</v>
      </c>
      <c r="E100" s="149">
        <v>5</v>
      </c>
      <c r="F100" s="149" t="s">
        <v>514</v>
      </c>
      <c r="G100" s="149" t="s">
        <v>123</v>
      </c>
      <c r="H100" s="149">
        <v>30</v>
      </c>
      <c r="I100" s="150">
        <v>692</v>
      </c>
      <c r="J100" s="149" t="s">
        <v>350</v>
      </c>
      <c r="K100" s="150">
        <v>460</v>
      </c>
      <c r="L100" s="150">
        <v>510</v>
      </c>
      <c r="M100" s="150">
        <v>510</v>
      </c>
      <c r="N100" s="150">
        <v>510</v>
      </c>
      <c r="O100" s="150">
        <v>850</v>
      </c>
      <c r="P100" s="150">
        <v>600</v>
      </c>
      <c r="Q100" s="150">
        <v>600</v>
      </c>
      <c r="R100" s="150">
        <v>690</v>
      </c>
      <c r="S100" s="150">
        <v>690</v>
      </c>
      <c r="T100" s="150">
        <v>780</v>
      </c>
      <c r="U100" s="150">
        <v>815</v>
      </c>
      <c r="V100" s="150">
        <v>815</v>
      </c>
      <c r="W100" s="150">
        <v>420</v>
      </c>
      <c r="X100" s="150">
        <v>909</v>
      </c>
      <c r="Y100" s="150">
        <v>789</v>
      </c>
      <c r="Z100" s="150">
        <v>595</v>
      </c>
      <c r="AA100" s="150">
        <v>692</v>
      </c>
      <c r="AB100" s="150">
        <v>692</v>
      </c>
      <c r="AC100" s="150">
        <v>692</v>
      </c>
      <c r="AD100" s="150">
        <v>12619</v>
      </c>
      <c r="AE100" s="150">
        <v>8579</v>
      </c>
      <c r="AF100" s="150">
        <v>7830</v>
      </c>
      <c r="AG100" s="150">
        <v>4789</v>
      </c>
      <c r="AH100" s="149" t="s">
        <v>248</v>
      </c>
      <c r="AI100" s="149">
        <v>19</v>
      </c>
      <c r="AJ100" s="149" t="s">
        <v>516</v>
      </c>
    </row>
    <row r="101" spans="1:36">
      <c r="A101" s="149" t="s">
        <v>719</v>
      </c>
      <c r="B101" s="149" t="s">
        <v>574</v>
      </c>
      <c r="C101" s="149" t="s">
        <v>510</v>
      </c>
      <c r="D101" s="149" t="s">
        <v>628</v>
      </c>
      <c r="E101" s="149">
        <v>90</v>
      </c>
      <c r="F101" s="149" t="s">
        <v>575</v>
      </c>
      <c r="G101" s="149" t="s">
        <v>210</v>
      </c>
      <c r="H101" s="149">
        <v>3</v>
      </c>
      <c r="I101" s="150">
        <v>2853.3333333333335</v>
      </c>
      <c r="J101" s="149" t="s">
        <v>243</v>
      </c>
      <c r="K101" s="149" t="s">
        <v>350</v>
      </c>
      <c r="L101" s="149" t="s">
        <v>350</v>
      </c>
      <c r="M101" s="149" t="s">
        <v>350</v>
      </c>
      <c r="N101" s="149" t="s">
        <v>350</v>
      </c>
      <c r="O101" s="149" t="s">
        <v>350</v>
      </c>
      <c r="P101" s="149" t="s">
        <v>350</v>
      </c>
      <c r="Q101" s="149" t="s">
        <v>350</v>
      </c>
      <c r="R101" s="149" t="s">
        <v>350</v>
      </c>
      <c r="S101" s="149" t="s">
        <v>350</v>
      </c>
      <c r="T101" s="149" t="s">
        <v>350</v>
      </c>
      <c r="U101" s="150">
        <v>3947.5</v>
      </c>
      <c r="V101" s="150">
        <v>2665</v>
      </c>
      <c r="W101" s="150">
        <v>1947.5</v>
      </c>
      <c r="X101" s="150">
        <v>0</v>
      </c>
      <c r="Y101" s="149" t="s">
        <v>350</v>
      </c>
      <c r="Z101" s="149" t="s">
        <v>350</v>
      </c>
      <c r="AA101" s="149" t="s">
        <v>350</v>
      </c>
      <c r="AB101" s="149" t="s">
        <v>350</v>
      </c>
      <c r="AC101" s="149" t="s">
        <v>350</v>
      </c>
      <c r="AD101" s="150">
        <v>8560</v>
      </c>
      <c r="AE101" s="150">
        <v>8560</v>
      </c>
      <c r="AF101" s="150">
        <v>6612.5</v>
      </c>
      <c r="AG101" s="150">
        <v>1947.5</v>
      </c>
      <c r="AH101" s="149" t="s">
        <v>242</v>
      </c>
      <c r="AI101" s="149">
        <v>3</v>
      </c>
      <c r="AJ101" s="149" t="s">
        <v>517</v>
      </c>
    </row>
    <row r="102" spans="1:36">
      <c r="A102" s="149" t="s">
        <v>721</v>
      </c>
      <c r="B102" s="149" t="s">
        <v>509</v>
      </c>
      <c r="C102" s="149" t="s">
        <v>510</v>
      </c>
      <c r="D102" s="149" t="s">
        <v>512</v>
      </c>
      <c r="E102" s="149">
        <v>12</v>
      </c>
      <c r="F102" s="149" t="s">
        <v>567</v>
      </c>
      <c r="G102" s="149" t="s">
        <v>600</v>
      </c>
      <c r="H102" s="149">
        <v>32</v>
      </c>
      <c r="I102" s="150">
        <v>1300</v>
      </c>
      <c r="J102" s="149" t="s">
        <v>350</v>
      </c>
      <c r="K102" s="150">
        <v>675</v>
      </c>
      <c r="L102" s="150">
        <v>495</v>
      </c>
      <c r="M102" s="150">
        <v>495</v>
      </c>
      <c r="N102" s="150">
        <v>425</v>
      </c>
      <c r="O102" s="150">
        <v>425</v>
      </c>
      <c r="P102" s="150">
        <v>425</v>
      </c>
      <c r="Q102" s="150">
        <v>425</v>
      </c>
      <c r="R102" s="150">
        <v>425</v>
      </c>
      <c r="S102" s="150">
        <v>425</v>
      </c>
      <c r="T102" s="150">
        <v>425</v>
      </c>
      <c r="U102" s="150">
        <v>425</v>
      </c>
      <c r="V102" s="150">
        <v>450</v>
      </c>
      <c r="W102" s="150">
        <v>615</v>
      </c>
      <c r="X102" s="150">
        <v>450</v>
      </c>
      <c r="Y102" s="150">
        <v>630</v>
      </c>
      <c r="Z102" s="150">
        <v>630</v>
      </c>
      <c r="AA102" s="150">
        <v>1020</v>
      </c>
      <c r="AB102" s="150">
        <v>1440</v>
      </c>
      <c r="AC102" s="150">
        <v>1440</v>
      </c>
      <c r="AD102" s="150">
        <v>11740</v>
      </c>
      <c r="AE102" s="150">
        <v>8375</v>
      </c>
      <c r="AF102" s="150">
        <v>5515</v>
      </c>
      <c r="AG102" s="150">
        <v>6225</v>
      </c>
      <c r="AH102" s="149" t="s">
        <v>248</v>
      </c>
      <c r="AI102" s="149">
        <v>19</v>
      </c>
      <c r="AJ102" s="149" t="s">
        <v>516</v>
      </c>
    </row>
    <row r="103" spans="1:36">
      <c r="A103" s="149" t="s">
        <v>722</v>
      </c>
      <c r="B103" s="149" t="s">
        <v>509</v>
      </c>
      <c r="C103" s="149" t="s">
        <v>510</v>
      </c>
      <c r="D103" s="149" t="s">
        <v>512</v>
      </c>
      <c r="E103" s="149">
        <v>12</v>
      </c>
      <c r="F103" s="149" t="s">
        <v>514</v>
      </c>
      <c r="G103" s="149" t="s">
        <v>128</v>
      </c>
      <c r="H103" s="149">
        <v>25</v>
      </c>
      <c r="I103" s="150">
        <v>726.66666666666663</v>
      </c>
      <c r="J103" s="149" t="s">
        <v>350</v>
      </c>
      <c r="K103" s="150">
        <v>560</v>
      </c>
      <c r="L103" s="150">
        <v>560</v>
      </c>
      <c r="M103" s="150">
        <v>560</v>
      </c>
      <c r="N103" s="150">
        <v>560</v>
      </c>
      <c r="O103" s="150">
        <v>560</v>
      </c>
      <c r="P103" s="150">
        <v>560</v>
      </c>
      <c r="Q103" s="150">
        <v>595</v>
      </c>
      <c r="R103" s="150">
        <v>595</v>
      </c>
      <c r="S103" s="150">
        <v>595</v>
      </c>
      <c r="T103" s="150">
        <v>660</v>
      </c>
      <c r="U103" s="150">
        <v>660</v>
      </c>
      <c r="V103" s="150">
        <v>660</v>
      </c>
      <c r="W103" s="150">
        <v>725</v>
      </c>
      <c r="X103" s="150">
        <v>725</v>
      </c>
      <c r="Y103" s="150">
        <v>725</v>
      </c>
      <c r="Z103" s="150">
        <v>725</v>
      </c>
      <c r="AA103" s="150">
        <v>725</v>
      </c>
      <c r="AB103" s="150">
        <v>725</v>
      </c>
      <c r="AC103" s="150">
        <v>730</v>
      </c>
      <c r="AD103" s="150">
        <v>12205</v>
      </c>
      <c r="AE103" s="150">
        <v>8250</v>
      </c>
      <c r="AF103" s="150">
        <v>7125</v>
      </c>
      <c r="AG103" s="150">
        <v>5080</v>
      </c>
      <c r="AH103" s="149" t="s">
        <v>248</v>
      </c>
      <c r="AI103" s="149">
        <v>19</v>
      </c>
      <c r="AJ103" s="149" t="s">
        <v>516</v>
      </c>
    </row>
    <row r="104" spans="1:36">
      <c r="A104" s="149" t="s">
        <v>723</v>
      </c>
      <c r="B104" s="149" t="s">
        <v>574</v>
      </c>
      <c r="C104" s="149" t="s">
        <v>510</v>
      </c>
      <c r="D104" s="149" t="s">
        <v>628</v>
      </c>
      <c r="E104" s="149">
        <v>48</v>
      </c>
      <c r="F104" s="149" t="s">
        <v>514</v>
      </c>
      <c r="G104" s="149" t="s">
        <v>201</v>
      </c>
      <c r="H104" s="149">
        <v>6</v>
      </c>
      <c r="I104" s="150">
        <v>2715</v>
      </c>
      <c r="J104" s="149" t="s">
        <v>207</v>
      </c>
      <c r="K104" s="149" t="s">
        <v>350</v>
      </c>
      <c r="L104" s="150">
        <v>1620</v>
      </c>
      <c r="M104" s="150">
        <v>2380</v>
      </c>
      <c r="N104" s="150">
        <v>1800</v>
      </c>
      <c r="O104" s="150">
        <v>2100</v>
      </c>
      <c r="P104" s="150">
        <v>2563.5</v>
      </c>
      <c r="Q104" s="150">
        <v>468.5</v>
      </c>
      <c r="R104" s="149" t="s">
        <v>350</v>
      </c>
      <c r="S104" s="149" t="s">
        <v>350</v>
      </c>
      <c r="T104" s="149" t="s">
        <v>350</v>
      </c>
      <c r="U104" s="149" t="s">
        <v>350</v>
      </c>
      <c r="V104" s="149" t="s">
        <v>350</v>
      </c>
      <c r="W104" s="149" t="s">
        <v>350</v>
      </c>
      <c r="X104" s="149" t="s">
        <v>350</v>
      </c>
      <c r="Y104" s="149" t="s">
        <v>350</v>
      </c>
      <c r="Z104" s="149" t="s">
        <v>350</v>
      </c>
      <c r="AA104" s="150">
        <v>4145</v>
      </c>
      <c r="AB104" s="150">
        <v>2000</v>
      </c>
      <c r="AC104" s="150">
        <v>2000</v>
      </c>
      <c r="AD104" s="150">
        <v>19077</v>
      </c>
      <c r="AE104" s="150">
        <v>8145</v>
      </c>
      <c r="AF104" s="150">
        <v>10932</v>
      </c>
      <c r="AG104" s="150">
        <v>8145</v>
      </c>
      <c r="AH104" s="149" t="s">
        <v>248</v>
      </c>
      <c r="AI104" s="149">
        <v>9</v>
      </c>
      <c r="AJ104" s="149" t="s">
        <v>516</v>
      </c>
    </row>
    <row r="105" spans="1:36">
      <c r="A105" s="149" t="s">
        <v>724</v>
      </c>
      <c r="B105" s="149" t="s">
        <v>509</v>
      </c>
      <c r="C105" s="149" t="s">
        <v>510</v>
      </c>
      <c r="D105" s="149" t="s">
        <v>512</v>
      </c>
      <c r="E105" s="149">
        <v>12</v>
      </c>
      <c r="F105" s="149" t="s">
        <v>514</v>
      </c>
      <c r="G105" s="149" t="s">
        <v>129</v>
      </c>
      <c r="H105" s="149">
        <v>24</v>
      </c>
      <c r="I105" s="150">
        <v>775</v>
      </c>
      <c r="J105" s="149" t="s">
        <v>350</v>
      </c>
      <c r="K105" s="150">
        <v>395</v>
      </c>
      <c r="L105" s="150">
        <v>395</v>
      </c>
      <c r="M105" s="150">
        <v>395</v>
      </c>
      <c r="N105" s="150">
        <v>395</v>
      </c>
      <c r="O105" s="150">
        <v>395</v>
      </c>
      <c r="P105" s="150">
        <v>395</v>
      </c>
      <c r="Q105" s="150">
        <v>395</v>
      </c>
      <c r="R105" s="150">
        <v>440</v>
      </c>
      <c r="S105" s="150">
        <v>350</v>
      </c>
      <c r="T105" s="150">
        <v>350</v>
      </c>
      <c r="U105" s="150">
        <v>350</v>
      </c>
      <c r="V105" s="150">
        <v>425</v>
      </c>
      <c r="W105" s="150">
        <v>500</v>
      </c>
      <c r="X105" s="150">
        <v>1775</v>
      </c>
      <c r="Y105" s="150">
        <v>800</v>
      </c>
      <c r="Z105" s="150">
        <v>725</v>
      </c>
      <c r="AA105" s="150">
        <v>725</v>
      </c>
      <c r="AB105" s="150">
        <v>725</v>
      </c>
      <c r="AC105" s="150">
        <v>875</v>
      </c>
      <c r="AD105" s="150">
        <v>10805</v>
      </c>
      <c r="AE105" s="150">
        <v>8040</v>
      </c>
      <c r="AF105" s="150">
        <v>4680</v>
      </c>
      <c r="AG105" s="150">
        <v>6125</v>
      </c>
      <c r="AH105" s="149" t="s">
        <v>248</v>
      </c>
      <c r="AI105" s="149">
        <v>19</v>
      </c>
      <c r="AJ105" s="149" t="s">
        <v>516</v>
      </c>
    </row>
    <row r="106" spans="1:36">
      <c r="A106" s="149" t="s">
        <v>725</v>
      </c>
      <c r="B106" s="149" t="s">
        <v>509</v>
      </c>
      <c r="C106" s="149" t="s">
        <v>510</v>
      </c>
      <c r="D106" s="149" t="s">
        <v>512</v>
      </c>
      <c r="E106" s="149">
        <v>7</v>
      </c>
      <c r="F106" s="149" t="s">
        <v>514</v>
      </c>
      <c r="G106" s="149" t="s">
        <v>131</v>
      </c>
      <c r="H106" s="149">
        <v>22</v>
      </c>
      <c r="I106" s="150">
        <v>813.33333333333337</v>
      </c>
      <c r="J106" s="149" t="s">
        <v>350</v>
      </c>
      <c r="K106" s="150">
        <v>466</v>
      </c>
      <c r="L106" s="150">
        <v>466</v>
      </c>
      <c r="M106" s="150">
        <v>466</v>
      </c>
      <c r="N106" s="150">
        <v>387</v>
      </c>
      <c r="O106" s="150">
        <v>387</v>
      </c>
      <c r="P106" s="150">
        <v>387</v>
      </c>
      <c r="Q106" s="150">
        <v>387</v>
      </c>
      <c r="R106" s="150">
        <v>387</v>
      </c>
      <c r="S106" s="150">
        <v>387</v>
      </c>
      <c r="T106" s="150">
        <v>500</v>
      </c>
      <c r="U106" s="150">
        <v>560</v>
      </c>
      <c r="V106" s="150">
        <v>645</v>
      </c>
      <c r="W106" s="150">
        <v>900</v>
      </c>
      <c r="X106" s="150">
        <v>730</v>
      </c>
      <c r="Y106" s="150">
        <v>730</v>
      </c>
      <c r="Z106" s="150">
        <v>730</v>
      </c>
      <c r="AA106" s="150">
        <v>730</v>
      </c>
      <c r="AB106" s="150">
        <v>980</v>
      </c>
      <c r="AC106" s="150">
        <v>730</v>
      </c>
      <c r="AD106" s="150">
        <v>10955</v>
      </c>
      <c r="AE106" s="150">
        <v>8009</v>
      </c>
      <c r="AF106" s="150">
        <v>5425</v>
      </c>
      <c r="AG106" s="150">
        <v>5530</v>
      </c>
      <c r="AH106" s="149" t="s">
        <v>248</v>
      </c>
      <c r="AI106" s="149">
        <v>19</v>
      </c>
      <c r="AJ106" s="149" t="s">
        <v>516</v>
      </c>
    </row>
    <row r="107" spans="1:36">
      <c r="A107" s="149" t="s">
        <v>726</v>
      </c>
      <c r="B107" s="149" t="s">
        <v>19</v>
      </c>
      <c r="C107" s="149" t="s">
        <v>510</v>
      </c>
      <c r="D107" s="149" t="s">
        <v>619</v>
      </c>
      <c r="E107" s="149">
        <v>79</v>
      </c>
      <c r="F107" s="149" t="s">
        <v>514</v>
      </c>
      <c r="G107" s="149" t="s">
        <v>245</v>
      </c>
      <c r="H107" s="149">
        <v>4</v>
      </c>
      <c r="I107" s="150">
        <v>1600</v>
      </c>
      <c r="J107" s="149" t="s">
        <v>350</v>
      </c>
      <c r="K107" s="149" t="s">
        <v>350</v>
      </c>
      <c r="L107" s="149" t="s">
        <v>350</v>
      </c>
      <c r="M107" s="149" t="s">
        <v>350</v>
      </c>
      <c r="N107" s="149" t="s">
        <v>350</v>
      </c>
      <c r="O107" s="149" t="s">
        <v>350</v>
      </c>
      <c r="P107" s="149" t="s">
        <v>350</v>
      </c>
      <c r="Q107" s="149" t="s">
        <v>350</v>
      </c>
      <c r="R107" s="149" t="s">
        <v>350</v>
      </c>
      <c r="S107" s="149" t="s">
        <v>350</v>
      </c>
      <c r="T107" s="149" t="s">
        <v>350</v>
      </c>
      <c r="U107" s="149" t="s">
        <v>350</v>
      </c>
      <c r="V107" s="149" t="s">
        <v>350</v>
      </c>
      <c r="W107" s="149" t="s">
        <v>350</v>
      </c>
      <c r="X107" s="149" t="s">
        <v>350</v>
      </c>
      <c r="Y107" s="149" t="s">
        <v>350</v>
      </c>
      <c r="Z107" s="150">
        <v>3160</v>
      </c>
      <c r="AA107" s="150">
        <v>1640</v>
      </c>
      <c r="AB107" s="150">
        <v>1580</v>
      </c>
      <c r="AC107" s="150">
        <v>1580</v>
      </c>
      <c r="AD107" s="150">
        <v>7960</v>
      </c>
      <c r="AE107" s="150">
        <v>7960</v>
      </c>
      <c r="AF107" s="150">
        <v>0</v>
      </c>
      <c r="AG107" s="150">
        <v>7960</v>
      </c>
      <c r="AH107" s="149" t="s">
        <v>248</v>
      </c>
      <c r="AI107" s="149">
        <v>4</v>
      </c>
      <c r="AJ107" s="149" t="s">
        <v>516</v>
      </c>
    </row>
    <row r="108" spans="1:36">
      <c r="A108" s="149" t="s">
        <v>729</v>
      </c>
      <c r="B108" s="149" t="s">
        <v>509</v>
      </c>
      <c r="C108" s="149" t="s">
        <v>510</v>
      </c>
      <c r="D108" s="149" t="s">
        <v>350</v>
      </c>
      <c r="E108" s="149">
        <v>29</v>
      </c>
      <c r="F108" s="149" t="s">
        <v>514</v>
      </c>
      <c r="G108" s="149" t="s">
        <v>246</v>
      </c>
      <c r="H108" s="149">
        <v>3</v>
      </c>
      <c r="I108" s="150">
        <v>2639</v>
      </c>
      <c r="J108" s="149" t="s">
        <v>350</v>
      </c>
      <c r="K108" s="149" t="s">
        <v>350</v>
      </c>
      <c r="L108" s="149" t="s">
        <v>350</v>
      </c>
      <c r="M108" s="149" t="s">
        <v>350</v>
      </c>
      <c r="N108" s="149" t="s">
        <v>350</v>
      </c>
      <c r="O108" s="149" t="s">
        <v>350</v>
      </c>
      <c r="P108" s="149" t="s">
        <v>350</v>
      </c>
      <c r="Q108" s="149" t="s">
        <v>350</v>
      </c>
      <c r="R108" s="149" t="s">
        <v>350</v>
      </c>
      <c r="S108" s="149" t="s">
        <v>350</v>
      </c>
      <c r="T108" s="149" t="s">
        <v>350</v>
      </c>
      <c r="U108" s="149" t="s">
        <v>350</v>
      </c>
      <c r="V108" s="149" t="s">
        <v>350</v>
      </c>
      <c r="W108" s="149" t="s">
        <v>350</v>
      </c>
      <c r="X108" s="149" t="s">
        <v>350</v>
      </c>
      <c r="Y108" s="149" t="s">
        <v>350</v>
      </c>
      <c r="Z108" s="149" t="s">
        <v>350</v>
      </c>
      <c r="AA108" s="150">
        <v>3903</v>
      </c>
      <c r="AB108" s="150">
        <v>2007</v>
      </c>
      <c r="AC108" s="150">
        <v>2007</v>
      </c>
      <c r="AD108" s="150">
        <v>7917</v>
      </c>
      <c r="AE108" s="150">
        <v>7917</v>
      </c>
      <c r="AF108" s="150">
        <v>0</v>
      </c>
      <c r="AG108" s="150">
        <v>7917</v>
      </c>
      <c r="AH108" s="149" t="s">
        <v>248</v>
      </c>
      <c r="AI108" s="149">
        <v>3</v>
      </c>
      <c r="AJ108" s="149" t="s">
        <v>516</v>
      </c>
    </row>
    <row r="109" spans="1:36">
      <c r="A109" s="149" t="s">
        <v>732</v>
      </c>
      <c r="B109" s="149" t="s">
        <v>509</v>
      </c>
      <c r="C109" s="149" t="s">
        <v>510</v>
      </c>
      <c r="D109" s="149" t="s">
        <v>512</v>
      </c>
      <c r="E109" s="149">
        <v>6</v>
      </c>
      <c r="F109" s="149" t="s">
        <v>567</v>
      </c>
      <c r="G109" s="149" t="s">
        <v>125</v>
      </c>
      <c r="H109" s="149">
        <v>28</v>
      </c>
      <c r="I109" s="150">
        <v>572</v>
      </c>
      <c r="J109" s="149" t="s">
        <v>350</v>
      </c>
      <c r="K109" s="150">
        <v>711</v>
      </c>
      <c r="L109" s="150">
        <v>891</v>
      </c>
      <c r="M109" s="150">
        <v>711</v>
      </c>
      <c r="N109" s="150">
        <v>775</v>
      </c>
      <c r="O109" s="150">
        <v>550</v>
      </c>
      <c r="P109" s="150">
        <v>775</v>
      </c>
      <c r="Q109" s="150">
        <v>775</v>
      </c>
      <c r="R109" s="150">
        <v>775</v>
      </c>
      <c r="S109" s="150">
        <v>775</v>
      </c>
      <c r="T109" s="150">
        <v>700</v>
      </c>
      <c r="U109" s="150">
        <v>700</v>
      </c>
      <c r="V109" s="150">
        <v>700</v>
      </c>
      <c r="W109" s="150">
        <v>700</v>
      </c>
      <c r="X109" s="150">
        <v>550</v>
      </c>
      <c r="Y109" s="150">
        <v>655</v>
      </c>
      <c r="Z109" s="150">
        <v>572</v>
      </c>
      <c r="AA109" s="150">
        <v>572</v>
      </c>
      <c r="AB109" s="150">
        <v>572</v>
      </c>
      <c r="AC109" s="150">
        <v>572</v>
      </c>
      <c r="AD109" s="150">
        <v>13031</v>
      </c>
      <c r="AE109" s="150">
        <v>7843</v>
      </c>
      <c r="AF109" s="150">
        <v>8838</v>
      </c>
      <c r="AG109" s="150">
        <v>4193</v>
      </c>
      <c r="AH109" s="149" t="s">
        <v>248</v>
      </c>
      <c r="AI109" s="149">
        <v>19</v>
      </c>
      <c r="AJ109" s="149" t="s">
        <v>516</v>
      </c>
    </row>
    <row r="110" spans="1:36">
      <c r="A110" s="149" t="s">
        <v>733</v>
      </c>
      <c r="B110" s="149" t="s">
        <v>509</v>
      </c>
      <c r="C110" s="149" t="s">
        <v>510</v>
      </c>
      <c r="D110" s="149" t="s">
        <v>512</v>
      </c>
      <c r="E110" s="149">
        <v>6</v>
      </c>
      <c r="F110" s="149" t="s">
        <v>514</v>
      </c>
      <c r="G110" s="149" t="s">
        <v>122</v>
      </c>
      <c r="H110" s="149">
        <v>31</v>
      </c>
      <c r="I110" s="150">
        <v>567.66666666666663</v>
      </c>
      <c r="J110" s="149" t="s">
        <v>350</v>
      </c>
      <c r="K110" s="150">
        <v>710</v>
      </c>
      <c r="L110" s="150">
        <v>500</v>
      </c>
      <c r="M110" s="150">
        <v>500</v>
      </c>
      <c r="N110" s="150">
        <v>500</v>
      </c>
      <c r="O110" s="150">
        <v>575</v>
      </c>
      <c r="P110" s="150">
        <v>650</v>
      </c>
      <c r="Q110" s="150">
        <v>650</v>
      </c>
      <c r="R110" s="150">
        <v>650</v>
      </c>
      <c r="S110" s="150">
        <v>650</v>
      </c>
      <c r="T110" s="150">
        <v>650</v>
      </c>
      <c r="U110" s="150">
        <v>725</v>
      </c>
      <c r="V110" s="150">
        <v>575</v>
      </c>
      <c r="W110" s="150">
        <v>696</v>
      </c>
      <c r="X110" s="150">
        <v>904</v>
      </c>
      <c r="Y110" s="150">
        <v>619</v>
      </c>
      <c r="Z110" s="150">
        <v>619</v>
      </c>
      <c r="AA110" s="150">
        <v>619</v>
      </c>
      <c r="AB110" s="150">
        <v>619</v>
      </c>
      <c r="AC110" s="150">
        <v>465</v>
      </c>
      <c r="AD110" s="150">
        <v>11876</v>
      </c>
      <c r="AE110" s="150">
        <v>7791</v>
      </c>
      <c r="AF110" s="150">
        <v>7335</v>
      </c>
      <c r="AG110" s="150">
        <v>4541</v>
      </c>
      <c r="AH110" s="149" t="s">
        <v>248</v>
      </c>
      <c r="AI110" s="149">
        <v>19</v>
      </c>
      <c r="AJ110" s="149" t="s">
        <v>516</v>
      </c>
    </row>
    <row r="111" spans="1:36">
      <c r="A111" s="149" t="s">
        <v>734</v>
      </c>
      <c r="B111" s="149" t="s">
        <v>509</v>
      </c>
      <c r="C111" s="149" t="s">
        <v>510</v>
      </c>
      <c r="D111" s="149" t="s">
        <v>512</v>
      </c>
      <c r="E111" s="149">
        <v>8</v>
      </c>
      <c r="F111" s="149" t="s">
        <v>514</v>
      </c>
      <c r="G111" s="149" t="s">
        <v>130</v>
      </c>
      <c r="H111" s="149">
        <v>23</v>
      </c>
      <c r="I111" s="150">
        <v>650</v>
      </c>
      <c r="J111" s="149" t="s">
        <v>350</v>
      </c>
      <c r="K111" s="150">
        <v>474</v>
      </c>
      <c r="L111" s="150">
        <v>545</v>
      </c>
      <c r="M111" s="150">
        <v>395</v>
      </c>
      <c r="N111" s="150">
        <v>474</v>
      </c>
      <c r="O111" s="150">
        <v>474</v>
      </c>
      <c r="P111" s="150">
        <v>553</v>
      </c>
      <c r="Q111" s="150">
        <v>553</v>
      </c>
      <c r="R111" s="150">
        <v>553</v>
      </c>
      <c r="S111" s="150">
        <v>575</v>
      </c>
      <c r="T111" s="150">
        <v>500</v>
      </c>
      <c r="U111" s="150">
        <v>575</v>
      </c>
      <c r="V111" s="150">
        <v>500</v>
      </c>
      <c r="W111" s="150">
        <v>725</v>
      </c>
      <c r="X111" s="150">
        <v>845</v>
      </c>
      <c r="Y111" s="150">
        <v>650</v>
      </c>
      <c r="Z111" s="150">
        <v>650</v>
      </c>
      <c r="AA111" s="150">
        <v>575</v>
      </c>
      <c r="AB111" s="150">
        <v>650</v>
      </c>
      <c r="AC111" s="150">
        <v>725</v>
      </c>
      <c r="AD111" s="150">
        <v>10991</v>
      </c>
      <c r="AE111" s="150">
        <v>7523</v>
      </c>
      <c r="AF111" s="150">
        <v>6171</v>
      </c>
      <c r="AG111" s="150">
        <v>4820</v>
      </c>
      <c r="AH111" s="149" t="s">
        <v>248</v>
      </c>
      <c r="AI111" s="149">
        <v>19</v>
      </c>
      <c r="AJ111" s="149" t="s">
        <v>516</v>
      </c>
    </row>
    <row r="112" spans="1:36">
      <c r="A112" s="149" t="s">
        <v>735</v>
      </c>
      <c r="B112" s="149" t="s">
        <v>574</v>
      </c>
      <c r="C112" s="149" t="s">
        <v>510</v>
      </c>
      <c r="D112" s="149" t="s">
        <v>512</v>
      </c>
      <c r="E112" s="149">
        <v>0</v>
      </c>
      <c r="F112" s="149" t="s">
        <v>514</v>
      </c>
      <c r="G112" s="149" t="s">
        <v>127</v>
      </c>
      <c r="H112" s="149">
        <v>24</v>
      </c>
      <c r="I112" s="150">
        <v>775</v>
      </c>
      <c r="J112" s="149" t="s">
        <v>247</v>
      </c>
      <c r="K112" s="150">
        <v>385</v>
      </c>
      <c r="L112" s="150">
        <v>325</v>
      </c>
      <c r="M112" s="150">
        <v>325</v>
      </c>
      <c r="N112" s="150">
        <v>325</v>
      </c>
      <c r="O112" s="150">
        <v>325</v>
      </c>
      <c r="P112" s="150">
        <v>325</v>
      </c>
      <c r="Q112" s="150">
        <v>490</v>
      </c>
      <c r="R112" s="150">
        <v>490</v>
      </c>
      <c r="S112" s="150">
        <v>665</v>
      </c>
      <c r="T112" s="150">
        <v>665</v>
      </c>
      <c r="U112" s="150">
        <v>775</v>
      </c>
      <c r="V112" s="150">
        <v>775</v>
      </c>
      <c r="W112" s="150">
        <v>940</v>
      </c>
      <c r="X112" s="150">
        <v>775</v>
      </c>
      <c r="Y112" s="150">
        <v>775</v>
      </c>
      <c r="Z112" s="150">
        <v>775</v>
      </c>
      <c r="AA112" s="150">
        <v>775</v>
      </c>
      <c r="AB112" s="149" t="s">
        <v>350</v>
      </c>
      <c r="AC112" s="149" t="s">
        <v>350</v>
      </c>
      <c r="AD112" s="150">
        <v>9910</v>
      </c>
      <c r="AE112" s="150">
        <v>7410</v>
      </c>
      <c r="AF112" s="150">
        <v>5870</v>
      </c>
      <c r="AG112" s="150">
        <v>4040</v>
      </c>
      <c r="AH112" s="149" t="s">
        <v>246</v>
      </c>
      <c r="AI112" s="149">
        <v>17</v>
      </c>
      <c r="AJ112" s="149" t="s">
        <v>517</v>
      </c>
    </row>
    <row r="113" spans="1:36">
      <c r="A113" s="149" t="s">
        <v>736</v>
      </c>
      <c r="B113" s="149" t="s">
        <v>509</v>
      </c>
      <c r="C113" s="149" t="s">
        <v>510</v>
      </c>
      <c r="D113" s="149" t="s">
        <v>512</v>
      </c>
      <c r="E113" s="149">
        <v>6</v>
      </c>
      <c r="F113" s="149" t="s">
        <v>514</v>
      </c>
      <c r="G113" s="149" t="s">
        <v>667</v>
      </c>
      <c r="H113" s="149">
        <v>41</v>
      </c>
      <c r="I113" s="150">
        <v>659.66666666666663</v>
      </c>
      <c r="J113" s="149" t="s">
        <v>350</v>
      </c>
      <c r="K113" s="150">
        <v>595</v>
      </c>
      <c r="L113" s="150">
        <v>445</v>
      </c>
      <c r="M113" s="150">
        <v>575</v>
      </c>
      <c r="N113" s="150">
        <v>385</v>
      </c>
      <c r="O113" s="150">
        <v>730</v>
      </c>
      <c r="P113" s="150">
        <v>575</v>
      </c>
      <c r="Q113" s="150">
        <v>385</v>
      </c>
      <c r="R113" s="150">
        <v>480</v>
      </c>
      <c r="S113" s="150">
        <v>480</v>
      </c>
      <c r="T113" s="150">
        <v>480</v>
      </c>
      <c r="U113" s="150">
        <v>480</v>
      </c>
      <c r="V113" s="150">
        <v>575</v>
      </c>
      <c r="W113" s="150">
        <v>670</v>
      </c>
      <c r="X113" s="150">
        <v>775</v>
      </c>
      <c r="Y113" s="150">
        <v>692</v>
      </c>
      <c r="Z113" s="150">
        <v>789</v>
      </c>
      <c r="AA113" s="150">
        <v>789</v>
      </c>
      <c r="AB113" s="150">
        <v>692</v>
      </c>
      <c r="AC113" s="150">
        <v>498</v>
      </c>
      <c r="AD113" s="150">
        <v>11090</v>
      </c>
      <c r="AE113" s="150">
        <v>7400</v>
      </c>
      <c r="AF113" s="150">
        <v>6185</v>
      </c>
      <c r="AG113" s="150">
        <v>4905</v>
      </c>
      <c r="AH113" s="149" t="s">
        <v>248</v>
      </c>
      <c r="AI113" s="149">
        <v>19</v>
      </c>
      <c r="AJ113" s="149" t="s">
        <v>516</v>
      </c>
    </row>
    <row r="114" spans="1:36">
      <c r="A114" s="149" t="s">
        <v>737</v>
      </c>
      <c r="B114" s="149" t="s">
        <v>509</v>
      </c>
      <c r="C114" s="149" t="s">
        <v>510</v>
      </c>
      <c r="D114" s="149" t="s">
        <v>512</v>
      </c>
      <c r="E114" s="149">
        <v>8</v>
      </c>
      <c r="F114" s="149" t="s">
        <v>514</v>
      </c>
      <c r="G114" s="149" t="s">
        <v>202</v>
      </c>
      <c r="H114" s="149">
        <v>17</v>
      </c>
      <c r="I114" s="150">
        <v>649</v>
      </c>
      <c r="J114" s="149" t="s">
        <v>350</v>
      </c>
      <c r="K114" s="149" t="s">
        <v>350</v>
      </c>
      <c r="L114" s="149" t="s">
        <v>350</v>
      </c>
      <c r="M114" s="150">
        <v>640</v>
      </c>
      <c r="N114" s="150">
        <v>340</v>
      </c>
      <c r="O114" s="150">
        <v>340</v>
      </c>
      <c r="P114" s="150">
        <v>400</v>
      </c>
      <c r="Q114" s="150">
        <v>400</v>
      </c>
      <c r="R114" s="150">
        <v>400</v>
      </c>
      <c r="S114" s="150">
        <v>400</v>
      </c>
      <c r="T114" s="150">
        <v>400</v>
      </c>
      <c r="U114" s="150">
        <v>400</v>
      </c>
      <c r="V114" s="150">
        <v>400</v>
      </c>
      <c r="W114" s="150">
        <v>400</v>
      </c>
      <c r="X114" s="150">
        <v>1536.5</v>
      </c>
      <c r="Y114" s="150">
        <v>495</v>
      </c>
      <c r="Z114" s="150">
        <v>868.5</v>
      </c>
      <c r="AA114" s="150">
        <v>572</v>
      </c>
      <c r="AB114" s="150">
        <v>649</v>
      </c>
      <c r="AC114" s="150">
        <v>726</v>
      </c>
      <c r="AD114" s="150">
        <v>9367</v>
      </c>
      <c r="AE114" s="150">
        <v>7247</v>
      </c>
      <c r="AF114" s="150">
        <v>4120</v>
      </c>
      <c r="AG114" s="150">
        <v>5247</v>
      </c>
      <c r="AH114" s="149" t="s">
        <v>248</v>
      </c>
      <c r="AI114" s="149">
        <v>17</v>
      </c>
      <c r="AJ114" s="149" t="s">
        <v>516</v>
      </c>
    </row>
    <row r="115" spans="1:36">
      <c r="A115" s="149" t="s">
        <v>738</v>
      </c>
      <c r="B115" s="149" t="s">
        <v>574</v>
      </c>
      <c r="C115" s="149" t="s">
        <v>669</v>
      </c>
      <c r="D115" s="149" t="s">
        <v>350</v>
      </c>
      <c r="E115" s="149" t="s">
        <v>350</v>
      </c>
      <c r="F115" s="149" t="s">
        <v>647</v>
      </c>
      <c r="G115" s="149" t="s">
        <v>208</v>
      </c>
      <c r="H115" s="149">
        <v>3</v>
      </c>
      <c r="I115" s="150">
        <v>2400</v>
      </c>
      <c r="J115" s="149" t="s">
        <v>211</v>
      </c>
      <c r="K115" s="149" t="s">
        <v>350</v>
      </c>
      <c r="L115" s="149" t="s">
        <v>350</v>
      </c>
      <c r="M115" s="149" t="s">
        <v>350</v>
      </c>
      <c r="N115" s="149" t="s">
        <v>350</v>
      </c>
      <c r="O115" s="149" t="s">
        <v>350</v>
      </c>
      <c r="P115" s="149" t="s">
        <v>350</v>
      </c>
      <c r="Q115" s="149" t="s">
        <v>350</v>
      </c>
      <c r="R115" s="149" t="s">
        <v>350</v>
      </c>
      <c r="S115" s="150">
        <v>415</v>
      </c>
      <c r="T115" s="150">
        <v>3580</v>
      </c>
      <c r="U115" s="150">
        <v>3205</v>
      </c>
      <c r="V115" s="149" t="s">
        <v>350</v>
      </c>
      <c r="W115" s="149" t="s">
        <v>350</v>
      </c>
      <c r="X115" s="149" t="s">
        <v>350</v>
      </c>
      <c r="Y115" s="149" t="s">
        <v>350</v>
      </c>
      <c r="Z115" s="149" t="s">
        <v>350</v>
      </c>
      <c r="AA115" s="149" t="s">
        <v>350</v>
      </c>
      <c r="AB115" s="149" t="s">
        <v>350</v>
      </c>
      <c r="AC115" s="149" t="s">
        <v>350</v>
      </c>
      <c r="AD115" s="150">
        <v>7200</v>
      </c>
      <c r="AE115" s="150">
        <v>7200</v>
      </c>
      <c r="AF115" s="150">
        <v>7200</v>
      </c>
      <c r="AG115" s="150">
        <v>0</v>
      </c>
      <c r="AH115" s="149" t="s">
        <v>210</v>
      </c>
      <c r="AI115" s="149">
        <v>3</v>
      </c>
      <c r="AJ115" s="149" t="s">
        <v>517</v>
      </c>
    </row>
    <row r="116" spans="1:36">
      <c r="A116" s="149" t="s">
        <v>739</v>
      </c>
      <c r="B116" s="149" t="s">
        <v>574</v>
      </c>
      <c r="C116" s="149" t="s">
        <v>740</v>
      </c>
      <c r="D116" s="149" t="s">
        <v>350</v>
      </c>
      <c r="E116" s="149" t="s">
        <v>350</v>
      </c>
      <c r="F116" s="149" t="s">
        <v>647</v>
      </c>
      <c r="G116" s="149" t="s">
        <v>208</v>
      </c>
      <c r="H116" s="149">
        <v>11</v>
      </c>
      <c r="I116" s="150">
        <v>2358.3333333333335</v>
      </c>
      <c r="J116" s="149" t="s">
        <v>350</v>
      </c>
      <c r="K116" s="149" t="s">
        <v>350</v>
      </c>
      <c r="L116" s="149" t="s">
        <v>350</v>
      </c>
      <c r="M116" s="149" t="s">
        <v>350</v>
      </c>
      <c r="N116" s="149" t="s">
        <v>350</v>
      </c>
      <c r="O116" s="149" t="s">
        <v>350</v>
      </c>
      <c r="P116" s="149" t="s">
        <v>350</v>
      </c>
      <c r="Q116" s="149" t="s">
        <v>350</v>
      </c>
      <c r="R116" s="149" t="s">
        <v>350</v>
      </c>
      <c r="S116" s="150">
        <v>3537.5</v>
      </c>
      <c r="T116" s="149" t="s">
        <v>350</v>
      </c>
      <c r="U116" s="149" t="s">
        <v>350</v>
      </c>
      <c r="V116" s="150">
        <v>875</v>
      </c>
      <c r="W116" s="149" t="s">
        <v>350</v>
      </c>
      <c r="X116" s="149" t="s">
        <v>350</v>
      </c>
      <c r="Y116" s="150">
        <v>0</v>
      </c>
      <c r="Z116" s="150">
        <v>2662.5</v>
      </c>
      <c r="AA116" s="149" t="s">
        <v>350</v>
      </c>
      <c r="AB116" s="149" t="s">
        <v>350</v>
      </c>
      <c r="AC116" s="149" t="s">
        <v>350</v>
      </c>
      <c r="AD116" s="150">
        <v>7075</v>
      </c>
      <c r="AE116" s="150">
        <v>7075</v>
      </c>
      <c r="AF116" s="150">
        <v>4412.5</v>
      </c>
      <c r="AG116" s="150">
        <v>2662.5</v>
      </c>
      <c r="AH116" s="149" t="s">
        <v>245</v>
      </c>
      <c r="AI116" s="149">
        <v>3</v>
      </c>
      <c r="AJ116" s="149" t="s">
        <v>517</v>
      </c>
    </row>
    <row r="117" spans="1:36">
      <c r="A117" s="149" t="s">
        <v>741</v>
      </c>
      <c r="B117" s="149" t="s">
        <v>509</v>
      </c>
      <c r="C117" s="149" t="s">
        <v>690</v>
      </c>
      <c r="D117" s="149" t="s">
        <v>350</v>
      </c>
      <c r="E117" s="149" t="s">
        <v>350</v>
      </c>
      <c r="F117" s="149" t="s">
        <v>716</v>
      </c>
      <c r="G117" s="149" t="s">
        <v>126</v>
      </c>
      <c r="H117" s="149">
        <v>27</v>
      </c>
      <c r="I117" s="150">
        <v>669.33333333333337</v>
      </c>
      <c r="J117" s="149" t="s">
        <v>350</v>
      </c>
      <c r="K117" s="150">
        <v>395</v>
      </c>
      <c r="L117" s="150">
        <v>395</v>
      </c>
      <c r="M117" s="150">
        <v>395</v>
      </c>
      <c r="N117" s="150">
        <v>395</v>
      </c>
      <c r="O117" s="150">
        <v>474</v>
      </c>
      <c r="P117" s="150">
        <v>560</v>
      </c>
      <c r="Q117" s="150">
        <v>560</v>
      </c>
      <c r="R117" s="150">
        <v>560</v>
      </c>
      <c r="S117" s="150">
        <v>560</v>
      </c>
      <c r="T117" s="150">
        <v>560</v>
      </c>
      <c r="U117" s="150">
        <v>560</v>
      </c>
      <c r="V117" s="150">
        <v>560</v>
      </c>
      <c r="W117" s="150">
        <v>560</v>
      </c>
      <c r="X117" s="150">
        <v>560</v>
      </c>
      <c r="Y117" s="150">
        <v>560</v>
      </c>
      <c r="Z117" s="150">
        <v>558.91</v>
      </c>
      <c r="AA117" s="150">
        <v>560</v>
      </c>
      <c r="AB117" s="150">
        <v>724</v>
      </c>
      <c r="AC117" s="150">
        <v>724</v>
      </c>
      <c r="AD117" s="150">
        <v>10220.91</v>
      </c>
      <c r="AE117" s="150">
        <v>7046.91</v>
      </c>
      <c r="AF117" s="150">
        <v>5974</v>
      </c>
      <c r="AG117" s="150">
        <v>4246.91</v>
      </c>
      <c r="AH117" s="149" t="s">
        <v>248</v>
      </c>
      <c r="AI117" s="149">
        <v>19</v>
      </c>
      <c r="AJ117" s="149" t="s">
        <v>516</v>
      </c>
    </row>
    <row r="118" spans="1:36">
      <c r="A118" s="149" t="s">
        <v>742</v>
      </c>
      <c r="B118" s="149" t="s">
        <v>574</v>
      </c>
      <c r="C118" s="149" t="s">
        <v>644</v>
      </c>
      <c r="D118" s="149" t="s">
        <v>350</v>
      </c>
      <c r="E118" s="149" t="s">
        <v>350</v>
      </c>
      <c r="F118" s="149" t="s">
        <v>647</v>
      </c>
      <c r="G118" s="149" t="s">
        <v>744</v>
      </c>
      <c r="H118" s="149">
        <v>52</v>
      </c>
      <c r="I118" s="150">
        <v>600</v>
      </c>
      <c r="J118" s="149" t="s">
        <v>634</v>
      </c>
      <c r="K118" s="150">
        <v>550</v>
      </c>
      <c r="L118" s="150">
        <v>550</v>
      </c>
      <c r="M118" s="150">
        <v>550</v>
      </c>
      <c r="N118" s="150">
        <v>580</v>
      </c>
      <c r="O118" s="150">
        <v>580</v>
      </c>
      <c r="P118" s="150">
        <v>580</v>
      </c>
      <c r="Q118" s="150">
        <v>580</v>
      </c>
      <c r="R118" s="150">
        <v>580</v>
      </c>
      <c r="S118" s="150">
        <v>580</v>
      </c>
      <c r="T118" s="150">
        <v>580</v>
      </c>
      <c r="U118" s="150">
        <v>580</v>
      </c>
      <c r="V118" s="150">
        <v>580</v>
      </c>
      <c r="W118" s="150">
        <v>580</v>
      </c>
      <c r="X118" s="150">
        <v>580</v>
      </c>
      <c r="Y118" s="150">
        <v>580</v>
      </c>
      <c r="Z118" s="150">
        <v>600</v>
      </c>
      <c r="AA118" s="150">
        <v>600</v>
      </c>
      <c r="AB118" s="150">
        <v>600</v>
      </c>
      <c r="AC118" s="150">
        <v>600</v>
      </c>
      <c r="AD118" s="150">
        <v>11010</v>
      </c>
      <c r="AE118" s="150">
        <v>7040</v>
      </c>
      <c r="AF118" s="150">
        <v>6870</v>
      </c>
      <c r="AG118" s="150">
        <v>4140</v>
      </c>
      <c r="AH118" s="149" t="s">
        <v>248</v>
      </c>
      <c r="AI118" s="149">
        <v>19</v>
      </c>
      <c r="AJ118" s="149" t="s">
        <v>516</v>
      </c>
    </row>
    <row r="119" spans="1:36">
      <c r="A119" s="149" t="s">
        <v>745</v>
      </c>
      <c r="B119" s="149" t="s">
        <v>509</v>
      </c>
      <c r="C119" s="149" t="s">
        <v>510</v>
      </c>
      <c r="D119" s="149" t="s">
        <v>512</v>
      </c>
      <c r="E119" s="149">
        <v>8</v>
      </c>
      <c r="F119" s="149" t="s">
        <v>514</v>
      </c>
      <c r="G119" s="149" t="s">
        <v>127</v>
      </c>
      <c r="H119" s="149">
        <v>26</v>
      </c>
      <c r="I119" s="150">
        <v>446.33333333333331</v>
      </c>
      <c r="J119" s="149" t="s">
        <v>350</v>
      </c>
      <c r="K119" s="150">
        <v>525</v>
      </c>
      <c r="L119" s="150">
        <v>420</v>
      </c>
      <c r="M119" s="150">
        <v>420</v>
      </c>
      <c r="N119" s="150">
        <v>420</v>
      </c>
      <c r="O119" s="150">
        <v>420</v>
      </c>
      <c r="P119" s="150">
        <v>445</v>
      </c>
      <c r="Q119" s="150">
        <v>445</v>
      </c>
      <c r="R119" s="150">
        <v>445</v>
      </c>
      <c r="S119" s="150">
        <v>445</v>
      </c>
      <c r="T119" s="150">
        <v>1210</v>
      </c>
      <c r="U119" s="150">
        <v>445</v>
      </c>
      <c r="V119" s="150">
        <v>445</v>
      </c>
      <c r="W119" s="150">
        <v>535</v>
      </c>
      <c r="X119" s="150">
        <v>445</v>
      </c>
      <c r="Y119" s="150">
        <v>1210</v>
      </c>
      <c r="Z119" s="150">
        <v>445</v>
      </c>
      <c r="AA119" s="150">
        <v>445</v>
      </c>
      <c r="AB119" s="150">
        <v>447</v>
      </c>
      <c r="AC119" s="150">
        <v>447</v>
      </c>
      <c r="AD119" s="150">
        <v>10059</v>
      </c>
      <c r="AE119" s="150">
        <v>6964</v>
      </c>
      <c r="AF119" s="150">
        <v>6085</v>
      </c>
      <c r="AG119" s="150">
        <v>3974</v>
      </c>
      <c r="AH119" s="149" t="s">
        <v>248</v>
      </c>
      <c r="AI119" s="149">
        <v>19</v>
      </c>
      <c r="AJ119" s="149" t="s">
        <v>516</v>
      </c>
    </row>
    <row r="120" spans="1:36">
      <c r="A120" s="149" t="s">
        <v>746</v>
      </c>
      <c r="B120" s="149" t="s">
        <v>509</v>
      </c>
      <c r="C120" s="149" t="s">
        <v>510</v>
      </c>
      <c r="D120" s="149" t="s">
        <v>512</v>
      </c>
      <c r="E120" s="149">
        <v>8</v>
      </c>
      <c r="F120" s="149" t="s">
        <v>514</v>
      </c>
      <c r="G120" s="149" t="s">
        <v>242</v>
      </c>
      <c r="H120" s="149">
        <v>7</v>
      </c>
      <c r="I120" s="150">
        <v>910</v>
      </c>
      <c r="J120" s="149" t="s">
        <v>350</v>
      </c>
      <c r="K120" s="149" t="s">
        <v>350</v>
      </c>
      <c r="L120" s="149" t="s">
        <v>350</v>
      </c>
      <c r="M120" s="149" t="s">
        <v>350</v>
      </c>
      <c r="N120" s="149" t="s">
        <v>350</v>
      </c>
      <c r="O120" s="149" t="s">
        <v>350</v>
      </c>
      <c r="P120" s="149" t="s">
        <v>350</v>
      </c>
      <c r="Q120" s="149" t="s">
        <v>350</v>
      </c>
      <c r="R120" s="149" t="s">
        <v>350</v>
      </c>
      <c r="S120" s="149" t="s">
        <v>350</v>
      </c>
      <c r="T120" s="149" t="s">
        <v>350</v>
      </c>
      <c r="U120" s="149" t="s">
        <v>350</v>
      </c>
      <c r="V120" s="149" t="s">
        <v>350</v>
      </c>
      <c r="W120" s="150">
        <v>1783.75</v>
      </c>
      <c r="X120" s="150">
        <v>1108.75</v>
      </c>
      <c r="Y120" s="150">
        <v>163.75</v>
      </c>
      <c r="Z120" s="150">
        <v>910</v>
      </c>
      <c r="AA120" s="150">
        <v>910</v>
      </c>
      <c r="AB120" s="150">
        <v>910</v>
      </c>
      <c r="AC120" s="150">
        <v>910</v>
      </c>
      <c r="AD120" s="150">
        <v>6696.25</v>
      </c>
      <c r="AE120" s="150">
        <v>6696.25</v>
      </c>
      <c r="AF120" s="150">
        <v>0</v>
      </c>
      <c r="AG120" s="150">
        <v>6696.25</v>
      </c>
      <c r="AH120" s="149" t="s">
        <v>248</v>
      </c>
      <c r="AI120" s="149">
        <v>7</v>
      </c>
      <c r="AJ120" s="149" t="s">
        <v>516</v>
      </c>
    </row>
    <row r="121" spans="1:36">
      <c r="A121" s="149" t="s">
        <v>747</v>
      </c>
      <c r="B121" s="149" t="s">
        <v>509</v>
      </c>
      <c r="C121" s="149" t="s">
        <v>510</v>
      </c>
      <c r="D121" s="149" t="s">
        <v>512</v>
      </c>
      <c r="E121" s="149">
        <v>8</v>
      </c>
      <c r="F121" s="149" t="s">
        <v>567</v>
      </c>
      <c r="G121" s="149" t="s">
        <v>202</v>
      </c>
      <c r="H121" s="149">
        <v>17</v>
      </c>
      <c r="I121" s="150">
        <v>649</v>
      </c>
      <c r="J121" s="149" t="s">
        <v>350</v>
      </c>
      <c r="K121" s="149" t="s">
        <v>350</v>
      </c>
      <c r="L121" s="149" t="s">
        <v>350</v>
      </c>
      <c r="M121" s="150">
        <v>350</v>
      </c>
      <c r="N121" s="150">
        <v>150</v>
      </c>
      <c r="O121" s="150">
        <v>360</v>
      </c>
      <c r="P121" s="150">
        <v>280</v>
      </c>
      <c r="Q121" s="150">
        <v>430</v>
      </c>
      <c r="R121" s="150">
        <v>430</v>
      </c>
      <c r="S121" s="150">
        <v>430</v>
      </c>
      <c r="T121" s="150">
        <v>430</v>
      </c>
      <c r="U121" s="150">
        <v>525</v>
      </c>
      <c r="V121" s="150">
        <v>525</v>
      </c>
      <c r="W121" s="150">
        <v>525</v>
      </c>
      <c r="X121" s="150">
        <v>630</v>
      </c>
      <c r="Y121" s="150">
        <v>525</v>
      </c>
      <c r="Z121" s="150">
        <v>649</v>
      </c>
      <c r="AA121" s="150">
        <v>649</v>
      </c>
      <c r="AB121" s="150">
        <v>649</v>
      </c>
      <c r="AC121" s="150">
        <v>649</v>
      </c>
      <c r="AD121" s="150">
        <v>8186</v>
      </c>
      <c r="AE121" s="150">
        <v>6616</v>
      </c>
      <c r="AF121" s="150">
        <v>3910</v>
      </c>
      <c r="AG121" s="150">
        <v>4276</v>
      </c>
      <c r="AH121" s="149" t="s">
        <v>248</v>
      </c>
      <c r="AI121" s="149">
        <v>17</v>
      </c>
      <c r="AJ121" s="149" t="s">
        <v>516</v>
      </c>
    </row>
    <row r="122" spans="1:36">
      <c r="A122" s="149" t="s">
        <v>748</v>
      </c>
      <c r="B122" s="149" t="s">
        <v>509</v>
      </c>
      <c r="C122" s="149" t="s">
        <v>510</v>
      </c>
      <c r="D122" s="149" t="s">
        <v>512</v>
      </c>
      <c r="E122" s="149">
        <v>3</v>
      </c>
      <c r="F122" s="149" t="s">
        <v>567</v>
      </c>
      <c r="G122" s="149" t="s">
        <v>128</v>
      </c>
      <c r="H122" s="149">
        <v>25</v>
      </c>
      <c r="I122" s="150">
        <v>493</v>
      </c>
      <c r="J122" s="149" t="s">
        <v>350</v>
      </c>
      <c r="K122" s="150">
        <v>570</v>
      </c>
      <c r="L122" s="150">
        <v>810</v>
      </c>
      <c r="M122" s="150">
        <v>570</v>
      </c>
      <c r="N122" s="150">
        <v>570</v>
      </c>
      <c r="O122" s="150">
        <v>570</v>
      </c>
      <c r="P122" s="150">
        <v>570</v>
      </c>
      <c r="Q122" s="150">
        <v>555</v>
      </c>
      <c r="R122" s="150">
        <v>555</v>
      </c>
      <c r="S122" s="150">
        <v>555</v>
      </c>
      <c r="T122" s="150">
        <v>555</v>
      </c>
      <c r="U122" s="150">
        <v>555</v>
      </c>
      <c r="V122" s="150">
        <v>535</v>
      </c>
      <c r="W122" s="150">
        <v>535</v>
      </c>
      <c r="X122" s="150">
        <v>775</v>
      </c>
      <c r="Y122" s="150">
        <v>535</v>
      </c>
      <c r="Z122" s="150">
        <v>535</v>
      </c>
      <c r="AA122" s="150">
        <v>518</v>
      </c>
      <c r="AB122" s="150">
        <v>468</v>
      </c>
      <c r="AC122" s="150">
        <v>493</v>
      </c>
      <c r="AD122" s="150">
        <v>10829</v>
      </c>
      <c r="AE122" s="150">
        <v>6614</v>
      </c>
      <c r="AF122" s="150">
        <v>6970</v>
      </c>
      <c r="AG122" s="150">
        <v>3859</v>
      </c>
      <c r="AH122" s="149" t="s">
        <v>248</v>
      </c>
      <c r="AI122" s="149">
        <v>19</v>
      </c>
      <c r="AJ122" s="149" t="s">
        <v>516</v>
      </c>
    </row>
    <row r="123" spans="1:36">
      <c r="A123" s="149" t="s">
        <v>749</v>
      </c>
      <c r="B123" s="149" t="s">
        <v>509</v>
      </c>
      <c r="C123" s="149" t="s">
        <v>510</v>
      </c>
      <c r="D123" s="149" t="s">
        <v>512</v>
      </c>
      <c r="E123" s="149">
        <v>6</v>
      </c>
      <c r="F123" s="149" t="s">
        <v>567</v>
      </c>
      <c r="G123" s="149" t="s">
        <v>130</v>
      </c>
      <c r="H123" s="149">
        <v>23</v>
      </c>
      <c r="I123" s="150">
        <v>630</v>
      </c>
      <c r="J123" s="149" t="s">
        <v>350</v>
      </c>
      <c r="K123" s="150">
        <v>350</v>
      </c>
      <c r="L123" s="150">
        <v>440</v>
      </c>
      <c r="M123" s="150">
        <v>350</v>
      </c>
      <c r="N123" s="150">
        <v>350</v>
      </c>
      <c r="O123" s="150">
        <v>350</v>
      </c>
      <c r="P123" s="150">
        <v>350</v>
      </c>
      <c r="Q123" s="150">
        <v>350</v>
      </c>
      <c r="R123" s="150">
        <v>350</v>
      </c>
      <c r="S123" s="150">
        <v>510</v>
      </c>
      <c r="T123" s="150">
        <v>510</v>
      </c>
      <c r="U123" s="150">
        <v>510</v>
      </c>
      <c r="V123" s="150">
        <v>510</v>
      </c>
      <c r="W123" s="150">
        <v>530</v>
      </c>
      <c r="X123" s="150">
        <v>620</v>
      </c>
      <c r="Y123" s="150">
        <v>530</v>
      </c>
      <c r="Z123" s="150">
        <v>630</v>
      </c>
      <c r="AA123" s="150">
        <v>630</v>
      </c>
      <c r="AB123" s="150">
        <v>630</v>
      </c>
      <c r="AC123" s="150">
        <v>630</v>
      </c>
      <c r="AD123" s="150">
        <v>9130</v>
      </c>
      <c r="AE123" s="150">
        <v>6590</v>
      </c>
      <c r="AF123" s="150">
        <v>4930</v>
      </c>
      <c r="AG123" s="150">
        <v>4200</v>
      </c>
      <c r="AH123" s="149" t="s">
        <v>248</v>
      </c>
      <c r="AI123" s="149">
        <v>19</v>
      </c>
      <c r="AJ123" s="149" t="s">
        <v>516</v>
      </c>
    </row>
    <row r="124" spans="1:36">
      <c r="A124" s="149" t="s">
        <v>750</v>
      </c>
      <c r="B124" s="149" t="s">
        <v>509</v>
      </c>
      <c r="C124" s="149" t="s">
        <v>510</v>
      </c>
      <c r="D124" s="149" t="s">
        <v>512</v>
      </c>
      <c r="E124" s="149">
        <v>4</v>
      </c>
      <c r="F124" s="149" t="s">
        <v>567</v>
      </c>
      <c r="G124" s="149" t="s">
        <v>209</v>
      </c>
      <c r="H124" s="149">
        <v>10</v>
      </c>
      <c r="I124" s="150">
        <v>650</v>
      </c>
      <c r="J124" s="149" t="s">
        <v>350</v>
      </c>
      <c r="K124" s="149" t="s">
        <v>350</v>
      </c>
      <c r="L124" s="149" t="s">
        <v>350</v>
      </c>
      <c r="M124" s="149" t="s">
        <v>350</v>
      </c>
      <c r="N124" s="149" t="s">
        <v>350</v>
      </c>
      <c r="O124" s="149" t="s">
        <v>350</v>
      </c>
      <c r="P124" s="149" t="s">
        <v>350</v>
      </c>
      <c r="Q124" s="149" t="s">
        <v>350</v>
      </c>
      <c r="R124" s="149" t="s">
        <v>350</v>
      </c>
      <c r="S124" s="149" t="s">
        <v>350</v>
      </c>
      <c r="T124" s="150">
        <v>925</v>
      </c>
      <c r="U124" s="150">
        <v>736.25</v>
      </c>
      <c r="V124" s="150">
        <v>650</v>
      </c>
      <c r="W124" s="150">
        <v>650</v>
      </c>
      <c r="X124" s="150">
        <v>263.86</v>
      </c>
      <c r="Y124" s="150">
        <v>650</v>
      </c>
      <c r="Z124" s="150">
        <v>650</v>
      </c>
      <c r="AA124" s="150">
        <v>650</v>
      </c>
      <c r="AB124" s="150">
        <v>650</v>
      </c>
      <c r="AC124" s="150">
        <v>650</v>
      </c>
      <c r="AD124" s="150">
        <v>6475.1100000000006</v>
      </c>
      <c r="AE124" s="150">
        <v>6475.1100000000006</v>
      </c>
      <c r="AF124" s="150">
        <v>2311.25</v>
      </c>
      <c r="AG124" s="150">
        <v>4163.8600000000006</v>
      </c>
      <c r="AH124" s="149" t="s">
        <v>248</v>
      </c>
      <c r="AI124" s="149">
        <v>10</v>
      </c>
      <c r="AJ124" s="149" t="s">
        <v>516</v>
      </c>
    </row>
    <row r="125" spans="1:36">
      <c r="A125" s="149" t="s">
        <v>751</v>
      </c>
      <c r="B125" s="149" t="s">
        <v>509</v>
      </c>
      <c r="C125" s="149" t="s">
        <v>510</v>
      </c>
      <c r="D125" s="149" t="s">
        <v>512</v>
      </c>
      <c r="E125" s="149">
        <v>15</v>
      </c>
      <c r="F125" s="149" t="s">
        <v>567</v>
      </c>
      <c r="G125" s="149" t="s">
        <v>127</v>
      </c>
      <c r="H125" s="149">
        <v>26</v>
      </c>
      <c r="I125" s="150">
        <v>476.66666666666669</v>
      </c>
      <c r="J125" s="149" t="s">
        <v>350</v>
      </c>
      <c r="K125" s="150">
        <v>325</v>
      </c>
      <c r="L125" s="150">
        <v>325</v>
      </c>
      <c r="M125" s="150">
        <v>325</v>
      </c>
      <c r="N125" s="150">
        <v>325</v>
      </c>
      <c r="O125" s="150">
        <v>325</v>
      </c>
      <c r="P125" s="150">
        <v>325</v>
      </c>
      <c r="Q125" s="150">
        <v>325</v>
      </c>
      <c r="R125" s="150">
        <v>600</v>
      </c>
      <c r="S125" s="150">
        <v>600</v>
      </c>
      <c r="T125" s="150">
        <v>600</v>
      </c>
      <c r="U125" s="150">
        <v>600</v>
      </c>
      <c r="V125" s="150">
        <v>420</v>
      </c>
      <c r="W125" s="150">
        <v>600</v>
      </c>
      <c r="X125" s="150">
        <v>510</v>
      </c>
      <c r="Y125" s="150">
        <v>600</v>
      </c>
      <c r="Z125" s="150">
        <v>510</v>
      </c>
      <c r="AA125" s="150">
        <v>430</v>
      </c>
      <c r="AB125" s="150">
        <v>500</v>
      </c>
      <c r="AC125" s="150">
        <v>500</v>
      </c>
      <c r="AD125" s="150">
        <v>8745</v>
      </c>
      <c r="AE125" s="150">
        <v>6470</v>
      </c>
      <c r="AF125" s="150">
        <v>5095</v>
      </c>
      <c r="AG125" s="150">
        <v>3650</v>
      </c>
      <c r="AH125" s="149" t="s">
        <v>248</v>
      </c>
      <c r="AI125" s="149">
        <v>19</v>
      </c>
      <c r="AJ125" s="149" t="s">
        <v>516</v>
      </c>
    </row>
    <row r="126" spans="1:36">
      <c r="A126" s="149" t="s">
        <v>752</v>
      </c>
      <c r="B126" s="149" t="s">
        <v>574</v>
      </c>
      <c r="C126" s="149" t="s">
        <v>644</v>
      </c>
      <c r="D126" s="149" t="s">
        <v>350</v>
      </c>
      <c r="E126" s="149" t="s">
        <v>350</v>
      </c>
      <c r="F126" s="149" t="s">
        <v>647</v>
      </c>
      <c r="G126" s="149" t="s">
        <v>754</v>
      </c>
      <c r="H126" s="149">
        <v>57</v>
      </c>
      <c r="I126" s="150">
        <v>535</v>
      </c>
      <c r="J126" s="149" t="s">
        <v>634</v>
      </c>
      <c r="K126" s="150">
        <v>560</v>
      </c>
      <c r="L126" s="150">
        <v>515</v>
      </c>
      <c r="M126" s="150">
        <v>515</v>
      </c>
      <c r="N126" s="150">
        <v>515</v>
      </c>
      <c r="O126" s="150">
        <v>515</v>
      </c>
      <c r="P126" s="150">
        <v>515</v>
      </c>
      <c r="Q126" s="150">
        <v>515</v>
      </c>
      <c r="R126" s="150">
        <v>515</v>
      </c>
      <c r="S126" s="150">
        <v>515</v>
      </c>
      <c r="T126" s="150">
        <v>515</v>
      </c>
      <c r="U126" s="150">
        <v>535</v>
      </c>
      <c r="V126" s="150">
        <v>535</v>
      </c>
      <c r="W126" s="150">
        <v>535</v>
      </c>
      <c r="X126" s="150">
        <v>550</v>
      </c>
      <c r="Y126" s="150">
        <v>535</v>
      </c>
      <c r="Z126" s="150">
        <v>535</v>
      </c>
      <c r="AA126" s="150">
        <v>535</v>
      </c>
      <c r="AB126" s="150">
        <v>535</v>
      </c>
      <c r="AC126" s="150">
        <v>535</v>
      </c>
      <c r="AD126" s="150">
        <v>10025</v>
      </c>
      <c r="AE126" s="150">
        <v>6375</v>
      </c>
      <c r="AF126" s="150">
        <v>6265</v>
      </c>
      <c r="AG126" s="150">
        <v>3760</v>
      </c>
      <c r="AH126" s="149" t="s">
        <v>248</v>
      </c>
      <c r="AI126" s="149">
        <v>19</v>
      </c>
      <c r="AJ126" s="149" t="s">
        <v>516</v>
      </c>
    </row>
    <row r="127" spans="1:36">
      <c r="A127" s="149" t="s">
        <v>755</v>
      </c>
      <c r="B127" s="149" t="s">
        <v>509</v>
      </c>
      <c r="C127" s="149" t="s">
        <v>510</v>
      </c>
      <c r="D127" s="149" t="s">
        <v>512</v>
      </c>
      <c r="E127" s="149">
        <v>4</v>
      </c>
      <c r="F127" s="149" t="s">
        <v>567</v>
      </c>
      <c r="G127" s="149" t="s">
        <v>609</v>
      </c>
      <c r="H127" s="149">
        <v>35</v>
      </c>
      <c r="I127" s="150">
        <v>520</v>
      </c>
      <c r="J127" s="149" t="s">
        <v>350</v>
      </c>
      <c r="K127" s="150">
        <v>575</v>
      </c>
      <c r="L127" s="150">
        <v>446</v>
      </c>
      <c r="M127" s="150">
        <v>515</v>
      </c>
      <c r="N127" s="150">
        <v>515</v>
      </c>
      <c r="O127" s="150">
        <v>515</v>
      </c>
      <c r="P127" s="150">
        <v>515</v>
      </c>
      <c r="Q127" s="150">
        <v>515</v>
      </c>
      <c r="R127" s="150">
        <v>515</v>
      </c>
      <c r="S127" s="150">
        <v>520</v>
      </c>
      <c r="T127" s="150">
        <v>520</v>
      </c>
      <c r="U127" s="150">
        <v>520</v>
      </c>
      <c r="V127" s="150">
        <v>520</v>
      </c>
      <c r="W127" s="150">
        <v>520</v>
      </c>
      <c r="X127" s="150">
        <v>565</v>
      </c>
      <c r="Y127" s="150">
        <v>520</v>
      </c>
      <c r="Z127" s="150">
        <v>520</v>
      </c>
      <c r="AA127" s="150">
        <v>520</v>
      </c>
      <c r="AB127" s="150">
        <v>520</v>
      </c>
      <c r="AC127" s="150">
        <v>520</v>
      </c>
      <c r="AD127" s="150">
        <v>9876</v>
      </c>
      <c r="AE127" s="150">
        <v>6280</v>
      </c>
      <c r="AF127" s="150">
        <v>6191</v>
      </c>
      <c r="AG127" s="150">
        <v>3685</v>
      </c>
      <c r="AH127" s="149" t="s">
        <v>248</v>
      </c>
      <c r="AI127" s="149">
        <v>19</v>
      </c>
      <c r="AJ127" s="149" t="s">
        <v>516</v>
      </c>
    </row>
    <row r="128" spans="1:36">
      <c r="A128" s="149" t="s">
        <v>756</v>
      </c>
      <c r="B128" s="149" t="s">
        <v>509</v>
      </c>
      <c r="C128" s="149" t="s">
        <v>510</v>
      </c>
      <c r="D128" s="149" t="s">
        <v>619</v>
      </c>
      <c r="E128" s="149">
        <v>17</v>
      </c>
      <c r="F128" s="149" t="s">
        <v>514</v>
      </c>
      <c r="G128" s="149" t="s">
        <v>210</v>
      </c>
      <c r="H128" s="149">
        <v>9</v>
      </c>
      <c r="I128" s="150">
        <v>1040</v>
      </c>
      <c r="J128" s="149" t="s">
        <v>350</v>
      </c>
      <c r="K128" s="149" t="s">
        <v>350</v>
      </c>
      <c r="L128" s="149" t="s">
        <v>350</v>
      </c>
      <c r="M128" s="149" t="s">
        <v>350</v>
      </c>
      <c r="N128" s="149" t="s">
        <v>350</v>
      </c>
      <c r="O128" s="149" t="s">
        <v>350</v>
      </c>
      <c r="P128" s="149" t="s">
        <v>350</v>
      </c>
      <c r="Q128" s="149" t="s">
        <v>350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50">
        <v>950</v>
      </c>
      <c r="W128" s="150">
        <v>525</v>
      </c>
      <c r="X128" s="150">
        <v>560</v>
      </c>
      <c r="Y128" s="150">
        <v>560</v>
      </c>
      <c r="Z128" s="150">
        <v>560</v>
      </c>
      <c r="AA128" s="150">
        <v>1040</v>
      </c>
      <c r="AB128" s="150">
        <v>1040</v>
      </c>
      <c r="AC128" s="150">
        <v>1040</v>
      </c>
      <c r="AD128" s="150">
        <v>6275</v>
      </c>
      <c r="AE128" s="150">
        <v>6275</v>
      </c>
      <c r="AF128" s="150">
        <v>950</v>
      </c>
      <c r="AG128" s="150">
        <v>5325</v>
      </c>
      <c r="AH128" s="149" t="s">
        <v>248</v>
      </c>
      <c r="AI128" s="149">
        <v>8</v>
      </c>
      <c r="AJ128" s="149" t="s">
        <v>516</v>
      </c>
    </row>
    <row r="129" spans="1:36">
      <c r="A129" s="149" t="s">
        <v>757</v>
      </c>
      <c r="B129" s="149" t="s">
        <v>19</v>
      </c>
      <c r="C129" s="149" t="s">
        <v>510</v>
      </c>
      <c r="D129" s="149" t="s">
        <v>628</v>
      </c>
      <c r="E129" s="149">
        <v>23</v>
      </c>
      <c r="F129" s="149" t="s">
        <v>514</v>
      </c>
      <c r="G129" s="149" t="s">
        <v>245</v>
      </c>
      <c r="H129" s="149">
        <v>4</v>
      </c>
      <c r="I129" s="150">
        <v>1327</v>
      </c>
      <c r="J129" s="149" t="s">
        <v>350</v>
      </c>
      <c r="K129" s="149" t="s">
        <v>350</v>
      </c>
      <c r="L129" s="149" t="s">
        <v>350</v>
      </c>
      <c r="M129" s="149" t="s">
        <v>350</v>
      </c>
      <c r="N129" s="149" t="s">
        <v>350</v>
      </c>
      <c r="O129" s="149" t="s">
        <v>350</v>
      </c>
      <c r="P129" s="149" t="s">
        <v>350</v>
      </c>
      <c r="Q129" s="149" t="s">
        <v>350</v>
      </c>
      <c r="R129" s="149" t="s">
        <v>350</v>
      </c>
      <c r="S129" s="149" t="s">
        <v>350</v>
      </c>
      <c r="T129" s="149" t="s">
        <v>350</v>
      </c>
      <c r="U129" s="149" t="s">
        <v>350</v>
      </c>
      <c r="V129" s="149" t="s">
        <v>350</v>
      </c>
      <c r="W129" s="149" t="s">
        <v>350</v>
      </c>
      <c r="X129" s="149" t="s">
        <v>350</v>
      </c>
      <c r="Y129" s="149" t="s">
        <v>350</v>
      </c>
      <c r="Z129" s="150">
        <v>2273</v>
      </c>
      <c r="AA129" s="150">
        <v>1286</v>
      </c>
      <c r="AB129" s="150">
        <v>1295</v>
      </c>
      <c r="AC129" s="150">
        <v>1400</v>
      </c>
      <c r="AD129" s="150">
        <v>6254</v>
      </c>
      <c r="AE129" s="150">
        <v>6254</v>
      </c>
      <c r="AF129" s="150">
        <v>0</v>
      </c>
      <c r="AG129" s="150">
        <v>6254</v>
      </c>
      <c r="AH129" s="149" t="s">
        <v>248</v>
      </c>
      <c r="AI129" s="149">
        <v>4</v>
      </c>
      <c r="AJ129" s="149" t="s">
        <v>516</v>
      </c>
    </row>
    <row r="130" spans="1:36">
      <c r="A130" s="149" t="s">
        <v>758</v>
      </c>
      <c r="B130" s="149" t="s">
        <v>19</v>
      </c>
      <c r="C130" s="149" t="s">
        <v>510</v>
      </c>
      <c r="D130" s="149" t="s">
        <v>350</v>
      </c>
      <c r="E130" s="149">
        <v>83</v>
      </c>
      <c r="F130" s="149" t="s">
        <v>514</v>
      </c>
      <c r="G130" s="149" t="s">
        <v>248</v>
      </c>
      <c r="H130" s="149">
        <v>1</v>
      </c>
      <c r="I130" s="150">
        <v>6252</v>
      </c>
      <c r="J130" s="149" t="s">
        <v>350</v>
      </c>
      <c r="K130" s="149" t="s">
        <v>350</v>
      </c>
      <c r="L130" s="149" t="s">
        <v>350</v>
      </c>
      <c r="M130" s="149" t="s">
        <v>350</v>
      </c>
      <c r="N130" s="149" t="s">
        <v>350</v>
      </c>
      <c r="O130" s="149" t="s">
        <v>350</v>
      </c>
      <c r="P130" s="149" t="s">
        <v>350</v>
      </c>
      <c r="Q130" s="149" t="s">
        <v>350</v>
      </c>
      <c r="R130" s="149" t="s">
        <v>350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50">
        <v>6252</v>
      </c>
      <c r="AD130" s="150">
        <v>6252</v>
      </c>
      <c r="AE130" s="150">
        <v>6252</v>
      </c>
      <c r="AF130" s="150">
        <v>0</v>
      </c>
      <c r="AG130" s="150">
        <v>6252</v>
      </c>
      <c r="AH130" s="149" t="s">
        <v>248</v>
      </c>
      <c r="AI130" s="149">
        <v>1</v>
      </c>
      <c r="AJ130" s="149" t="s">
        <v>516</v>
      </c>
    </row>
    <row r="131" spans="1:36">
      <c r="A131" s="149" t="s">
        <v>759</v>
      </c>
      <c r="B131" s="149" t="s">
        <v>509</v>
      </c>
      <c r="C131" s="149" t="s">
        <v>510</v>
      </c>
      <c r="D131" s="149" t="s">
        <v>619</v>
      </c>
      <c r="E131" s="149">
        <v>47</v>
      </c>
      <c r="F131" s="149" t="s">
        <v>514</v>
      </c>
      <c r="G131" s="149" t="s">
        <v>246</v>
      </c>
      <c r="H131" s="149">
        <v>3</v>
      </c>
      <c r="I131" s="150">
        <v>2063</v>
      </c>
      <c r="J131" s="149" t="s">
        <v>350</v>
      </c>
      <c r="K131" s="149" t="s">
        <v>350</v>
      </c>
      <c r="L131" s="149" t="s">
        <v>350</v>
      </c>
      <c r="M131" s="149" t="s">
        <v>350</v>
      </c>
      <c r="N131" s="149" t="s">
        <v>350</v>
      </c>
      <c r="O131" s="149" t="s">
        <v>350</v>
      </c>
      <c r="P131" s="149" t="s">
        <v>350</v>
      </c>
      <c r="Q131" s="149" t="s">
        <v>350</v>
      </c>
      <c r="R131" s="149" t="s">
        <v>350</v>
      </c>
      <c r="S131" s="149" t="s">
        <v>350</v>
      </c>
      <c r="T131" s="149" t="s">
        <v>350</v>
      </c>
      <c r="U131" s="149" t="s">
        <v>350</v>
      </c>
      <c r="V131" s="149" t="s">
        <v>350</v>
      </c>
      <c r="W131" s="149" t="s">
        <v>350</v>
      </c>
      <c r="X131" s="149" t="s">
        <v>350</v>
      </c>
      <c r="Y131" s="149" t="s">
        <v>350</v>
      </c>
      <c r="Z131" s="149" t="s">
        <v>350</v>
      </c>
      <c r="AA131" s="150">
        <v>1180</v>
      </c>
      <c r="AB131" s="150">
        <v>2676</v>
      </c>
      <c r="AC131" s="150">
        <v>2333</v>
      </c>
      <c r="AD131" s="150">
        <v>6189</v>
      </c>
      <c r="AE131" s="150">
        <v>6189</v>
      </c>
      <c r="AF131" s="150">
        <v>0</v>
      </c>
      <c r="AG131" s="150">
        <v>6189</v>
      </c>
      <c r="AH131" s="149" t="s">
        <v>248</v>
      </c>
      <c r="AI131" s="149">
        <v>3</v>
      </c>
      <c r="AJ131" s="149" t="s">
        <v>516</v>
      </c>
    </row>
    <row r="132" spans="1:36">
      <c r="A132" s="149" t="s">
        <v>760</v>
      </c>
      <c r="B132" s="149" t="s">
        <v>574</v>
      </c>
      <c r="C132" s="149" t="s">
        <v>669</v>
      </c>
      <c r="D132" s="149" t="s">
        <v>350</v>
      </c>
      <c r="E132" s="149" t="s">
        <v>350</v>
      </c>
      <c r="F132" s="149" t="s">
        <v>647</v>
      </c>
      <c r="G132" s="149" t="s">
        <v>205</v>
      </c>
      <c r="H132" s="149">
        <v>6</v>
      </c>
      <c r="I132" s="150">
        <v>1574</v>
      </c>
      <c r="J132" s="149" t="s">
        <v>211</v>
      </c>
      <c r="K132" s="149" t="s">
        <v>350</v>
      </c>
      <c r="L132" s="149" t="s">
        <v>350</v>
      </c>
      <c r="M132" s="149" t="s">
        <v>350</v>
      </c>
      <c r="N132" s="149" t="s">
        <v>350</v>
      </c>
      <c r="O132" s="149" t="s">
        <v>350</v>
      </c>
      <c r="P132" s="150">
        <v>2089</v>
      </c>
      <c r="Q132" s="150">
        <v>3029</v>
      </c>
      <c r="R132" s="150">
        <v>1440</v>
      </c>
      <c r="S132" s="150">
        <v>1574</v>
      </c>
      <c r="T132" s="150">
        <v>1708</v>
      </c>
      <c r="U132" s="150">
        <v>1440</v>
      </c>
      <c r="V132" s="149" t="s">
        <v>350</v>
      </c>
      <c r="W132" s="149" t="s">
        <v>350</v>
      </c>
      <c r="X132" s="149" t="s">
        <v>350</v>
      </c>
      <c r="Y132" s="149" t="s">
        <v>350</v>
      </c>
      <c r="Z132" s="149" t="s">
        <v>350</v>
      </c>
      <c r="AA132" s="149" t="s">
        <v>350</v>
      </c>
      <c r="AB132" s="149" t="s">
        <v>350</v>
      </c>
      <c r="AC132" s="149" t="s">
        <v>350</v>
      </c>
      <c r="AD132" s="150">
        <v>11280</v>
      </c>
      <c r="AE132" s="150">
        <v>6162</v>
      </c>
      <c r="AF132" s="150">
        <v>11280</v>
      </c>
      <c r="AG132" s="150">
        <v>0</v>
      </c>
      <c r="AH132" s="149" t="s">
        <v>210</v>
      </c>
      <c r="AI132" s="149">
        <v>6</v>
      </c>
      <c r="AJ132" s="149" t="s">
        <v>517</v>
      </c>
    </row>
    <row r="133" spans="1:36">
      <c r="A133" s="149" t="s">
        <v>761</v>
      </c>
      <c r="B133" s="149" t="s">
        <v>509</v>
      </c>
      <c r="C133" s="149" t="s">
        <v>510</v>
      </c>
      <c r="D133" s="149" t="s">
        <v>619</v>
      </c>
      <c r="E133" s="149">
        <v>5</v>
      </c>
      <c r="F133" s="149" t="s">
        <v>567</v>
      </c>
      <c r="G133" s="149" t="s">
        <v>207</v>
      </c>
      <c r="H133" s="149">
        <v>12</v>
      </c>
      <c r="I133" s="150">
        <v>200</v>
      </c>
      <c r="J133" s="149" t="s">
        <v>350</v>
      </c>
      <c r="K133" s="149" t="s">
        <v>350</v>
      </c>
      <c r="L133" s="149" t="s">
        <v>350</v>
      </c>
      <c r="M133" s="149" t="s">
        <v>350</v>
      </c>
      <c r="N133" s="149" t="s">
        <v>350</v>
      </c>
      <c r="O133" s="149" t="s">
        <v>350</v>
      </c>
      <c r="P133" s="149" t="s">
        <v>350</v>
      </c>
      <c r="Q133" s="149" t="s">
        <v>350</v>
      </c>
      <c r="R133" s="150">
        <v>990</v>
      </c>
      <c r="S133" s="150">
        <v>640</v>
      </c>
      <c r="T133" s="150">
        <v>640</v>
      </c>
      <c r="U133" s="150">
        <v>675</v>
      </c>
      <c r="V133" s="150">
        <v>675</v>
      </c>
      <c r="W133" s="150">
        <v>600</v>
      </c>
      <c r="X133" s="150">
        <v>705</v>
      </c>
      <c r="Y133" s="150">
        <v>240</v>
      </c>
      <c r="Z133" s="150">
        <v>240</v>
      </c>
      <c r="AA133" s="150">
        <v>200</v>
      </c>
      <c r="AB133" s="150">
        <v>200</v>
      </c>
      <c r="AC133" s="150">
        <v>200</v>
      </c>
      <c r="AD133" s="150">
        <v>6005</v>
      </c>
      <c r="AE133" s="150">
        <v>6005</v>
      </c>
      <c r="AF133" s="150">
        <v>3620</v>
      </c>
      <c r="AG133" s="150">
        <v>2385</v>
      </c>
      <c r="AH133" s="149" t="s">
        <v>248</v>
      </c>
      <c r="AI133" s="149">
        <v>12</v>
      </c>
      <c r="AJ133" s="149" t="s">
        <v>516</v>
      </c>
    </row>
    <row r="134" spans="1:36">
      <c r="A134" s="149" t="s">
        <v>762</v>
      </c>
      <c r="B134" s="149" t="s">
        <v>574</v>
      </c>
      <c r="C134" s="149" t="s">
        <v>669</v>
      </c>
      <c r="D134" s="149" t="s">
        <v>350</v>
      </c>
      <c r="E134" s="149" t="s">
        <v>350</v>
      </c>
      <c r="F134" s="149" t="s">
        <v>647</v>
      </c>
      <c r="G134" s="149" t="s">
        <v>245</v>
      </c>
      <c r="H134" s="149">
        <v>4</v>
      </c>
      <c r="I134" s="150">
        <v>1500</v>
      </c>
      <c r="J134" s="149" t="s">
        <v>634</v>
      </c>
      <c r="K134" s="149" t="s">
        <v>350</v>
      </c>
      <c r="L134" s="149" t="s">
        <v>350</v>
      </c>
      <c r="M134" s="149" t="s">
        <v>350</v>
      </c>
      <c r="N134" s="149" t="s">
        <v>350</v>
      </c>
      <c r="O134" s="149" t="s">
        <v>350</v>
      </c>
      <c r="P134" s="149" t="s">
        <v>350</v>
      </c>
      <c r="Q134" s="149" t="s">
        <v>350</v>
      </c>
      <c r="R134" s="149" t="s">
        <v>350</v>
      </c>
      <c r="S134" s="149" t="s">
        <v>350</v>
      </c>
      <c r="T134" s="149" t="s">
        <v>350</v>
      </c>
      <c r="U134" s="149" t="s">
        <v>350</v>
      </c>
      <c r="V134" s="149" t="s">
        <v>350</v>
      </c>
      <c r="W134" s="149" t="s">
        <v>350</v>
      </c>
      <c r="X134" s="149" t="s">
        <v>350</v>
      </c>
      <c r="Y134" s="149" t="s">
        <v>350</v>
      </c>
      <c r="Z134" s="150">
        <v>1500</v>
      </c>
      <c r="AA134" s="150">
        <v>1500</v>
      </c>
      <c r="AB134" s="150">
        <v>1500</v>
      </c>
      <c r="AC134" s="150">
        <v>1500</v>
      </c>
      <c r="AD134" s="150">
        <v>6000</v>
      </c>
      <c r="AE134" s="150">
        <v>6000</v>
      </c>
      <c r="AF134" s="150">
        <v>0</v>
      </c>
      <c r="AG134" s="150">
        <v>6000</v>
      </c>
      <c r="AH134" s="149" t="s">
        <v>248</v>
      </c>
      <c r="AI134" s="149">
        <v>4</v>
      </c>
      <c r="AJ134" s="149" t="s">
        <v>516</v>
      </c>
    </row>
    <row r="135" spans="1:36">
      <c r="A135" s="149" t="s">
        <v>763</v>
      </c>
      <c r="B135" s="149" t="s">
        <v>509</v>
      </c>
      <c r="C135" s="149" t="s">
        <v>510</v>
      </c>
      <c r="D135" s="149" t="s">
        <v>512</v>
      </c>
      <c r="E135" s="149">
        <v>10</v>
      </c>
      <c r="F135" s="149" t="s">
        <v>514</v>
      </c>
      <c r="G135" s="149" t="s">
        <v>203</v>
      </c>
      <c r="H135" s="149">
        <v>16</v>
      </c>
      <c r="I135" s="150">
        <v>546.33333333333337</v>
      </c>
      <c r="J135" s="149" t="s">
        <v>350</v>
      </c>
      <c r="K135" s="149" t="s">
        <v>350</v>
      </c>
      <c r="L135" s="149" t="s">
        <v>350</v>
      </c>
      <c r="M135" s="149" t="s">
        <v>350</v>
      </c>
      <c r="N135" s="150">
        <v>778.75</v>
      </c>
      <c r="O135" s="150">
        <v>340</v>
      </c>
      <c r="P135" s="150">
        <v>340</v>
      </c>
      <c r="Q135" s="150">
        <v>400</v>
      </c>
      <c r="R135" s="150">
        <v>400</v>
      </c>
      <c r="S135" s="150">
        <v>625</v>
      </c>
      <c r="T135" s="150">
        <v>400</v>
      </c>
      <c r="U135" s="150">
        <v>475</v>
      </c>
      <c r="V135" s="150">
        <v>475</v>
      </c>
      <c r="W135" s="150">
        <v>475</v>
      </c>
      <c r="X135" s="150">
        <v>520</v>
      </c>
      <c r="Y135" s="150">
        <v>475</v>
      </c>
      <c r="Z135" s="150">
        <v>495</v>
      </c>
      <c r="AA135" s="150">
        <v>495</v>
      </c>
      <c r="AB135" s="150">
        <v>495</v>
      </c>
      <c r="AC135" s="150">
        <v>649</v>
      </c>
      <c r="AD135" s="150">
        <v>7837.75</v>
      </c>
      <c r="AE135" s="150">
        <v>5979</v>
      </c>
      <c r="AF135" s="150">
        <v>4233.75</v>
      </c>
      <c r="AG135" s="150">
        <v>3604</v>
      </c>
      <c r="AH135" s="149" t="s">
        <v>248</v>
      </c>
      <c r="AI135" s="149">
        <v>16</v>
      </c>
      <c r="AJ135" s="149" t="s">
        <v>516</v>
      </c>
    </row>
    <row r="136" spans="1:36">
      <c r="A136" s="149" t="s">
        <v>765</v>
      </c>
      <c r="B136" s="149" t="s">
        <v>509</v>
      </c>
      <c r="C136" s="149" t="s">
        <v>510</v>
      </c>
      <c r="D136" s="149" t="s">
        <v>512</v>
      </c>
      <c r="E136" s="149">
        <v>16</v>
      </c>
      <c r="F136" s="149" t="s">
        <v>514</v>
      </c>
      <c r="G136" s="149" t="s">
        <v>126</v>
      </c>
      <c r="H136" s="149">
        <v>27</v>
      </c>
      <c r="I136" s="150">
        <v>495</v>
      </c>
      <c r="J136" s="149" t="s">
        <v>350</v>
      </c>
      <c r="K136" s="150">
        <v>385</v>
      </c>
      <c r="L136" s="150">
        <v>325</v>
      </c>
      <c r="M136" s="150">
        <v>325</v>
      </c>
      <c r="N136" s="150">
        <v>325</v>
      </c>
      <c r="O136" s="150">
        <v>325</v>
      </c>
      <c r="P136" s="150">
        <v>360</v>
      </c>
      <c r="Q136" s="150">
        <v>360</v>
      </c>
      <c r="R136" s="150">
        <v>360</v>
      </c>
      <c r="S136" s="150">
        <v>360</v>
      </c>
      <c r="T136" s="150">
        <v>360</v>
      </c>
      <c r="U136" s="150">
        <v>375</v>
      </c>
      <c r="V136" s="150">
        <v>375</v>
      </c>
      <c r="W136" s="150">
        <v>450</v>
      </c>
      <c r="X136" s="150">
        <v>555</v>
      </c>
      <c r="Y136" s="150">
        <v>675</v>
      </c>
      <c r="Z136" s="150">
        <v>975</v>
      </c>
      <c r="AA136" s="150">
        <v>400</v>
      </c>
      <c r="AB136" s="150">
        <v>560</v>
      </c>
      <c r="AC136" s="150">
        <v>525</v>
      </c>
      <c r="AD136" s="150">
        <v>8375</v>
      </c>
      <c r="AE136" s="150">
        <v>5970</v>
      </c>
      <c r="AF136" s="150">
        <v>4235</v>
      </c>
      <c r="AG136" s="150">
        <v>4140</v>
      </c>
      <c r="AH136" s="149" t="s">
        <v>248</v>
      </c>
      <c r="AI136" s="149">
        <v>19</v>
      </c>
      <c r="AJ136" s="149" t="s">
        <v>516</v>
      </c>
    </row>
    <row r="137" spans="1:36">
      <c r="A137" s="149" t="s">
        <v>766</v>
      </c>
      <c r="B137" s="149" t="s">
        <v>509</v>
      </c>
      <c r="C137" s="149" t="s">
        <v>510</v>
      </c>
      <c r="D137" s="149" t="s">
        <v>628</v>
      </c>
      <c r="E137" s="149">
        <v>11</v>
      </c>
      <c r="F137" s="149" t="s">
        <v>514</v>
      </c>
      <c r="G137" s="149" t="s">
        <v>211</v>
      </c>
      <c r="H137" s="149">
        <v>8</v>
      </c>
      <c r="I137" s="150">
        <v>840</v>
      </c>
      <c r="J137" s="149" t="s">
        <v>350</v>
      </c>
      <c r="K137" s="149" t="s">
        <v>350</v>
      </c>
      <c r="L137" s="149" t="s">
        <v>350</v>
      </c>
      <c r="M137" s="149" t="s">
        <v>350</v>
      </c>
      <c r="N137" s="149" t="s">
        <v>350</v>
      </c>
      <c r="O137" s="149" t="s">
        <v>350</v>
      </c>
      <c r="P137" s="149" t="s">
        <v>350</v>
      </c>
      <c r="Q137" s="149" t="s">
        <v>350</v>
      </c>
      <c r="R137" s="149" t="s">
        <v>350</v>
      </c>
      <c r="S137" s="149" t="s">
        <v>350</v>
      </c>
      <c r="T137" s="149" t="s">
        <v>350</v>
      </c>
      <c r="U137" s="149" t="s">
        <v>350</v>
      </c>
      <c r="V137" s="150">
        <v>700</v>
      </c>
      <c r="W137" s="150">
        <v>600</v>
      </c>
      <c r="X137" s="150">
        <v>720</v>
      </c>
      <c r="Y137" s="150">
        <v>720</v>
      </c>
      <c r="Z137" s="150">
        <v>700</v>
      </c>
      <c r="AA137" s="150">
        <v>780</v>
      </c>
      <c r="AB137" s="150">
        <v>880</v>
      </c>
      <c r="AC137" s="150">
        <v>860</v>
      </c>
      <c r="AD137" s="150">
        <v>5960</v>
      </c>
      <c r="AE137" s="150">
        <v>5960</v>
      </c>
      <c r="AF137" s="150">
        <v>700</v>
      </c>
      <c r="AG137" s="150">
        <v>5260</v>
      </c>
      <c r="AH137" s="149" t="s">
        <v>248</v>
      </c>
      <c r="AI137" s="149">
        <v>8</v>
      </c>
      <c r="AJ137" s="149" t="s">
        <v>516</v>
      </c>
    </row>
    <row r="138" spans="1:36">
      <c r="A138" s="149" t="s">
        <v>767</v>
      </c>
      <c r="B138" s="149" t="s">
        <v>509</v>
      </c>
      <c r="C138" s="149" t="s">
        <v>510</v>
      </c>
      <c r="D138" s="149" t="s">
        <v>512</v>
      </c>
      <c r="E138" s="149">
        <v>6</v>
      </c>
      <c r="F138" s="149" t="s">
        <v>567</v>
      </c>
      <c r="G138" s="149" t="s">
        <v>206</v>
      </c>
      <c r="H138" s="149">
        <v>13</v>
      </c>
      <c r="I138" s="150">
        <v>653.9666666666667</v>
      </c>
      <c r="J138" s="149" t="s">
        <v>350</v>
      </c>
      <c r="K138" s="149" t="s">
        <v>350</v>
      </c>
      <c r="L138" s="149" t="s">
        <v>350</v>
      </c>
      <c r="M138" s="149" t="s">
        <v>350</v>
      </c>
      <c r="N138" s="149" t="s">
        <v>350</v>
      </c>
      <c r="O138" s="149" t="s">
        <v>350</v>
      </c>
      <c r="P138" s="149" t="s">
        <v>350</v>
      </c>
      <c r="Q138" s="150">
        <v>896.25</v>
      </c>
      <c r="R138" s="150">
        <v>331.5</v>
      </c>
      <c r="S138" s="150">
        <v>331.5</v>
      </c>
      <c r="T138" s="150">
        <v>390</v>
      </c>
      <c r="U138" s="150">
        <v>390</v>
      </c>
      <c r="V138" s="150">
        <v>470</v>
      </c>
      <c r="W138" s="150">
        <v>470</v>
      </c>
      <c r="X138" s="150">
        <v>635</v>
      </c>
      <c r="Y138" s="150">
        <v>470</v>
      </c>
      <c r="Z138" s="150">
        <v>470</v>
      </c>
      <c r="AA138" s="150">
        <v>660</v>
      </c>
      <c r="AB138" s="150">
        <v>660</v>
      </c>
      <c r="AC138" s="150">
        <v>641.9</v>
      </c>
      <c r="AD138" s="150">
        <v>6816.15</v>
      </c>
      <c r="AE138" s="150">
        <v>5919.9</v>
      </c>
      <c r="AF138" s="150">
        <v>2809.25</v>
      </c>
      <c r="AG138" s="150">
        <v>4006.9</v>
      </c>
      <c r="AH138" s="149" t="s">
        <v>248</v>
      </c>
      <c r="AI138" s="149">
        <v>13</v>
      </c>
      <c r="AJ138" s="149" t="s">
        <v>516</v>
      </c>
    </row>
    <row r="139" spans="1:36">
      <c r="A139" s="149" t="s">
        <v>768</v>
      </c>
      <c r="B139" s="149" t="s">
        <v>509</v>
      </c>
      <c r="C139" s="149" t="s">
        <v>690</v>
      </c>
      <c r="D139" s="149" t="s">
        <v>350</v>
      </c>
      <c r="E139" s="149">
        <v>0</v>
      </c>
      <c r="F139" s="149" t="s">
        <v>514</v>
      </c>
      <c r="G139" s="149" t="s">
        <v>769</v>
      </c>
      <c r="H139" s="149">
        <v>47</v>
      </c>
      <c r="I139" s="150">
        <v>500</v>
      </c>
      <c r="J139" s="149" t="s">
        <v>350</v>
      </c>
      <c r="K139" s="150">
        <v>564</v>
      </c>
      <c r="L139" s="150">
        <v>395</v>
      </c>
      <c r="M139" s="150">
        <v>395</v>
      </c>
      <c r="N139" s="150">
        <v>395</v>
      </c>
      <c r="O139" s="150">
        <v>474</v>
      </c>
      <c r="P139" s="150">
        <v>474</v>
      </c>
      <c r="Q139" s="150">
        <v>632</v>
      </c>
      <c r="R139" s="150">
        <v>316</v>
      </c>
      <c r="S139" s="150">
        <v>500</v>
      </c>
      <c r="T139" s="150">
        <v>500</v>
      </c>
      <c r="U139" s="150">
        <v>500</v>
      </c>
      <c r="V139" s="150">
        <v>500</v>
      </c>
      <c r="W139" s="150">
        <v>500</v>
      </c>
      <c r="X139" s="150">
        <v>515</v>
      </c>
      <c r="Y139" s="150">
        <v>500</v>
      </c>
      <c r="Z139" s="150">
        <v>500</v>
      </c>
      <c r="AA139" s="150">
        <v>500</v>
      </c>
      <c r="AB139" s="150">
        <v>500</v>
      </c>
      <c r="AC139" s="150">
        <v>500</v>
      </c>
      <c r="AD139" s="150">
        <v>9160</v>
      </c>
      <c r="AE139" s="150">
        <v>5831</v>
      </c>
      <c r="AF139" s="150">
        <v>5645</v>
      </c>
      <c r="AG139" s="150">
        <v>3515</v>
      </c>
      <c r="AH139" s="149" t="s">
        <v>248</v>
      </c>
      <c r="AI139" s="149">
        <v>19</v>
      </c>
      <c r="AJ139" s="149" t="s">
        <v>516</v>
      </c>
    </row>
    <row r="140" spans="1:36">
      <c r="A140" s="149" t="s">
        <v>770</v>
      </c>
      <c r="B140" s="149" t="s">
        <v>574</v>
      </c>
      <c r="C140" s="149" t="s">
        <v>644</v>
      </c>
      <c r="D140" s="149" t="s">
        <v>350</v>
      </c>
      <c r="E140" s="149" t="s">
        <v>350</v>
      </c>
      <c r="F140" s="149" t="s">
        <v>647</v>
      </c>
      <c r="G140" s="149" t="s">
        <v>771</v>
      </c>
      <c r="H140" s="149">
        <v>36</v>
      </c>
      <c r="I140" s="150">
        <v>485</v>
      </c>
      <c r="J140" s="149" t="s">
        <v>634</v>
      </c>
      <c r="K140" s="150">
        <v>485</v>
      </c>
      <c r="L140" s="150">
        <v>470</v>
      </c>
      <c r="M140" s="150">
        <v>470</v>
      </c>
      <c r="N140" s="150">
        <v>470</v>
      </c>
      <c r="O140" s="150">
        <v>470</v>
      </c>
      <c r="P140" s="150">
        <v>470</v>
      </c>
      <c r="Q140" s="150">
        <v>470</v>
      </c>
      <c r="R140" s="150">
        <v>485</v>
      </c>
      <c r="S140" s="150">
        <v>485</v>
      </c>
      <c r="T140" s="150">
        <v>485</v>
      </c>
      <c r="U140" s="150">
        <v>485</v>
      </c>
      <c r="V140" s="150">
        <v>485</v>
      </c>
      <c r="W140" s="150">
        <v>485</v>
      </c>
      <c r="X140" s="150">
        <v>485</v>
      </c>
      <c r="Y140" s="150">
        <v>485</v>
      </c>
      <c r="Z140" s="150">
        <v>485</v>
      </c>
      <c r="AA140" s="150">
        <v>485</v>
      </c>
      <c r="AB140" s="150">
        <v>485</v>
      </c>
      <c r="AC140" s="150">
        <v>485</v>
      </c>
      <c r="AD140" s="150">
        <v>9125</v>
      </c>
      <c r="AE140" s="150">
        <v>5820</v>
      </c>
      <c r="AF140" s="150">
        <v>5730</v>
      </c>
      <c r="AG140" s="150">
        <v>3395</v>
      </c>
      <c r="AH140" s="149" t="s">
        <v>248</v>
      </c>
      <c r="AI140" s="149">
        <v>19</v>
      </c>
      <c r="AJ140" s="149" t="s">
        <v>516</v>
      </c>
    </row>
    <row r="141" spans="1:36">
      <c r="A141" s="149" t="s">
        <v>772</v>
      </c>
      <c r="B141" s="149" t="s">
        <v>509</v>
      </c>
      <c r="C141" s="149" t="s">
        <v>690</v>
      </c>
      <c r="D141" s="149" t="s">
        <v>350</v>
      </c>
      <c r="E141" s="149" t="s">
        <v>350</v>
      </c>
      <c r="F141" s="149" t="s">
        <v>716</v>
      </c>
      <c r="G141" s="149" t="s">
        <v>204</v>
      </c>
      <c r="H141" s="149">
        <v>15</v>
      </c>
      <c r="I141" s="150">
        <v>495</v>
      </c>
      <c r="J141" s="149" t="s">
        <v>350</v>
      </c>
      <c r="K141" s="149" t="s">
        <v>350</v>
      </c>
      <c r="L141" s="149" t="s">
        <v>350</v>
      </c>
      <c r="M141" s="149" t="s">
        <v>350</v>
      </c>
      <c r="N141" s="149" t="s">
        <v>350</v>
      </c>
      <c r="O141" s="150">
        <v>640</v>
      </c>
      <c r="P141" s="150">
        <v>403.75</v>
      </c>
      <c r="Q141" s="150">
        <v>403.75</v>
      </c>
      <c r="R141" s="150">
        <v>475</v>
      </c>
      <c r="S141" s="150">
        <v>475</v>
      </c>
      <c r="T141" s="150">
        <v>475</v>
      </c>
      <c r="U141" s="150">
        <v>475</v>
      </c>
      <c r="V141" s="150">
        <v>475</v>
      </c>
      <c r="W141" s="150">
        <v>475</v>
      </c>
      <c r="X141" s="150">
        <v>475</v>
      </c>
      <c r="Y141" s="150">
        <v>475</v>
      </c>
      <c r="Z141" s="150">
        <v>475</v>
      </c>
      <c r="AA141" s="150">
        <v>495</v>
      </c>
      <c r="AB141" s="150">
        <v>495</v>
      </c>
      <c r="AC141" s="150">
        <v>495</v>
      </c>
      <c r="AD141" s="150">
        <v>7207.5</v>
      </c>
      <c r="AE141" s="150">
        <v>5760</v>
      </c>
      <c r="AF141" s="150">
        <v>3822.5</v>
      </c>
      <c r="AG141" s="150">
        <v>3385</v>
      </c>
      <c r="AH141" s="149" t="s">
        <v>248</v>
      </c>
      <c r="AI141" s="149">
        <v>15</v>
      </c>
      <c r="AJ141" s="149" t="s">
        <v>516</v>
      </c>
    </row>
    <row r="142" spans="1:36">
      <c r="A142" s="149" t="s">
        <v>773</v>
      </c>
      <c r="B142" s="149" t="s">
        <v>509</v>
      </c>
      <c r="C142" s="149" t="s">
        <v>690</v>
      </c>
      <c r="D142" s="149" t="s">
        <v>350</v>
      </c>
      <c r="E142" s="149" t="s">
        <v>350</v>
      </c>
      <c r="F142" s="149" t="s">
        <v>716</v>
      </c>
      <c r="G142" s="149" t="s">
        <v>128</v>
      </c>
      <c r="H142" s="149">
        <v>25</v>
      </c>
      <c r="I142" s="150">
        <v>406</v>
      </c>
      <c r="J142" s="149" t="s">
        <v>350</v>
      </c>
      <c r="K142" s="150">
        <v>395</v>
      </c>
      <c r="L142" s="150">
        <v>395</v>
      </c>
      <c r="M142" s="150">
        <v>395</v>
      </c>
      <c r="N142" s="150">
        <v>395</v>
      </c>
      <c r="O142" s="150">
        <v>395</v>
      </c>
      <c r="P142" s="150">
        <v>395</v>
      </c>
      <c r="Q142" s="150">
        <v>400</v>
      </c>
      <c r="R142" s="150">
        <v>400</v>
      </c>
      <c r="S142" s="150">
        <v>400</v>
      </c>
      <c r="T142" s="150">
        <v>1225</v>
      </c>
      <c r="U142" s="150">
        <v>400</v>
      </c>
      <c r="V142" s="150">
        <v>400</v>
      </c>
      <c r="W142" s="150">
        <v>400</v>
      </c>
      <c r="X142" s="150">
        <v>400</v>
      </c>
      <c r="Y142" s="150">
        <v>400</v>
      </c>
      <c r="Z142" s="150">
        <v>400</v>
      </c>
      <c r="AA142" s="150">
        <v>400</v>
      </c>
      <c r="AB142" s="150">
        <v>400</v>
      </c>
      <c r="AC142" s="150">
        <v>418</v>
      </c>
      <c r="AD142" s="150">
        <v>8413</v>
      </c>
      <c r="AE142" s="150">
        <v>5643</v>
      </c>
      <c r="AF142" s="150">
        <v>5595</v>
      </c>
      <c r="AG142" s="150">
        <v>2818</v>
      </c>
      <c r="AH142" s="149" t="s">
        <v>248</v>
      </c>
      <c r="AI142" s="149">
        <v>19</v>
      </c>
      <c r="AJ142" s="149" t="s">
        <v>516</v>
      </c>
    </row>
    <row r="143" spans="1:36">
      <c r="A143" s="149" t="s">
        <v>774</v>
      </c>
      <c r="B143" s="149" t="s">
        <v>574</v>
      </c>
      <c r="C143" s="149" t="s">
        <v>644</v>
      </c>
      <c r="D143" s="149" t="s">
        <v>350</v>
      </c>
      <c r="E143" s="149" t="s">
        <v>350</v>
      </c>
      <c r="F143" s="149" t="s">
        <v>647</v>
      </c>
      <c r="G143" s="149" t="s">
        <v>744</v>
      </c>
      <c r="H143" s="149">
        <v>52</v>
      </c>
      <c r="I143" s="150">
        <v>460</v>
      </c>
      <c r="J143" s="149" t="s">
        <v>634</v>
      </c>
      <c r="K143" s="150">
        <v>500</v>
      </c>
      <c r="L143" s="150">
        <v>440</v>
      </c>
      <c r="M143" s="150">
        <v>440</v>
      </c>
      <c r="N143" s="150">
        <v>440</v>
      </c>
      <c r="O143" s="150">
        <v>440</v>
      </c>
      <c r="P143" s="150">
        <v>440</v>
      </c>
      <c r="Q143" s="150">
        <v>460</v>
      </c>
      <c r="R143" s="150">
        <v>460</v>
      </c>
      <c r="S143" s="150">
        <v>460</v>
      </c>
      <c r="T143" s="150">
        <v>460</v>
      </c>
      <c r="U143" s="150">
        <v>460</v>
      </c>
      <c r="V143" s="150">
        <v>460</v>
      </c>
      <c r="W143" s="150">
        <v>460</v>
      </c>
      <c r="X143" s="150">
        <v>520</v>
      </c>
      <c r="Y143" s="150">
        <v>460</v>
      </c>
      <c r="Z143" s="150">
        <v>460</v>
      </c>
      <c r="AA143" s="150">
        <v>460</v>
      </c>
      <c r="AB143" s="150">
        <v>460</v>
      </c>
      <c r="AC143" s="150">
        <v>460</v>
      </c>
      <c r="AD143" s="150">
        <v>8740</v>
      </c>
      <c r="AE143" s="150">
        <v>5580</v>
      </c>
      <c r="AF143" s="150">
        <v>5460</v>
      </c>
      <c r="AG143" s="150">
        <v>3280</v>
      </c>
      <c r="AH143" s="149" t="s">
        <v>248</v>
      </c>
      <c r="AI143" s="149">
        <v>19</v>
      </c>
      <c r="AJ143" s="149" t="s">
        <v>516</v>
      </c>
    </row>
    <row r="144" spans="1:36">
      <c r="A144" s="149" t="s">
        <v>775</v>
      </c>
      <c r="B144" s="149" t="s">
        <v>574</v>
      </c>
      <c r="C144" s="149" t="s">
        <v>510</v>
      </c>
      <c r="D144" s="149" t="s">
        <v>512</v>
      </c>
      <c r="E144" s="149">
        <v>0</v>
      </c>
      <c r="F144" s="149" t="s">
        <v>514</v>
      </c>
      <c r="G144" s="149" t="s">
        <v>127</v>
      </c>
      <c r="H144" s="149">
        <v>24</v>
      </c>
      <c r="I144" s="150">
        <v>486.33333333333331</v>
      </c>
      <c r="J144" s="149" t="s">
        <v>247</v>
      </c>
      <c r="K144" s="150">
        <v>560</v>
      </c>
      <c r="L144" s="150">
        <v>680</v>
      </c>
      <c r="M144" s="150">
        <v>560</v>
      </c>
      <c r="N144" s="150">
        <v>560</v>
      </c>
      <c r="O144" s="150">
        <v>560</v>
      </c>
      <c r="P144" s="150">
        <v>588</v>
      </c>
      <c r="Q144" s="150">
        <v>588</v>
      </c>
      <c r="R144" s="150">
        <v>588</v>
      </c>
      <c r="S144" s="150">
        <v>588</v>
      </c>
      <c r="T144" s="150">
        <v>588</v>
      </c>
      <c r="U144" s="150">
        <v>588</v>
      </c>
      <c r="V144" s="150">
        <v>588</v>
      </c>
      <c r="W144" s="150">
        <v>588</v>
      </c>
      <c r="X144" s="150">
        <v>588</v>
      </c>
      <c r="Y144" s="150">
        <v>649</v>
      </c>
      <c r="Z144" s="150">
        <v>344</v>
      </c>
      <c r="AA144" s="150">
        <v>466</v>
      </c>
      <c r="AB144" s="149" t="s">
        <v>350</v>
      </c>
      <c r="AC144" s="149" t="s">
        <v>350</v>
      </c>
      <c r="AD144" s="150">
        <v>9671</v>
      </c>
      <c r="AE144" s="150">
        <v>5575</v>
      </c>
      <c r="AF144" s="150">
        <v>7036</v>
      </c>
      <c r="AG144" s="150">
        <v>2635</v>
      </c>
      <c r="AH144" s="149" t="s">
        <v>246</v>
      </c>
      <c r="AI144" s="149">
        <v>17</v>
      </c>
      <c r="AJ144" s="149" t="s">
        <v>517</v>
      </c>
    </row>
    <row r="145" spans="1:36">
      <c r="A145" s="149" t="s">
        <v>777</v>
      </c>
      <c r="B145" s="149" t="s">
        <v>509</v>
      </c>
      <c r="C145" s="149" t="s">
        <v>690</v>
      </c>
      <c r="D145" s="149" t="s">
        <v>350</v>
      </c>
      <c r="E145" s="149" t="s">
        <v>350</v>
      </c>
      <c r="F145" s="149" t="s">
        <v>716</v>
      </c>
      <c r="G145" s="149" t="s">
        <v>127</v>
      </c>
      <c r="H145" s="149">
        <v>26</v>
      </c>
      <c r="I145" s="150">
        <v>358.33333333333331</v>
      </c>
      <c r="J145" s="149" t="s">
        <v>350</v>
      </c>
      <c r="K145" s="150">
        <v>330</v>
      </c>
      <c r="L145" s="150">
        <v>300</v>
      </c>
      <c r="M145" s="150">
        <v>300</v>
      </c>
      <c r="N145" s="150">
        <v>300</v>
      </c>
      <c r="O145" s="150">
        <v>300</v>
      </c>
      <c r="P145" s="150">
        <v>325</v>
      </c>
      <c r="Q145" s="150">
        <v>325</v>
      </c>
      <c r="R145" s="150">
        <v>325</v>
      </c>
      <c r="S145" s="150">
        <v>325</v>
      </c>
      <c r="T145" s="150">
        <v>1090</v>
      </c>
      <c r="U145" s="150">
        <v>325</v>
      </c>
      <c r="V145" s="150">
        <v>325</v>
      </c>
      <c r="W145" s="150">
        <v>325</v>
      </c>
      <c r="X145" s="150">
        <v>355</v>
      </c>
      <c r="Y145" s="150">
        <v>1090</v>
      </c>
      <c r="Z145" s="150">
        <v>325</v>
      </c>
      <c r="AA145" s="150">
        <v>325</v>
      </c>
      <c r="AB145" s="150">
        <v>375</v>
      </c>
      <c r="AC145" s="150">
        <v>375</v>
      </c>
      <c r="AD145" s="150">
        <v>7740</v>
      </c>
      <c r="AE145" s="150">
        <v>5560</v>
      </c>
      <c r="AF145" s="150">
        <v>4570</v>
      </c>
      <c r="AG145" s="150">
        <v>3170</v>
      </c>
      <c r="AH145" s="149" t="s">
        <v>248</v>
      </c>
      <c r="AI145" s="149">
        <v>19</v>
      </c>
      <c r="AJ145" s="149" t="s">
        <v>516</v>
      </c>
    </row>
    <row r="146" spans="1:36">
      <c r="A146" s="149" t="s">
        <v>779</v>
      </c>
      <c r="B146" s="149" t="s">
        <v>509</v>
      </c>
      <c r="C146" s="149" t="s">
        <v>690</v>
      </c>
      <c r="D146" s="149" t="s">
        <v>350</v>
      </c>
      <c r="E146" s="149" t="s">
        <v>350</v>
      </c>
      <c r="F146" s="149" t="s">
        <v>716</v>
      </c>
      <c r="G146" s="149" t="s">
        <v>211</v>
      </c>
      <c r="H146" s="149">
        <v>8</v>
      </c>
      <c r="I146" s="150">
        <v>725</v>
      </c>
      <c r="J146" s="149" t="s">
        <v>350</v>
      </c>
      <c r="K146" s="149" t="s">
        <v>350</v>
      </c>
      <c r="L146" s="149" t="s">
        <v>350</v>
      </c>
      <c r="M146" s="149" t="s">
        <v>350</v>
      </c>
      <c r="N146" s="149" t="s">
        <v>350</v>
      </c>
      <c r="O146" s="149" t="s">
        <v>350</v>
      </c>
      <c r="P146" s="149" t="s">
        <v>350</v>
      </c>
      <c r="Q146" s="149" t="s">
        <v>350</v>
      </c>
      <c r="R146" s="149" t="s">
        <v>350</v>
      </c>
      <c r="S146" s="149" t="s">
        <v>350</v>
      </c>
      <c r="T146" s="149" t="s">
        <v>350</v>
      </c>
      <c r="U146" s="149" t="s">
        <v>350</v>
      </c>
      <c r="V146" s="150">
        <v>695</v>
      </c>
      <c r="W146" s="150">
        <v>616.25</v>
      </c>
      <c r="X146" s="150">
        <v>616.25</v>
      </c>
      <c r="Y146" s="150">
        <v>725</v>
      </c>
      <c r="Z146" s="150">
        <v>725</v>
      </c>
      <c r="AA146" s="150">
        <v>725</v>
      </c>
      <c r="AB146" s="150">
        <v>725</v>
      </c>
      <c r="AC146" s="150">
        <v>725</v>
      </c>
      <c r="AD146" s="150">
        <v>5552.5</v>
      </c>
      <c r="AE146" s="150">
        <v>5552.5</v>
      </c>
      <c r="AF146" s="150">
        <v>695</v>
      </c>
      <c r="AG146" s="150">
        <v>4857.5</v>
      </c>
      <c r="AH146" s="149" t="s">
        <v>248</v>
      </c>
      <c r="AI146" s="149">
        <v>8</v>
      </c>
      <c r="AJ146" s="149" t="s">
        <v>516</v>
      </c>
    </row>
    <row r="147" spans="1:36">
      <c r="A147" s="149" t="s">
        <v>780</v>
      </c>
      <c r="B147" s="149" t="s">
        <v>574</v>
      </c>
      <c r="C147" s="149" t="s">
        <v>510</v>
      </c>
      <c r="D147" s="149" t="s">
        <v>512</v>
      </c>
      <c r="E147" s="149">
        <v>4</v>
      </c>
      <c r="F147" s="149" t="s">
        <v>575</v>
      </c>
      <c r="G147" s="149" t="s">
        <v>129</v>
      </c>
      <c r="H147" s="149">
        <v>24</v>
      </c>
      <c r="I147" s="150">
        <v>350</v>
      </c>
      <c r="J147" s="149" t="s">
        <v>634</v>
      </c>
      <c r="K147" s="150">
        <v>553</v>
      </c>
      <c r="L147" s="150">
        <v>568</v>
      </c>
      <c r="M147" s="150">
        <v>553</v>
      </c>
      <c r="N147" s="150">
        <v>553</v>
      </c>
      <c r="O147" s="150">
        <v>553</v>
      </c>
      <c r="P147" s="150">
        <v>553</v>
      </c>
      <c r="Q147" s="150">
        <v>553</v>
      </c>
      <c r="R147" s="150">
        <v>575</v>
      </c>
      <c r="S147" s="150">
        <v>575</v>
      </c>
      <c r="T147" s="150">
        <v>575</v>
      </c>
      <c r="U147" s="150">
        <v>575</v>
      </c>
      <c r="V147" s="150">
        <v>575</v>
      </c>
      <c r="W147" s="150">
        <v>575</v>
      </c>
      <c r="X147" s="150">
        <v>350</v>
      </c>
      <c r="Y147" s="150">
        <v>350</v>
      </c>
      <c r="Z147" s="150">
        <v>350</v>
      </c>
      <c r="AA147" s="150">
        <v>350</v>
      </c>
      <c r="AB147" s="150">
        <v>350</v>
      </c>
      <c r="AC147" s="150">
        <v>350</v>
      </c>
      <c r="AD147" s="150">
        <v>9436</v>
      </c>
      <c r="AE147" s="150">
        <v>5550</v>
      </c>
      <c r="AF147" s="150">
        <v>6761</v>
      </c>
      <c r="AG147" s="150">
        <v>2675</v>
      </c>
      <c r="AH147" s="149" t="s">
        <v>248</v>
      </c>
      <c r="AI147" s="149">
        <v>19</v>
      </c>
      <c r="AJ147" s="149" t="s">
        <v>516</v>
      </c>
    </row>
    <row r="148" spans="1:36">
      <c r="A148" s="149" t="s">
        <v>782</v>
      </c>
      <c r="B148" s="149" t="s">
        <v>574</v>
      </c>
      <c r="C148" s="149" t="s">
        <v>690</v>
      </c>
      <c r="D148" s="149" t="s">
        <v>350</v>
      </c>
      <c r="E148" s="149" t="s">
        <v>350</v>
      </c>
      <c r="F148" s="149" t="s">
        <v>647</v>
      </c>
      <c r="G148" s="149" t="s">
        <v>132</v>
      </c>
      <c r="H148" s="149">
        <v>19</v>
      </c>
      <c r="I148" s="150">
        <v>500</v>
      </c>
      <c r="J148" s="149" t="s">
        <v>247</v>
      </c>
      <c r="K148" s="150">
        <v>550</v>
      </c>
      <c r="L148" s="150">
        <v>450</v>
      </c>
      <c r="M148" s="150">
        <v>450</v>
      </c>
      <c r="N148" s="150">
        <v>450</v>
      </c>
      <c r="O148" s="150">
        <v>450</v>
      </c>
      <c r="P148" s="150">
        <v>450</v>
      </c>
      <c r="Q148" s="150">
        <v>450</v>
      </c>
      <c r="R148" s="150">
        <v>450</v>
      </c>
      <c r="S148" s="150">
        <v>500</v>
      </c>
      <c r="T148" s="150">
        <v>600</v>
      </c>
      <c r="U148" s="150">
        <v>600</v>
      </c>
      <c r="V148" s="150">
        <v>600</v>
      </c>
      <c r="W148" s="150">
        <v>645</v>
      </c>
      <c r="X148" s="150">
        <v>600</v>
      </c>
      <c r="Y148" s="150">
        <v>500</v>
      </c>
      <c r="Z148" s="150">
        <v>500</v>
      </c>
      <c r="AA148" s="150">
        <v>500</v>
      </c>
      <c r="AB148" s="149" t="s">
        <v>350</v>
      </c>
      <c r="AC148" s="149" t="s">
        <v>350</v>
      </c>
      <c r="AD148" s="150">
        <v>8745</v>
      </c>
      <c r="AE148" s="150">
        <v>5495</v>
      </c>
      <c r="AF148" s="150">
        <v>6000</v>
      </c>
      <c r="AG148" s="150">
        <v>2745</v>
      </c>
      <c r="AH148" s="149" t="s">
        <v>246</v>
      </c>
      <c r="AI148" s="149">
        <v>17</v>
      </c>
      <c r="AJ148" s="149" t="s">
        <v>517</v>
      </c>
    </row>
    <row r="149" spans="1:36">
      <c r="A149" s="149" t="s">
        <v>783</v>
      </c>
      <c r="B149" s="149" t="s">
        <v>509</v>
      </c>
      <c r="C149" s="149" t="s">
        <v>510</v>
      </c>
      <c r="D149" s="149" t="s">
        <v>512</v>
      </c>
      <c r="E149" s="149">
        <v>17</v>
      </c>
      <c r="F149" s="149" t="s">
        <v>514</v>
      </c>
      <c r="G149" s="149" t="s">
        <v>244</v>
      </c>
      <c r="H149" s="149">
        <v>5</v>
      </c>
      <c r="I149" s="150">
        <v>1119.4666666666667</v>
      </c>
      <c r="J149" s="149" t="s">
        <v>350</v>
      </c>
      <c r="K149" s="149" t="s">
        <v>350</v>
      </c>
      <c r="L149" s="149" t="s">
        <v>350</v>
      </c>
      <c r="M149" s="149" t="s">
        <v>350</v>
      </c>
      <c r="N149" s="149" t="s">
        <v>350</v>
      </c>
      <c r="O149" s="149" t="s">
        <v>350</v>
      </c>
      <c r="P149" s="149" t="s">
        <v>350</v>
      </c>
      <c r="Q149" s="149" t="s">
        <v>350</v>
      </c>
      <c r="R149" s="149" t="s">
        <v>350</v>
      </c>
      <c r="S149" s="149" t="s">
        <v>350</v>
      </c>
      <c r="T149" s="149" t="s">
        <v>350</v>
      </c>
      <c r="U149" s="149" t="s">
        <v>350</v>
      </c>
      <c r="V149" s="149" t="s">
        <v>350</v>
      </c>
      <c r="W149" s="149" t="s">
        <v>350</v>
      </c>
      <c r="X149" s="149" t="s">
        <v>350</v>
      </c>
      <c r="Y149" s="150">
        <v>1425</v>
      </c>
      <c r="Z149" s="150">
        <v>705</v>
      </c>
      <c r="AA149" s="150">
        <v>947.4</v>
      </c>
      <c r="AB149" s="150">
        <v>1094</v>
      </c>
      <c r="AC149" s="150">
        <v>1317</v>
      </c>
      <c r="AD149" s="150">
        <v>5488.4</v>
      </c>
      <c r="AE149" s="150">
        <v>5488.4</v>
      </c>
      <c r="AF149" s="150">
        <v>0</v>
      </c>
      <c r="AG149" s="150">
        <v>5488.4</v>
      </c>
      <c r="AH149" s="149" t="s">
        <v>248</v>
      </c>
      <c r="AI149" s="149">
        <v>5</v>
      </c>
      <c r="AJ149" s="149" t="s">
        <v>516</v>
      </c>
    </row>
    <row r="150" spans="1:36">
      <c r="A150" s="149" t="s">
        <v>784</v>
      </c>
      <c r="B150" s="149" t="s">
        <v>509</v>
      </c>
      <c r="C150" s="149" t="s">
        <v>510</v>
      </c>
      <c r="D150" s="149" t="s">
        <v>512</v>
      </c>
      <c r="E150" s="149">
        <v>4</v>
      </c>
      <c r="F150" s="149" t="s">
        <v>567</v>
      </c>
      <c r="G150" s="149" t="s">
        <v>203</v>
      </c>
      <c r="H150" s="149">
        <v>16</v>
      </c>
      <c r="I150" s="150">
        <v>495</v>
      </c>
      <c r="J150" s="149" t="s">
        <v>350</v>
      </c>
      <c r="K150" s="149" t="s">
        <v>350</v>
      </c>
      <c r="L150" s="149" t="s">
        <v>350</v>
      </c>
      <c r="M150" s="149" t="s">
        <v>350</v>
      </c>
      <c r="N150" s="150">
        <v>640</v>
      </c>
      <c r="O150" s="150">
        <v>340</v>
      </c>
      <c r="P150" s="150">
        <v>340</v>
      </c>
      <c r="Q150" s="150">
        <v>400</v>
      </c>
      <c r="R150" s="150">
        <v>400</v>
      </c>
      <c r="S150" s="150">
        <v>400</v>
      </c>
      <c r="T150" s="150">
        <v>400</v>
      </c>
      <c r="U150" s="150">
        <v>400</v>
      </c>
      <c r="V150" s="150">
        <v>400</v>
      </c>
      <c r="W150" s="150">
        <v>400</v>
      </c>
      <c r="X150" s="150">
        <v>550</v>
      </c>
      <c r="Y150" s="150">
        <v>475</v>
      </c>
      <c r="Z150" s="150">
        <v>495</v>
      </c>
      <c r="AA150" s="150">
        <v>495</v>
      </c>
      <c r="AB150" s="150">
        <v>495</v>
      </c>
      <c r="AC150" s="150">
        <v>495</v>
      </c>
      <c r="AD150" s="150">
        <v>7125</v>
      </c>
      <c r="AE150" s="150">
        <v>5405</v>
      </c>
      <c r="AF150" s="150">
        <v>3720</v>
      </c>
      <c r="AG150" s="150">
        <v>3405</v>
      </c>
      <c r="AH150" s="149" t="s">
        <v>248</v>
      </c>
      <c r="AI150" s="149">
        <v>16</v>
      </c>
      <c r="AJ150" s="149" t="s">
        <v>516</v>
      </c>
    </row>
    <row r="151" spans="1:36">
      <c r="A151" s="149" t="s">
        <v>785</v>
      </c>
      <c r="B151" s="149" t="s">
        <v>574</v>
      </c>
      <c r="C151" s="149" t="s">
        <v>644</v>
      </c>
      <c r="D151" s="149" t="s">
        <v>350</v>
      </c>
      <c r="E151" s="149" t="s">
        <v>350</v>
      </c>
      <c r="F151" s="149" t="s">
        <v>647</v>
      </c>
      <c r="G151" s="149" t="s">
        <v>646</v>
      </c>
      <c r="H151" s="149">
        <v>63</v>
      </c>
      <c r="I151" s="150">
        <v>455</v>
      </c>
      <c r="J151" s="149" t="s">
        <v>350</v>
      </c>
      <c r="K151" s="150">
        <v>495</v>
      </c>
      <c r="L151" s="150">
        <v>435</v>
      </c>
      <c r="M151" s="150">
        <v>435</v>
      </c>
      <c r="N151" s="150">
        <v>435</v>
      </c>
      <c r="O151" s="150">
        <v>435</v>
      </c>
      <c r="P151" s="150">
        <v>435</v>
      </c>
      <c r="Q151" s="150">
        <v>435</v>
      </c>
      <c r="R151" s="150">
        <v>435</v>
      </c>
      <c r="S151" s="150">
        <v>435</v>
      </c>
      <c r="T151" s="150">
        <v>435</v>
      </c>
      <c r="U151" s="150">
        <v>455</v>
      </c>
      <c r="V151" s="150">
        <v>455</v>
      </c>
      <c r="W151" s="150">
        <v>455</v>
      </c>
      <c r="X151" s="150">
        <v>455</v>
      </c>
      <c r="Y151" s="150">
        <v>455</v>
      </c>
      <c r="Z151" s="150">
        <v>455</v>
      </c>
      <c r="AA151" s="150">
        <v>455</v>
      </c>
      <c r="AB151" s="150">
        <v>455</v>
      </c>
      <c r="AC151" s="150">
        <v>455</v>
      </c>
      <c r="AD151" s="150">
        <v>8505</v>
      </c>
      <c r="AE151" s="150">
        <v>5400</v>
      </c>
      <c r="AF151" s="150">
        <v>5320</v>
      </c>
      <c r="AG151" s="150">
        <v>3185</v>
      </c>
      <c r="AH151" s="149" t="s">
        <v>248</v>
      </c>
      <c r="AI151" s="149">
        <v>19</v>
      </c>
      <c r="AJ151" s="149" t="s">
        <v>516</v>
      </c>
    </row>
    <row r="152" spans="1:36">
      <c r="A152" s="149" t="s">
        <v>787</v>
      </c>
      <c r="B152" s="149" t="s">
        <v>574</v>
      </c>
      <c r="C152" s="149" t="s">
        <v>644</v>
      </c>
      <c r="D152" s="149" t="s">
        <v>350</v>
      </c>
      <c r="E152" s="149" t="s">
        <v>350</v>
      </c>
      <c r="F152" s="149" t="s">
        <v>647</v>
      </c>
      <c r="G152" s="149" t="s">
        <v>789</v>
      </c>
      <c r="H152" s="149">
        <v>43</v>
      </c>
      <c r="I152" s="150">
        <v>455</v>
      </c>
      <c r="J152" s="149" t="s">
        <v>634</v>
      </c>
      <c r="K152" s="150">
        <v>440</v>
      </c>
      <c r="L152" s="150">
        <v>455</v>
      </c>
      <c r="M152" s="150">
        <v>440</v>
      </c>
      <c r="N152" s="150">
        <v>440</v>
      </c>
      <c r="O152" s="150">
        <v>440</v>
      </c>
      <c r="P152" s="150">
        <v>440</v>
      </c>
      <c r="Q152" s="150">
        <v>440</v>
      </c>
      <c r="R152" s="150">
        <v>440</v>
      </c>
      <c r="S152" s="150">
        <v>440</v>
      </c>
      <c r="T152" s="150">
        <v>440</v>
      </c>
      <c r="U152" s="150">
        <v>440</v>
      </c>
      <c r="V152" s="150">
        <v>440</v>
      </c>
      <c r="W152" s="150">
        <v>455</v>
      </c>
      <c r="X152" s="150">
        <v>455</v>
      </c>
      <c r="Y152" s="150">
        <v>455</v>
      </c>
      <c r="Z152" s="150">
        <v>455</v>
      </c>
      <c r="AA152" s="150">
        <v>455</v>
      </c>
      <c r="AB152" s="150">
        <v>455</v>
      </c>
      <c r="AC152" s="150">
        <v>455</v>
      </c>
      <c r="AD152" s="150">
        <v>8480</v>
      </c>
      <c r="AE152" s="150">
        <v>5385</v>
      </c>
      <c r="AF152" s="150">
        <v>5295</v>
      </c>
      <c r="AG152" s="150">
        <v>3185</v>
      </c>
      <c r="AH152" s="149" t="s">
        <v>248</v>
      </c>
      <c r="AI152" s="149">
        <v>19</v>
      </c>
      <c r="AJ152" s="149" t="s">
        <v>516</v>
      </c>
    </row>
    <row r="153" spans="1:36">
      <c r="A153" s="149" t="s">
        <v>790</v>
      </c>
      <c r="B153" s="149" t="s">
        <v>509</v>
      </c>
      <c r="C153" s="149" t="s">
        <v>690</v>
      </c>
      <c r="D153" s="149" t="s">
        <v>350</v>
      </c>
      <c r="E153" s="149" t="s">
        <v>350</v>
      </c>
      <c r="F153" s="149" t="s">
        <v>716</v>
      </c>
      <c r="G153" s="149" t="s">
        <v>131</v>
      </c>
      <c r="H153" s="149">
        <v>22</v>
      </c>
      <c r="I153" s="150">
        <v>425</v>
      </c>
      <c r="J153" s="149" t="s">
        <v>350</v>
      </c>
      <c r="K153" s="150">
        <v>395</v>
      </c>
      <c r="L153" s="150">
        <v>785</v>
      </c>
      <c r="M153" s="150">
        <v>395</v>
      </c>
      <c r="N153" s="150">
        <v>395</v>
      </c>
      <c r="O153" s="150">
        <v>395</v>
      </c>
      <c r="P153" s="150">
        <v>395</v>
      </c>
      <c r="Q153" s="150">
        <v>395</v>
      </c>
      <c r="R153" s="150">
        <v>395</v>
      </c>
      <c r="S153" s="150">
        <v>395</v>
      </c>
      <c r="T153" s="150">
        <v>425</v>
      </c>
      <c r="U153" s="150">
        <v>425</v>
      </c>
      <c r="V153" s="150">
        <v>425</v>
      </c>
      <c r="W153" s="150">
        <v>425</v>
      </c>
      <c r="X153" s="150">
        <v>665</v>
      </c>
      <c r="Y153" s="150">
        <v>425</v>
      </c>
      <c r="Z153" s="150">
        <v>425</v>
      </c>
      <c r="AA153" s="150">
        <v>425</v>
      </c>
      <c r="AB153" s="150">
        <v>425</v>
      </c>
      <c r="AC153" s="150">
        <v>425</v>
      </c>
      <c r="AD153" s="150">
        <v>8435</v>
      </c>
      <c r="AE153" s="150">
        <v>5280</v>
      </c>
      <c r="AF153" s="150">
        <v>5220</v>
      </c>
      <c r="AG153" s="150">
        <v>3215</v>
      </c>
      <c r="AH153" s="149" t="s">
        <v>248</v>
      </c>
      <c r="AI153" s="149">
        <v>19</v>
      </c>
      <c r="AJ153" s="149" t="s">
        <v>516</v>
      </c>
    </row>
    <row r="154" spans="1:36">
      <c r="A154" s="149" t="s">
        <v>791</v>
      </c>
      <c r="B154" s="149" t="s">
        <v>509</v>
      </c>
      <c r="C154" s="149" t="s">
        <v>690</v>
      </c>
      <c r="D154" s="149" t="s">
        <v>350</v>
      </c>
      <c r="E154" s="149" t="s">
        <v>350</v>
      </c>
      <c r="F154" s="149" t="s">
        <v>716</v>
      </c>
      <c r="G154" s="149" t="s">
        <v>200</v>
      </c>
      <c r="H154" s="149">
        <v>19</v>
      </c>
      <c r="I154" s="150">
        <v>406.66666666666669</v>
      </c>
      <c r="J154" s="149" t="s">
        <v>350</v>
      </c>
      <c r="K154" s="150">
        <v>474</v>
      </c>
      <c r="L154" s="150">
        <v>568</v>
      </c>
      <c r="M154" s="150">
        <v>553</v>
      </c>
      <c r="N154" s="150">
        <v>553</v>
      </c>
      <c r="O154" s="150">
        <v>237</v>
      </c>
      <c r="P154" s="150">
        <v>400</v>
      </c>
      <c r="Q154" s="150">
        <v>450</v>
      </c>
      <c r="R154" s="150">
        <v>450</v>
      </c>
      <c r="S154" s="150">
        <v>450</v>
      </c>
      <c r="T154" s="150">
        <v>500</v>
      </c>
      <c r="U154" s="150">
        <v>450</v>
      </c>
      <c r="V154" s="150">
        <v>450</v>
      </c>
      <c r="W154" s="150">
        <v>450</v>
      </c>
      <c r="X154" s="150">
        <v>400</v>
      </c>
      <c r="Y154" s="150">
        <v>400</v>
      </c>
      <c r="Z154" s="150">
        <v>400</v>
      </c>
      <c r="AA154" s="150">
        <v>400</v>
      </c>
      <c r="AB154" s="150">
        <v>410</v>
      </c>
      <c r="AC154" s="150">
        <v>410</v>
      </c>
      <c r="AD154" s="150">
        <v>8405</v>
      </c>
      <c r="AE154" s="150">
        <v>5170</v>
      </c>
      <c r="AF154" s="150">
        <v>5535</v>
      </c>
      <c r="AG154" s="150">
        <v>2870</v>
      </c>
      <c r="AH154" s="149" t="s">
        <v>248</v>
      </c>
      <c r="AI154" s="149">
        <v>19</v>
      </c>
      <c r="AJ154" s="149" t="s">
        <v>516</v>
      </c>
    </row>
    <row r="155" spans="1:36">
      <c r="A155" s="149" t="s">
        <v>792</v>
      </c>
      <c r="B155" s="149" t="s">
        <v>509</v>
      </c>
      <c r="C155" s="149" t="s">
        <v>510</v>
      </c>
      <c r="D155" s="149" t="s">
        <v>512</v>
      </c>
      <c r="E155" s="149">
        <v>13</v>
      </c>
      <c r="F155" s="149" t="s">
        <v>514</v>
      </c>
      <c r="G155" s="149" t="s">
        <v>245</v>
      </c>
      <c r="H155" s="149">
        <v>4</v>
      </c>
      <c r="I155" s="150">
        <v>1265</v>
      </c>
      <c r="J155" s="149" t="s">
        <v>350</v>
      </c>
      <c r="K155" s="149" t="s">
        <v>350</v>
      </c>
      <c r="L155" s="149" t="s">
        <v>350</v>
      </c>
      <c r="M155" s="149" t="s">
        <v>350</v>
      </c>
      <c r="N155" s="149" t="s">
        <v>350</v>
      </c>
      <c r="O155" s="149" t="s">
        <v>350</v>
      </c>
      <c r="P155" s="149" t="s">
        <v>350</v>
      </c>
      <c r="Q155" s="149" t="s">
        <v>350</v>
      </c>
      <c r="R155" s="149" t="s">
        <v>350</v>
      </c>
      <c r="S155" s="149" t="s">
        <v>350</v>
      </c>
      <c r="T155" s="149" t="s">
        <v>350</v>
      </c>
      <c r="U155" s="149" t="s">
        <v>350</v>
      </c>
      <c r="V155" s="149" t="s">
        <v>350</v>
      </c>
      <c r="W155" s="149" t="s">
        <v>350</v>
      </c>
      <c r="X155" s="149" t="s">
        <v>350</v>
      </c>
      <c r="Y155" s="149" t="s">
        <v>350</v>
      </c>
      <c r="Z155" s="150">
        <v>1360</v>
      </c>
      <c r="AA155" s="150">
        <v>1430</v>
      </c>
      <c r="AB155" s="150">
        <v>1430</v>
      </c>
      <c r="AC155" s="150">
        <v>935</v>
      </c>
      <c r="AD155" s="150">
        <v>5155</v>
      </c>
      <c r="AE155" s="150">
        <v>5155</v>
      </c>
      <c r="AF155" s="150">
        <v>0</v>
      </c>
      <c r="AG155" s="150">
        <v>5155</v>
      </c>
      <c r="AH155" s="149" t="s">
        <v>248</v>
      </c>
      <c r="AI155" s="149">
        <v>4</v>
      </c>
      <c r="AJ155" s="149" t="s">
        <v>516</v>
      </c>
    </row>
    <row r="156" spans="1:36">
      <c r="A156" s="149" t="s">
        <v>794</v>
      </c>
      <c r="B156" s="149" t="s">
        <v>509</v>
      </c>
      <c r="C156" s="149" t="s">
        <v>510</v>
      </c>
      <c r="D156" s="149" t="s">
        <v>512</v>
      </c>
      <c r="E156" s="149">
        <v>5</v>
      </c>
      <c r="F156" s="149" t="s">
        <v>567</v>
      </c>
      <c r="G156" s="149" t="s">
        <v>207</v>
      </c>
      <c r="H156" s="149">
        <v>12</v>
      </c>
      <c r="I156" s="150">
        <v>596.62</v>
      </c>
      <c r="J156" s="149" t="s">
        <v>350</v>
      </c>
      <c r="K156" s="149" t="s">
        <v>350</v>
      </c>
      <c r="L156" s="149" t="s">
        <v>350</v>
      </c>
      <c r="M156" s="149" t="s">
        <v>350</v>
      </c>
      <c r="N156" s="149" t="s">
        <v>350</v>
      </c>
      <c r="O156" s="149" t="s">
        <v>350</v>
      </c>
      <c r="P156" s="149" t="s">
        <v>350</v>
      </c>
      <c r="Q156" s="149" t="s">
        <v>350</v>
      </c>
      <c r="R156" s="149" t="s">
        <v>350</v>
      </c>
      <c r="S156" s="149" t="s">
        <v>350</v>
      </c>
      <c r="T156" s="149" t="s">
        <v>350</v>
      </c>
      <c r="U156" s="150">
        <v>715</v>
      </c>
      <c r="V156" s="150">
        <v>490</v>
      </c>
      <c r="W156" s="150">
        <v>490</v>
      </c>
      <c r="X156" s="150">
        <v>520</v>
      </c>
      <c r="Y156" s="150">
        <v>520</v>
      </c>
      <c r="Z156" s="150">
        <v>625</v>
      </c>
      <c r="AA156" s="150">
        <v>625</v>
      </c>
      <c r="AB156" s="150">
        <v>539.86</v>
      </c>
      <c r="AC156" s="150">
        <v>625</v>
      </c>
      <c r="AD156" s="150">
        <v>5149.8599999999997</v>
      </c>
      <c r="AE156" s="150">
        <v>5149.8599999999997</v>
      </c>
      <c r="AF156" s="150">
        <v>1205</v>
      </c>
      <c r="AG156" s="150">
        <v>3944.86</v>
      </c>
      <c r="AH156" s="149" t="s">
        <v>248</v>
      </c>
      <c r="AI156" s="149">
        <v>9</v>
      </c>
      <c r="AJ156" s="149" t="s">
        <v>516</v>
      </c>
    </row>
    <row r="157" spans="1:36">
      <c r="A157" s="149" t="s">
        <v>795</v>
      </c>
      <c r="B157" s="149" t="s">
        <v>509</v>
      </c>
      <c r="C157" s="149" t="s">
        <v>690</v>
      </c>
      <c r="D157" s="149" t="s">
        <v>350</v>
      </c>
      <c r="E157" s="149" t="s">
        <v>350</v>
      </c>
      <c r="F157" s="149" t="s">
        <v>716</v>
      </c>
      <c r="G157" s="149" t="s">
        <v>207</v>
      </c>
      <c r="H157" s="149">
        <v>12</v>
      </c>
      <c r="I157" s="150">
        <v>410</v>
      </c>
      <c r="J157" s="149" t="s">
        <v>350</v>
      </c>
      <c r="K157" s="149" t="s">
        <v>350</v>
      </c>
      <c r="L157" s="149" t="s">
        <v>350</v>
      </c>
      <c r="M157" s="149" t="s">
        <v>350</v>
      </c>
      <c r="N157" s="149" t="s">
        <v>350</v>
      </c>
      <c r="O157" s="149" t="s">
        <v>350</v>
      </c>
      <c r="P157" s="149" t="s">
        <v>350</v>
      </c>
      <c r="Q157" s="149" t="s">
        <v>350</v>
      </c>
      <c r="R157" s="150">
        <v>425</v>
      </c>
      <c r="S157" s="150">
        <v>350</v>
      </c>
      <c r="T157" s="150">
        <v>350</v>
      </c>
      <c r="U157" s="150">
        <v>410</v>
      </c>
      <c r="V157" s="150">
        <v>410</v>
      </c>
      <c r="W157" s="150">
        <v>622.5</v>
      </c>
      <c r="X157" s="150">
        <v>500</v>
      </c>
      <c r="Y157" s="150">
        <v>410</v>
      </c>
      <c r="Z157" s="150">
        <v>410</v>
      </c>
      <c r="AA157" s="150">
        <v>410</v>
      </c>
      <c r="AB157" s="150">
        <v>410</v>
      </c>
      <c r="AC157" s="150">
        <v>410</v>
      </c>
      <c r="AD157" s="150">
        <v>5117.5</v>
      </c>
      <c r="AE157" s="150">
        <v>5117.5</v>
      </c>
      <c r="AF157" s="150">
        <v>1945</v>
      </c>
      <c r="AG157" s="150">
        <v>3172.5</v>
      </c>
      <c r="AH157" s="149" t="s">
        <v>248</v>
      </c>
      <c r="AI157" s="149">
        <v>12</v>
      </c>
      <c r="AJ157" s="149" t="s">
        <v>516</v>
      </c>
    </row>
    <row r="158" spans="1:36">
      <c r="A158" s="149" t="s">
        <v>796</v>
      </c>
      <c r="B158" s="149" t="s">
        <v>574</v>
      </c>
      <c r="C158" s="149" t="s">
        <v>510</v>
      </c>
      <c r="D158" s="149" t="s">
        <v>350</v>
      </c>
      <c r="E158" s="149">
        <v>14</v>
      </c>
      <c r="F158" s="149" t="s">
        <v>575</v>
      </c>
      <c r="G158" s="149" t="s">
        <v>797</v>
      </c>
      <c r="H158" s="149">
        <v>44</v>
      </c>
      <c r="I158" s="150">
        <v>666.66666666666663</v>
      </c>
      <c r="J158" s="149" t="s">
        <v>350</v>
      </c>
      <c r="K158" s="150">
        <v>755</v>
      </c>
      <c r="L158" s="150">
        <v>560</v>
      </c>
      <c r="M158" s="150">
        <v>475</v>
      </c>
      <c r="N158" s="150">
        <v>475</v>
      </c>
      <c r="O158" s="150">
        <v>475</v>
      </c>
      <c r="P158" s="150">
        <v>475</v>
      </c>
      <c r="Q158" s="150">
        <v>475</v>
      </c>
      <c r="R158" s="150">
        <v>560</v>
      </c>
      <c r="S158" s="150">
        <v>560</v>
      </c>
      <c r="T158" s="150">
        <v>815</v>
      </c>
      <c r="U158" s="150">
        <v>560</v>
      </c>
      <c r="V158" s="150">
        <v>585</v>
      </c>
      <c r="W158" s="150">
        <v>670</v>
      </c>
      <c r="X158" s="150">
        <v>1045</v>
      </c>
      <c r="Y158" s="150">
        <v>285</v>
      </c>
      <c r="Z158" s="149" t="s">
        <v>350</v>
      </c>
      <c r="AA158" s="149" t="s">
        <v>350</v>
      </c>
      <c r="AB158" s="149" t="s">
        <v>350</v>
      </c>
      <c r="AC158" s="149" t="s">
        <v>350</v>
      </c>
      <c r="AD158" s="150">
        <v>8770</v>
      </c>
      <c r="AE158" s="150">
        <v>5080</v>
      </c>
      <c r="AF158" s="150">
        <v>6770</v>
      </c>
      <c r="AG158" s="150">
        <v>2000</v>
      </c>
      <c r="AH158" s="149" t="s">
        <v>244</v>
      </c>
      <c r="AI158" s="149">
        <v>15</v>
      </c>
      <c r="AJ158" s="149" t="s">
        <v>517</v>
      </c>
    </row>
    <row r="159" spans="1:36">
      <c r="A159" s="149" t="s">
        <v>798</v>
      </c>
      <c r="B159" s="149" t="s">
        <v>509</v>
      </c>
      <c r="C159" s="149" t="s">
        <v>690</v>
      </c>
      <c r="D159" s="149" t="s">
        <v>350</v>
      </c>
      <c r="E159" s="149">
        <v>0</v>
      </c>
      <c r="F159" s="149" t="s">
        <v>514</v>
      </c>
      <c r="G159" s="149" t="s">
        <v>702</v>
      </c>
      <c r="H159" s="149">
        <v>45</v>
      </c>
      <c r="I159" s="150">
        <v>425</v>
      </c>
      <c r="J159" s="149" t="s">
        <v>350</v>
      </c>
      <c r="K159" s="150">
        <v>400</v>
      </c>
      <c r="L159" s="150">
        <v>400</v>
      </c>
      <c r="M159" s="150">
        <v>470</v>
      </c>
      <c r="N159" s="150">
        <v>330</v>
      </c>
      <c r="O159" s="150">
        <v>400</v>
      </c>
      <c r="P159" s="150">
        <v>400</v>
      </c>
      <c r="Q159" s="150">
        <v>400</v>
      </c>
      <c r="R159" s="150">
        <v>400</v>
      </c>
      <c r="S159" s="150">
        <v>400</v>
      </c>
      <c r="T159" s="150">
        <v>400</v>
      </c>
      <c r="U159" s="150">
        <v>425</v>
      </c>
      <c r="V159" s="150">
        <v>425</v>
      </c>
      <c r="W159" s="150">
        <v>425</v>
      </c>
      <c r="X159" s="150">
        <v>425</v>
      </c>
      <c r="Y159" s="150">
        <v>425</v>
      </c>
      <c r="Z159" s="150">
        <v>425</v>
      </c>
      <c r="AA159" s="150">
        <v>425</v>
      </c>
      <c r="AB159" s="150">
        <v>425</v>
      </c>
      <c r="AC159" s="150">
        <v>425</v>
      </c>
      <c r="AD159" s="150">
        <v>7825</v>
      </c>
      <c r="AE159" s="150">
        <v>5025</v>
      </c>
      <c r="AF159" s="150">
        <v>4850</v>
      </c>
      <c r="AG159" s="150">
        <v>2975</v>
      </c>
      <c r="AH159" s="149" t="s">
        <v>248</v>
      </c>
      <c r="AI159" s="149">
        <v>19</v>
      </c>
      <c r="AJ159" s="149" t="s">
        <v>516</v>
      </c>
    </row>
    <row r="160" spans="1:36">
      <c r="A160" s="149" t="s">
        <v>799</v>
      </c>
      <c r="B160" s="149" t="s">
        <v>509</v>
      </c>
      <c r="C160" s="149" t="s">
        <v>690</v>
      </c>
      <c r="D160" s="149" t="s">
        <v>350</v>
      </c>
      <c r="E160" s="149">
        <v>11</v>
      </c>
      <c r="F160" s="149" t="s">
        <v>514</v>
      </c>
      <c r="G160" s="149" t="s">
        <v>582</v>
      </c>
      <c r="H160" s="149">
        <v>33</v>
      </c>
      <c r="I160" s="150">
        <v>425</v>
      </c>
      <c r="J160" s="149" t="s">
        <v>350</v>
      </c>
      <c r="K160" s="150">
        <v>400</v>
      </c>
      <c r="L160" s="150">
        <v>400</v>
      </c>
      <c r="M160" s="150">
        <v>400</v>
      </c>
      <c r="N160" s="150">
        <v>400</v>
      </c>
      <c r="O160" s="150">
        <v>400</v>
      </c>
      <c r="P160" s="150">
        <v>400</v>
      </c>
      <c r="Q160" s="150">
        <v>400</v>
      </c>
      <c r="R160" s="150">
        <v>400</v>
      </c>
      <c r="S160" s="150">
        <v>400</v>
      </c>
      <c r="T160" s="150">
        <v>400</v>
      </c>
      <c r="U160" s="150">
        <v>425</v>
      </c>
      <c r="V160" s="150">
        <v>425</v>
      </c>
      <c r="W160" s="150">
        <v>425</v>
      </c>
      <c r="X160" s="150">
        <v>425</v>
      </c>
      <c r="Y160" s="150">
        <v>425</v>
      </c>
      <c r="Z160" s="150">
        <v>425</v>
      </c>
      <c r="AA160" s="150">
        <v>425</v>
      </c>
      <c r="AB160" s="150">
        <v>425</v>
      </c>
      <c r="AC160" s="150">
        <v>425</v>
      </c>
      <c r="AD160" s="150">
        <v>7825</v>
      </c>
      <c r="AE160" s="150">
        <v>5025</v>
      </c>
      <c r="AF160" s="150">
        <v>4850</v>
      </c>
      <c r="AG160" s="150">
        <v>2975</v>
      </c>
      <c r="AH160" s="149" t="s">
        <v>248</v>
      </c>
      <c r="AI160" s="149">
        <v>19</v>
      </c>
      <c r="AJ160" s="149" t="s">
        <v>516</v>
      </c>
    </row>
    <row r="161" spans="1:36">
      <c r="A161" s="149" t="s">
        <v>800</v>
      </c>
      <c r="B161" s="149" t="s">
        <v>509</v>
      </c>
      <c r="C161" s="149" t="s">
        <v>510</v>
      </c>
      <c r="D161" s="149" t="s">
        <v>512</v>
      </c>
      <c r="E161" s="149">
        <v>2</v>
      </c>
      <c r="F161" s="149" t="s">
        <v>514</v>
      </c>
      <c r="G161" s="149" t="s">
        <v>127</v>
      </c>
      <c r="H161" s="149">
        <v>26</v>
      </c>
      <c r="I161" s="150">
        <v>452</v>
      </c>
      <c r="J161" s="149" t="s">
        <v>350</v>
      </c>
      <c r="K161" s="150">
        <v>395</v>
      </c>
      <c r="L161" s="150">
        <v>395</v>
      </c>
      <c r="M161" s="150">
        <v>395</v>
      </c>
      <c r="N161" s="150">
        <v>395</v>
      </c>
      <c r="O161" s="150">
        <v>395</v>
      </c>
      <c r="P161" s="150">
        <v>400</v>
      </c>
      <c r="Q161" s="150">
        <v>400</v>
      </c>
      <c r="R161" s="150">
        <v>400</v>
      </c>
      <c r="S161" s="150">
        <v>400</v>
      </c>
      <c r="T161" s="150">
        <v>400</v>
      </c>
      <c r="U161" s="150">
        <v>400</v>
      </c>
      <c r="V161" s="150">
        <v>400</v>
      </c>
      <c r="W161" s="150">
        <v>445</v>
      </c>
      <c r="X161" s="150">
        <v>400</v>
      </c>
      <c r="Y161" s="150">
        <v>400</v>
      </c>
      <c r="Z161" s="150">
        <v>400</v>
      </c>
      <c r="AA161" s="150">
        <v>400</v>
      </c>
      <c r="AB161" s="150">
        <v>478</v>
      </c>
      <c r="AC161" s="150">
        <v>478</v>
      </c>
      <c r="AD161" s="150">
        <v>7776</v>
      </c>
      <c r="AE161" s="150">
        <v>5001</v>
      </c>
      <c r="AF161" s="150">
        <v>4775</v>
      </c>
      <c r="AG161" s="150">
        <v>3001</v>
      </c>
      <c r="AH161" s="149" t="s">
        <v>248</v>
      </c>
      <c r="AI161" s="149">
        <v>19</v>
      </c>
      <c r="AJ161" s="149" t="s">
        <v>516</v>
      </c>
    </row>
    <row r="162" spans="1:36">
      <c r="A162" s="149" t="s">
        <v>801</v>
      </c>
      <c r="B162" s="149" t="s">
        <v>509</v>
      </c>
      <c r="C162" s="149" t="s">
        <v>690</v>
      </c>
      <c r="D162" s="149" t="s">
        <v>350</v>
      </c>
      <c r="E162" s="149" t="s">
        <v>350</v>
      </c>
      <c r="F162" s="149" t="s">
        <v>716</v>
      </c>
      <c r="G162" s="149" t="s">
        <v>206</v>
      </c>
      <c r="H162" s="149">
        <v>13</v>
      </c>
      <c r="I162" s="150">
        <v>406</v>
      </c>
      <c r="J162" s="149" t="s">
        <v>350</v>
      </c>
      <c r="K162" s="149" t="s">
        <v>350</v>
      </c>
      <c r="L162" s="149" t="s">
        <v>350</v>
      </c>
      <c r="M162" s="149" t="s">
        <v>350</v>
      </c>
      <c r="N162" s="149" t="s">
        <v>350</v>
      </c>
      <c r="O162" s="149" t="s">
        <v>350</v>
      </c>
      <c r="P162" s="149" t="s">
        <v>350</v>
      </c>
      <c r="Q162" s="150">
        <v>640</v>
      </c>
      <c r="R162" s="150">
        <v>595</v>
      </c>
      <c r="S162" s="150">
        <v>340</v>
      </c>
      <c r="T162" s="150">
        <v>400</v>
      </c>
      <c r="U162" s="150">
        <v>400</v>
      </c>
      <c r="V162" s="150">
        <v>400</v>
      </c>
      <c r="W162" s="150">
        <v>400</v>
      </c>
      <c r="X162" s="150">
        <v>430</v>
      </c>
      <c r="Y162" s="150">
        <v>400</v>
      </c>
      <c r="Z162" s="150">
        <v>400</v>
      </c>
      <c r="AA162" s="150">
        <v>400</v>
      </c>
      <c r="AB162" s="150">
        <v>400</v>
      </c>
      <c r="AC162" s="150">
        <v>418</v>
      </c>
      <c r="AD162" s="150">
        <v>5623</v>
      </c>
      <c r="AE162" s="150">
        <v>4983</v>
      </c>
      <c r="AF162" s="150">
        <v>2775</v>
      </c>
      <c r="AG162" s="150">
        <v>2848</v>
      </c>
      <c r="AH162" s="149" t="s">
        <v>248</v>
      </c>
      <c r="AI162" s="149">
        <v>13</v>
      </c>
      <c r="AJ162" s="149" t="s">
        <v>516</v>
      </c>
    </row>
    <row r="163" spans="1:36">
      <c r="A163" s="149" t="s">
        <v>802</v>
      </c>
      <c r="B163" s="149" t="s">
        <v>574</v>
      </c>
      <c r="C163" s="149" t="s">
        <v>644</v>
      </c>
      <c r="D163" s="149" t="s">
        <v>350</v>
      </c>
      <c r="E163" s="149" t="s">
        <v>350</v>
      </c>
      <c r="F163" s="149" t="s">
        <v>647</v>
      </c>
      <c r="G163" s="149" t="s">
        <v>122</v>
      </c>
      <c r="H163" s="149">
        <v>31</v>
      </c>
      <c r="I163" s="150">
        <v>410</v>
      </c>
      <c r="J163" s="149" t="s">
        <v>634</v>
      </c>
      <c r="K163" s="150">
        <v>395</v>
      </c>
      <c r="L163" s="150">
        <v>395</v>
      </c>
      <c r="M163" s="150">
        <v>395</v>
      </c>
      <c r="N163" s="150">
        <v>395</v>
      </c>
      <c r="O163" s="150">
        <v>395</v>
      </c>
      <c r="P163" s="150">
        <v>395</v>
      </c>
      <c r="Q163" s="150">
        <v>395</v>
      </c>
      <c r="R163" s="150">
        <v>410</v>
      </c>
      <c r="S163" s="150">
        <v>410</v>
      </c>
      <c r="T163" s="150">
        <v>410</v>
      </c>
      <c r="U163" s="150">
        <v>410</v>
      </c>
      <c r="V163" s="150">
        <v>410</v>
      </c>
      <c r="W163" s="150">
        <v>410</v>
      </c>
      <c r="X163" s="150">
        <v>410</v>
      </c>
      <c r="Y163" s="150">
        <v>410</v>
      </c>
      <c r="Z163" s="150">
        <v>410</v>
      </c>
      <c r="AA163" s="150">
        <v>410</v>
      </c>
      <c r="AB163" s="150">
        <v>410</v>
      </c>
      <c r="AC163" s="150">
        <v>410</v>
      </c>
      <c r="AD163" s="150">
        <v>7685</v>
      </c>
      <c r="AE163" s="150">
        <v>4920</v>
      </c>
      <c r="AF163" s="150">
        <v>4815</v>
      </c>
      <c r="AG163" s="150">
        <v>2870</v>
      </c>
      <c r="AH163" s="149" t="s">
        <v>248</v>
      </c>
      <c r="AI163" s="149">
        <v>19</v>
      </c>
      <c r="AJ163" s="149" t="s">
        <v>516</v>
      </c>
    </row>
    <row r="164" spans="1:36">
      <c r="A164" s="149" t="s">
        <v>804</v>
      </c>
      <c r="B164" s="149" t="s">
        <v>509</v>
      </c>
      <c r="C164" s="149" t="s">
        <v>510</v>
      </c>
      <c r="D164" s="149" t="s">
        <v>512</v>
      </c>
      <c r="E164" s="149">
        <v>4</v>
      </c>
      <c r="F164" s="149" t="s">
        <v>567</v>
      </c>
      <c r="G164" s="149" t="s">
        <v>203</v>
      </c>
      <c r="H164" s="149">
        <v>16</v>
      </c>
      <c r="I164" s="150">
        <v>418</v>
      </c>
      <c r="J164" s="149" t="s">
        <v>350</v>
      </c>
      <c r="K164" s="149" t="s">
        <v>350</v>
      </c>
      <c r="L164" s="149" t="s">
        <v>350</v>
      </c>
      <c r="M164" s="149" t="s">
        <v>350</v>
      </c>
      <c r="N164" s="150">
        <v>640</v>
      </c>
      <c r="O164" s="150">
        <v>340</v>
      </c>
      <c r="P164" s="150">
        <v>340</v>
      </c>
      <c r="Q164" s="150">
        <v>400</v>
      </c>
      <c r="R164" s="150">
        <v>400</v>
      </c>
      <c r="S164" s="150">
        <v>400</v>
      </c>
      <c r="T164" s="150">
        <v>400</v>
      </c>
      <c r="U164" s="150">
        <v>400</v>
      </c>
      <c r="V164" s="150">
        <v>400</v>
      </c>
      <c r="W164" s="150">
        <v>400</v>
      </c>
      <c r="X164" s="150">
        <v>400</v>
      </c>
      <c r="Y164" s="150">
        <v>445</v>
      </c>
      <c r="Z164" s="150">
        <v>418</v>
      </c>
      <c r="AA164" s="150">
        <v>418</v>
      </c>
      <c r="AB164" s="150">
        <v>418</v>
      </c>
      <c r="AC164" s="150">
        <v>418</v>
      </c>
      <c r="AD164" s="150">
        <v>6637</v>
      </c>
      <c r="AE164" s="150">
        <v>4917</v>
      </c>
      <c r="AF164" s="150">
        <v>3720</v>
      </c>
      <c r="AG164" s="150">
        <v>2917</v>
      </c>
      <c r="AH164" s="149" t="s">
        <v>248</v>
      </c>
      <c r="AI164" s="149">
        <v>16</v>
      </c>
      <c r="AJ164" s="149" t="s">
        <v>516</v>
      </c>
    </row>
    <row r="165" spans="1:36">
      <c r="A165" s="149" t="s">
        <v>805</v>
      </c>
      <c r="B165" s="149" t="s">
        <v>509</v>
      </c>
      <c r="C165" s="149" t="s">
        <v>690</v>
      </c>
      <c r="D165" s="149" t="s">
        <v>350</v>
      </c>
      <c r="E165" s="149" t="s">
        <v>350</v>
      </c>
      <c r="F165" s="149" t="s">
        <v>716</v>
      </c>
      <c r="G165" s="149" t="s">
        <v>806</v>
      </c>
      <c r="H165" s="149">
        <v>48</v>
      </c>
      <c r="I165" s="150">
        <v>400</v>
      </c>
      <c r="J165" s="149" t="s">
        <v>350</v>
      </c>
      <c r="K165" s="150">
        <v>395</v>
      </c>
      <c r="L165" s="150">
        <v>455</v>
      </c>
      <c r="M165" s="150">
        <v>395</v>
      </c>
      <c r="N165" s="150">
        <v>395</v>
      </c>
      <c r="O165" s="150">
        <v>395</v>
      </c>
      <c r="P165" s="150">
        <v>395</v>
      </c>
      <c r="Q165" s="150">
        <v>395</v>
      </c>
      <c r="R165" s="150">
        <v>400</v>
      </c>
      <c r="S165" s="150">
        <v>400</v>
      </c>
      <c r="T165" s="150">
        <v>400</v>
      </c>
      <c r="U165" s="150">
        <v>400</v>
      </c>
      <c r="V165" s="150">
        <v>400</v>
      </c>
      <c r="W165" s="150">
        <v>400</v>
      </c>
      <c r="X165" s="150">
        <v>400</v>
      </c>
      <c r="Y165" s="150">
        <v>400</v>
      </c>
      <c r="Z165" s="150">
        <v>475</v>
      </c>
      <c r="AA165" s="150">
        <v>400</v>
      </c>
      <c r="AB165" s="150">
        <v>400</v>
      </c>
      <c r="AC165" s="150">
        <v>400</v>
      </c>
      <c r="AD165" s="150">
        <v>7700</v>
      </c>
      <c r="AE165" s="150">
        <v>4875</v>
      </c>
      <c r="AF165" s="150">
        <v>4825</v>
      </c>
      <c r="AG165" s="150">
        <v>2875</v>
      </c>
      <c r="AH165" s="149" t="s">
        <v>248</v>
      </c>
      <c r="AI165" s="149">
        <v>19</v>
      </c>
      <c r="AJ165" s="149" t="s">
        <v>516</v>
      </c>
    </row>
    <row r="166" spans="1:36">
      <c r="A166" s="149" t="s">
        <v>807</v>
      </c>
      <c r="B166" s="149" t="s">
        <v>509</v>
      </c>
      <c r="C166" s="149" t="s">
        <v>690</v>
      </c>
      <c r="D166" s="149" t="s">
        <v>350</v>
      </c>
      <c r="E166" s="149">
        <v>12</v>
      </c>
      <c r="F166" s="149" t="s">
        <v>514</v>
      </c>
      <c r="G166" s="149" t="s">
        <v>205</v>
      </c>
      <c r="H166" s="149">
        <v>14</v>
      </c>
      <c r="I166" s="150">
        <v>412</v>
      </c>
      <c r="J166" s="149" t="s">
        <v>350</v>
      </c>
      <c r="K166" s="149" t="s">
        <v>350</v>
      </c>
      <c r="L166" s="149" t="s">
        <v>350</v>
      </c>
      <c r="M166" s="149" t="s">
        <v>350</v>
      </c>
      <c r="N166" s="149" t="s">
        <v>350</v>
      </c>
      <c r="O166" s="149" t="s">
        <v>350</v>
      </c>
      <c r="P166" s="150">
        <v>400</v>
      </c>
      <c r="Q166" s="150">
        <v>400</v>
      </c>
      <c r="R166" s="150">
        <v>400</v>
      </c>
      <c r="S166" s="150">
        <v>400</v>
      </c>
      <c r="T166" s="150">
        <v>400</v>
      </c>
      <c r="U166" s="150">
        <v>400</v>
      </c>
      <c r="V166" s="150">
        <v>400</v>
      </c>
      <c r="W166" s="150">
        <v>400</v>
      </c>
      <c r="X166" s="150">
        <v>430</v>
      </c>
      <c r="Y166" s="150">
        <v>400</v>
      </c>
      <c r="Z166" s="150">
        <v>400</v>
      </c>
      <c r="AA166" s="150">
        <v>400</v>
      </c>
      <c r="AB166" s="150">
        <v>418</v>
      </c>
      <c r="AC166" s="150">
        <v>418</v>
      </c>
      <c r="AD166" s="150">
        <v>5666</v>
      </c>
      <c r="AE166" s="150">
        <v>4866</v>
      </c>
      <c r="AF166" s="150">
        <v>2800</v>
      </c>
      <c r="AG166" s="150">
        <v>2866</v>
      </c>
      <c r="AH166" s="149" t="s">
        <v>248</v>
      </c>
      <c r="AI166" s="149">
        <v>14</v>
      </c>
      <c r="AJ166" s="149" t="s">
        <v>516</v>
      </c>
    </row>
    <row r="167" spans="1:36">
      <c r="A167" s="149" t="s">
        <v>808</v>
      </c>
      <c r="B167" s="149" t="s">
        <v>574</v>
      </c>
      <c r="C167" s="149" t="s">
        <v>644</v>
      </c>
      <c r="D167" s="149" t="s">
        <v>350</v>
      </c>
      <c r="E167" s="149" t="s">
        <v>350</v>
      </c>
      <c r="F167" s="149" t="s">
        <v>647</v>
      </c>
      <c r="G167" s="149" t="s">
        <v>769</v>
      </c>
      <c r="H167" s="149">
        <v>47</v>
      </c>
      <c r="I167" s="150">
        <v>405</v>
      </c>
      <c r="J167" s="149" t="s">
        <v>634</v>
      </c>
      <c r="K167" s="150">
        <v>395</v>
      </c>
      <c r="L167" s="150">
        <v>425</v>
      </c>
      <c r="M167" s="150">
        <v>395</v>
      </c>
      <c r="N167" s="150">
        <v>395</v>
      </c>
      <c r="O167" s="150">
        <v>395</v>
      </c>
      <c r="P167" s="150">
        <v>395</v>
      </c>
      <c r="Q167" s="150">
        <v>395</v>
      </c>
      <c r="R167" s="150">
        <v>395</v>
      </c>
      <c r="S167" s="150">
        <v>405</v>
      </c>
      <c r="T167" s="150">
        <v>405</v>
      </c>
      <c r="U167" s="150">
        <v>405</v>
      </c>
      <c r="V167" s="150">
        <v>405</v>
      </c>
      <c r="W167" s="150">
        <v>405</v>
      </c>
      <c r="X167" s="150">
        <v>420</v>
      </c>
      <c r="Y167" s="150">
        <v>405</v>
      </c>
      <c r="Z167" s="150">
        <v>405</v>
      </c>
      <c r="AA167" s="150">
        <v>405</v>
      </c>
      <c r="AB167" s="150">
        <v>405</v>
      </c>
      <c r="AC167" s="150">
        <v>405</v>
      </c>
      <c r="AD167" s="150">
        <v>7660</v>
      </c>
      <c r="AE167" s="150">
        <v>4865</v>
      </c>
      <c r="AF167" s="150">
        <v>4810</v>
      </c>
      <c r="AG167" s="150">
        <v>2850</v>
      </c>
      <c r="AH167" s="149" t="s">
        <v>248</v>
      </c>
      <c r="AI167" s="149">
        <v>19</v>
      </c>
      <c r="AJ167" s="149" t="s">
        <v>516</v>
      </c>
    </row>
    <row r="168" spans="1:36">
      <c r="A168" s="149" t="s">
        <v>809</v>
      </c>
      <c r="B168" s="149" t="s">
        <v>509</v>
      </c>
      <c r="C168" s="149" t="s">
        <v>690</v>
      </c>
      <c r="D168" s="149" t="s">
        <v>350</v>
      </c>
      <c r="E168" s="149" t="s">
        <v>350</v>
      </c>
      <c r="F168" s="149" t="s">
        <v>716</v>
      </c>
      <c r="G168" s="149" t="s">
        <v>204</v>
      </c>
      <c r="H168" s="149">
        <v>15</v>
      </c>
      <c r="I168" s="150">
        <v>418</v>
      </c>
      <c r="J168" s="149" t="s">
        <v>350</v>
      </c>
      <c r="K168" s="149" t="s">
        <v>350</v>
      </c>
      <c r="L168" s="149" t="s">
        <v>350</v>
      </c>
      <c r="M168" s="149" t="s">
        <v>350</v>
      </c>
      <c r="N168" s="149" t="s">
        <v>350</v>
      </c>
      <c r="O168" s="150">
        <v>340</v>
      </c>
      <c r="P168" s="150">
        <v>340</v>
      </c>
      <c r="Q168" s="150">
        <v>340</v>
      </c>
      <c r="R168" s="150">
        <v>400</v>
      </c>
      <c r="S168" s="150">
        <v>400</v>
      </c>
      <c r="T168" s="150">
        <v>400</v>
      </c>
      <c r="U168" s="150">
        <v>400</v>
      </c>
      <c r="V168" s="150">
        <v>400</v>
      </c>
      <c r="W168" s="150">
        <v>400</v>
      </c>
      <c r="X168" s="150">
        <v>400</v>
      </c>
      <c r="Y168" s="150">
        <v>400</v>
      </c>
      <c r="Z168" s="150">
        <v>400</v>
      </c>
      <c r="AA168" s="150">
        <v>418</v>
      </c>
      <c r="AB168" s="150">
        <v>418</v>
      </c>
      <c r="AC168" s="150">
        <v>418</v>
      </c>
      <c r="AD168" s="150">
        <v>5874</v>
      </c>
      <c r="AE168" s="150">
        <v>4854</v>
      </c>
      <c r="AF168" s="150">
        <v>3020</v>
      </c>
      <c r="AG168" s="150">
        <v>2854</v>
      </c>
      <c r="AH168" s="149" t="s">
        <v>248</v>
      </c>
      <c r="AI168" s="149">
        <v>15</v>
      </c>
      <c r="AJ168" s="149" t="s">
        <v>516</v>
      </c>
    </row>
    <row r="169" spans="1:36">
      <c r="A169" s="149" t="s">
        <v>810</v>
      </c>
      <c r="B169" s="149" t="s">
        <v>509</v>
      </c>
      <c r="C169" s="149" t="s">
        <v>690</v>
      </c>
      <c r="D169" s="149" t="s">
        <v>350</v>
      </c>
      <c r="E169" s="149" t="s">
        <v>350</v>
      </c>
      <c r="F169" s="149" t="s">
        <v>716</v>
      </c>
      <c r="G169" s="149" t="s">
        <v>600</v>
      </c>
      <c r="H169" s="149">
        <v>32</v>
      </c>
      <c r="I169" s="150">
        <v>400</v>
      </c>
      <c r="J169" s="149" t="s">
        <v>350</v>
      </c>
      <c r="K169" s="150">
        <v>415</v>
      </c>
      <c r="L169" s="150">
        <v>400</v>
      </c>
      <c r="M169" s="150">
        <v>400</v>
      </c>
      <c r="N169" s="150">
        <v>400</v>
      </c>
      <c r="O169" s="150">
        <v>400</v>
      </c>
      <c r="P169" s="150">
        <v>400</v>
      </c>
      <c r="Q169" s="150">
        <v>400</v>
      </c>
      <c r="R169" s="150">
        <v>400</v>
      </c>
      <c r="S169" s="150">
        <v>400</v>
      </c>
      <c r="T169" s="150">
        <v>400</v>
      </c>
      <c r="U169" s="150">
        <v>400</v>
      </c>
      <c r="V169" s="150">
        <v>400</v>
      </c>
      <c r="W169" s="150">
        <v>400</v>
      </c>
      <c r="X169" s="150">
        <v>430</v>
      </c>
      <c r="Y169" s="150">
        <v>400</v>
      </c>
      <c r="Z169" s="150">
        <v>400</v>
      </c>
      <c r="AA169" s="150">
        <v>400</v>
      </c>
      <c r="AB169" s="150">
        <v>400</v>
      </c>
      <c r="AC169" s="150">
        <v>400</v>
      </c>
      <c r="AD169" s="150">
        <v>7645</v>
      </c>
      <c r="AE169" s="150">
        <v>4830</v>
      </c>
      <c r="AF169" s="150">
        <v>4815</v>
      </c>
      <c r="AG169" s="150">
        <v>2830</v>
      </c>
      <c r="AH169" s="149" t="s">
        <v>248</v>
      </c>
      <c r="AI169" s="149">
        <v>19</v>
      </c>
      <c r="AJ169" s="149" t="s">
        <v>516</v>
      </c>
    </row>
    <row r="170" spans="1:36">
      <c r="A170" s="149" t="s">
        <v>811</v>
      </c>
      <c r="B170" s="149" t="s">
        <v>574</v>
      </c>
      <c r="C170" s="149" t="s">
        <v>690</v>
      </c>
      <c r="D170" s="149" t="s">
        <v>350</v>
      </c>
      <c r="E170" s="149" t="s">
        <v>350</v>
      </c>
      <c r="F170" s="149" t="s">
        <v>647</v>
      </c>
      <c r="G170" s="149" t="s">
        <v>203</v>
      </c>
      <c r="H170" s="149">
        <v>16</v>
      </c>
      <c r="I170" s="150">
        <v>648.33333333333337</v>
      </c>
      <c r="J170" s="149" t="s">
        <v>350</v>
      </c>
      <c r="K170" s="149" t="s">
        <v>350</v>
      </c>
      <c r="L170" s="149" t="s">
        <v>350</v>
      </c>
      <c r="M170" s="149" t="s">
        <v>350</v>
      </c>
      <c r="N170" s="150">
        <v>878.75</v>
      </c>
      <c r="O170" s="150">
        <v>503.75</v>
      </c>
      <c r="P170" s="150">
        <v>503.75</v>
      </c>
      <c r="Q170" s="150">
        <v>575</v>
      </c>
      <c r="R170" s="150">
        <v>575</v>
      </c>
      <c r="S170" s="150">
        <v>575</v>
      </c>
      <c r="T170" s="150">
        <v>575</v>
      </c>
      <c r="U170" s="150">
        <v>575</v>
      </c>
      <c r="V170" s="150">
        <v>575</v>
      </c>
      <c r="W170" s="150">
        <v>575</v>
      </c>
      <c r="X170" s="150">
        <v>795</v>
      </c>
      <c r="Y170" s="150">
        <v>575</v>
      </c>
      <c r="Z170" s="149" t="s">
        <v>350</v>
      </c>
      <c r="AA170" s="149" t="s">
        <v>350</v>
      </c>
      <c r="AB170" s="149" t="s">
        <v>350</v>
      </c>
      <c r="AC170" s="149" t="s">
        <v>350</v>
      </c>
      <c r="AD170" s="150">
        <v>7281.25</v>
      </c>
      <c r="AE170" s="150">
        <v>4820</v>
      </c>
      <c r="AF170" s="150">
        <v>5336.25</v>
      </c>
      <c r="AG170" s="150">
        <v>1945</v>
      </c>
      <c r="AH170" s="149" t="s">
        <v>244</v>
      </c>
      <c r="AI170" s="149">
        <v>12</v>
      </c>
      <c r="AJ170" s="149" t="s">
        <v>517</v>
      </c>
    </row>
    <row r="171" spans="1:36">
      <c r="A171" s="149" t="s">
        <v>812</v>
      </c>
      <c r="B171" s="149" t="s">
        <v>509</v>
      </c>
      <c r="C171" s="149" t="s">
        <v>510</v>
      </c>
      <c r="D171" s="149" t="s">
        <v>628</v>
      </c>
      <c r="E171" s="149">
        <v>15</v>
      </c>
      <c r="F171" s="149" t="s">
        <v>514</v>
      </c>
      <c r="G171" s="149" t="s">
        <v>246</v>
      </c>
      <c r="H171" s="149">
        <v>3</v>
      </c>
      <c r="I171" s="150">
        <v>1592.6666666666667</v>
      </c>
      <c r="J171" s="149" t="s">
        <v>350</v>
      </c>
      <c r="K171" s="149" t="s">
        <v>350</v>
      </c>
      <c r="L171" s="149" t="s">
        <v>350</v>
      </c>
      <c r="M171" s="149" t="s">
        <v>350</v>
      </c>
      <c r="N171" s="149" t="s">
        <v>350</v>
      </c>
      <c r="O171" s="149" t="s">
        <v>350</v>
      </c>
      <c r="P171" s="149" t="s">
        <v>350</v>
      </c>
      <c r="Q171" s="149" t="s">
        <v>350</v>
      </c>
      <c r="R171" s="149" t="s">
        <v>350</v>
      </c>
      <c r="S171" s="149" t="s">
        <v>350</v>
      </c>
      <c r="T171" s="149" t="s">
        <v>350</v>
      </c>
      <c r="U171" s="149" t="s">
        <v>350</v>
      </c>
      <c r="V171" s="149" t="s">
        <v>350</v>
      </c>
      <c r="W171" s="149" t="s">
        <v>350</v>
      </c>
      <c r="X171" s="149" t="s">
        <v>350</v>
      </c>
      <c r="Y171" s="149" t="s">
        <v>350</v>
      </c>
      <c r="Z171" s="149" t="s">
        <v>350</v>
      </c>
      <c r="AA171" s="150">
        <v>2696</v>
      </c>
      <c r="AB171" s="150">
        <v>974</v>
      </c>
      <c r="AC171" s="150">
        <v>1108</v>
      </c>
      <c r="AD171" s="150">
        <v>4778</v>
      </c>
      <c r="AE171" s="150">
        <v>4778</v>
      </c>
      <c r="AF171" s="150">
        <v>0</v>
      </c>
      <c r="AG171" s="150">
        <v>4778</v>
      </c>
      <c r="AH171" s="149" t="s">
        <v>248</v>
      </c>
      <c r="AI171" s="149">
        <v>3</v>
      </c>
      <c r="AJ171" s="149" t="s">
        <v>516</v>
      </c>
    </row>
    <row r="172" spans="1:36">
      <c r="A172" s="149" t="s">
        <v>813</v>
      </c>
      <c r="B172" s="149" t="s">
        <v>574</v>
      </c>
      <c r="C172" s="149" t="s">
        <v>644</v>
      </c>
      <c r="D172" s="149" t="s">
        <v>350</v>
      </c>
      <c r="E172" s="149" t="s">
        <v>350</v>
      </c>
      <c r="F172" s="149" t="s">
        <v>647</v>
      </c>
      <c r="G172" s="149" t="s">
        <v>646</v>
      </c>
      <c r="H172" s="149">
        <v>63</v>
      </c>
      <c r="I172" s="150">
        <v>400</v>
      </c>
      <c r="J172" s="149" t="s">
        <v>634</v>
      </c>
      <c r="K172" s="150">
        <v>385</v>
      </c>
      <c r="L172" s="150">
        <v>385</v>
      </c>
      <c r="M172" s="150">
        <v>385</v>
      </c>
      <c r="N172" s="150">
        <v>385</v>
      </c>
      <c r="O172" s="150">
        <v>385</v>
      </c>
      <c r="P172" s="150">
        <v>385</v>
      </c>
      <c r="Q172" s="150">
        <v>385</v>
      </c>
      <c r="R172" s="150">
        <v>385</v>
      </c>
      <c r="S172" s="150">
        <v>385</v>
      </c>
      <c r="T172" s="150">
        <v>385</v>
      </c>
      <c r="U172" s="150">
        <v>385</v>
      </c>
      <c r="V172" s="150">
        <v>385</v>
      </c>
      <c r="W172" s="150">
        <v>400</v>
      </c>
      <c r="X172" s="150">
        <v>400</v>
      </c>
      <c r="Y172" s="150">
        <v>400</v>
      </c>
      <c r="Z172" s="150">
        <v>400</v>
      </c>
      <c r="AA172" s="150">
        <v>400</v>
      </c>
      <c r="AB172" s="150">
        <v>400</v>
      </c>
      <c r="AC172" s="150">
        <v>400</v>
      </c>
      <c r="AD172" s="150">
        <v>7420</v>
      </c>
      <c r="AE172" s="150">
        <v>4725</v>
      </c>
      <c r="AF172" s="150">
        <v>4620</v>
      </c>
      <c r="AG172" s="150">
        <v>2800</v>
      </c>
      <c r="AH172" s="149" t="s">
        <v>248</v>
      </c>
      <c r="AI172" s="149">
        <v>19</v>
      </c>
      <c r="AJ172" s="149" t="s">
        <v>516</v>
      </c>
    </row>
    <row r="173" spans="1:36">
      <c r="A173" s="149" t="s">
        <v>815</v>
      </c>
      <c r="B173" s="149" t="s">
        <v>509</v>
      </c>
      <c r="C173" s="149" t="s">
        <v>510</v>
      </c>
      <c r="D173" s="149" t="s">
        <v>619</v>
      </c>
      <c r="E173" s="149">
        <v>10</v>
      </c>
      <c r="F173" s="149" t="s">
        <v>514</v>
      </c>
      <c r="G173" s="149" t="s">
        <v>205</v>
      </c>
      <c r="H173" s="149">
        <v>14</v>
      </c>
      <c r="I173" s="150">
        <v>363.3</v>
      </c>
      <c r="J173" s="149" t="s">
        <v>350</v>
      </c>
      <c r="K173" s="149" t="s">
        <v>350</v>
      </c>
      <c r="L173" s="149" t="s">
        <v>350</v>
      </c>
      <c r="M173" s="149" t="s">
        <v>350</v>
      </c>
      <c r="N173" s="149" t="s">
        <v>350</v>
      </c>
      <c r="O173" s="149" t="s">
        <v>350</v>
      </c>
      <c r="P173" s="150">
        <v>350</v>
      </c>
      <c r="Q173" s="150">
        <v>360</v>
      </c>
      <c r="R173" s="150">
        <v>400</v>
      </c>
      <c r="S173" s="150">
        <v>400</v>
      </c>
      <c r="T173" s="150">
        <v>420</v>
      </c>
      <c r="U173" s="150">
        <v>530</v>
      </c>
      <c r="V173" s="150">
        <v>625</v>
      </c>
      <c r="W173" s="150">
        <v>345</v>
      </c>
      <c r="X173" s="150">
        <v>300</v>
      </c>
      <c r="Y173" s="150">
        <v>300</v>
      </c>
      <c r="Z173" s="150">
        <v>300</v>
      </c>
      <c r="AA173" s="150">
        <v>360</v>
      </c>
      <c r="AB173" s="150">
        <v>360</v>
      </c>
      <c r="AC173" s="150">
        <v>369.9</v>
      </c>
      <c r="AD173" s="150">
        <v>5419.9</v>
      </c>
      <c r="AE173" s="150">
        <v>4709.8999999999996</v>
      </c>
      <c r="AF173" s="150">
        <v>3085</v>
      </c>
      <c r="AG173" s="150">
        <v>2334.9</v>
      </c>
      <c r="AH173" s="149" t="s">
        <v>248</v>
      </c>
      <c r="AI173" s="149">
        <v>14</v>
      </c>
      <c r="AJ173" s="149" t="s">
        <v>516</v>
      </c>
    </row>
    <row r="174" spans="1:36">
      <c r="A174" s="149" t="s">
        <v>816</v>
      </c>
      <c r="B174" s="149" t="s">
        <v>509</v>
      </c>
      <c r="C174" s="149" t="s">
        <v>510</v>
      </c>
      <c r="D174" s="149" t="s">
        <v>512</v>
      </c>
      <c r="E174" s="149">
        <v>2</v>
      </c>
      <c r="F174" s="149" t="s">
        <v>514</v>
      </c>
      <c r="G174" s="149" t="s">
        <v>206</v>
      </c>
      <c r="H174" s="149">
        <v>13</v>
      </c>
      <c r="I174" s="150">
        <v>386</v>
      </c>
      <c r="J174" s="149" t="s">
        <v>350</v>
      </c>
      <c r="K174" s="149" t="s">
        <v>350</v>
      </c>
      <c r="L174" s="149" t="s">
        <v>350</v>
      </c>
      <c r="M174" s="149" t="s">
        <v>350</v>
      </c>
      <c r="N174" s="149" t="s">
        <v>350</v>
      </c>
      <c r="O174" s="149" t="s">
        <v>350</v>
      </c>
      <c r="P174" s="149" t="s">
        <v>350</v>
      </c>
      <c r="Q174" s="150">
        <v>340</v>
      </c>
      <c r="R174" s="150">
        <v>340</v>
      </c>
      <c r="S174" s="150">
        <v>340</v>
      </c>
      <c r="T174" s="150">
        <v>400</v>
      </c>
      <c r="U174" s="150">
        <v>400</v>
      </c>
      <c r="V174" s="150">
        <v>400</v>
      </c>
      <c r="W174" s="150">
        <v>430</v>
      </c>
      <c r="X174" s="150">
        <v>400</v>
      </c>
      <c r="Y174" s="150">
        <v>400</v>
      </c>
      <c r="Z174" s="150">
        <v>400</v>
      </c>
      <c r="AA174" s="150">
        <v>400</v>
      </c>
      <c r="AB174" s="150">
        <v>400</v>
      </c>
      <c r="AC174" s="150">
        <v>358</v>
      </c>
      <c r="AD174" s="150">
        <v>5008</v>
      </c>
      <c r="AE174" s="150">
        <v>4668</v>
      </c>
      <c r="AF174" s="150">
        <v>2220</v>
      </c>
      <c r="AG174" s="150">
        <v>2788</v>
      </c>
      <c r="AH174" s="149" t="s">
        <v>248</v>
      </c>
      <c r="AI174" s="149">
        <v>13</v>
      </c>
      <c r="AJ174" s="149" t="s">
        <v>516</v>
      </c>
    </row>
    <row r="175" spans="1:36">
      <c r="A175" s="149" t="s">
        <v>818</v>
      </c>
      <c r="B175" s="149" t="s">
        <v>574</v>
      </c>
      <c r="C175" s="149" t="s">
        <v>644</v>
      </c>
      <c r="D175" s="149" t="s">
        <v>350</v>
      </c>
      <c r="E175" s="149" t="s">
        <v>350</v>
      </c>
      <c r="F175" s="149" t="s">
        <v>647</v>
      </c>
      <c r="G175" s="149" t="s">
        <v>820</v>
      </c>
      <c r="H175" s="149">
        <v>58</v>
      </c>
      <c r="I175" s="150">
        <v>385</v>
      </c>
      <c r="J175" s="149" t="s">
        <v>634</v>
      </c>
      <c r="K175" s="150">
        <v>480</v>
      </c>
      <c r="L175" s="150">
        <v>375</v>
      </c>
      <c r="M175" s="150">
        <v>375</v>
      </c>
      <c r="N175" s="150">
        <v>375</v>
      </c>
      <c r="O175" s="150">
        <v>375</v>
      </c>
      <c r="P175" s="150">
        <v>375</v>
      </c>
      <c r="Q175" s="150">
        <v>375</v>
      </c>
      <c r="R175" s="150">
        <v>375</v>
      </c>
      <c r="S175" s="150">
        <v>375</v>
      </c>
      <c r="T175" s="150">
        <v>385</v>
      </c>
      <c r="U175" s="150">
        <v>385</v>
      </c>
      <c r="V175" s="150">
        <v>385</v>
      </c>
      <c r="W175" s="150">
        <v>385</v>
      </c>
      <c r="X175" s="150">
        <v>445</v>
      </c>
      <c r="Y175" s="150">
        <v>385</v>
      </c>
      <c r="Z175" s="150">
        <v>385</v>
      </c>
      <c r="AA175" s="150">
        <v>385</v>
      </c>
      <c r="AB175" s="150">
        <v>385</v>
      </c>
      <c r="AC175" s="150">
        <v>385</v>
      </c>
      <c r="AD175" s="150">
        <v>7390</v>
      </c>
      <c r="AE175" s="150">
        <v>4660</v>
      </c>
      <c r="AF175" s="150">
        <v>4635</v>
      </c>
      <c r="AG175" s="150">
        <v>2755</v>
      </c>
      <c r="AH175" s="149" t="s">
        <v>248</v>
      </c>
      <c r="AI175" s="149">
        <v>19</v>
      </c>
      <c r="AJ175" s="149" t="s">
        <v>516</v>
      </c>
    </row>
    <row r="176" spans="1:36">
      <c r="A176" s="149" t="s">
        <v>821</v>
      </c>
      <c r="B176" s="149" t="s">
        <v>574</v>
      </c>
      <c r="C176" s="149" t="s">
        <v>510</v>
      </c>
      <c r="D176" s="149" t="s">
        <v>512</v>
      </c>
      <c r="E176" s="149">
        <v>0</v>
      </c>
      <c r="F176" s="149" t="s">
        <v>514</v>
      </c>
      <c r="G176" s="149" t="s">
        <v>204</v>
      </c>
      <c r="H176" s="149">
        <v>12</v>
      </c>
      <c r="I176" s="150">
        <v>540</v>
      </c>
      <c r="J176" s="149" t="s">
        <v>246</v>
      </c>
      <c r="K176" s="149" t="s">
        <v>350</v>
      </c>
      <c r="L176" s="149" t="s">
        <v>350</v>
      </c>
      <c r="M176" s="149" t="s">
        <v>350</v>
      </c>
      <c r="N176" s="149" t="s">
        <v>350</v>
      </c>
      <c r="O176" s="150">
        <v>820</v>
      </c>
      <c r="P176" s="150">
        <v>520</v>
      </c>
      <c r="Q176" s="150">
        <v>520</v>
      </c>
      <c r="R176" s="150">
        <v>500</v>
      </c>
      <c r="S176" s="150">
        <v>500</v>
      </c>
      <c r="T176" s="150">
        <v>490</v>
      </c>
      <c r="U176" s="150">
        <v>490</v>
      </c>
      <c r="V176" s="150">
        <v>520</v>
      </c>
      <c r="W176" s="150">
        <v>520</v>
      </c>
      <c r="X176" s="150">
        <v>580</v>
      </c>
      <c r="Y176" s="150">
        <v>520</v>
      </c>
      <c r="Z176" s="150">
        <v>520</v>
      </c>
      <c r="AA176" s="149" t="s">
        <v>350</v>
      </c>
      <c r="AB176" s="149" t="s">
        <v>350</v>
      </c>
      <c r="AC176" s="149" t="s">
        <v>350</v>
      </c>
      <c r="AD176" s="150">
        <v>6500</v>
      </c>
      <c r="AE176" s="150">
        <v>4640</v>
      </c>
      <c r="AF176" s="150">
        <v>4360</v>
      </c>
      <c r="AG176" s="150">
        <v>2140</v>
      </c>
      <c r="AH176" s="149" t="s">
        <v>245</v>
      </c>
      <c r="AI176" s="149">
        <v>12</v>
      </c>
      <c r="AJ176" s="149" t="s">
        <v>517</v>
      </c>
    </row>
    <row r="177" spans="1:36">
      <c r="A177" s="149" t="s">
        <v>822</v>
      </c>
      <c r="B177" s="149" t="s">
        <v>574</v>
      </c>
      <c r="C177" s="149" t="s">
        <v>510</v>
      </c>
      <c r="D177" s="149" t="s">
        <v>512</v>
      </c>
      <c r="E177" s="149">
        <v>0</v>
      </c>
      <c r="F177" s="149" t="s">
        <v>514</v>
      </c>
      <c r="G177" s="149" t="s">
        <v>123</v>
      </c>
      <c r="H177" s="149">
        <v>29</v>
      </c>
      <c r="I177" s="150">
        <v>358</v>
      </c>
      <c r="J177" s="149" t="s">
        <v>248</v>
      </c>
      <c r="K177" s="150">
        <v>585</v>
      </c>
      <c r="L177" s="150">
        <v>475</v>
      </c>
      <c r="M177" s="150">
        <v>550</v>
      </c>
      <c r="N177" s="150">
        <v>550</v>
      </c>
      <c r="O177" s="150">
        <v>550</v>
      </c>
      <c r="P177" s="150">
        <v>550</v>
      </c>
      <c r="Q177" s="150">
        <v>550</v>
      </c>
      <c r="R177" s="150">
        <v>550</v>
      </c>
      <c r="S177" s="150">
        <v>400</v>
      </c>
      <c r="T177" s="150">
        <v>400</v>
      </c>
      <c r="U177" s="150">
        <v>400</v>
      </c>
      <c r="V177" s="150">
        <v>400</v>
      </c>
      <c r="W177" s="150">
        <v>685</v>
      </c>
      <c r="X177" s="150">
        <v>358</v>
      </c>
      <c r="Y177" s="150">
        <v>358</v>
      </c>
      <c r="Z177" s="150">
        <v>358</v>
      </c>
      <c r="AA177" s="150">
        <v>358</v>
      </c>
      <c r="AB177" s="150">
        <v>358</v>
      </c>
      <c r="AC177" s="149" t="s">
        <v>350</v>
      </c>
      <c r="AD177" s="150">
        <v>8435</v>
      </c>
      <c r="AE177" s="150">
        <v>4625</v>
      </c>
      <c r="AF177" s="150">
        <v>5960</v>
      </c>
      <c r="AG177" s="150">
        <v>2475</v>
      </c>
      <c r="AH177" s="149" t="s">
        <v>247</v>
      </c>
      <c r="AI177" s="149">
        <v>18</v>
      </c>
      <c r="AJ177" s="149" t="s">
        <v>516</v>
      </c>
    </row>
    <row r="178" spans="1:36">
      <c r="A178" s="149" t="s">
        <v>823</v>
      </c>
      <c r="B178" s="149" t="s">
        <v>574</v>
      </c>
      <c r="C178" s="149" t="s">
        <v>644</v>
      </c>
      <c r="D178" s="149" t="s">
        <v>350</v>
      </c>
      <c r="E178" s="149" t="s">
        <v>350</v>
      </c>
      <c r="F178" s="149" t="s">
        <v>647</v>
      </c>
      <c r="G178" s="149" t="s">
        <v>609</v>
      </c>
      <c r="H178" s="149">
        <v>35</v>
      </c>
      <c r="I178" s="150">
        <v>385</v>
      </c>
      <c r="J178" s="149" t="s">
        <v>634</v>
      </c>
      <c r="K178" s="150">
        <v>375</v>
      </c>
      <c r="L178" s="150">
        <v>375</v>
      </c>
      <c r="M178" s="150">
        <v>375</v>
      </c>
      <c r="N178" s="150">
        <v>375</v>
      </c>
      <c r="O178" s="150">
        <v>375</v>
      </c>
      <c r="P178" s="150">
        <v>375</v>
      </c>
      <c r="Q178" s="150">
        <v>375</v>
      </c>
      <c r="R178" s="150">
        <v>375</v>
      </c>
      <c r="S178" s="150">
        <v>375</v>
      </c>
      <c r="T178" s="150">
        <v>385</v>
      </c>
      <c r="U178" s="150">
        <v>385</v>
      </c>
      <c r="V178" s="150">
        <v>385</v>
      </c>
      <c r="W178" s="150">
        <v>385</v>
      </c>
      <c r="X178" s="150">
        <v>385</v>
      </c>
      <c r="Y178" s="150">
        <v>385</v>
      </c>
      <c r="Z178" s="150">
        <v>385</v>
      </c>
      <c r="AA178" s="150">
        <v>385</v>
      </c>
      <c r="AB178" s="150">
        <v>385</v>
      </c>
      <c r="AC178" s="150">
        <v>385</v>
      </c>
      <c r="AD178" s="150">
        <v>7225</v>
      </c>
      <c r="AE178" s="150">
        <v>4600</v>
      </c>
      <c r="AF178" s="150">
        <v>4530</v>
      </c>
      <c r="AG178" s="150">
        <v>2695</v>
      </c>
      <c r="AH178" s="149" t="s">
        <v>248</v>
      </c>
      <c r="AI178" s="149">
        <v>19</v>
      </c>
      <c r="AJ178" s="149" t="s">
        <v>516</v>
      </c>
    </row>
    <row r="179" spans="1:36">
      <c r="A179" s="149" t="s">
        <v>825</v>
      </c>
      <c r="B179" s="149" t="s">
        <v>509</v>
      </c>
      <c r="C179" s="149" t="s">
        <v>510</v>
      </c>
      <c r="D179" s="149" t="s">
        <v>512</v>
      </c>
      <c r="E179" s="149">
        <v>3</v>
      </c>
      <c r="F179" s="149" t="s">
        <v>567</v>
      </c>
      <c r="G179" s="149" t="s">
        <v>126</v>
      </c>
      <c r="H179" s="149">
        <v>27</v>
      </c>
      <c r="I179" s="150">
        <v>389.33333333333331</v>
      </c>
      <c r="J179" s="149" t="s">
        <v>350</v>
      </c>
      <c r="K179" s="150">
        <v>400</v>
      </c>
      <c r="L179" s="150">
        <v>325</v>
      </c>
      <c r="M179" s="150">
        <v>325</v>
      </c>
      <c r="N179" s="150">
        <v>575</v>
      </c>
      <c r="O179" s="150">
        <v>325</v>
      </c>
      <c r="P179" s="150">
        <v>325</v>
      </c>
      <c r="Q179" s="150">
        <v>430</v>
      </c>
      <c r="R179" s="150">
        <v>360</v>
      </c>
      <c r="S179" s="150">
        <v>360</v>
      </c>
      <c r="T179" s="150">
        <v>360</v>
      </c>
      <c r="U179" s="150">
        <v>375</v>
      </c>
      <c r="V179" s="150">
        <v>375</v>
      </c>
      <c r="W179" s="150">
        <v>465</v>
      </c>
      <c r="X179" s="150">
        <v>375</v>
      </c>
      <c r="Y179" s="150">
        <v>375</v>
      </c>
      <c r="Z179" s="150">
        <v>375</v>
      </c>
      <c r="AA179" s="150">
        <v>375</v>
      </c>
      <c r="AB179" s="150">
        <v>375</v>
      </c>
      <c r="AC179" s="150">
        <v>418</v>
      </c>
      <c r="AD179" s="150">
        <v>7293</v>
      </c>
      <c r="AE179" s="150">
        <v>4588</v>
      </c>
      <c r="AF179" s="150">
        <v>4535</v>
      </c>
      <c r="AG179" s="150">
        <v>2758</v>
      </c>
      <c r="AH179" s="149" t="s">
        <v>248</v>
      </c>
      <c r="AI179" s="149">
        <v>19</v>
      </c>
      <c r="AJ179" s="149" t="s">
        <v>516</v>
      </c>
    </row>
    <row r="180" spans="1:36">
      <c r="A180" s="149" t="s">
        <v>826</v>
      </c>
      <c r="B180" s="149" t="s">
        <v>509</v>
      </c>
      <c r="C180" s="149" t="s">
        <v>690</v>
      </c>
      <c r="D180" s="149" t="s">
        <v>350</v>
      </c>
      <c r="E180" s="149">
        <v>0</v>
      </c>
      <c r="F180" s="149" t="s">
        <v>514</v>
      </c>
      <c r="G180" s="149" t="s">
        <v>584</v>
      </c>
      <c r="H180" s="149">
        <v>42</v>
      </c>
      <c r="I180" s="150">
        <v>410</v>
      </c>
      <c r="J180" s="149" t="s">
        <v>350</v>
      </c>
      <c r="K180" s="150">
        <v>500</v>
      </c>
      <c r="L180" s="150">
        <v>425</v>
      </c>
      <c r="M180" s="150">
        <v>300</v>
      </c>
      <c r="N180" s="150">
        <v>300</v>
      </c>
      <c r="O180" s="150">
        <v>400</v>
      </c>
      <c r="P180" s="150">
        <v>400</v>
      </c>
      <c r="Q180" s="150">
        <v>400</v>
      </c>
      <c r="R180" s="150">
        <v>400</v>
      </c>
      <c r="S180" s="150">
        <v>200</v>
      </c>
      <c r="T180" s="150">
        <v>350</v>
      </c>
      <c r="U180" s="150">
        <v>350</v>
      </c>
      <c r="V180" s="150">
        <v>350</v>
      </c>
      <c r="W180" s="150">
        <v>350</v>
      </c>
      <c r="X180" s="150">
        <v>485</v>
      </c>
      <c r="Y180" s="150">
        <v>410</v>
      </c>
      <c r="Z180" s="150">
        <v>410</v>
      </c>
      <c r="AA180" s="150">
        <v>410</v>
      </c>
      <c r="AB180" s="150">
        <v>410</v>
      </c>
      <c r="AC180" s="150">
        <v>410</v>
      </c>
      <c r="AD180" s="150">
        <v>7260</v>
      </c>
      <c r="AE180" s="150">
        <v>4535</v>
      </c>
      <c r="AF180" s="150">
        <v>4375</v>
      </c>
      <c r="AG180" s="150">
        <v>2885</v>
      </c>
      <c r="AH180" s="149" t="s">
        <v>248</v>
      </c>
      <c r="AI180" s="149">
        <v>19</v>
      </c>
      <c r="AJ180" s="149" t="s">
        <v>516</v>
      </c>
    </row>
    <row r="181" spans="1:36">
      <c r="A181" s="149" t="s">
        <v>827</v>
      </c>
      <c r="B181" s="149" t="s">
        <v>509</v>
      </c>
      <c r="C181" s="149" t="s">
        <v>690</v>
      </c>
      <c r="D181" s="149" t="s">
        <v>350</v>
      </c>
      <c r="E181" s="149">
        <v>2</v>
      </c>
      <c r="F181" s="149" t="s">
        <v>514</v>
      </c>
      <c r="G181" s="149" t="s">
        <v>209</v>
      </c>
      <c r="H181" s="149">
        <v>10</v>
      </c>
      <c r="I181" s="150">
        <v>420</v>
      </c>
      <c r="J181" s="149" t="s">
        <v>350</v>
      </c>
      <c r="K181" s="149" t="s">
        <v>350</v>
      </c>
      <c r="L181" s="149" t="s">
        <v>350</v>
      </c>
      <c r="M181" s="149" t="s">
        <v>350</v>
      </c>
      <c r="N181" s="149" t="s">
        <v>350</v>
      </c>
      <c r="O181" s="149" t="s">
        <v>350</v>
      </c>
      <c r="P181" s="149" t="s">
        <v>350</v>
      </c>
      <c r="Q181" s="149" t="s">
        <v>350</v>
      </c>
      <c r="R181" s="149" t="s">
        <v>350</v>
      </c>
      <c r="S181" s="149" t="s">
        <v>350</v>
      </c>
      <c r="T181" s="150">
        <v>700</v>
      </c>
      <c r="U181" s="150">
        <v>400</v>
      </c>
      <c r="V181" s="150">
        <v>420</v>
      </c>
      <c r="W181" s="150">
        <v>270</v>
      </c>
      <c r="X181" s="150">
        <v>525</v>
      </c>
      <c r="Y181" s="150">
        <v>420</v>
      </c>
      <c r="Z181" s="150">
        <v>420</v>
      </c>
      <c r="AA181" s="150">
        <v>420</v>
      </c>
      <c r="AB181" s="150">
        <v>420</v>
      </c>
      <c r="AC181" s="150">
        <v>420</v>
      </c>
      <c r="AD181" s="150">
        <v>4415</v>
      </c>
      <c r="AE181" s="150">
        <v>4415</v>
      </c>
      <c r="AF181" s="150">
        <v>1520</v>
      </c>
      <c r="AG181" s="150">
        <v>2895</v>
      </c>
      <c r="AH181" s="149" t="s">
        <v>248</v>
      </c>
      <c r="AI181" s="149">
        <v>10</v>
      </c>
      <c r="AJ181" s="149" t="s">
        <v>516</v>
      </c>
    </row>
    <row r="182" spans="1:36">
      <c r="A182" s="149" t="s">
        <v>828</v>
      </c>
      <c r="B182" s="149" t="s">
        <v>574</v>
      </c>
      <c r="C182" s="149" t="s">
        <v>690</v>
      </c>
      <c r="D182" s="149" t="s">
        <v>350</v>
      </c>
      <c r="E182" s="149" t="s">
        <v>350</v>
      </c>
      <c r="F182" s="149" t="s">
        <v>647</v>
      </c>
      <c r="G182" s="149" t="s">
        <v>205</v>
      </c>
      <c r="H182" s="149">
        <v>12</v>
      </c>
      <c r="I182" s="150">
        <v>306.66666666666669</v>
      </c>
      <c r="J182" s="149" t="s">
        <v>247</v>
      </c>
      <c r="K182" s="149" t="s">
        <v>350</v>
      </c>
      <c r="L182" s="149" t="s">
        <v>350</v>
      </c>
      <c r="M182" s="149" t="s">
        <v>350</v>
      </c>
      <c r="N182" s="149" t="s">
        <v>350</v>
      </c>
      <c r="O182" s="149" t="s">
        <v>350</v>
      </c>
      <c r="P182" s="150">
        <v>660</v>
      </c>
      <c r="Q182" s="150">
        <v>619.25</v>
      </c>
      <c r="R182" s="150">
        <v>360</v>
      </c>
      <c r="S182" s="150">
        <v>420</v>
      </c>
      <c r="T182" s="150">
        <v>440</v>
      </c>
      <c r="U182" s="150">
        <v>440</v>
      </c>
      <c r="V182" s="150">
        <v>440</v>
      </c>
      <c r="W182" s="150">
        <v>440</v>
      </c>
      <c r="X182" s="150">
        <v>500</v>
      </c>
      <c r="Y182" s="150">
        <v>440</v>
      </c>
      <c r="Z182" s="150">
        <v>440</v>
      </c>
      <c r="AA182" s="150">
        <v>440</v>
      </c>
      <c r="AB182" s="150">
        <v>40</v>
      </c>
      <c r="AC182" s="149" t="s">
        <v>350</v>
      </c>
      <c r="AD182" s="150">
        <v>5679.25</v>
      </c>
      <c r="AE182" s="150">
        <v>4400</v>
      </c>
      <c r="AF182" s="150">
        <v>3379.25</v>
      </c>
      <c r="AG182" s="150">
        <v>2300</v>
      </c>
      <c r="AH182" s="149" t="s">
        <v>247</v>
      </c>
      <c r="AI182" s="149">
        <v>13</v>
      </c>
      <c r="AJ182" s="149" t="s">
        <v>516</v>
      </c>
    </row>
    <row r="183" spans="1:36">
      <c r="A183" s="149" t="s">
        <v>829</v>
      </c>
      <c r="B183" s="149" t="s">
        <v>574</v>
      </c>
      <c r="C183" s="149" t="s">
        <v>690</v>
      </c>
      <c r="D183" s="149" t="s">
        <v>350</v>
      </c>
      <c r="E183" s="149">
        <v>25</v>
      </c>
      <c r="F183" s="149" t="s">
        <v>514</v>
      </c>
      <c r="G183" s="149" t="s">
        <v>131</v>
      </c>
      <c r="H183" s="149">
        <v>21</v>
      </c>
      <c r="I183" s="150">
        <v>400</v>
      </c>
      <c r="J183" s="149" t="s">
        <v>248</v>
      </c>
      <c r="K183" s="150">
        <v>395</v>
      </c>
      <c r="L183" s="150">
        <v>395</v>
      </c>
      <c r="M183" s="150">
        <v>395</v>
      </c>
      <c r="N183" s="150">
        <v>395</v>
      </c>
      <c r="O183" s="150">
        <v>395</v>
      </c>
      <c r="P183" s="150">
        <v>395</v>
      </c>
      <c r="Q183" s="150">
        <v>395</v>
      </c>
      <c r="R183" s="150">
        <v>395</v>
      </c>
      <c r="S183" s="150">
        <v>395</v>
      </c>
      <c r="T183" s="150">
        <v>400</v>
      </c>
      <c r="U183" s="150">
        <v>400</v>
      </c>
      <c r="V183" s="150">
        <v>400</v>
      </c>
      <c r="W183" s="150">
        <v>400</v>
      </c>
      <c r="X183" s="150">
        <v>400</v>
      </c>
      <c r="Y183" s="150">
        <v>400</v>
      </c>
      <c r="Z183" s="150">
        <v>400</v>
      </c>
      <c r="AA183" s="150">
        <v>400</v>
      </c>
      <c r="AB183" s="150">
        <v>400</v>
      </c>
      <c r="AC183" s="149" t="s">
        <v>350</v>
      </c>
      <c r="AD183" s="150">
        <v>7155</v>
      </c>
      <c r="AE183" s="150">
        <v>4390</v>
      </c>
      <c r="AF183" s="150">
        <v>4755</v>
      </c>
      <c r="AG183" s="150">
        <v>2400</v>
      </c>
      <c r="AH183" s="149" t="s">
        <v>247</v>
      </c>
      <c r="AI183" s="149">
        <v>18</v>
      </c>
      <c r="AJ183" s="149" t="s">
        <v>516</v>
      </c>
    </row>
    <row r="184" spans="1:36">
      <c r="A184" s="149" t="s">
        <v>830</v>
      </c>
      <c r="B184" s="149" t="s">
        <v>574</v>
      </c>
      <c r="C184" s="149" t="s">
        <v>510</v>
      </c>
      <c r="D184" s="149" t="s">
        <v>512</v>
      </c>
      <c r="E184" s="149">
        <v>4</v>
      </c>
      <c r="F184" s="149" t="s">
        <v>575</v>
      </c>
      <c r="G184" s="149" t="s">
        <v>206</v>
      </c>
      <c r="H184" s="149">
        <v>12</v>
      </c>
      <c r="I184" s="150">
        <v>400</v>
      </c>
      <c r="J184" s="149" t="s">
        <v>248</v>
      </c>
      <c r="K184" s="149" t="s">
        <v>350</v>
      </c>
      <c r="L184" s="149" t="s">
        <v>350</v>
      </c>
      <c r="M184" s="149" t="s">
        <v>350</v>
      </c>
      <c r="N184" s="149" t="s">
        <v>350</v>
      </c>
      <c r="O184" s="149" t="s">
        <v>350</v>
      </c>
      <c r="P184" s="149" t="s">
        <v>350</v>
      </c>
      <c r="Q184" s="149" t="s">
        <v>350</v>
      </c>
      <c r="R184" s="150">
        <v>490</v>
      </c>
      <c r="S184" s="150">
        <v>340</v>
      </c>
      <c r="T184" s="150">
        <v>340</v>
      </c>
      <c r="U184" s="150">
        <v>400</v>
      </c>
      <c r="V184" s="150">
        <v>400</v>
      </c>
      <c r="W184" s="150">
        <v>400</v>
      </c>
      <c r="X184" s="150">
        <v>400</v>
      </c>
      <c r="Y184" s="150">
        <v>400</v>
      </c>
      <c r="Z184" s="150">
        <v>400</v>
      </c>
      <c r="AA184" s="150">
        <v>400</v>
      </c>
      <c r="AB184" s="150">
        <v>400</v>
      </c>
      <c r="AC184" s="149" t="s">
        <v>350</v>
      </c>
      <c r="AD184" s="150">
        <v>4370</v>
      </c>
      <c r="AE184" s="150">
        <v>4370</v>
      </c>
      <c r="AF184" s="150">
        <v>1970</v>
      </c>
      <c r="AG184" s="150">
        <v>2400</v>
      </c>
      <c r="AH184" s="149" t="s">
        <v>247</v>
      </c>
      <c r="AI184" s="149">
        <v>11</v>
      </c>
      <c r="AJ184" s="149" t="s">
        <v>516</v>
      </c>
    </row>
    <row r="185" spans="1:36">
      <c r="A185" s="149" t="s">
        <v>831</v>
      </c>
      <c r="B185" s="149" t="s">
        <v>574</v>
      </c>
      <c r="C185" s="149" t="s">
        <v>644</v>
      </c>
      <c r="D185" s="149" t="s">
        <v>350</v>
      </c>
      <c r="E185" s="149" t="s">
        <v>350</v>
      </c>
      <c r="F185" s="149" t="s">
        <v>647</v>
      </c>
      <c r="G185" s="149" t="s">
        <v>205</v>
      </c>
      <c r="H185" s="149">
        <v>12</v>
      </c>
      <c r="I185" s="150">
        <v>340</v>
      </c>
      <c r="J185" s="149" t="s">
        <v>247</v>
      </c>
      <c r="K185" s="149" t="s">
        <v>350</v>
      </c>
      <c r="L185" s="149" t="s">
        <v>350</v>
      </c>
      <c r="M185" s="149" t="s">
        <v>350</v>
      </c>
      <c r="N185" s="149" t="s">
        <v>350</v>
      </c>
      <c r="O185" s="149" t="s">
        <v>350</v>
      </c>
      <c r="P185" s="150">
        <v>340</v>
      </c>
      <c r="Q185" s="150">
        <v>340</v>
      </c>
      <c r="R185" s="150">
        <v>340</v>
      </c>
      <c r="S185" s="150">
        <v>1285</v>
      </c>
      <c r="T185" s="150">
        <v>340</v>
      </c>
      <c r="U185" s="150">
        <v>340</v>
      </c>
      <c r="V185" s="150">
        <v>340</v>
      </c>
      <c r="W185" s="150">
        <v>340</v>
      </c>
      <c r="X185" s="150">
        <v>340</v>
      </c>
      <c r="Y185" s="150">
        <v>340</v>
      </c>
      <c r="Z185" s="150">
        <v>340</v>
      </c>
      <c r="AA185" s="150">
        <v>340</v>
      </c>
      <c r="AB185" s="149" t="s">
        <v>350</v>
      </c>
      <c r="AC185" s="149" t="s">
        <v>350</v>
      </c>
      <c r="AD185" s="150">
        <v>5025</v>
      </c>
      <c r="AE185" s="150">
        <v>4345</v>
      </c>
      <c r="AF185" s="150">
        <v>3325</v>
      </c>
      <c r="AG185" s="150">
        <v>1700</v>
      </c>
      <c r="AH185" s="149" t="s">
        <v>246</v>
      </c>
      <c r="AI185" s="149">
        <v>12</v>
      </c>
      <c r="AJ185" s="149" t="s">
        <v>517</v>
      </c>
    </row>
    <row r="186" spans="1:36">
      <c r="A186" s="149" t="s">
        <v>832</v>
      </c>
      <c r="B186" s="149" t="s">
        <v>574</v>
      </c>
      <c r="C186" s="149" t="s">
        <v>669</v>
      </c>
      <c r="D186" s="149" t="s">
        <v>350</v>
      </c>
      <c r="E186" s="149" t="s">
        <v>350</v>
      </c>
      <c r="F186" s="149" t="s">
        <v>647</v>
      </c>
      <c r="G186" s="149" t="s">
        <v>129</v>
      </c>
      <c r="H186" s="149">
        <v>17</v>
      </c>
      <c r="I186" s="150">
        <v>851.66666666666663</v>
      </c>
      <c r="J186" s="149" t="s">
        <v>242</v>
      </c>
      <c r="K186" s="150">
        <v>515</v>
      </c>
      <c r="L186" s="150">
        <v>395</v>
      </c>
      <c r="M186" s="150">
        <v>395</v>
      </c>
      <c r="N186" s="150">
        <v>395</v>
      </c>
      <c r="O186" s="150">
        <v>395</v>
      </c>
      <c r="P186" s="150">
        <v>395</v>
      </c>
      <c r="Q186" s="150">
        <v>395</v>
      </c>
      <c r="R186" s="150">
        <v>440</v>
      </c>
      <c r="S186" s="150">
        <v>440</v>
      </c>
      <c r="T186" s="150">
        <v>440</v>
      </c>
      <c r="U186" s="150">
        <v>440</v>
      </c>
      <c r="V186" s="150">
        <v>440</v>
      </c>
      <c r="W186" s="150">
        <v>2025</v>
      </c>
      <c r="X186" s="150">
        <v>90</v>
      </c>
      <c r="Y186" s="149" t="s">
        <v>350</v>
      </c>
      <c r="Z186" s="149" t="s">
        <v>350</v>
      </c>
      <c r="AA186" s="149" t="s">
        <v>350</v>
      </c>
      <c r="AB186" s="149" t="s">
        <v>350</v>
      </c>
      <c r="AC186" s="149" t="s">
        <v>350</v>
      </c>
      <c r="AD186" s="150">
        <v>7200</v>
      </c>
      <c r="AE186" s="150">
        <v>4315</v>
      </c>
      <c r="AF186" s="150">
        <v>5085</v>
      </c>
      <c r="AG186" s="150">
        <v>2115</v>
      </c>
      <c r="AH186" s="149" t="s">
        <v>243</v>
      </c>
      <c r="AI186" s="149">
        <v>14</v>
      </c>
      <c r="AJ186" s="149" t="s">
        <v>517</v>
      </c>
    </row>
    <row r="187" spans="1:36">
      <c r="A187" s="149" t="s">
        <v>833</v>
      </c>
      <c r="B187" s="149" t="s">
        <v>509</v>
      </c>
      <c r="C187" s="149" t="s">
        <v>510</v>
      </c>
      <c r="D187" s="149" t="s">
        <v>512</v>
      </c>
      <c r="E187" s="149">
        <v>8</v>
      </c>
      <c r="F187" s="149" t="s">
        <v>514</v>
      </c>
      <c r="G187" s="149" t="s">
        <v>242</v>
      </c>
      <c r="H187" s="149">
        <v>7</v>
      </c>
      <c r="I187" s="150">
        <v>719</v>
      </c>
      <c r="J187" s="149" t="s">
        <v>350</v>
      </c>
      <c r="K187" s="149" t="s">
        <v>350</v>
      </c>
      <c r="L187" s="149" t="s">
        <v>350</v>
      </c>
      <c r="M187" s="149" t="s">
        <v>350</v>
      </c>
      <c r="N187" s="149" t="s">
        <v>350</v>
      </c>
      <c r="O187" s="149" t="s">
        <v>350</v>
      </c>
      <c r="P187" s="149" t="s">
        <v>350</v>
      </c>
      <c r="Q187" s="149" t="s">
        <v>350</v>
      </c>
      <c r="R187" s="149" t="s">
        <v>350</v>
      </c>
      <c r="S187" s="149" t="s">
        <v>350</v>
      </c>
      <c r="T187" s="149" t="s">
        <v>350</v>
      </c>
      <c r="U187" s="149" t="s">
        <v>350</v>
      </c>
      <c r="V187" s="149" t="s">
        <v>350</v>
      </c>
      <c r="W187" s="150">
        <v>701</v>
      </c>
      <c r="X187" s="150">
        <v>393</v>
      </c>
      <c r="Y187" s="150">
        <v>393</v>
      </c>
      <c r="Z187" s="150">
        <v>632</v>
      </c>
      <c r="AA187" s="150">
        <v>719</v>
      </c>
      <c r="AB187" s="150">
        <v>719</v>
      </c>
      <c r="AC187" s="150">
        <v>719</v>
      </c>
      <c r="AD187" s="150">
        <v>4276</v>
      </c>
      <c r="AE187" s="150">
        <v>4276</v>
      </c>
      <c r="AF187" s="150">
        <v>0</v>
      </c>
      <c r="AG187" s="150">
        <v>4276</v>
      </c>
      <c r="AH187" s="149" t="s">
        <v>248</v>
      </c>
      <c r="AI187" s="149">
        <v>7</v>
      </c>
      <c r="AJ187" s="149" t="s">
        <v>516</v>
      </c>
    </row>
    <row r="188" spans="1:36">
      <c r="A188" s="149" t="s">
        <v>834</v>
      </c>
      <c r="B188" s="149" t="s">
        <v>509</v>
      </c>
      <c r="C188" s="149" t="s">
        <v>644</v>
      </c>
      <c r="D188" s="149" t="s">
        <v>350</v>
      </c>
      <c r="E188" s="149" t="s">
        <v>350</v>
      </c>
      <c r="F188" s="149" t="s">
        <v>680</v>
      </c>
      <c r="G188" s="149" t="s">
        <v>646</v>
      </c>
      <c r="H188" s="149">
        <v>63</v>
      </c>
      <c r="I188" s="150">
        <v>355</v>
      </c>
      <c r="J188" s="149" t="s">
        <v>350</v>
      </c>
      <c r="K188" s="150">
        <v>400</v>
      </c>
      <c r="L188" s="150">
        <v>355</v>
      </c>
      <c r="M188" s="150">
        <v>355</v>
      </c>
      <c r="N188" s="150">
        <v>355</v>
      </c>
      <c r="O188" s="150">
        <v>355</v>
      </c>
      <c r="P188" s="150">
        <v>355</v>
      </c>
      <c r="Q188" s="150">
        <v>355</v>
      </c>
      <c r="R188" s="150">
        <v>355</v>
      </c>
      <c r="S188" s="150">
        <v>370</v>
      </c>
      <c r="T188" s="150">
        <v>370</v>
      </c>
      <c r="U188" s="150">
        <v>325</v>
      </c>
      <c r="V188" s="150">
        <v>355</v>
      </c>
      <c r="W188" s="150">
        <v>355</v>
      </c>
      <c r="X188" s="150">
        <v>370</v>
      </c>
      <c r="Y188" s="150">
        <v>355</v>
      </c>
      <c r="Z188" s="150">
        <v>355</v>
      </c>
      <c r="AA188" s="150">
        <v>355</v>
      </c>
      <c r="AB188" s="150">
        <v>355</v>
      </c>
      <c r="AC188" s="150">
        <v>355</v>
      </c>
      <c r="AD188" s="150">
        <v>6805</v>
      </c>
      <c r="AE188" s="150">
        <v>4275</v>
      </c>
      <c r="AF188" s="150">
        <v>4305</v>
      </c>
      <c r="AG188" s="150">
        <v>2500</v>
      </c>
      <c r="AH188" s="149" t="s">
        <v>248</v>
      </c>
      <c r="AI188" s="149">
        <v>19</v>
      </c>
      <c r="AJ188" s="149" t="s">
        <v>516</v>
      </c>
    </row>
    <row r="189" spans="1:36">
      <c r="A189" s="149" t="s">
        <v>836</v>
      </c>
      <c r="B189" s="149" t="s">
        <v>509</v>
      </c>
      <c r="C189" s="149" t="s">
        <v>510</v>
      </c>
      <c r="D189" s="149" t="s">
        <v>619</v>
      </c>
      <c r="E189" s="149">
        <v>5</v>
      </c>
      <c r="F189" s="149" t="s">
        <v>567</v>
      </c>
      <c r="G189" s="149" t="s">
        <v>205</v>
      </c>
      <c r="H189" s="149">
        <v>14</v>
      </c>
      <c r="I189" s="150">
        <v>360</v>
      </c>
      <c r="J189" s="149" t="s">
        <v>350</v>
      </c>
      <c r="K189" s="149" t="s">
        <v>350</v>
      </c>
      <c r="L189" s="149" t="s">
        <v>350</v>
      </c>
      <c r="M189" s="149" t="s">
        <v>350</v>
      </c>
      <c r="N189" s="149" t="s">
        <v>350</v>
      </c>
      <c r="O189" s="149" t="s">
        <v>350</v>
      </c>
      <c r="P189" s="150">
        <v>350</v>
      </c>
      <c r="Q189" s="150">
        <v>375</v>
      </c>
      <c r="R189" s="150">
        <v>415</v>
      </c>
      <c r="S189" s="150">
        <v>565</v>
      </c>
      <c r="T189" s="150">
        <v>565</v>
      </c>
      <c r="U189" s="150">
        <v>240</v>
      </c>
      <c r="V189" s="150">
        <v>300</v>
      </c>
      <c r="W189" s="150">
        <v>300</v>
      </c>
      <c r="X189" s="150">
        <v>60</v>
      </c>
      <c r="Y189" s="150">
        <v>360</v>
      </c>
      <c r="Z189" s="150">
        <v>360</v>
      </c>
      <c r="AA189" s="150">
        <v>360</v>
      </c>
      <c r="AB189" s="150">
        <v>360</v>
      </c>
      <c r="AC189" s="150">
        <v>360</v>
      </c>
      <c r="AD189" s="150">
        <v>4970</v>
      </c>
      <c r="AE189" s="150">
        <v>4245</v>
      </c>
      <c r="AF189" s="150">
        <v>2810</v>
      </c>
      <c r="AG189" s="150">
        <v>2160</v>
      </c>
      <c r="AH189" s="149" t="s">
        <v>248</v>
      </c>
      <c r="AI189" s="149">
        <v>14</v>
      </c>
      <c r="AJ189" s="149" t="s">
        <v>516</v>
      </c>
    </row>
    <row r="190" spans="1:36">
      <c r="A190" s="149" t="s">
        <v>837</v>
      </c>
      <c r="B190" s="149" t="s">
        <v>509</v>
      </c>
      <c r="C190" s="149" t="s">
        <v>510</v>
      </c>
      <c r="D190" s="149" t="s">
        <v>628</v>
      </c>
      <c r="E190" s="149">
        <v>8</v>
      </c>
      <c r="F190" s="149" t="s">
        <v>514</v>
      </c>
      <c r="G190" s="149" t="s">
        <v>244</v>
      </c>
      <c r="H190" s="149">
        <v>5</v>
      </c>
      <c r="I190" s="150">
        <v>899.33333333333337</v>
      </c>
      <c r="J190" s="149" t="s">
        <v>350</v>
      </c>
      <c r="K190" s="149" t="s">
        <v>350</v>
      </c>
      <c r="L190" s="149" t="s">
        <v>350</v>
      </c>
      <c r="M190" s="149" t="s">
        <v>350</v>
      </c>
      <c r="N190" s="149" t="s">
        <v>350</v>
      </c>
      <c r="O190" s="149" t="s">
        <v>350</v>
      </c>
      <c r="P190" s="149" t="s">
        <v>350</v>
      </c>
      <c r="Q190" s="149" t="s">
        <v>350</v>
      </c>
      <c r="R190" s="149" t="s">
        <v>350</v>
      </c>
      <c r="S190" s="149" t="s">
        <v>350</v>
      </c>
      <c r="T190" s="149" t="s">
        <v>350</v>
      </c>
      <c r="U190" s="149" t="s">
        <v>350</v>
      </c>
      <c r="V190" s="149" t="s">
        <v>350</v>
      </c>
      <c r="W190" s="149" t="s">
        <v>350</v>
      </c>
      <c r="X190" s="149" t="s">
        <v>350</v>
      </c>
      <c r="Y190" s="150">
        <v>854</v>
      </c>
      <c r="Z190" s="150">
        <v>652</v>
      </c>
      <c r="AA190" s="150">
        <v>886</v>
      </c>
      <c r="AB190" s="150">
        <v>926</v>
      </c>
      <c r="AC190" s="150">
        <v>886</v>
      </c>
      <c r="AD190" s="150">
        <v>4204</v>
      </c>
      <c r="AE190" s="150">
        <v>4204</v>
      </c>
      <c r="AF190" s="150">
        <v>0</v>
      </c>
      <c r="AG190" s="150">
        <v>4204</v>
      </c>
      <c r="AH190" s="149" t="s">
        <v>248</v>
      </c>
      <c r="AI190" s="149">
        <v>5</v>
      </c>
      <c r="AJ190" s="149" t="s">
        <v>516</v>
      </c>
    </row>
    <row r="191" spans="1:36">
      <c r="A191" s="149" t="s">
        <v>838</v>
      </c>
      <c r="B191" s="149" t="s">
        <v>19</v>
      </c>
      <c r="C191" s="149" t="s">
        <v>510</v>
      </c>
      <c r="D191" s="149" t="s">
        <v>350</v>
      </c>
      <c r="E191" s="149">
        <v>21</v>
      </c>
      <c r="F191" s="149" t="s">
        <v>514</v>
      </c>
      <c r="G191" s="149" t="s">
        <v>247</v>
      </c>
      <c r="H191" s="149">
        <v>2</v>
      </c>
      <c r="I191" s="150">
        <v>1986</v>
      </c>
      <c r="J191" s="149" t="s">
        <v>350</v>
      </c>
      <c r="K191" s="149" t="s">
        <v>350</v>
      </c>
      <c r="L191" s="149" t="s">
        <v>350</v>
      </c>
      <c r="M191" s="149" t="s">
        <v>350</v>
      </c>
      <c r="N191" s="149" t="s">
        <v>350</v>
      </c>
      <c r="O191" s="149" t="s">
        <v>350</v>
      </c>
      <c r="P191" s="149" t="s">
        <v>350</v>
      </c>
      <c r="Q191" s="149" t="s">
        <v>350</v>
      </c>
      <c r="R191" s="149" t="s">
        <v>350</v>
      </c>
      <c r="S191" s="149" t="s">
        <v>350</v>
      </c>
      <c r="T191" s="149" t="s">
        <v>350</v>
      </c>
      <c r="U191" s="149" t="s">
        <v>350</v>
      </c>
      <c r="V191" s="149" t="s">
        <v>350</v>
      </c>
      <c r="W191" s="149" t="s">
        <v>350</v>
      </c>
      <c r="X191" s="149" t="s">
        <v>350</v>
      </c>
      <c r="Y191" s="149" t="s">
        <v>350</v>
      </c>
      <c r="Z191" s="149" t="s">
        <v>350</v>
      </c>
      <c r="AA191" s="149" t="s">
        <v>350</v>
      </c>
      <c r="AB191" s="150">
        <v>2656</v>
      </c>
      <c r="AC191" s="150">
        <v>1316</v>
      </c>
      <c r="AD191" s="150">
        <v>3972</v>
      </c>
      <c r="AE191" s="150">
        <v>3972</v>
      </c>
      <c r="AF191" s="150">
        <v>0</v>
      </c>
      <c r="AG191" s="150">
        <v>3972</v>
      </c>
      <c r="AH191" s="149" t="s">
        <v>248</v>
      </c>
      <c r="AI191" s="149">
        <v>2</v>
      </c>
      <c r="AJ191" s="149" t="s">
        <v>516</v>
      </c>
    </row>
    <row r="192" spans="1:36">
      <c r="A192" s="149" t="s">
        <v>839</v>
      </c>
      <c r="B192" s="149" t="s">
        <v>574</v>
      </c>
      <c r="C192" s="149" t="s">
        <v>690</v>
      </c>
      <c r="D192" s="149" t="s">
        <v>350</v>
      </c>
      <c r="E192" s="149" t="s">
        <v>350</v>
      </c>
      <c r="F192" s="149" t="s">
        <v>647</v>
      </c>
      <c r="G192" s="149" t="s">
        <v>207</v>
      </c>
      <c r="H192" s="149">
        <v>9</v>
      </c>
      <c r="I192" s="150">
        <v>400</v>
      </c>
      <c r="J192" s="149" t="s">
        <v>246</v>
      </c>
      <c r="K192" s="149" t="s">
        <v>350</v>
      </c>
      <c r="L192" s="149" t="s">
        <v>350</v>
      </c>
      <c r="M192" s="149" t="s">
        <v>350</v>
      </c>
      <c r="N192" s="149" t="s">
        <v>350</v>
      </c>
      <c r="O192" s="149" t="s">
        <v>350</v>
      </c>
      <c r="P192" s="149" t="s">
        <v>350</v>
      </c>
      <c r="Q192" s="149" t="s">
        <v>350</v>
      </c>
      <c r="R192" s="150">
        <v>350</v>
      </c>
      <c r="S192" s="150">
        <v>690</v>
      </c>
      <c r="T192" s="150">
        <v>350</v>
      </c>
      <c r="U192" s="150">
        <v>400</v>
      </c>
      <c r="V192" s="150">
        <v>400</v>
      </c>
      <c r="W192" s="150">
        <v>550</v>
      </c>
      <c r="X192" s="150">
        <v>400</v>
      </c>
      <c r="Y192" s="150">
        <v>400</v>
      </c>
      <c r="Z192" s="150">
        <v>400</v>
      </c>
      <c r="AA192" s="150">
        <v>0</v>
      </c>
      <c r="AB192" s="149" t="s">
        <v>350</v>
      </c>
      <c r="AC192" s="149" t="s">
        <v>350</v>
      </c>
      <c r="AD192" s="150">
        <v>3940</v>
      </c>
      <c r="AE192" s="150">
        <v>3940</v>
      </c>
      <c r="AF192" s="150">
        <v>2190</v>
      </c>
      <c r="AG192" s="150">
        <v>1750</v>
      </c>
      <c r="AH192" s="149" t="s">
        <v>245</v>
      </c>
      <c r="AI192" s="149">
        <v>9</v>
      </c>
      <c r="AJ192" s="149" t="s">
        <v>517</v>
      </c>
    </row>
    <row r="193" spans="1:36">
      <c r="A193" s="149" t="s">
        <v>840</v>
      </c>
      <c r="B193" s="149" t="s">
        <v>574</v>
      </c>
      <c r="C193" s="149" t="s">
        <v>510</v>
      </c>
      <c r="D193" s="149" t="s">
        <v>512</v>
      </c>
      <c r="E193" s="149">
        <v>4</v>
      </c>
      <c r="F193" s="149" t="s">
        <v>575</v>
      </c>
      <c r="G193" s="149" t="s">
        <v>203</v>
      </c>
      <c r="H193" s="149">
        <v>12</v>
      </c>
      <c r="I193" s="150">
        <v>523.33333333333337</v>
      </c>
      <c r="J193" s="149" t="s">
        <v>245</v>
      </c>
      <c r="K193" s="149" t="s">
        <v>350</v>
      </c>
      <c r="L193" s="149" t="s">
        <v>350</v>
      </c>
      <c r="M193" s="149" t="s">
        <v>350</v>
      </c>
      <c r="N193" s="150">
        <v>350</v>
      </c>
      <c r="O193" s="149" t="s">
        <v>350</v>
      </c>
      <c r="P193" s="149" t="s">
        <v>350</v>
      </c>
      <c r="Q193" s="150">
        <v>360</v>
      </c>
      <c r="R193" s="150">
        <v>420</v>
      </c>
      <c r="S193" s="150">
        <v>420</v>
      </c>
      <c r="T193" s="150">
        <v>420</v>
      </c>
      <c r="U193" s="150">
        <v>380</v>
      </c>
      <c r="V193" s="150">
        <v>590</v>
      </c>
      <c r="W193" s="150">
        <v>610</v>
      </c>
      <c r="X193" s="150">
        <v>560</v>
      </c>
      <c r="Y193" s="150">
        <v>400</v>
      </c>
      <c r="Z193" s="149" t="s">
        <v>350</v>
      </c>
      <c r="AA193" s="149" t="s">
        <v>350</v>
      </c>
      <c r="AB193" s="149" t="s">
        <v>350</v>
      </c>
      <c r="AC193" s="149" t="s">
        <v>350</v>
      </c>
      <c r="AD193" s="150">
        <v>4510</v>
      </c>
      <c r="AE193" s="150">
        <v>3800</v>
      </c>
      <c r="AF193" s="150">
        <v>2940</v>
      </c>
      <c r="AG193" s="150">
        <v>1570</v>
      </c>
      <c r="AH193" s="149" t="s">
        <v>244</v>
      </c>
      <c r="AI193" s="149">
        <v>10</v>
      </c>
      <c r="AJ193" s="149" t="s">
        <v>517</v>
      </c>
    </row>
    <row r="194" spans="1:36">
      <c r="A194" s="149" t="s">
        <v>841</v>
      </c>
      <c r="B194" s="149" t="s">
        <v>574</v>
      </c>
      <c r="C194" s="149" t="s">
        <v>510</v>
      </c>
      <c r="D194" s="149" t="s">
        <v>512</v>
      </c>
      <c r="E194" s="149">
        <v>2</v>
      </c>
      <c r="F194" s="149" t="s">
        <v>567</v>
      </c>
      <c r="G194" s="149" t="s">
        <v>123</v>
      </c>
      <c r="H194" s="149">
        <v>18</v>
      </c>
      <c r="I194" s="150">
        <v>584.66666666666663</v>
      </c>
      <c r="J194" s="149" t="s">
        <v>207</v>
      </c>
      <c r="K194" s="150">
        <v>570</v>
      </c>
      <c r="L194" s="150">
        <v>420</v>
      </c>
      <c r="M194" s="150">
        <v>420</v>
      </c>
      <c r="N194" s="150">
        <v>420</v>
      </c>
      <c r="O194" s="150">
        <v>420</v>
      </c>
      <c r="P194" s="150">
        <v>420</v>
      </c>
      <c r="Q194" s="150">
        <v>420</v>
      </c>
      <c r="R194" s="149" t="s">
        <v>350</v>
      </c>
      <c r="S194" s="149" t="s">
        <v>350</v>
      </c>
      <c r="T194" s="149" t="s">
        <v>350</v>
      </c>
      <c r="U194" s="149" t="s">
        <v>350</v>
      </c>
      <c r="V194" s="149" t="s">
        <v>350</v>
      </c>
      <c r="W194" s="150">
        <v>726</v>
      </c>
      <c r="X194" s="150">
        <v>438</v>
      </c>
      <c r="Y194" s="150">
        <v>438</v>
      </c>
      <c r="Z194" s="150">
        <v>418</v>
      </c>
      <c r="AA194" s="150">
        <v>918</v>
      </c>
      <c r="AB194" s="150">
        <v>418</v>
      </c>
      <c r="AC194" s="150">
        <v>418</v>
      </c>
      <c r="AD194" s="150">
        <v>6864</v>
      </c>
      <c r="AE194" s="150">
        <v>3774</v>
      </c>
      <c r="AF194" s="150">
        <v>3090</v>
      </c>
      <c r="AG194" s="150">
        <v>3774</v>
      </c>
      <c r="AH194" s="149" t="s">
        <v>248</v>
      </c>
      <c r="AI194" s="149">
        <v>14</v>
      </c>
      <c r="AJ194" s="149" t="s">
        <v>516</v>
      </c>
    </row>
    <row r="195" spans="1:36">
      <c r="A195" s="149" t="s">
        <v>842</v>
      </c>
      <c r="B195" s="149" t="s">
        <v>509</v>
      </c>
      <c r="C195" s="149" t="s">
        <v>510</v>
      </c>
      <c r="D195" s="149" t="s">
        <v>628</v>
      </c>
      <c r="E195" s="149">
        <v>22</v>
      </c>
      <c r="F195" s="149" t="s">
        <v>514</v>
      </c>
      <c r="G195" s="149" t="s">
        <v>246</v>
      </c>
      <c r="H195" s="149">
        <v>3</v>
      </c>
      <c r="I195" s="150">
        <v>1256.3333333333333</v>
      </c>
      <c r="J195" s="149" t="s">
        <v>350</v>
      </c>
      <c r="K195" s="149" t="s">
        <v>350</v>
      </c>
      <c r="L195" s="149" t="s">
        <v>350</v>
      </c>
      <c r="M195" s="149" t="s">
        <v>350</v>
      </c>
      <c r="N195" s="149" t="s">
        <v>350</v>
      </c>
      <c r="O195" s="149" t="s">
        <v>350</v>
      </c>
      <c r="P195" s="149" t="s">
        <v>350</v>
      </c>
      <c r="Q195" s="149" t="s">
        <v>350</v>
      </c>
      <c r="R195" s="149" t="s">
        <v>350</v>
      </c>
      <c r="S195" s="149" t="s">
        <v>350</v>
      </c>
      <c r="T195" s="149" t="s">
        <v>350</v>
      </c>
      <c r="U195" s="149" t="s">
        <v>350</v>
      </c>
      <c r="V195" s="149" t="s">
        <v>350</v>
      </c>
      <c r="W195" s="149" t="s">
        <v>350</v>
      </c>
      <c r="X195" s="149" t="s">
        <v>350</v>
      </c>
      <c r="Y195" s="149" t="s">
        <v>350</v>
      </c>
      <c r="Z195" s="149" t="s">
        <v>350</v>
      </c>
      <c r="AA195" s="150">
        <v>2087</v>
      </c>
      <c r="AB195" s="150">
        <v>797</v>
      </c>
      <c r="AC195" s="150">
        <v>885</v>
      </c>
      <c r="AD195" s="150">
        <v>3769</v>
      </c>
      <c r="AE195" s="150">
        <v>3769</v>
      </c>
      <c r="AF195" s="150">
        <v>0</v>
      </c>
      <c r="AG195" s="150">
        <v>3769</v>
      </c>
      <c r="AH195" s="149" t="s">
        <v>248</v>
      </c>
      <c r="AI195" s="149">
        <v>3</v>
      </c>
      <c r="AJ195" s="149" t="s">
        <v>516</v>
      </c>
    </row>
    <row r="196" spans="1:36">
      <c r="A196" s="149" t="s">
        <v>843</v>
      </c>
      <c r="B196" s="149" t="s">
        <v>509</v>
      </c>
      <c r="C196" s="149" t="s">
        <v>510</v>
      </c>
      <c r="D196" s="149" t="s">
        <v>512</v>
      </c>
      <c r="E196" s="149">
        <v>6</v>
      </c>
      <c r="F196" s="149" t="s">
        <v>514</v>
      </c>
      <c r="G196" s="149" t="s">
        <v>211</v>
      </c>
      <c r="H196" s="149">
        <v>8</v>
      </c>
      <c r="I196" s="150">
        <v>425</v>
      </c>
      <c r="J196" s="149" t="s">
        <v>350</v>
      </c>
      <c r="K196" s="149" t="s">
        <v>350</v>
      </c>
      <c r="L196" s="149" t="s">
        <v>350</v>
      </c>
      <c r="M196" s="149" t="s">
        <v>350</v>
      </c>
      <c r="N196" s="149" t="s">
        <v>350</v>
      </c>
      <c r="O196" s="149" t="s">
        <v>350</v>
      </c>
      <c r="P196" s="149" t="s">
        <v>350</v>
      </c>
      <c r="Q196" s="149" t="s">
        <v>350</v>
      </c>
      <c r="R196" s="149" t="s">
        <v>350</v>
      </c>
      <c r="S196" s="149" t="s">
        <v>350</v>
      </c>
      <c r="T196" s="149" t="s">
        <v>350</v>
      </c>
      <c r="U196" s="149" t="s">
        <v>350</v>
      </c>
      <c r="V196" s="150">
        <v>700</v>
      </c>
      <c r="W196" s="150">
        <v>570</v>
      </c>
      <c r="X196" s="150">
        <v>415</v>
      </c>
      <c r="Y196" s="150">
        <v>400</v>
      </c>
      <c r="Z196" s="150">
        <v>400</v>
      </c>
      <c r="AA196" s="150">
        <v>400</v>
      </c>
      <c r="AB196" s="150">
        <v>400</v>
      </c>
      <c r="AC196" s="150">
        <v>475</v>
      </c>
      <c r="AD196" s="150">
        <v>3760</v>
      </c>
      <c r="AE196" s="150">
        <v>3760</v>
      </c>
      <c r="AF196" s="150">
        <v>700</v>
      </c>
      <c r="AG196" s="150">
        <v>3060</v>
      </c>
      <c r="AH196" s="149" t="s">
        <v>248</v>
      </c>
      <c r="AI196" s="149">
        <v>8</v>
      </c>
      <c r="AJ196" s="149" t="s">
        <v>516</v>
      </c>
    </row>
    <row r="197" spans="1:36">
      <c r="A197" s="149" t="s">
        <v>844</v>
      </c>
      <c r="B197" s="149" t="s">
        <v>574</v>
      </c>
      <c r="C197" s="149" t="s">
        <v>510</v>
      </c>
      <c r="D197" s="149" t="s">
        <v>628</v>
      </c>
      <c r="E197" s="149">
        <v>14</v>
      </c>
      <c r="F197" s="149" t="s">
        <v>514</v>
      </c>
      <c r="G197" s="149" t="s">
        <v>243</v>
      </c>
      <c r="H197" s="149">
        <v>5</v>
      </c>
      <c r="I197" s="150">
        <v>632.33333333333337</v>
      </c>
      <c r="J197" s="149" t="s">
        <v>248</v>
      </c>
      <c r="K197" s="149" t="s">
        <v>350</v>
      </c>
      <c r="L197" s="149" t="s">
        <v>350</v>
      </c>
      <c r="M197" s="149" t="s">
        <v>350</v>
      </c>
      <c r="N197" s="149" t="s">
        <v>350</v>
      </c>
      <c r="O197" s="149" t="s">
        <v>350</v>
      </c>
      <c r="P197" s="149" t="s">
        <v>350</v>
      </c>
      <c r="Q197" s="149" t="s">
        <v>350</v>
      </c>
      <c r="R197" s="149" t="s">
        <v>350</v>
      </c>
      <c r="S197" s="149" t="s">
        <v>350</v>
      </c>
      <c r="T197" s="149" t="s">
        <v>350</v>
      </c>
      <c r="U197" s="149" t="s">
        <v>350</v>
      </c>
      <c r="V197" s="149" t="s">
        <v>350</v>
      </c>
      <c r="W197" s="149" t="s">
        <v>350</v>
      </c>
      <c r="X197" s="150">
        <v>1053</v>
      </c>
      <c r="Y197" s="150">
        <v>798</v>
      </c>
      <c r="Z197" s="150">
        <v>623</v>
      </c>
      <c r="AA197" s="150">
        <v>668</v>
      </c>
      <c r="AB197" s="150">
        <v>606</v>
      </c>
      <c r="AC197" s="149" t="s">
        <v>350</v>
      </c>
      <c r="AD197" s="150">
        <v>3748</v>
      </c>
      <c r="AE197" s="150">
        <v>3748</v>
      </c>
      <c r="AF197" s="150">
        <v>0</v>
      </c>
      <c r="AG197" s="150">
        <v>3748</v>
      </c>
      <c r="AH197" s="149" t="s">
        <v>247</v>
      </c>
      <c r="AI197" s="149">
        <v>5</v>
      </c>
      <c r="AJ197" s="149" t="s">
        <v>516</v>
      </c>
    </row>
    <row r="198" spans="1:36">
      <c r="A198" s="149" t="s">
        <v>846</v>
      </c>
      <c r="B198" s="149" t="s">
        <v>509</v>
      </c>
      <c r="C198" s="149" t="s">
        <v>510</v>
      </c>
      <c r="D198" s="149" t="s">
        <v>619</v>
      </c>
      <c r="E198" s="149">
        <v>25</v>
      </c>
      <c r="F198" s="149" t="s">
        <v>567</v>
      </c>
      <c r="G198" s="149" t="s">
        <v>245</v>
      </c>
      <c r="H198" s="149">
        <v>4</v>
      </c>
      <c r="I198" s="150">
        <v>760</v>
      </c>
      <c r="J198" s="149" t="s">
        <v>350</v>
      </c>
      <c r="K198" s="149" t="s">
        <v>350</v>
      </c>
      <c r="L198" s="149" t="s">
        <v>350</v>
      </c>
      <c r="M198" s="149" t="s">
        <v>350</v>
      </c>
      <c r="N198" s="149" t="s">
        <v>350</v>
      </c>
      <c r="O198" s="149" t="s">
        <v>350</v>
      </c>
      <c r="P198" s="149" t="s">
        <v>350</v>
      </c>
      <c r="Q198" s="149" t="s">
        <v>350</v>
      </c>
      <c r="R198" s="149" t="s">
        <v>350</v>
      </c>
      <c r="S198" s="149" t="s">
        <v>350</v>
      </c>
      <c r="T198" s="149" t="s">
        <v>350</v>
      </c>
      <c r="U198" s="149" t="s">
        <v>350</v>
      </c>
      <c r="V198" s="149" t="s">
        <v>350</v>
      </c>
      <c r="W198" s="149" t="s">
        <v>350</v>
      </c>
      <c r="X198" s="149" t="s">
        <v>350</v>
      </c>
      <c r="Y198" s="149" t="s">
        <v>350</v>
      </c>
      <c r="Z198" s="150">
        <v>1380</v>
      </c>
      <c r="AA198" s="150">
        <v>780</v>
      </c>
      <c r="AB198" s="150">
        <v>750</v>
      </c>
      <c r="AC198" s="150">
        <v>750</v>
      </c>
      <c r="AD198" s="150">
        <v>3660</v>
      </c>
      <c r="AE198" s="150">
        <v>3660</v>
      </c>
      <c r="AF198" s="150">
        <v>0</v>
      </c>
      <c r="AG198" s="150">
        <v>3660</v>
      </c>
      <c r="AH198" s="149" t="s">
        <v>248</v>
      </c>
      <c r="AI198" s="149">
        <v>4</v>
      </c>
      <c r="AJ198" s="149" t="s">
        <v>516</v>
      </c>
    </row>
    <row r="199" spans="1:36">
      <c r="A199" s="149" t="s">
        <v>847</v>
      </c>
      <c r="B199" s="149" t="s">
        <v>509</v>
      </c>
      <c r="C199" s="149" t="s">
        <v>690</v>
      </c>
      <c r="D199" s="149" t="s">
        <v>350</v>
      </c>
      <c r="E199" s="149" t="s">
        <v>350</v>
      </c>
      <c r="F199" s="149" t="s">
        <v>716</v>
      </c>
      <c r="G199" s="149" t="s">
        <v>125</v>
      </c>
      <c r="H199" s="149">
        <v>28</v>
      </c>
      <c r="I199" s="150">
        <v>306.66666666666669</v>
      </c>
      <c r="J199" s="149" t="s">
        <v>350</v>
      </c>
      <c r="K199" s="150">
        <v>320</v>
      </c>
      <c r="L199" s="150">
        <v>320</v>
      </c>
      <c r="M199" s="150">
        <v>320</v>
      </c>
      <c r="N199" s="150">
        <v>320</v>
      </c>
      <c r="O199" s="150">
        <v>320</v>
      </c>
      <c r="P199" s="150">
        <v>300</v>
      </c>
      <c r="Q199" s="150">
        <v>300</v>
      </c>
      <c r="R199" s="150">
        <v>300</v>
      </c>
      <c r="S199" s="150">
        <v>300</v>
      </c>
      <c r="T199" s="150">
        <v>300</v>
      </c>
      <c r="U199" s="150">
        <v>300</v>
      </c>
      <c r="V199" s="150">
        <v>300</v>
      </c>
      <c r="W199" s="150">
        <v>300</v>
      </c>
      <c r="X199" s="150">
        <v>300</v>
      </c>
      <c r="Y199" s="150">
        <v>300</v>
      </c>
      <c r="Z199" s="150">
        <v>300</v>
      </c>
      <c r="AA199" s="150">
        <v>300</v>
      </c>
      <c r="AB199" s="150">
        <v>310</v>
      </c>
      <c r="AC199" s="150">
        <v>310</v>
      </c>
      <c r="AD199" s="150">
        <v>5820</v>
      </c>
      <c r="AE199" s="150">
        <v>3620</v>
      </c>
      <c r="AF199" s="150">
        <v>3700</v>
      </c>
      <c r="AG199" s="150">
        <v>2120</v>
      </c>
      <c r="AH199" s="149" t="s">
        <v>248</v>
      </c>
      <c r="AI199" s="149">
        <v>19</v>
      </c>
      <c r="AJ199" s="149" t="s">
        <v>516</v>
      </c>
    </row>
    <row r="200" spans="1:36">
      <c r="A200" s="149" t="s">
        <v>848</v>
      </c>
      <c r="B200" s="149" t="s">
        <v>509</v>
      </c>
      <c r="C200" s="149" t="s">
        <v>510</v>
      </c>
      <c r="D200" s="149" t="s">
        <v>512</v>
      </c>
      <c r="E200" s="149">
        <v>2</v>
      </c>
      <c r="F200" s="149" t="s">
        <v>567</v>
      </c>
      <c r="G200" s="149" t="s">
        <v>208</v>
      </c>
      <c r="H200" s="149">
        <v>11</v>
      </c>
      <c r="I200" s="150">
        <v>407.12333333333328</v>
      </c>
      <c r="J200" s="149" t="s">
        <v>350</v>
      </c>
      <c r="K200" s="149" t="s">
        <v>350</v>
      </c>
      <c r="L200" s="149" t="s">
        <v>350</v>
      </c>
      <c r="M200" s="149" t="s">
        <v>350</v>
      </c>
      <c r="N200" s="149" t="s">
        <v>350</v>
      </c>
      <c r="O200" s="149" t="s">
        <v>350</v>
      </c>
      <c r="P200" s="149" t="s">
        <v>350</v>
      </c>
      <c r="Q200" s="149" t="s">
        <v>350</v>
      </c>
      <c r="R200" s="149" t="s">
        <v>350</v>
      </c>
      <c r="S200" s="149" t="s">
        <v>350</v>
      </c>
      <c r="T200" s="150">
        <v>440</v>
      </c>
      <c r="U200" s="150">
        <v>290</v>
      </c>
      <c r="V200" s="150">
        <v>290</v>
      </c>
      <c r="W200" s="150">
        <v>290</v>
      </c>
      <c r="X200" s="150">
        <v>305</v>
      </c>
      <c r="Y200" s="150">
        <v>290</v>
      </c>
      <c r="Z200" s="150">
        <v>440</v>
      </c>
      <c r="AA200" s="150">
        <v>440</v>
      </c>
      <c r="AB200" s="150">
        <v>341.37</v>
      </c>
      <c r="AC200" s="150">
        <v>440</v>
      </c>
      <c r="AD200" s="150">
        <v>3566.37</v>
      </c>
      <c r="AE200" s="150">
        <v>3566.37</v>
      </c>
      <c r="AF200" s="150">
        <v>1020</v>
      </c>
      <c r="AG200" s="150">
        <v>2546.37</v>
      </c>
      <c r="AH200" s="149" t="s">
        <v>248</v>
      </c>
      <c r="AI200" s="149">
        <v>10</v>
      </c>
      <c r="AJ200" s="149" t="s">
        <v>516</v>
      </c>
    </row>
    <row r="201" spans="1:36">
      <c r="A201" s="149" t="s">
        <v>849</v>
      </c>
      <c r="B201" s="149" t="s">
        <v>509</v>
      </c>
      <c r="C201" s="149" t="s">
        <v>690</v>
      </c>
      <c r="D201" s="149" t="s">
        <v>350</v>
      </c>
      <c r="E201" s="149" t="s">
        <v>350</v>
      </c>
      <c r="F201" s="149" t="s">
        <v>716</v>
      </c>
      <c r="G201" s="149" t="s">
        <v>210</v>
      </c>
      <c r="H201" s="149">
        <v>9</v>
      </c>
      <c r="I201" s="150">
        <v>400</v>
      </c>
      <c r="J201" s="149" t="s">
        <v>350</v>
      </c>
      <c r="K201" s="149" t="s">
        <v>350</v>
      </c>
      <c r="L201" s="149" t="s">
        <v>350</v>
      </c>
      <c r="M201" s="149" t="s">
        <v>350</v>
      </c>
      <c r="N201" s="149" t="s">
        <v>350</v>
      </c>
      <c r="O201" s="149" t="s">
        <v>350</v>
      </c>
      <c r="P201" s="149" t="s">
        <v>350</v>
      </c>
      <c r="Q201" s="149" t="s">
        <v>350</v>
      </c>
      <c r="R201" s="149" t="s">
        <v>350</v>
      </c>
      <c r="S201" s="149" t="s">
        <v>350</v>
      </c>
      <c r="T201" s="149" t="s">
        <v>350</v>
      </c>
      <c r="U201" s="150">
        <v>350</v>
      </c>
      <c r="V201" s="150">
        <v>350</v>
      </c>
      <c r="W201" s="150">
        <v>400</v>
      </c>
      <c r="X201" s="150">
        <v>400</v>
      </c>
      <c r="Y201" s="150">
        <v>400</v>
      </c>
      <c r="Z201" s="150">
        <v>400</v>
      </c>
      <c r="AA201" s="150">
        <v>400</v>
      </c>
      <c r="AB201" s="150">
        <v>400</v>
      </c>
      <c r="AC201" s="150">
        <v>400</v>
      </c>
      <c r="AD201" s="150">
        <v>3500</v>
      </c>
      <c r="AE201" s="150">
        <v>3500</v>
      </c>
      <c r="AF201" s="150">
        <v>700</v>
      </c>
      <c r="AG201" s="150">
        <v>2800</v>
      </c>
      <c r="AH201" s="149" t="s">
        <v>248</v>
      </c>
      <c r="AI201" s="149">
        <v>9</v>
      </c>
      <c r="AJ201" s="149" t="s">
        <v>516</v>
      </c>
    </row>
    <row r="202" spans="1:36">
      <c r="A202" s="149" t="s">
        <v>850</v>
      </c>
      <c r="B202" s="149" t="s">
        <v>574</v>
      </c>
      <c r="C202" s="149" t="s">
        <v>510</v>
      </c>
      <c r="D202" s="149" t="s">
        <v>512</v>
      </c>
      <c r="E202" s="149">
        <v>4</v>
      </c>
      <c r="F202" s="149" t="s">
        <v>575</v>
      </c>
      <c r="G202" s="149" t="s">
        <v>128</v>
      </c>
      <c r="H202" s="149">
        <v>21</v>
      </c>
      <c r="I202" s="150">
        <v>400</v>
      </c>
      <c r="J202" s="149" t="s">
        <v>245</v>
      </c>
      <c r="K202" s="150">
        <v>395</v>
      </c>
      <c r="L202" s="150">
        <v>395</v>
      </c>
      <c r="M202" s="150">
        <v>395</v>
      </c>
      <c r="N202" s="150">
        <v>395</v>
      </c>
      <c r="O202" s="150">
        <v>395</v>
      </c>
      <c r="P202" s="150">
        <v>395</v>
      </c>
      <c r="Q202" s="150">
        <v>400</v>
      </c>
      <c r="R202" s="150">
        <v>400</v>
      </c>
      <c r="S202" s="150">
        <v>400</v>
      </c>
      <c r="T202" s="150">
        <v>655</v>
      </c>
      <c r="U202" s="150">
        <v>400</v>
      </c>
      <c r="V202" s="150">
        <v>400</v>
      </c>
      <c r="W202" s="150">
        <v>400</v>
      </c>
      <c r="X202" s="150">
        <v>400</v>
      </c>
      <c r="Y202" s="150">
        <v>400</v>
      </c>
      <c r="Z202" s="149" t="s">
        <v>350</v>
      </c>
      <c r="AA202" s="149" t="s">
        <v>350</v>
      </c>
      <c r="AB202" s="149" t="s">
        <v>350</v>
      </c>
      <c r="AC202" s="149" t="s">
        <v>350</v>
      </c>
      <c r="AD202" s="150">
        <v>6225</v>
      </c>
      <c r="AE202" s="150">
        <v>3455</v>
      </c>
      <c r="AF202" s="150">
        <v>5025</v>
      </c>
      <c r="AG202" s="150">
        <v>1200</v>
      </c>
      <c r="AH202" s="149" t="s">
        <v>244</v>
      </c>
      <c r="AI202" s="149">
        <v>15</v>
      </c>
      <c r="AJ202" s="149" t="s">
        <v>517</v>
      </c>
    </row>
    <row r="203" spans="1:36">
      <c r="A203" s="149" t="s">
        <v>851</v>
      </c>
      <c r="B203" s="149" t="s">
        <v>574</v>
      </c>
      <c r="C203" s="149" t="s">
        <v>644</v>
      </c>
      <c r="D203" s="149" t="s">
        <v>350</v>
      </c>
      <c r="E203" s="149" t="s">
        <v>350</v>
      </c>
      <c r="F203" s="149" t="s">
        <v>647</v>
      </c>
      <c r="G203" s="149" t="s">
        <v>769</v>
      </c>
      <c r="H203" s="149">
        <v>47</v>
      </c>
      <c r="I203" s="150">
        <v>285</v>
      </c>
      <c r="J203" s="149" t="s">
        <v>634</v>
      </c>
      <c r="K203" s="150">
        <v>335</v>
      </c>
      <c r="L203" s="150">
        <v>275</v>
      </c>
      <c r="M203" s="150">
        <v>275</v>
      </c>
      <c r="N203" s="150">
        <v>275</v>
      </c>
      <c r="O203" s="150">
        <v>275</v>
      </c>
      <c r="P203" s="150">
        <v>275</v>
      </c>
      <c r="Q203" s="150">
        <v>275</v>
      </c>
      <c r="R203" s="150">
        <v>275</v>
      </c>
      <c r="S203" s="150">
        <v>285</v>
      </c>
      <c r="T203" s="150">
        <v>285</v>
      </c>
      <c r="U203" s="150">
        <v>285</v>
      </c>
      <c r="V203" s="150">
        <v>285</v>
      </c>
      <c r="W203" s="150">
        <v>285</v>
      </c>
      <c r="X203" s="150">
        <v>315</v>
      </c>
      <c r="Y203" s="150">
        <v>285</v>
      </c>
      <c r="Z203" s="150">
        <v>285</v>
      </c>
      <c r="AA203" s="150">
        <v>285</v>
      </c>
      <c r="AB203" s="150">
        <v>285</v>
      </c>
      <c r="AC203" s="150">
        <v>285</v>
      </c>
      <c r="AD203" s="150">
        <v>5425</v>
      </c>
      <c r="AE203" s="150">
        <v>3440</v>
      </c>
      <c r="AF203" s="150">
        <v>3400</v>
      </c>
      <c r="AG203" s="150">
        <v>2025</v>
      </c>
      <c r="AH203" s="149" t="s">
        <v>248</v>
      </c>
      <c r="AI203" s="149">
        <v>19</v>
      </c>
      <c r="AJ203" s="149" t="s">
        <v>516</v>
      </c>
    </row>
    <row r="204" spans="1:36">
      <c r="A204" s="149" t="s">
        <v>852</v>
      </c>
      <c r="B204" s="149" t="s">
        <v>574</v>
      </c>
      <c r="C204" s="149" t="s">
        <v>690</v>
      </c>
      <c r="D204" s="149" t="s">
        <v>350</v>
      </c>
      <c r="E204" s="149" t="s">
        <v>350</v>
      </c>
      <c r="F204" s="149" t="s">
        <v>647</v>
      </c>
      <c r="G204" s="149" t="s">
        <v>211</v>
      </c>
      <c r="H204" s="149">
        <v>6</v>
      </c>
      <c r="I204" s="150">
        <v>560</v>
      </c>
      <c r="J204" s="149" t="s">
        <v>247</v>
      </c>
      <c r="K204" s="149" t="s">
        <v>350</v>
      </c>
      <c r="L204" s="149" t="s">
        <v>350</v>
      </c>
      <c r="M204" s="149" t="s">
        <v>350</v>
      </c>
      <c r="N204" s="149" t="s">
        <v>350</v>
      </c>
      <c r="O204" s="149" t="s">
        <v>350</v>
      </c>
      <c r="P204" s="149" t="s">
        <v>350</v>
      </c>
      <c r="Q204" s="149" t="s">
        <v>350</v>
      </c>
      <c r="R204" s="149" t="s">
        <v>350</v>
      </c>
      <c r="S204" s="149" t="s">
        <v>350</v>
      </c>
      <c r="T204" s="149" t="s">
        <v>350</v>
      </c>
      <c r="U204" s="149" t="s">
        <v>350</v>
      </c>
      <c r="V204" s="150">
        <v>640</v>
      </c>
      <c r="W204" s="150">
        <v>425</v>
      </c>
      <c r="X204" s="150">
        <v>595</v>
      </c>
      <c r="Y204" s="150">
        <v>700</v>
      </c>
      <c r="Z204" s="150">
        <v>420</v>
      </c>
      <c r="AA204" s="150">
        <v>560</v>
      </c>
      <c r="AB204" s="149" t="s">
        <v>350</v>
      </c>
      <c r="AC204" s="149" t="s">
        <v>350</v>
      </c>
      <c r="AD204" s="150">
        <v>3340</v>
      </c>
      <c r="AE204" s="150">
        <v>3340</v>
      </c>
      <c r="AF204" s="150">
        <v>640</v>
      </c>
      <c r="AG204" s="150">
        <v>2700</v>
      </c>
      <c r="AH204" s="149" t="s">
        <v>246</v>
      </c>
      <c r="AI204" s="149">
        <v>6</v>
      </c>
      <c r="AJ204" s="149" t="s">
        <v>517</v>
      </c>
    </row>
    <row r="205" spans="1:36">
      <c r="A205" s="149" t="s">
        <v>853</v>
      </c>
      <c r="B205" s="149" t="s">
        <v>19</v>
      </c>
      <c r="C205" s="149" t="s">
        <v>510</v>
      </c>
      <c r="D205" s="149" t="s">
        <v>350</v>
      </c>
      <c r="E205" s="149">
        <v>15</v>
      </c>
      <c r="F205" s="149" t="s">
        <v>514</v>
      </c>
      <c r="G205" s="149" t="s">
        <v>247</v>
      </c>
      <c r="H205" s="149">
        <v>2</v>
      </c>
      <c r="I205" s="150">
        <v>1662.5</v>
      </c>
      <c r="J205" s="149" t="s">
        <v>350</v>
      </c>
      <c r="K205" s="149" t="s">
        <v>350</v>
      </c>
      <c r="L205" s="149" t="s">
        <v>350</v>
      </c>
      <c r="M205" s="149" t="s">
        <v>350</v>
      </c>
      <c r="N205" s="149" t="s">
        <v>350</v>
      </c>
      <c r="O205" s="149" t="s">
        <v>350</v>
      </c>
      <c r="P205" s="149" t="s">
        <v>350</v>
      </c>
      <c r="Q205" s="149" t="s">
        <v>350</v>
      </c>
      <c r="R205" s="149" t="s">
        <v>350</v>
      </c>
      <c r="S205" s="149" t="s">
        <v>350</v>
      </c>
      <c r="T205" s="149" t="s">
        <v>350</v>
      </c>
      <c r="U205" s="149" t="s">
        <v>350</v>
      </c>
      <c r="V205" s="149" t="s">
        <v>350</v>
      </c>
      <c r="W205" s="149" t="s">
        <v>350</v>
      </c>
      <c r="X205" s="149" t="s">
        <v>350</v>
      </c>
      <c r="Y205" s="149" t="s">
        <v>350</v>
      </c>
      <c r="Z205" s="149" t="s">
        <v>350</v>
      </c>
      <c r="AA205" s="149" t="s">
        <v>350</v>
      </c>
      <c r="AB205" s="150">
        <v>2360</v>
      </c>
      <c r="AC205" s="150">
        <v>965</v>
      </c>
      <c r="AD205" s="150">
        <v>3325</v>
      </c>
      <c r="AE205" s="150">
        <v>3325</v>
      </c>
      <c r="AF205" s="150">
        <v>0</v>
      </c>
      <c r="AG205" s="150">
        <v>3325</v>
      </c>
      <c r="AH205" s="149" t="s">
        <v>248</v>
      </c>
      <c r="AI205" s="149">
        <v>2</v>
      </c>
      <c r="AJ205" s="149" t="s">
        <v>516</v>
      </c>
    </row>
    <row r="206" spans="1:36">
      <c r="A206" s="149" t="s">
        <v>855</v>
      </c>
      <c r="B206" s="149" t="s">
        <v>509</v>
      </c>
      <c r="C206" s="149" t="s">
        <v>510</v>
      </c>
      <c r="D206" s="149" t="s">
        <v>628</v>
      </c>
      <c r="E206" s="149">
        <v>10</v>
      </c>
      <c r="F206" s="149" t="s">
        <v>514</v>
      </c>
      <c r="G206" s="149" t="s">
        <v>243</v>
      </c>
      <c r="H206" s="149">
        <v>6</v>
      </c>
      <c r="I206" s="150">
        <v>585.33333333333337</v>
      </c>
      <c r="J206" s="149" t="s">
        <v>350</v>
      </c>
      <c r="K206" s="149" t="s">
        <v>350</v>
      </c>
      <c r="L206" s="149" t="s">
        <v>350</v>
      </c>
      <c r="M206" s="149" t="s">
        <v>350</v>
      </c>
      <c r="N206" s="149" t="s">
        <v>350</v>
      </c>
      <c r="O206" s="149" t="s">
        <v>350</v>
      </c>
      <c r="P206" s="149" t="s">
        <v>350</v>
      </c>
      <c r="Q206" s="149" t="s">
        <v>350</v>
      </c>
      <c r="R206" s="149" t="s">
        <v>350</v>
      </c>
      <c r="S206" s="149" t="s">
        <v>350</v>
      </c>
      <c r="T206" s="149" t="s">
        <v>350</v>
      </c>
      <c r="U206" s="149" t="s">
        <v>350</v>
      </c>
      <c r="V206" s="149" t="s">
        <v>350</v>
      </c>
      <c r="W206" s="149" t="s">
        <v>350</v>
      </c>
      <c r="X206" s="150">
        <v>668</v>
      </c>
      <c r="Y206" s="150">
        <v>390</v>
      </c>
      <c r="Z206" s="150">
        <v>464</v>
      </c>
      <c r="AA206" s="150">
        <v>544</v>
      </c>
      <c r="AB206" s="150">
        <v>606</v>
      </c>
      <c r="AC206" s="150">
        <v>606</v>
      </c>
      <c r="AD206" s="150">
        <v>3278</v>
      </c>
      <c r="AE206" s="150">
        <v>3278</v>
      </c>
      <c r="AF206" s="150">
        <v>0</v>
      </c>
      <c r="AG206" s="150">
        <v>3278</v>
      </c>
      <c r="AH206" s="149" t="s">
        <v>248</v>
      </c>
      <c r="AI206" s="149">
        <v>6</v>
      </c>
      <c r="AJ206" s="149" t="s">
        <v>516</v>
      </c>
    </row>
    <row r="207" spans="1:36">
      <c r="A207" s="149" t="s">
        <v>856</v>
      </c>
      <c r="B207" s="149" t="s">
        <v>574</v>
      </c>
      <c r="C207" s="149" t="s">
        <v>644</v>
      </c>
      <c r="D207" s="149" t="s">
        <v>350</v>
      </c>
      <c r="E207" s="149" t="s">
        <v>350</v>
      </c>
      <c r="F207" s="149" t="s">
        <v>647</v>
      </c>
      <c r="G207" s="149" t="s">
        <v>646</v>
      </c>
      <c r="H207" s="149">
        <v>63</v>
      </c>
      <c r="I207" s="150">
        <v>285</v>
      </c>
      <c r="J207" s="149" t="s">
        <v>634</v>
      </c>
      <c r="K207" s="150">
        <v>295</v>
      </c>
      <c r="L207" s="150">
        <v>250</v>
      </c>
      <c r="M207" s="150">
        <v>250</v>
      </c>
      <c r="N207" s="150">
        <v>250</v>
      </c>
      <c r="O207" s="150">
        <v>250</v>
      </c>
      <c r="P207" s="150">
        <v>250</v>
      </c>
      <c r="Q207" s="150">
        <v>250</v>
      </c>
      <c r="R207" s="150">
        <v>250</v>
      </c>
      <c r="S207" s="150">
        <v>250</v>
      </c>
      <c r="T207" s="150">
        <v>250</v>
      </c>
      <c r="U207" s="150">
        <v>250</v>
      </c>
      <c r="V207" s="150">
        <v>250</v>
      </c>
      <c r="W207" s="150">
        <v>285</v>
      </c>
      <c r="X207" s="150">
        <v>300</v>
      </c>
      <c r="Y207" s="150">
        <v>285</v>
      </c>
      <c r="Z207" s="150">
        <v>285</v>
      </c>
      <c r="AA207" s="150">
        <v>285</v>
      </c>
      <c r="AB207" s="150">
        <v>285</v>
      </c>
      <c r="AC207" s="150">
        <v>285</v>
      </c>
      <c r="AD207" s="150">
        <v>5055</v>
      </c>
      <c r="AE207" s="150">
        <v>3260</v>
      </c>
      <c r="AF207" s="150">
        <v>3045</v>
      </c>
      <c r="AG207" s="150">
        <v>2010</v>
      </c>
      <c r="AH207" s="149" t="s">
        <v>248</v>
      </c>
      <c r="AI207" s="149">
        <v>19</v>
      </c>
      <c r="AJ207" s="149" t="s">
        <v>516</v>
      </c>
    </row>
    <row r="208" spans="1:36">
      <c r="A208" s="149" t="s">
        <v>858</v>
      </c>
      <c r="B208" s="149" t="s">
        <v>509</v>
      </c>
      <c r="C208" s="149" t="s">
        <v>510</v>
      </c>
      <c r="D208" s="149" t="s">
        <v>512</v>
      </c>
      <c r="E208" s="149">
        <v>4</v>
      </c>
      <c r="F208" s="149" t="s">
        <v>567</v>
      </c>
      <c r="G208" s="149" t="s">
        <v>210</v>
      </c>
      <c r="H208" s="149">
        <v>9</v>
      </c>
      <c r="I208" s="150">
        <v>400</v>
      </c>
      <c r="J208" s="149" t="s">
        <v>350</v>
      </c>
      <c r="K208" s="149" t="s">
        <v>350</v>
      </c>
      <c r="L208" s="149" t="s">
        <v>350</v>
      </c>
      <c r="M208" s="149" t="s">
        <v>350</v>
      </c>
      <c r="N208" s="149" t="s">
        <v>350</v>
      </c>
      <c r="O208" s="149" t="s">
        <v>350</v>
      </c>
      <c r="P208" s="149" t="s">
        <v>350</v>
      </c>
      <c r="Q208" s="149" t="s">
        <v>350</v>
      </c>
      <c r="R208" s="149" t="s">
        <v>350</v>
      </c>
      <c r="S208" s="149" t="s">
        <v>350</v>
      </c>
      <c r="T208" s="149" t="s">
        <v>350</v>
      </c>
      <c r="U208" s="150">
        <v>400</v>
      </c>
      <c r="V208" s="150">
        <v>325</v>
      </c>
      <c r="W208" s="150">
        <v>325</v>
      </c>
      <c r="X208" s="150">
        <v>415</v>
      </c>
      <c r="Y208" s="150">
        <v>250</v>
      </c>
      <c r="Z208" s="150">
        <v>325</v>
      </c>
      <c r="AA208" s="150">
        <v>400</v>
      </c>
      <c r="AB208" s="150">
        <v>400</v>
      </c>
      <c r="AC208" s="150">
        <v>400</v>
      </c>
      <c r="AD208" s="150">
        <v>3240</v>
      </c>
      <c r="AE208" s="150">
        <v>3240</v>
      </c>
      <c r="AF208" s="150">
        <v>725</v>
      </c>
      <c r="AG208" s="150">
        <v>2515</v>
      </c>
      <c r="AH208" s="149" t="s">
        <v>248</v>
      </c>
      <c r="AI208" s="149">
        <v>9</v>
      </c>
      <c r="AJ208" s="149" t="s">
        <v>516</v>
      </c>
    </row>
    <row r="209" spans="1:36">
      <c r="A209" s="149" t="s">
        <v>859</v>
      </c>
      <c r="B209" s="149" t="s">
        <v>509</v>
      </c>
      <c r="C209" s="149" t="s">
        <v>510</v>
      </c>
      <c r="D209" s="149" t="s">
        <v>619</v>
      </c>
      <c r="E209" s="149">
        <v>10</v>
      </c>
      <c r="F209" s="149" t="s">
        <v>567</v>
      </c>
      <c r="G209" s="149" t="s">
        <v>209</v>
      </c>
      <c r="H209" s="149">
        <v>10</v>
      </c>
      <c r="I209" s="150">
        <v>350</v>
      </c>
      <c r="J209" s="149" t="s">
        <v>350</v>
      </c>
      <c r="K209" s="149" t="s">
        <v>350</v>
      </c>
      <c r="L209" s="149" t="s">
        <v>350</v>
      </c>
      <c r="M209" s="149" t="s">
        <v>350</v>
      </c>
      <c r="N209" s="149" t="s">
        <v>350</v>
      </c>
      <c r="O209" s="149" t="s">
        <v>350</v>
      </c>
      <c r="P209" s="149" t="s">
        <v>350</v>
      </c>
      <c r="Q209" s="149" t="s">
        <v>350</v>
      </c>
      <c r="R209" s="149" t="s">
        <v>350</v>
      </c>
      <c r="S209" s="149" t="s">
        <v>350</v>
      </c>
      <c r="T209" s="150">
        <v>595</v>
      </c>
      <c r="U209" s="149" t="s">
        <v>350</v>
      </c>
      <c r="V209" s="149" t="s">
        <v>350</v>
      </c>
      <c r="W209" s="150">
        <v>565</v>
      </c>
      <c r="X209" s="150">
        <v>315</v>
      </c>
      <c r="Y209" s="150">
        <v>350</v>
      </c>
      <c r="Z209" s="150">
        <v>350</v>
      </c>
      <c r="AA209" s="150">
        <v>350</v>
      </c>
      <c r="AB209" s="150">
        <v>350</v>
      </c>
      <c r="AC209" s="150">
        <v>350</v>
      </c>
      <c r="AD209" s="150">
        <v>3225</v>
      </c>
      <c r="AE209" s="150">
        <v>3225</v>
      </c>
      <c r="AF209" s="150">
        <v>595</v>
      </c>
      <c r="AG209" s="150">
        <v>2630</v>
      </c>
      <c r="AH209" s="149" t="s">
        <v>248</v>
      </c>
      <c r="AI209" s="149">
        <v>8</v>
      </c>
      <c r="AJ209" s="149" t="s">
        <v>516</v>
      </c>
    </row>
    <row r="210" spans="1:36">
      <c r="A210" s="149" t="s">
        <v>860</v>
      </c>
      <c r="B210" s="149" t="s">
        <v>509</v>
      </c>
      <c r="C210" s="149" t="s">
        <v>510</v>
      </c>
      <c r="D210" s="149" t="s">
        <v>619</v>
      </c>
      <c r="E210" s="149">
        <v>12</v>
      </c>
      <c r="F210" s="149" t="s">
        <v>567</v>
      </c>
      <c r="G210" s="149" t="s">
        <v>242</v>
      </c>
      <c r="H210" s="149">
        <v>7</v>
      </c>
      <c r="I210" s="150">
        <v>420</v>
      </c>
      <c r="J210" s="149" t="s">
        <v>350</v>
      </c>
      <c r="K210" s="149" t="s">
        <v>350</v>
      </c>
      <c r="L210" s="149" t="s">
        <v>350</v>
      </c>
      <c r="M210" s="149" t="s">
        <v>350</v>
      </c>
      <c r="N210" s="149" t="s">
        <v>350</v>
      </c>
      <c r="O210" s="149" t="s">
        <v>350</v>
      </c>
      <c r="P210" s="149" t="s">
        <v>350</v>
      </c>
      <c r="Q210" s="149" t="s">
        <v>350</v>
      </c>
      <c r="R210" s="149" t="s">
        <v>350</v>
      </c>
      <c r="S210" s="149" t="s">
        <v>350</v>
      </c>
      <c r="T210" s="149" t="s">
        <v>350</v>
      </c>
      <c r="U210" s="149" t="s">
        <v>350</v>
      </c>
      <c r="V210" s="149" t="s">
        <v>350</v>
      </c>
      <c r="W210" s="150">
        <v>630</v>
      </c>
      <c r="X210" s="150">
        <v>420</v>
      </c>
      <c r="Y210" s="150">
        <v>455</v>
      </c>
      <c r="Z210" s="150">
        <v>455</v>
      </c>
      <c r="AA210" s="150">
        <v>420</v>
      </c>
      <c r="AB210" s="150">
        <v>420</v>
      </c>
      <c r="AC210" s="150">
        <v>420</v>
      </c>
      <c r="AD210" s="150">
        <v>3220</v>
      </c>
      <c r="AE210" s="150">
        <v>3220</v>
      </c>
      <c r="AF210" s="150">
        <v>0</v>
      </c>
      <c r="AG210" s="150">
        <v>3220</v>
      </c>
      <c r="AH210" s="149" t="s">
        <v>248</v>
      </c>
      <c r="AI210" s="149">
        <v>7</v>
      </c>
      <c r="AJ210" s="149" t="s">
        <v>516</v>
      </c>
    </row>
    <row r="211" spans="1:36">
      <c r="A211" s="149" t="s">
        <v>861</v>
      </c>
      <c r="B211" s="149" t="s">
        <v>574</v>
      </c>
      <c r="C211" s="149" t="s">
        <v>510</v>
      </c>
      <c r="D211" s="149" t="s">
        <v>628</v>
      </c>
      <c r="E211" s="149">
        <v>9</v>
      </c>
      <c r="F211" s="149" t="s">
        <v>575</v>
      </c>
      <c r="G211" s="149" t="s">
        <v>211</v>
      </c>
      <c r="H211" s="149">
        <v>6</v>
      </c>
      <c r="I211" s="150">
        <v>626.66666666666663</v>
      </c>
      <c r="J211" s="149" t="s">
        <v>247</v>
      </c>
      <c r="K211" s="149" t="s">
        <v>350</v>
      </c>
      <c r="L211" s="149" t="s">
        <v>350</v>
      </c>
      <c r="M211" s="149" t="s">
        <v>350</v>
      </c>
      <c r="N211" s="149" t="s">
        <v>350</v>
      </c>
      <c r="O211" s="149" t="s">
        <v>350</v>
      </c>
      <c r="P211" s="149" t="s">
        <v>350</v>
      </c>
      <c r="Q211" s="149" t="s">
        <v>350</v>
      </c>
      <c r="R211" s="149" t="s">
        <v>350</v>
      </c>
      <c r="S211" s="149" t="s">
        <v>350</v>
      </c>
      <c r="T211" s="149" t="s">
        <v>350</v>
      </c>
      <c r="U211" s="149" t="s">
        <v>350</v>
      </c>
      <c r="V211" s="150">
        <v>973</v>
      </c>
      <c r="W211" s="150">
        <v>-183</v>
      </c>
      <c r="X211" s="150">
        <v>453</v>
      </c>
      <c r="Y211" s="150">
        <v>690</v>
      </c>
      <c r="Z211" s="150">
        <v>595</v>
      </c>
      <c r="AA211" s="150">
        <v>595</v>
      </c>
      <c r="AB211" s="149" t="s">
        <v>350</v>
      </c>
      <c r="AC211" s="149" t="s">
        <v>350</v>
      </c>
      <c r="AD211" s="150">
        <v>3123</v>
      </c>
      <c r="AE211" s="150">
        <v>3123</v>
      </c>
      <c r="AF211" s="150">
        <v>973</v>
      </c>
      <c r="AG211" s="150">
        <v>2150</v>
      </c>
      <c r="AH211" s="149" t="s">
        <v>246</v>
      </c>
      <c r="AI211" s="149">
        <v>6</v>
      </c>
      <c r="AJ211" s="149" t="s">
        <v>517</v>
      </c>
    </row>
    <row r="212" spans="1:36">
      <c r="A212" s="149" t="s">
        <v>862</v>
      </c>
      <c r="B212" s="149" t="s">
        <v>574</v>
      </c>
      <c r="C212" s="149" t="s">
        <v>510</v>
      </c>
      <c r="D212" s="149" t="s">
        <v>628</v>
      </c>
      <c r="E212" s="149">
        <v>8</v>
      </c>
      <c r="F212" s="149" t="s">
        <v>575</v>
      </c>
      <c r="G212" s="149" t="s">
        <v>242</v>
      </c>
      <c r="H212" s="149">
        <v>4</v>
      </c>
      <c r="I212" s="150">
        <v>563.33333333333337</v>
      </c>
      <c r="J212" s="149" t="s">
        <v>246</v>
      </c>
      <c r="K212" s="149" t="s">
        <v>350</v>
      </c>
      <c r="L212" s="149" t="s">
        <v>350</v>
      </c>
      <c r="M212" s="149" t="s">
        <v>350</v>
      </c>
      <c r="N212" s="149" t="s">
        <v>350</v>
      </c>
      <c r="O212" s="149" t="s">
        <v>350</v>
      </c>
      <c r="P212" s="149" t="s">
        <v>350</v>
      </c>
      <c r="Q212" s="149" t="s">
        <v>350</v>
      </c>
      <c r="R212" s="149" t="s">
        <v>350</v>
      </c>
      <c r="S212" s="149" t="s">
        <v>350</v>
      </c>
      <c r="T212" s="149" t="s">
        <v>350</v>
      </c>
      <c r="U212" s="149" t="s">
        <v>350</v>
      </c>
      <c r="V212" s="149" t="s">
        <v>350</v>
      </c>
      <c r="W212" s="150">
        <v>1345</v>
      </c>
      <c r="X212" s="150">
        <v>745</v>
      </c>
      <c r="Y212" s="150">
        <v>295</v>
      </c>
      <c r="Z212" s="150">
        <v>650</v>
      </c>
      <c r="AA212" s="149" t="s">
        <v>350</v>
      </c>
      <c r="AB212" s="149" t="s">
        <v>350</v>
      </c>
      <c r="AC212" s="149" t="s">
        <v>350</v>
      </c>
      <c r="AD212" s="150">
        <v>3035</v>
      </c>
      <c r="AE212" s="150">
        <v>3035</v>
      </c>
      <c r="AF212" s="150">
        <v>0</v>
      </c>
      <c r="AG212" s="150">
        <v>3035</v>
      </c>
      <c r="AH212" s="149" t="s">
        <v>245</v>
      </c>
      <c r="AI212" s="149">
        <v>4</v>
      </c>
      <c r="AJ212" s="149" t="s">
        <v>517</v>
      </c>
    </row>
    <row r="213" spans="1:36">
      <c r="A213" s="149" t="s">
        <v>865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647</v>
      </c>
      <c r="G213" s="149" t="s">
        <v>202</v>
      </c>
      <c r="H213" s="149">
        <v>10</v>
      </c>
      <c r="I213" s="150">
        <v>471.66666666666669</v>
      </c>
      <c r="J213" s="149" t="s">
        <v>242</v>
      </c>
      <c r="K213" s="149" t="s">
        <v>350</v>
      </c>
      <c r="L213" s="149" t="s">
        <v>350</v>
      </c>
      <c r="M213" s="150">
        <v>460</v>
      </c>
      <c r="N213" s="149" t="s">
        <v>350</v>
      </c>
      <c r="O213" s="149" t="s">
        <v>350</v>
      </c>
      <c r="P213" s="150">
        <v>917.5</v>
      </c>
      <c r="Q213" s="150">
        <v>467.5</v>
      </c>
      <c r="R213" s="150">
        <v>467.5</v>
      </c>
      <c r="S213" s="150">
        <v>550</v>
      </c>
      <c r="T213" s="150">
        <v>550</v>
      </c>
      <c r="U213" s="150">
        <v>550</v>
      </c>
      <c r="V213" s="150">
        <v>775</v>
      </c>
      <c r="W213" s="149" t="s">
        <v>350</v>
      </c>
      <c r="X213" s="149" t="s">
        <v>350</v>
      </c>
      <c r="Y213" s="150">
        <v>90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50">
        <v>4827.5</v>
      </c>
      <c r="AE213" s="150">
        <v>2982.5</v>
      </c>
      <c r="AF213" s="150">
        <v>4737.5</v>
      </c>
      <c r="AG213" s="150">
        <v>90</v>
      </c>
      <c r="AH213" s="149" t="s">
        <v>244</v>
      </c>
      <c r="AI213" s="149">
        <v>9</v>
      </c>
      <c r="AJ213" s="149" t="s">
        <v>517</v>
      </c>
    </row>
    <row r="214" spans="1:36">
      <c r="A214" s="149" t="s">
        <v>866</v>
      </c>
      <c r="B214" s="149" t="s">
        <v>574</v>
      </c>
      <c r="C214" s="149" t="s">
        <v>510</v>
      </c>
      <c r="D214" s="149" t="s">
        <v>512</v>
      </c>
      <c r="E214" s="149">
        <v>5</v>
      </c>
      <c r="F214" s="149" t="s">
        <v>575</v>
      </c>
      <c r="G214" s="149" t="s">
        <v>200</v>
      </c>
      <c r="H214" s="149">
        <v>17</v>
      </c>
      <c r="I214" s="150">
        <v>446</v>
      </c>
      <c r="J214" s="149" t="s">
        <v>247</v>
      </c>
      <c r="K214" s="149" t="s">
        <v>350</v>
      </c>
      <c r="L214" s="149" t="s">
        <v>350</v>
      </c>
      <c r="M214" s="149" t="s">
        <v>350</v>
      </c>
      <c r="N214" s="149" t="s">
        <v>350</v>
      </c>
      <c r="O214" s="149" t="s">
        <v>350</v>
      </c>
      <c r="P214" s="149" t="s">
        <v>350</v>
      </c>
      <c r="Q214" s="149" t="s">
        <v>350</v>
      </c>
      <c r="R214" s="149" t="s">
        <v>350</v>
      </c>
      <c r="S214" s="149" t="s">
        <v>350</v>
      </c>
      <c r="T214" s="149" t="s">
        <v>350</v>
      </c>
      <c r="U214" s="149" t="s">
        <v>350</v>
      </c>
      <c r="V214" s="149" t="s">
        <v>350</v>
      </c>
      <c r="W214" s="150">
        <v>1118</v>
      </c>
      <c r="X214" s="150">
        <v>470</v>
      </c>
      <c r="Y214" s="150">
        <v>398</v>
      </c>
      <c r="Z214" s="150">
        <v>470</v>
      </c>
      <c r="AA214" s="150">
        <v>470</v>
      </c>
      <c r="AB214" s="149" t="s">
        <v>350</v>
      </c>
      <c r="AC214" s="149" t="s">
        <v>350</v>
      </c>
      <c r="AD214" s="150">
        <v>2926</v>
      </c>
      <c r="AE214" s="150">
        <v>2926</v>
      </c>
      <c r="AF214" s="150">
        <v>0</v>
      </c>
      <c r="AG214" s="150">
        <v>2926</v>
      </c>
      <c r="AH214" s="149" t="s">
        <v>246</v>
      </c>
      <c r="AI214" s="149">
        <v>5</v>
      </c>
      <c r="AJ214" s="149" t="s">
        <v>517</v>
      </c>
    </row>
    <row r="215" spans="1:36">
      <c r="A215" s="149" t="s">
        <v>867</v>
      </c>
      <c r="B215" s="149" t="s">
        <v>574</v>
      </c>
      <c r="C215" s="149" t="s">
        <v>510</v>
      </c>
      <c r="D215" s="149" t="s">
        <v>350</v>
      </c>
      <c r="E215" s="149">
        <v>4</v>
      </c>
      <c r="F215" s="149" t="s">
        <v>575</v>
      </c>
      <c r="G215" s="149" t="s">
        <v>126</v>
      </c>
      <c r="H215" s="149">
        <v>22</v>
      </c>
      <c r="I215" s="150">
        <v>425</v>
      </c>
      <c r="J215" s="149" t="s">
        <v>244</v>
      </c>
      <c r="K215" s="150">
        <v>474</v>
      </c>
      <c r="L215" s="150">
        <v>474</v>
      </c>
      <c r="M215" s="150">
        <v>474</v>
      </c>
      <c r="N215" s="150">
        <v>474</v>
      </c>
      <c r="O215" s="150">
        <v>475</v>
      </c>
      <c r="P215" s="150">
        <v>400</v>
      </c>
      <c r="Q215" s="150">
        <v>400</v>
      </c>
      <c r="R215" s="150">
        <v>400</v>
      </c>
      <c r="S215" s="150">
        <v>400</v>
      </c>
      <c r="T215" s="150">
        <v>400</v>
      </c>
      <c r="U215" s="150">
        <v>400</v>
      </c>
      <c r="V215" s="150">
        <v>400</v>
      </c>
      <c r="W215" s="150">
        <v>400</v>
      </c>
      <c r="X215" s="150">
        <v>475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50">
        <v>6046</v>
      </c>
      <c r="AE215" s="150">
        <v>2875</v>
      </c>
      <c r="AF215" s="150">
        <v>5171</v>
      </c>
      <c r="AG215" s="150">
        <v>875</v>
      </c>
      <c r="AH215" s="149" t="s">
        <v>243</v>
      </c>
      <c r="AI215" s="149">
        <v>14</v>
      </c>
      <c r="AJ215" s="149" t="s">
        <v>517</v>
      </c>
    </row>
    <row r="216" spans="1:36">
      <c r="A216" s="149" t="s">
        <v>868</v>
      </c>
      <c r="B216" s="149" t="s">
        <v>509</v>
      </c>
      <c r="C216" s="149" t="s">
        <v>510</v>
      </c>
      <c r="D216" s="149" t="s">
        <v>628</v>
      </c>
      <c r="E216" s="149">
        <v>6</v>
      </c>
      <c r="F216" s="149" t="s">
        <v>567</v>
      </c>
      <c r="G216" s="149" t="s">
        <v>243</v>
      </c>
      <c r="H216" s="149">
        <v>6</v>
      </c>
      <c r="I216" s="150">
        <v>420</v>
      </c>
      <c r="J216" s="149" t="s">
        <v>350</v>
      </c>
      <c r="K216" s="149" t="s">
        <v>350</v>
      </c>
      <c r="L216" s="149" t="s">
        <v>350</v>
      </c>
      <c r="M216" s="149" t="s">
        <v>350</v>
      </c>
      <c r="N216" s="149" t="s">
        <v>350</v>
      </c>
      <c r="O216" s="149" t="s">
        <v>350</v>
      </c>
      <c r="P216" s="149" t="s">
        <v>350</v>
      </c>
      <c r="Q216" s="149" t="s">
        <v>350</v>
      </c>
      <c r="R216" s="149" t="s">
        <v>350</v>
      </c>
      <c r="S216" s="149" t="s">
        <v>350</v>
      </c>
      <c r="T216" s="149" t="s">
        <v>350</v>
      </c>
      <c r="U216" s="149" t="s">
        <v>350</v>
      </c>
      <c r="V216" s="149" t="s">
        <v>350</v>
      </c>
      <c r="W216" s="149" t="s">
        <v>350</v>
      </c>
      <c r="X216" s="150">
        <v>718</v>
      </c>
      <c r="Y216" s="150">
        <v>408</v>
      </c>
      <c r="Z216" s="150">
        <v>408</v>
      </c>
      <c r="AA216" s="150">
        <v>420</v>
      </c>
      <c r="AB216" s="150">
        <v>420</v>
      </c>
      <c r="AC216" s="150">
        <v>420</v>
      </c>
      <c r="AD216" s="150">
        <v>2794</v>
      </c>
      <c r="AE216" s="150">
        <v>2794</v>
      </c>
      <c r="AF216" s="150">
        <v>0</v>
      </c>
      <c r="AG216" s="150">
        <v>2794</v>
      </c>
      <c r="AH216" s="149" t="s">
        <v>248</v>
      </c>
      <c r="AI216" s="149">
        <v>6</v>
      </c>
      <c r="AJ216" s="149" t="s">
        <v>516</v>
      </c>
    </row>
    <row r="217" spans="1:36">
      <c r="A217" s="149" t="s">
        <v>869</v>
      </c>
      <c r="B217" s="149" t="s">
        <v>574</v>
      </c>
      <c r="C217" s="149" t="s">
        <v>669</v>
      </c>
      <c r="D217" s="149" t="s">
        <v>350</v>
      </c>
      <c r="E217" s="149" t="s">
        <v>350</v>
      </c>
      <c r="F217" s="149" t="s">
        <v>647</v>
      </c>
      <c r="G217" s="149" t="s">
        <v>123</v>
      </c>
      <c r="H217" s="149">
        <v>23</v>
      </c>
      <c r="I217" s="150">
        <v>558.33333333333337</v>
      </c>
      <c r="J217" s="149" t="s">
        <v>242</v>
      </c>
      <c r="K217" s="150">
        <v>930</v>
      </c>
      <c r="L217" s="150">
        <v>300</v>
      </c>
      <c r="M217" s="150">
        <v>640</v>
      </c>
      <c r="N217" s="150">
        <v>640</v>
      </c>
      <c r="O217" s="150">
        <v>640</v>
      </c>
      <c r="P217" s="150">
        <v>640</v>
      </c>
      <c r="Q217" s="150">
        <v>890</v>
      </c>
      <c r="R217" s="150">
        <v>550</v>
      </c>
      <c r="S217" s="150">
        <v>550</v>
      </c>
      <c r="T217" s="150">
        <v>550</v>
      </c>
      <c r="U217" s="150">
        <v>550</v>
      </c>
      <c r="V217" s="150">
        <v>575</v>
      </c>
      <c r="W217" s="149" t="s">
        <v>350</v>
      </c>
      <c r="X217" s="149" t="s">
        <v>350</v>
      </c>
      <c r="Y217" s="149" t="s">
        <v>350</v>
      </c>
      <c r="Z217" s="149" t="s">
        <v>350</v>
      </c>
      <c r="AA217" s="149" t="s">
        <v>350</v>
      </c>
      <c r="AB217" s="149" t="s">
        <v>350</v>
      </c>
      <c r="AC217" s="149" t="s">
        <v>350</v>
      </c>
      <c r="AD217" s="150">
        <v>7455</v>
      </c>
      <c r="AE217" s="150">
        <v>2775</v>
      </c>
      <c r="AF217" s="150">
        <v>7455</v>
      </c>
      <c r="AG217" s="150">
        <v>0</v>
      </c>
      <c r="AH217" s="149" t="s">
        <v>211</v>
      </c>
      <c r="AI217" s="149">
        <v>12</v>
      </c>
      <c r="AJ217" s="149" t="s">
        <v>517</v>
      </c>
    </row>
    <row r="218" spans="1:36">
      <c r="A218" s="149" t="s">
        <v>870</v>
      </c>
      <c r="B218" s="149" t="s">
        <v>509</v>
      </c>
      <c r="C218" s="149" t="s">
        <v>690</v>
      </c>
      <c r="D218" s="149" t="s">
        <v>350</v>
      </c>
      <c r="E218" s="149">
        <v>5</v>
      </c>
      <c r="F218" s="149" t="s">
        <v>514</v>
      </c>
      <c r="G218" s="149" t="s">
        <v>243</v>
      </c>
      <c r="H218" s="149">
        <v>6</v>
      </c>
      <c r="I218" s="150">
        <v>418</v>
      </c>
      <c r="J218" s="149" t="s">
        <v>350</v>
      </c>
      <c r="K218" s="149" t="s">
        <v>350</v>
      </c>
      <c r="L218" s="149" t="s">
        <v>350</v>
      </c>
      <c r="M218" s="149" t="s">
        <v>350</v>
      </c>
      <c r="N218" s="149" t="s">
        <v>350</v>
      </c>
      <c r="O218" s="149" t="s">
        <v>350</v>
      </c>
      <c r="P218" s="149" t="s">
        <v>350</v>
      </c>
      <c r="Q218" s="149" t="s">
        <v>350</v>
      </c>
      <c r="R218" s="149" t="s">
        <v>350</v>
      </c>
      <c r="S218" s="149" t="s">
        <v>350</v>
      </c>
      <c r="T218" s="149" t="s">
        <v>350</v>
      </c>
      <c r="U218" s="149" t="s">
        <v>350</v>
      </c>
      <c r="V218" s="149" t="s">
        <v>350</v>
      </c>
      <c r="W218" s="149" t="s">
        <v>350</v>
      </c>
      <c r="X218" s="150">
        <v>661</v>
      </c>
      <c r="Y218" s="150">
        <v>353</v>
      </c>
      <c r="Z218" s="150">
        <v>353</v>
      </c>
      <c r="AA218" s="150">
        <v>418</v>
      </c>
      <c r="AB218" s="150">
        <v>418</v>
      </c>
      <c r="AC218" s="150">
        <v>418</v>
      </c>
      <c r="AD218" s="150">
        <v>2621</v>
      </c>
      <c r="AE218" s="150">
        <v>2621</v>
      </c>
      <c r="AF218" s="150">
        <v>0</v>
      </c>
      <c r="AG218" s="150">
        <v>2621</v>
      </c>
      <c r="AH218" s="149" t="s">
        <v>248</v>
      </c>
      <c r="AI218" s="149">
        <v>6</v>
      </c>
      <c r="AJ218" s="149" t="s">
        <v>516</v>
      </c>
    </row>
    <row r="219" spans="1:36">
      <c r="A219" s="149" t="s">
        <v>871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647</v>
      </c>
      <c r="G219" s="149" t="s">
        <v>202</v>
      </c>
      <c r="H219" s="149">
        <v>10</v>
      </c>
      <c r="I219" s="150">
        <v>543.33333333333337</v>
      </c>
      <c r="J219" s="149" t="s">
        <v>242</v>
      </c>
      <c r="K219" s="149" t="s">
        <v>350</v>
      </c>
      <c r="L219" s="149" t="s">
        <v>350</v>
      </c>
      <c r="M219" s="150">
        <v>778.75</v>
      </c>
      <c r="N219" s="150">
        <v>488.75</v>
      </c>
      <c r="O219" s="150">
        <v>403.75</v>
      </c>
      <c r="P219" s="150">
        <v>575</v>
      </c>
      <c r="Q219" s="150">
        <v>575</v>
      </c>
      <c r="R219" s="150">
        <v>480</v>
      </c>
      <c r="S219" s="150">
        <v>480</v>
      </c>
      <c r="T219" s="150">
        <v>480</v>
      </c>
      <c r="U219" s="150">
        <v>480</v>
      </c>
      <c r="V219" s="150">
        <v>670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50">
        <v>5411.25</v>
      </c>
      <c r="AE219" s="150">
        <v>2590</v>
      </c>
      <c r="AF219" s="150">
        <v>5411.25</v>
      </c>
      <c r="AG219" s="150">
        <v>0</v>
      </c>
      <c r="AH219" s="149" t="s">
        <v>211</v>
      </c>
      <c r="AI219" s="149">
        <v>10</v>
      </c>
      <c r="AJ219" s="149" t="s">
        <v>517</v>
      </c>
    </row>
    <row r="220" spans="1:36">
      <c r="A220" s="149" t="s">
        <v>872</v>
      </c>
      <c r="B220" s="149" t="s">
        <v>509</v>
      </c>
      <c r="C220" s="149" t="s">
        <v>510</v>
      </c>
      <c r="D220" s="149" t="s">
        <v>512</v>
      </c>
      <c r="E220" s="149">
        <v>8</v>
      </c>
      <c r="F220" s="149" t="s">
        <v>567</v>
      </c>
      <c r="G220" s="149" t="s">
        <v>245</v>
      </c>
      <c r="H220" s="149">
        <v>4</v>
      </c>
      <c r="I220" s="150">
        <v>547.66666666666663</v>
      </c>
      <c r="J220" s="149" t="s">
        <v>350</v>
      </c>
      <c r="K220" s="149" t="s">
        <v>350</v>
      </c>
      <c r="L220" s="149" t="s">
        <v>350</v>
      </c>
      <c r="M220" s="149" t="s">
        <v>350</v>
      </c>
      <c r="N220" s="149" t="s">
        <v>350</v>
      </c>
      <c r="O220" s="149" t="s">
        <v>350</v>
      </c>
      <c r="P220" s="149" t="s">
        <v>350</v>
      </c>
      <c r="Q220" s="149" t="s">
        <v>350</v>
      </c>
      <c r="R220" s="149" t="s">
        <v>350</v>
      </c>
      <c r="S220" s="149" t="s">
        <v>350</v>
      </c>
      <c r="T220" s="149" t="s">
        <v>350</v>
      </c>
      <c r="U220" s="149" t="s">
        <v>350</v>
      </c>
      <c r="V220" s="149" t="s">
        <v>350</v>
      </c>
      <c r="W220" s="149" t="s">
        <v>350</v>
      </c>
      <c r="X220" s="149" t="s">
        <v>350</v>
      </c>
      <c r="Y220" s="149" t="s">
        <v>350</v>
      </c>
      <c r="Z220" s="150">
        <v>938</v>
      </c>
      <c r="AA220" s="150">
        <v>468</v>
      </c>
      <c r="AB220" s="150">
        <v>543</v>
      </c>
      <c r="AC220" s="150">
        <v>632</v>
      </c>
      <c r="AD220" s="150">
        <v>2581</v>
      </c>
      <c r="AE220" s="150">
        <v>2581</v>
      </c>
      <c r="AF220" s="150">
        <v>0</v>
      </c>
      <c r="AG220" s="150">
        <v>2581</v>
      </c>
      <c r="AH220" s="149" t="s">
        <v>248</v>
      </c>
      <c r="AI220" s="149">
        <v>4</v>
      </c>
      <c r="AJ220" s="149" t="s">
        <v>516</v>
      </c>
    </row>
    <row r="221" spans="1:36">
      <c r="A221" s="149" t="s">
        <v>873</v>
      </c>
      <c r="B221" s="149" t="s">
        <v>19</v>
      </c>
      <c r="C221" s="149" t="s">
        <v>510</v>
      </c>
      <c r="D221" s="149" t="s">
        <v>350</v>
      </c>
      <c r="E221" s="149">
        <v>41</v>
      </c>
      <c r="F221" s="149" t="s">
        <v>567</v>
      </c>
      <c r="G221" s="149" t="s">
        <v>248</v>
      </c>
      <c r="H221" s="149">
        <v>1</v>
      </c>
      <c r="I221" s="150">
        <v>2460</v>
      </c>
      <c r="J221" s="149" t="s">
        <v>350</v>
      </c>
      <c r="K221" s="149" t="s">
        <v>350</v>
      </c>
      <c r="L221" s="149" t="s">
        <v>350</v>
      </c>
      <c r="M221" s="149" t="s">
        <v>350</v>
      </c>
      <c r="N221" s="149" t="s">
        <v>350</v>
      </c>
      <c r="O221" s="149" t="s">
        <v>350</v>
      </c>
      <c r="P221" s="149" t="s">
        <v>350</v>
      </c>
      <c r="Q221" s="149" t="s">
        <v>350</v>
      </c>
      <c r="R221" s="149" t="s">
        <v>350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50">
        <v>2460</v>
      </c>
      <c r="AD221" s="150">
        <v>2460</v>
      </c>
      <c r="AE221" s="150">
        <v>2460</v>
      </c>
      <c r="AF221" s="150">
        <v>0</v>
      </c>
      <c r="AG221" s="150">
        <v>2460</v>
      </c>
      <c r="AH221" s="149" t="s">
        <v>248</v>
      </c>
      <c r="AI221" s="149">
        <v>1</v>
      </c>
      <c r="AJ221" s="149" t="s">
        <v>516</v>
      </c>
    </row>
    <row r="222" spans="1:36">
      <c r="A222" s="149" t="s">
        <v>875</v>
      </c>
      <c r="B222" s="149" t="s">
        <v>574</v>
      </c>
      <c r="C222" s="149" t="s">
        <v>510</v>
      </c>
      <c r="D222" s="149" t="s">
        <v>512</v>
      </c>
      <c r="E222" s="149">
        <v>8</v>
      </c>
      <c r="F222" s="149" t="s">
        <v>575</v>
      </c>
      <c r="G222" s="149" t="s">
        <v>244</v>
      </c>
      <c r="H222" s="149">
        <v>3</v>
      </c>
      <c r="I222" s="150">
        <v>786.66666666666663</v>
      </c>
      <c r="J222" s="149" t="s">
        <v>247</v>
      </c>
      <c r="K222" s="149" t="s">
        <v>350</v>
      </c>
      <c r="L222" s="149" t="s">
        <v>350</v>
      </c>
      <c r="M222" s="149" t="s">
        <v>350</v>
      </c>
      <c r="N222" s="149" t="s">
        <v>350</v>
      </c>
      <c r="O222" s="149" t="s">
        <v>350</v>
      </c>
      <c r="P222" s="149" t="s">
        <v>350</v>
      </c>
      <c r="Q222" s="149" t="s">
        <v>350</v>
      </c>
      <c r="R222" s="149" t="s">
        <v>350</v>
      </c>
      <c r="S222" s="149" t="s">
        <v>350</v>
      </c>
      <c r="T222" s="149" t="s">
        <v>350</v>
      </c>
      <c r="U222" s="149" t="s">
        <v>350</v>
      </c>
      <c r="V222" s="149" t="s">
        <v>350</v>
      </c>
      <c r="W222" s="149" t="s">
        <v>350</v>
      </c>
      <c r="X222" s="149" t="s">
        <v>350</v>
      </c>
      <c r="Y222" s="150">
        <v>1020</v>
      </c>
      <c r="Z222" s="150">
        <v>670</v>
      </c>
      <c r="AA222" s="150">
        <v>670</v>
      </c>
      <c r="AB222" s="149" t="s">
        <v>350</v>
      </c>
      <c r="AC222" s="149" t="s">
        <v>350</v>
      </c>
      <c r="AD222" s="150">
        <v>2360</v>
      </c>
      <c r="AE222" s="150">
        <v>2360</v>
      </c>
      <c r="AF222" s="150">
        <v>0</v>
      </c>
      <c r="AG222" s="150">
        <v>2360</v>
      </c>
      <c r="AH222" s="149" t="s">
        <v>246</v>
      </c>
      <c r="AI222" s="149">
        <v>3</v>
      </c>
      <c r="AJ222" s="149" t="s">
        <v>517</v>
      </c>
    </row>
    <row r="223" spans="1:36">
      <c r="A223" s="149" t="s">
        <v>876</v>
      </c>
      <c r="B223" s="149" t="s">
        <v>574</v>
      </c>
      <c r="C223" s="149" t="s">
        <v>669</v>
      </c>
      <c r="D223" s="149" t="s">
        <v>350</v>
      </c>
      <c r="E223" s="149" t="s">
        <v>350</v>
      </c>
      <c r="F223" s="149" t="s">
        <v>647</v>
      </c>
      <c r="G223" s="149" t="s">
        <v>582</v>
      </c>
      <c r="H223" s="149">
        <v>23</v>
      </c>
      <c r="I223" s="150">
        <v>1200</v>
      </c>
      <c r="J223" s="149" t="s">
        <v>209</v>
      </c>
      <c r="K223" s="150">
        <v>1175</v>
      </c>
      <c r="L223" s="150">
        <v>1175</v>
      </c>
      <c r="M223" s="150">
        <v>1085</v>
      </c>
      <c r="N223" s="150">
        <v>1155</v>
      </c>
      <c r="O223" s="150">
        <v>1270</v>
      </c>
      <c r="P223" s="150">
        <v>1155</v>
      </c>
      <c r="Q223" s="150">
        <v>1270</v>
      </c>
      <c r="R223" s="150">
        <v>1200</v>
      </c>
      <c r="S223" s="150">
        <v>1130</v>
      </c>
      <c r="T223" s="149" t="s">
        <v>350</v>
      </c>
      <c r="U223" s="149" t="s">
        <v>350</v>
      </c>
      <c r="V223" s="149" t="s">
        <v>350</v>
      </c>
      <c r="W223" s="149" t="s">
        <v>350</v>
      </c>
      <c r="X223" s="149" t="s">
        <v>350</v>
      </c>
      <c r="Y223" s="149" t="s">
        <v>350</v>
      </c>
      <c r="Z223" s="149" t="s">
        <v>350</v>
      </c>
      <c r="AA223" s="149" t="s">
        <v>350</v>
      </c>
      <c r="AB223" s="149" t="s">
        <v>350</v>
      </c>
      <c r="AC223" s="149" t="s">
        <v>350</v>
      </c>
      <c r="AD223" s="150">
        <v>10615</v>
      </c>
      <c r="AE223" s="150">
        <v>2330</v>
      </c>
      <c r="AF223" s="150">
        <v>10615</v>
      </c>
      <c r="AG223" s="150">
        <v>0</v>
      </c>
      <c r="AH223" s="149" t="s">
        <v>208</v>
      </c>
      <c r="AI223" s="149">
        <v>9</v>
      </c>
      <c r="AJ223" s="149" t="s">
        <v>517</v>
      </c>
    </row>
    <row r="224" spans="1:36">
      <c r="A224" s="149" t="s">
        <v>877</v>
      </c>
      <c r="B224" s="149" t="s">
        <v>574</v>
      </c>
      <c r="C224" s="149" t="s">
        <v>644</v>
      </c>
      <c r="D224" s="149" t="s">
        <v>350</v>
      </c>
      <c r="E224" s="149" t="s">
        <v>350</v>
      </c>
      <c r="F224" s="149" t="s">
        <v>647</v>
      </c>
      <c r="G224" s="149" t="s">
        <v>646</v>
      </c>
      <c r="H224" s="149">
        <v>59</v>
      </c>
      <c r="I224" s="150">
        <v>300</v>
      </c>
      <c r="J224" s="149" t="s">
        <v>245</v>
      </c>
      <c r="K224" s="150">
        <v>295</v>
      </c>
      <c r="L224" s="150">
        <v>265</v>
      </c>
      <c r="M224" s="150">
        <v>265</v>
      </c>
      <c r="N224" s="150">
        <v>265</v>
      </c>
      <c r="O224" s="150">
        <v>265</v>
      </c>
      <c r="P224" s="150">
        <v>265</v>
      </c>
      <c r="Q224" s="150">
        <v>265</v>
      </c>
      <c r="R224" s="150">
        <v>265</v>
      </c>
      <c r="S224" s="150">
        <v>265</v>
      </c>
      <c r="T224" s="150">
        <v>265</v>
      </c>
      <c r="U224" s="150">
        <v>265</v>
      </c>
      <c r="V224" s="150">
        <v>265</v>
      </c>
      <c r="W224" s="150">
        <v>295</v>
      </c>
      <c r="X224" s="150">
        <v>310</v>
      </c>
      <c r="Y224" s="150">
        <v>295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50">
        <v>4110</v>
      </c>
      <c r="AE224" s="150">
        <v>2225</v>
      </c>
      <c r="AF224" s="150">
        <v>3210</v>
      </c>
      <c r="AG224" s="150">
        <v>900</v>
      </c>
      <c r="AH224" s="149" t="s">
        <v>244</v>
      </c>
      <c r="AI224" s="149">
        <v>15</v>
      </c>
      <c r="AJ224" s="149" t="s">
        <v>517</v>
      </c>
    </row>
    <row r="225" spans="1:36">
      <c r="A225" s="149" t="s">
        <v>878</v>
      </c>
      <c r="B225" s="149" t="s">
        <v>574</v>
      </c>
      <c r="C225" s="149" t="s">
        <v>669</v>
      </c>
      <c r="D225" s="149" t="s">
        <v>350</v>
      </c>
      <c r="E225" s="149" t="s">
        <v>350</v>
      </c>
      <c r="F225" s="149" t="s">
        <v>647</v>
      </c>
      <c r="G225" s="149" t="s">
        <v>201</v>
      </c>
      <c r="H225" s="149">
        <v>12</v>
      </c>
      <c r="I225" s="150">
        <v>375</v>
      </c>
      <c r="J225" s="149" t="s">
        <v>243</v>
      </c>
      <c r="K225" s="149" t="s">
        <v>350</v>
      </c>
      <c r="L225" s="150">
        <v>350</v>
      </c>
      <c r="M225" s="149" t="s">
        <v>350</v>
      </c>
      <c r="N225" s="149" t="s">
        <v>350</v>
      </c>
      <c r="O225" s="150">
        <v>360</v>
      </c>
      <c r="P225" s="150">
        <v>360</v>
      </c>
      <c r="Q225" s="150">
        <v>360</v>
      </c>
      <c r="R225" s="150">
        <v>360</v>
      </c>
      <c r="S225" s="150">
        <v>360</v>
      </c>
      <c r="T225" s="150">
        <v>360</v>
      </c>
      <c r="U225" s="150">
        <v>375</v>
      </c>
      <c r="V225" s="150">
        <v>375</v>
      </c>
      <c r="W225" s="150">
        <v>375</v>
      </c>
      <c r="X225" s="149" t="s">
        <v>350</v>
      </c>
      <c r="Y225" s="149" t="s">
        <v>350</v>
      </c>
      <c r="Z225" s="149" t="s">
        <v>350</v>
      </c>
      <c r="AA225" s="149" t="s">
        <v>350</v>
      </c>
      <c r="AB225" s="149" t="s">
        <v>350</v>
      </c>
      <c r="AC225" s="149" t="s">
        <v>350</v>
      </c>
      <c r="AD225" s="150">
        <v>3635</v>
      </c>
      <c r="AE225" s="150">
        <v>2205</v>
      </c>
      <c r="AF225" s="150">
        <v>3260</v>
      </c>
      <c r="AG225" s="150">
        <v>375</v>
      </c>
      <c r="AH225" s="149" t="s">
        <v>242</v>
      </c>
      <c r="AI225" s="149">
        <v>10</v>
      </c>
      <c r="AJ225" s="149" t="s">
        <v>517</v>
      </c>
    </row>
    <row r="226" spans="1:36">
      <c r="A226" s="149" t="s">
        <v>879</v>
      </c>
      <c r="B226" s="149" t="s">
        <v>19</v>
      </c>
      <c r="C226" s="149" t="s">
        <v>510</v>
      </c>
      <c r="D226" s="149" t="s">
        <v>350</v>
      </c>
      <c r="E226" s="149">
        <v>29</v>
      </c>
      <c r="F226" s="149" t="s">
        <v>567</v>
      </c>
      <c r="G226" s="149" t="s">
        <v>248</v>
      </c>
      <c r="H226" s="149">
        <v>1</v>
      </c>
      <c r="I226" s="150">
        <v>2198</v>
      </c>
      <c r="J226" s="149" t="s">
        <v>350</v>
      </c>
      <c r="K226" s="149" t="s">
        <v>350</v>
      </c>
      <c r="L226" s="149" t="s">
        <v>350</v>
      </c>
      <c r="M226" s="149" t="s">
        <v>350</v>
      </c>
      <c r="N226" s="149" t="s">
        <v>350</v>
      </c>
      <c r="O226" s="149" t="s">
        <v>350</v>
      </c>
      <c r="P226" s="149" t="s">
        <v>350</v>
      </c>
      <c r="Q226" s="149" t="s">
        <v>350</v>
      </c>
      <c r="R226" s="149" t="s">
        <v>350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50">
        <v>2198</v>
      </c>
      <c r="AD226" s="150">
        <v>2198</v>
      </c>
      <c r="AE226" s="150">
        <v>2198</v>
      </c>
      <c r="AF226" s="150">
        <v>0</v>
      </c>
      <c r="AG226" s="150">
        <v>2198</v>
      </c>
      <c r="AH226" s="149" t="s">
        <v>248</v>
      </c>
      <c r="AI226" s="149">
        <v>1</v>
      </c>
      <c r="AJ226" s="149" t="s">
        <v>516</v>
      </c>
    </row>
    <row r="227" spans="1:36">
      <c r="A227" s="149" t="s">
        <v>880</v>
      </c>
      <c r="B227" s="149" t="s">
        <v>574</v>
      </c>
      <c r="C227" s="149" t="s">
        <v>510</v>
      </c>
      <c r="D227" s="149" t="s">
        <v>350</v>
      </c>
      <c r="E227" s="149">
        <v>20</v>
      </c>
      <c r="F227" s="149" t="s">
        <v>514</v>
      </c>
      <c r="G227" s="149" t="s">
        <v>246</v>
      </c>
      <c r="H227" s="149">
        <v>3</v>
      </c>
      <c r="I227" s="150">
        <v>1097</v>
      </c>
      <c r="J227" s="149" t="s">
        <v>350</v>
      </c>
      <c r="K227" s="149" t="s">
        <v>350</v>
      </c>
      <c r="L227" s="149" t="s">
        <v>350</v>
      </c>
      <c r="M227" s="149" t="s">
        <v>350</v>
      </c>
      <c r="N227" s="149" t="s">
        <v>350</v>
      </c>
      <c r="O227" s="149" t="s">
        <v>350</v>
      </c>
      <c r="P227" s="149" t="s">
        <v>350</v>
      </c>
      <c r="Q227" s="149" t="s">
        <v>350</v>
      </c>
      <c r="R227" s="149" t="s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50">
        <v>0</v>
      </c>
      <c r="AB227" s="150">
        <v>1097</v>
      </c>
      <c r="AC227" s="150">
        <v>1097</v>
      </c>
      <c r="AD227" s="150">
        <v>2194</v>
      </c>
      <c r="AE227" s="150">
        <v>2194</v>
      </c>
      <c r="AF227" s="150">
        <v>0</v>
      </c>
      <c r="AG227" s="150">
        <v>2194</v>
      </c>
      <c r="AH227" s="149" t="s">
        <v>248</v>
      </c>
      <c r="AI227" s="149">
        <v>2</v>
      </c>
      <c r="AJ227" s="149" t="s">
        <v>516</v>
      </c>
    </row>
    <row r="228" spans="1:36">
      <c r="A228" s="149" t="s">
        <v>881</v>
      </c>
      <c r="B228" s="149" t="s">
        <v>574</v>
      </c>
      <c r="C228" s="149" t="s">
        <v>669</v>
      </c>
      <c r="D228" s="149" t="s">
        <v>350</v>
      </c>
      <c r="E228" s="149" t="s">
        <v>350</v>
      </c>
      <c r="F228" s="149" t="s">
        <v>647</v>
      </c>
      <c r="G228" s="149" t="s">
        <v>204</v>
      </c>
      <c r="H228" s="149">
        <v>7</v>
      </c>
      <c r="I228" s="150">
        <v>386.66666666666669</v>
      </c>
      <c r="J228" s="149" t="s">
        <v>211</v>
      </c>
      <c r="K228" s="149" t="s">
        <v>350</v>
      </c>
      <c r="L228" s="149" t="s">
        <v>350</v>
      </c>
      <c r="M228" s="149" t="s">
        <v>350</v>
      </c>
      <c r="N228" s="149" t="s">
        <v>350</v>
      </c>
      <c r="O228" s="150">
        <v>640</v>
      </c>
      <c r="P228" s="150">
        <v>340</v>
      </c>
      <c r="Q228" s="150">
        <v>403.75</v>
      </c>
      <c r="R228" s="150">
        <v>475</v>
      </c>
      <c r="S228" s="150">
        <v>550</v>
      </c>
      <c r="T228" s="150">
        <v>550</v>
      </c>
      <c r="U228" s="150">
        <v>550</v>
      </c>
      <c r="V228" s="149" t="s">
        <v>350</v>
      </c>
      <c r="W228" s="149" t="s">
        <v>350</v>
      </c>
      <c r="X228" s="150">
        <v>60</v>
      </c>
      <c r="Y228" s="149" t="s">
        <v>350</v>
      </c>
      <c r="Z228" s="149" t="s">
        <v>350</v>
      </c>
      <c r="AA228" s="149" t="s">
        <v>350</v>
      </c>
      <c r="AB228" s="149" t="s">
        <v>350</v>
      </c>
      <c r="AC228" s="149" t="s">
        <v>350</v>
      </c>
      <c r="AD228" s="150">
        <v>3568.75</v>
      </c>
      <c r="AE228" s="150">
        <v>2185</v>
      </c>
      <c r="AF228" s="150">
        <v>3508.75</v>
      </c>
      <c r="AG228" s="150">
        <v>60</v>
      </c>
      <c r="AH228" s="149" t="s">
        <v>243</v>
      </c>
      <c r="AI228" s="149">
        <v>8</v>
      </c>
      <c r="AJ228" s="149" t="s">
        <v>517</v>
      </c>
    </row>
    <row r="229" spans="1:36">
      <c r="A229" s="149" t="s">
        <v>882</v>
      </c>
      <c r="B229" s="149" t="s">
        <v>509</v>
      </c>
      <c r="C229" s="149" t="s">
        <v>690</v>
      </c>
      <c r="D229" s="149" t="s">
        <v>350</v>
      </c>
      <c r="E229" s="149">
        <v>5</v>
      </c>
      <c r="F229" s="149" t="s">
        <v>514</v>
      </c>
      <c r="G229" s="149" t="s">
        <v>242</v>
      </c>
      <c r="H229" s="149">
        <v>7</v>
      </c>
      <c r="I229" s="150">
        <v>300</v>
      </c>
      <c r="J229" s="149" t="s">
        <v>350</v>
      </c>
      <c r="K229" s="149" t="s">
        <v>350</v>
      </c>
      <c r="L229" s="149" t="s">
        <v>350</v>
      </c>
      <c r="M229" s="149" t="s">
        <v>350</v>
      </c>
      <c r="N229" s="149" t="s">
        <v>350</v>
      </c>
      <c r="O229" s="149" t="s">
        <v>350</v>
      </c>
      <c r="P229" s="149" t="s">
        <v>350</v>
      </c>
      <c r="Q229" s="149" t="s">
        <v>350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50">
        <v>640</v>
      </c>
      <c r="X229" s="150">
        <v>340</v>
      </c>
      <c r="Y229" s="150">
        <v>85</v>
      </c>
      <c r="Z229" s="150">
        <v>200</v>
      </c>
      <c r="AA229" s="150">
        <v>300</v>
      </c>
      <c r="AB229" s="150">
        <v>300</v>
      </c>
      <c r="AC229" s="150">
        <v>300</v>
      </c>
      <c r="AD229" s="150">
        <v>2165</v>
      </c>
      <c r="AE229" s="150">
        <v>2165</v>
      </c>
      <c r="AF229" s="150">
        <v>0</v>
      </c>
      <c r="AG229" s="150">
        <v>2165</v>
      </c>
      <c r="AH229" s="149" t="s">
        <v>248</v>
      </c>
      <c r="AI229" s="149">
        <v>7</v>
      </c>
      <c r="AJ229" s="149" t="s">
        <v>516</v>
      </c>
    </row>
    <row r="230" spans="1:36">
      <c r="A230" s="149" t="s">
        <v>883</v>
      </c>
      <c r="B230" s="149" t="s">
        <v>574</v>
      </c>
      <c r="C230" s="149" t="s">
        <v>884</v>
      </c>
      <c r="D230" s="149" t="s">
        <v>350</v>
      </c>
      <c r="E230" s="149" t="s">
        <v>350</v>
      </c>
      <c r="F230" s="149" t="s">
        <v>647</v>
      </c>
      <c r="G230" s="149" t="s">
        <v>885</v>
      </c>
      <c r="H230" s="149">
        <v>54</v>
      </c>
      <c r="I230" s="150">
        <v>305</v>
      </c>
      <c r="J230" s="149" t="s">
        <v>244</v>
      </c>
      <c r="K230" s="150">
        <v>310</v>
      </c>
      <c r="L230" s="150">
        <v>295</v>
      </c>
      <c r="M230" s="150">
        <v>295</v>
      </c>
      <c r="N230" s="150">
        <v>295</v>
      </c>
      <c r="O230" s="150">
        <v>295</v>
      </c>
      <c r="P230" s="150">
        <v>295</v>
      </c>
      <c r="Q230" s="150">
        <v>295</v>
      </c>
      <c r="R230" s="150">
        <v>295</v>
      </c>
      <c r="S230" s="150">
        <v>305</v>
      </c>
      <c r="T230" s="150">
        <v>305</v>
      </c>
      <c r="U230" s="150">
        <v>305</v>
      </c>
      <c r="V230" s="150">
        <v>305</v>
      </c>
      <c r="W230" s="150">
        <v>305</v>
      </c>
      <c r="X230" s="150">
        <v>305</v>
      </c>
      <c r="Y230" s="150">
        <v>0</v>
      </c>
      <c r="Z230" s="149" t="s">
        <v>350</v>
      </c>
      <c r="AA230" s="149" t="s">
        <v>350</v>
      </c>
      <c r="AB230" s="149" t="s">
        <v>350</v>
      </c>
      <c r="AC230" s="149" t="s">
        <v>350</v>
      </c>
      <c r="AD230" s="150">
        <v>4205</v>
      </c>
      <c r="AE230" s="150">
        <v>2125</v>
      </c>
      <c r="AF230" s="150">
        <v>3595</v>
      </c>
      <c r="AG230" s="150">
        <v>610</v>
      </c>
      <c r="AH230" s="149" t="s">
        <v>243</v>
      </c>
      <c r="AI230" s="149">
        <v>14</v>
      </c>
      <c r="AJ230" s="149" t="s">
        <v>517</v>
      </c>
    </row>
    <row r="231" spans="1:36">
      <c r="A231" s="149" t="s">
        <v>886</v>
      </c>
      <c r="B231" s="149" t="s">
        <v>574</v>
      </c>
      <c r="C231" s="149" t="s">
        <v>884</v>
      </c>
      <c r="D231" s="149" t="s">
        <v>350</v>
      </c>
      <c r="E231" s="149" t="s">
        <v>350</v>
      </c>
      <c r="F231" s="149" t="s">
        <v>647</v>
      </c>
      <c r="G231" s="149" t="s">
        <v>744</v>
      </c>
      <c r="H231" s="149">
        <v>46</v>
      </c>
      <c r="I231" s="150">
        <v>350</v>
      </c>
      <c r="J231" s="149" t="s">
        <v>243</v>
      </c>
      <c r="K231" s="150">
        <v>345</v>
      </c>
      <c r="L231" s="150">
        <v>330</v>
      </c>
      <c r="M231" s="150">
        <v>330</v>
      </c>
      <c r="N231" s="150">
        <v>350</v>
      </c>
      <c r="O231" s="150">
        <v>350</v>
      </c>
      <c r="P231" s="150">
        <v>350</v>
      </c>
      <c r="Q231" s="150">
        <v>350</v>
      </c>
      <c r="R231" s="150">
        <v>350</v>
      </c>
      <c r="S231" s="150">
        <v>350</v>
      </c>
      <c r="T231" s="150">
        <v>350</v>
      </c>
      <c r="U231" s="150">
        <v>350</v>
      </c>
      <c r="V231" s="150">
        <v>350</v>
      </c>
      <c r="W231" s="150">
        <v>350</v>
      </c>
      <c r="X231" s="149" t="s">
        <v>350</v>
      </c>
      <c r="Y231" s="149" t="s">
        <v>350</v>
      </c>
      <c r="Z231" s="149" t="s">
        <v>350</v>
      </c>
      <c r="AA231" s="149" t="s">
        <v>350</v>
      </c>
      <c r="AB231" s="149" t="s">
        <v>350</v>
      </c>
      <c r="AC231" s="149" t="s">
        <v>350</v>
      </c>
      <c r="AD231" s="150">
        <v>4505</v>
      </c>
      <c r="AE231" s="150">
        <v>2100</v>
      </c>
      <c r="AF231" s="150">
        <v>4155</v>
      </c>
      <c r="AG231" s="150">
        <v>350</v>
      </c>
      <c r="AH231" s="149" t="s">
        <v>242</v>
      </c>
      <c r="AI231" s="149">
        <v>13</v>
      </c>
      <c r="AJ231" s="149" t="s">
        <v>517</v>
      </c>
    </row>
    <row r="232" spans="1:36">
      <c r="A232" s="149" t="s">
        <v>887</v>
      </c>
      <c r="B232" s="149" t="s">
        <v>574</v>
      </c>
      <c r="C232" s="149" t="s">
        <v>510</v>
      </c>
      <c r="D232" s="149" t="s">
        <v>512</v>
      </c>
      <c r="E232" s="149">
        <v>4</v>
      </c>
      <c r="F232" s="149" t="s">
        <v>575</v>
      </c>
      <c r="G232" s="149" t="s">
        <v>204</v>
      </c>
      <c r="H232" s="149">
        <v>8</v>
      </c>
      <c r="I232" s="150">
        <v>300</v>
      </c>
      <c r="J232" s="149" t="s">
        <v>242</v>
      </c>
      <c r="K232" s="149" t="s">
        <v>350</v>
      </c>
      <c r="L232" s="149" t="s">
        <v>350</v>
      </c>
      <c r="M232" s="149" t="s">
        <v>350</v>
      </c>
      <c r="N232" s="149" t="s">
        <v>350</v>
      </c>
      <c r="O232" s="150">
        <v>640</v>
      </c>
      <c r="P232" s="150">
        <v>340</v>
      </c>
      <c r="Q232" s="150">
        <v>340</v>
      </c>
      <c r="R232" s="150">
        <v>400</v>
      </c>
      <c r="S232" s="150">
        <v>400</v>
      </c>
      <c r="T232" s="150">
        <v>400</v>
      </c>
      <c r="U232" s="150">
        <v>400</v>
      </c>
      <c r="V232" s="150">
        <v>700</v>
      </c>
      <c r="W232" s="150">
        <v>-200</v>
      </c>
      <c r="X232" s="150">
        <v>0</v>
      </c>
      <c r="Y232" s="150">
        <v>0</v>
      </c>
      <c r="Z232" s="150">
        <v>0</v>
      </c>
      <c r="AA232" s="149" t="s">
        <v>350</v>
      </c>
      <c r="AB232" s="149" t="s">
        <v>350</v>
      </c>
      <c r="AC232" s="149" t="s">
        <v>350</v>
      </c>
      <c r="AD232" s="150">
        <v>3420</v>
      </c>
      <c r="AE232" s="150">
        <v>2100</v>
      </c>
      <c r="AF232" s="150">
        <v>3620</v>
      </c>
      <c r="AG232" s="150">
        <v>-200</v>
      </c>
      <c r="AH232" s="149" t="s">
        <v>242</v>
      </c>
      <c r="AI232" s="149">
        <v>9</v>
      </c>
      <c r="AJ232" s="149" t="s">
        <v>517</v>
      </c>
    </row>
    <row r="233" spans="1:36">
      <c r="A233" s="149" t="s">
        <v>890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647</v>
      </c>
      <c r="G233" s="149" t="s">
        <v>204</v>
      </c>
      <c r="H233" s="149">
        <v>7</v>
      </c>
      <c r="I233" s="150">
        <v>580</v>
      </c>
      <c r="J233" s="149" t="s">
        <v>211</v>
      </c>
      <c r="K233" s="149" t="s">
        <v>350</v>
      </c>
      <c r="L233" s="149" t="s">
        <v>350</v>
      </c>
      <c r="M233" s="149" t="s">
        <v>350</v>
      </c>
      <c r="N233" s="149" t="s">
        <v>350</v>
      </c>
      <c r="O233" s="150">
        <v>3792.5</v>
      </c>
      <c r="P233" s="150">
        <v>695</v>
      </c>
      <c r="Q233" s="150">
        <v>718.75</v>
      </c>
      <c r="R233" s="150">
        <v>325</v>
      </c>
      <c r="S233" s="150">
        <v>640</v>
      </c>
      <c r="T233" s="150">
        <v>550</v>
      </c>
      <c r="U233" s="150">
        <v>550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50">
        <v>7271.25</v>
      </c>
      <c r="AE233" s="150">
        <v>2065</v>
      </c>
      <c r="AF233" s="150">
        <v>7271.25</v>
      </c>
      <c r="AG233" s="150">
        <v>0</v>
      </c>
      <c r="AH233" s="149" t="s">
        <v>210</v>
      </c>
      <c r="AI233" s="149">
        <v>7</v>
      </c>
      <c r="AJ233" s="149" t="s">
        <v>517</v>
      </c>
    </row>
    <row r="234" spans="1:36">
      <c r="A234" s="149" t="s">
        <v>891</v>
      </c>
      <c r="B234" s="149" t="s">
        <v>509</v>
      </c>
      <c r="C234" s="149" t="s">
        <v>510</v>
      </c>
      <c r="D234" s="149" t="s">
        <v>512</v>
      </c>
      <c r="E234" s="149">
        <v>3</v>
      </c>
      <c r="F234" s="149" t="s">
        <v>514</v>
      </c>
      <c r="G234" s="149" t="s">
        <v>246</v>
      </c>
      <c r="H234" s="149">
        <v>3</v>
      </c>
      <c r="I234" s="150">
        <v>680.66666666666663</v>
      </c>
      <c r="J234" s="149" t="s">
        <v>350</v>
      </c>
      <c r="K234" s="149" t="s">
        <v>350</v>
      </c>
      <c r="L234" s="149" t="s">
        <v>350</v>
      </c>
      <c r="M234" s="149" t="s">
        <v>350</v>
      </c>
      <c r="N234" s="149" t="s">
        <v>350</v>
      </c>
      <c r="O234" s="149" t="s">
        <v>350</v>
      </c>
      <c r="P234" s="149" t="s">
        <v>350</v>
      </c>
      <c r="Q234" s="149" t="s">
        <v>350</v>
      </c>
      <c r="R234" s="149" t="s">
        <v>350</v>
      </c>
      <c r="S234" s="149" t="s">
        <v>350</v>
      </c>
      <c r="T234" s="149" t="s">
        <v>350</v>
      </c>
      <c r="U234" s="149" t="s">
        <v>350</v>
      </c>
      <c r="V234" s="149" t="s">
        <v>350</v>
      </c>
      <c r="W234" s="149" t="s">
        <v>350</v>
      </c>
      <c r="X234" s="149" t="s">
        <v>350</v>
      </c>
      <c r="Y234" s="149" t="s">
        <v>350</v>
      </c>
      <c r="Z234" s="149" t="s">
        <v>350</v>
      </c>
      <c r="AA234" s="150">
        <v>986</v>
      </c>
      <c r="AB234" s="150">
        <v>678</v>
      </c>
      <c r="AC234" s="150">
        <v>378</v>
      </c>
      <c r="AD234" s="150">
        <v>2042</v>
      </c>
      <c r="AE234" s="150">
        <v>2042</v>
      </c>
      <c r="AF234" s="150">
        <v>0</v>
      </c>
      <c r="AG234" s="150">
        <v>2042</v>
      </c>
      <c r="AH234" s="149" t="s">
        <v>248</v>
      </c>
      <c r="AI234" s="149">
        <v>3</v>
      </c>
      <c r="AJ234" s="149" t="s">
        <v>516</v>
      </c>
    </row>
    <row r="235" spans="1:36">
      <c r="A235" s="149" t="s">
        <v>892</v>
      </c>
      <c r="B235" s="149" t="s">
        <v>574</v>
      </c>
      <c r="C235" s="149" t="s">
        <v>690</v>
      </c>
      <c r="D235" s="149" t="s">
        <v>350</v>
      </c>
      <c r="E235" s="149" t="s">
        <v>350</v>
      </c>
      <c r="F235" s="149" t="s">
        <v>647</v>
      </c>
      <c r="G235" s="149" t="s">
        <v>127</v>
      </c>
      <c r="H235" s="149">
        <v>24</v>
      </c>
      <c r="I235" s="150">
        <v>200</v>
      </c>
      <c r="J235" s="149" t="s">
        <v>247</v>
      </c>
      <c r="K235" s="150">
        <v>197.5</v>
      </c>
      <c r="L235" s="150">
        <v>242.5</v>
      </c>
      <c r="M235" s="150">
        <v>197.5</v>
      </c>
      <c r="N235" s="150">
        <v>197.5</v>
      </c>
      <c r="O235" s="150">
        <v>197.5</v>
      </c>
      <c r="P235" s="150">
        <v>200</v>
      </c>
      <c r="Q235" s="150">
        <v>200</v>
      </c>
      <c r="R235" s="150">
        <v>200</v>
      </c>
      <c r="S235" s="150">
        <v>200</v>
      </c>
      <c r="T235" s="150">
        <v>200</v>
      </c>
      <c r="U235" s="150">
        <v>200</v>
      </c>
      <c r="V235" s="150">
        <v>200</v>
      </c>
      <c r="W235" s="150">
        <v>200</v>
      </c>
      <c r="X235" s="150">
        <v>200</v>
      </c>
      <c r="Y235" s="150">
        <v>200</v>
      </c>
      <c r="Z235" s="150">
        <v>200</v>
      </c>
      <c r="AA235" s="150">
        <v>200</v>
      </c>
      <c r="AB235" s="149" t="s">
        <v>350</v>
      </c>
      <c r="AC235" s="149" t="s">
        <v>350</v>
      </c>
      <c r="AD235" s="150">
        <v>3432.5</v>
      </c>
      <c r="AE235" s="150">
        <v>2000</v>
      </c>
      <c r="AF235" s="150">
        <v>2432.5</v>
      </c>
      <c r="AG235" s="150">
        <v>1000</v>
      </c>
      <c r="AH235" s="149" t="s">
        <v>246</v>
      </c>
      <c r="AI235" s="149">
        <v>17</v>
      </c>
      <c r="AJ235" s="149" t="s">
        <v>517</v>
      </c>
    </row>
    <row r="236" spans="1:36">
      <c r="A236" s="149" t="s">
        <v>893</v>
      </c>
      <c r="B236" s="149" t="s">
        <v>574</v>
      </c>
      <c r="C236" s="149" t="s">
        <v>669</v>
      </c>
      <c r="D236" s="149" t="s">
        <v>350</v>
      </c>
      <c r="E236" s="149" t="s">
        <v>350</v>
      </c>
      <c r="F236" s="149" t="s">
        <v>647</v>
      </c>
      <c r="G236" s="149" t="s">
        <v>127</v>
      </c>
      <c r="H236" s="149">
        <v>24</v>
      </c>
      <c r="I236" s="150">
        <v>200</v>
      </c>
      <c r="J236" s="149" t="s">
        <v>247</v>
      </c>
      <c r="K236" s="150">
        <v>197.5</v>
      </c>
      <c r="L236" s="150">
        <v>197.5</v>
      </c>
      <c r="M236" s="150">
        <v>197.5</v>
      </c>
      <c r="N236" s="150">
        <v>197.5</v>
      </c>
      <c r="O236" s="150">
        <v>197.5</v>
      </c>
      <c r="P236" s="150">
        <v>200</v>
      </c>
      <c r="Q236" s="150">
        <v>200</v>
      </c>
      <c r="R236" s="150">
        <v>200</v>
      </c>
      <c r="S236" s="150">
        <v>200</v>
      </c>
      <c r="T236" s="150">
        <v>200</v>
      </c>
      <c r="U236" s="150">
        <v>200</v>
      </c>
      <c r="V236" s="150">
        <v>200</v>
      </c>
      <c r="W236" s="150">
        <v>200</v>
      </c>
      <c r="X236" s="150">
        <v>200</v>
      </c>
      <c r="Y236" s="150">
        <v>200</v>
      </c>
      <c r="Z236" s="150">
        <v>200</v>
      </c>
      <c r="AA236" s="150">
        <v>200</v>
      </c>
      <c r="AB236" s="149" t="s">
        <v>350</v>
      </c>
      <c r="AC236" s="149" t="s">
        <v>350</v>
      </c>
      <c r="AD236" s="150">
        <v>3387.5</v>
      </c>
      <c r="AE236" s="150">
        <v>2000</v>
      </c>
      <c r="AF236" s="150">
        <v>2387.5</v>
      </c>
      <c r="AG236" s="150">
        <v>1000</v>
      </c>
      <c r="AH236" s="149" t="s">
        <v>246</v>
      </c>
      <c r="AI236" s="149">
        <v>17</v>
      </c>
      <c r="AJ236" s="149" t="s">
        <v>517</v>
      </c>
    </row>
    <row r="237" spans="1:36">
      <c r="A237" s="149" t="s">
        <v>894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647</v>
      </c>
      <c r="G237" s="149" t="s">
        <v>122</v>
      </c>
      <c r="H237" s="149">
        <v>22</v>
      </c>
      <c r="I237" s="150">
        <v>630</v>
      </c>
      <c r="J237" s="149" t="s">
        <v>210</v>
      </c>
      <c r="K237" s="150">
        <v>1185</v>
      </c>
      <c r="L237" s="150">
        <v>960</v>
      </c>
      <c r="M237" s="150">
        <v>870</v>
      </c>
      <c r="N237" s="150">
        <v>1030</v>
      </c>
      <c r="O237" s="150">
        <v>780</v>
      </c>
      <c r="P237" s="150">
        <v>870</v>
      </c>
      <c r="Q237" s="150">
        <v>690</v>
      </c>
      <c r="R237" s="150">
        <v>690</v>
      </c>
      <c r="S237" s="150">
        <v>690</v>
      </c>
      <c r="T237" s="150">
        <v>510</v>
      </c>
      <c r="U237" s="149" t="s">
        <v>350</v>
      </c>
      <c r="V237" s="149" t="s">
        <v>350</v>
      </c>
      <c r="W237" s="149" t="s">
        <v>350</v>
      </c>
      <c r="X237" s="150">
        <v>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50">
        <v>8275</v>
      </c>
      <c r="AE237" s="150">
        <v>1890</v>
      </c>
      <c r="AF237" s="150">
        <v>8275</v>
      </c>
      <c r="AG237" s="150">
        <v>0</v>
      </c>
      <c r="AH237" s="149" t="s">
        <v>209</v>
      </c>
      <c r="AI237" s="149">
        <v>10</v>
      </c>
      <c r="AJ237" s="149" t="s">
        <v>517</v>
      </c>
    </row>
    <row r="238" spans="1:36">
      <c r="A238" s="149" t="s">
        <v>895</v>
      </c>
      <c r="B238" s="149" t="s">
        <v>574</v>
      </c>
      <c r="C238" s="149" t="s">
        <v>510</v>
      </c>
      <c r="D238" s="149" t="s">
        <v>512</v>
      </c>
      <c r="E238" s="149">
        <v>9</v>
      </c>
      <c r="F238" s="149" t="s">
        <v>575</v>
      </c>
      <c r="G238" s="149" t="s">
        <v>245</v>
      </c>
      <c r="H238" s="149">
        <v>2</v>
      </c>
      <c r="I238" s="150">
        <v>897</v>
      </c>
      <c r="J238" s="149" t="s">
        <v>247</v>
      </c>
      <c r="K238" s="149" t="s">
        <v>350</v>
      </c>
      <c r="L238" s="149" t="s">
        <v>350</v>
      </c>
      <c r="M238" s="149" t="s">
        <v>350</v>
      </c>
      <c r="N238" s="149" t="s">
        <v>350</v>
      </c>
      <c r="O238" s="149" t="s">
        <v>350</v>
      </c>
      <c r="P238" s="149" t="s">
        <v>350</v>
      </c>
      <c r="Q238" s="149" t="s">
        <v>350</v>
      </c>
      <c r="R238" s="149" t="s">
        <v>350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50">
        <v>1036</v>
      </c>
      <c r="AA238" s="150">
        <v>758</v>
      </c>
      <c r="AB238" s="149" t="s">
        <v>350</v>
      </c>
      <c r="AC238" s="149" t="s">
        <v>350</v>
      </c>
      <c r="AD238" s="150">
        <v>1794</v>
      </c>
      <c r="AE238" s="150">
        <v>1794</v>
      </c>
      <c r="AF238" s="150">
        <v>0</v>
      </c>
      <c r="AG238" s="150">
        <v>1794</v>
      </c>
      <c r="AH238" s="149" t="s">
        <v>246</v>
      </c>
      <c r="AI238" s="149">
        <v>2</v>
      </c>
      <c r="AJ238" s="149" t="s">
        <v>517</v>
      </c>
    </row>
    <row r="239" spans="1:36">
      <c r="A239" s="149" t="s">
        <v>896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647</v>
      </c>
      <c r="G239" s="149" t="s">
        <v>133</v>
      </c>
      <c r="H239" s="149">
        <v>20</v>
      </c>
      <c r="I239" s="150">
        <v>400</v>
      </c>
      <c r="J239" s="149" t="s">
        <v>350</v>
      </c>
      <c r="K239" s="150">
        <v>340</v>
      </c>
      <c r="L239" s="150">
        <v>340</v>
      </c>
      <c r="M239" s="150">
        <v>480</v>
      </c>
      <c r="N239" s="150">
        <v>480</v>
      </c>
      <c r="O239" s="150">
        <v>480</v>
      </c>
      <c r="P239" s="150">
        <v>480</v>
      </c>
      <c r="Q239" s="150">
        <v>400</v>
      </c>
      <c r="R239" s="150">
        <v>400</v>
      </c>
      <c r="S239" s="150">
        <v>400</v>
      </c>
      <c r="T239" s="150">
        <v>400</v>
      </c>
      <c r="U239" s="150">
        <v>400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50">
        <v>4600</v>
      </c>
      <c r="AE239" s="150">
        <v>1600</v>
      </c>
      <c r="AF239" s="150">
        <v>4600</v>
      </c>
      <c r="AG239" s="150">
        <v>0</v>
      </c>
      <c r="AH239" s="149" t="s">
        <v>210</v>
      </c>
      <c r="AI239" s="149">
        <v>11</v>
      </c>
      <c r="AJ239" s="149" t="s">
        <v>517</v>
      </c>
    </row>
    <row r="240" spans="1:36">
      <c r="A240" s="149" t="s">
        <v>897</v>
      </c>
      <c r="B240" s="149" t="s">
        <v>509</v>
      </c>
      <c r="C240" s="149" t="s">
        <v>510</v>
      </c>
      <c r="D240" s="149" t="s">
        <v>619</v>
      </c>
      <c r="E240" s="149">
        <v>9</v>
      </c>
      <c r="F240" s="149" t="s">
        <v>567</v>
      </c>
      <c r="G240" s="149" t="s">
        <v>209</v>
      </c>
      <c r="H240" s="149">
        <v>10</v>
      </c>
      <c r="I240" s="150">
        <v>333.33333333333331</v>
      </c>
      <c r="J240" s="149" t="s">
        <v>350</v>
      </c>
      <c r="K240" s="149" t="s">
        <v>350</v>
      </c>
      <c r="L240" s="149" t="s">
        <v>350</v>
      </c>
      <c r="M240" s="149" t="s">
        <v>350</v>
      </c>
      <c r="N240" s="149" t="s">
        <v>350</v>
      </c>
      <c r="O240" s="149" t="s">
        <v>350</v>
      </c>
      <c r="P240" s="149" t="s">
        <v>350</v>
      </c>
      <c r="Q240" s="149" t="s">
        <v>350</v>
      </c>
      <c r="R240" s="149" t="s">
        <v>350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50">
        <v>60</v>
      </c>
      <c r="X240" s="150">
        <v>60</v>
      </c>
      <c r="Y240" s="150">
        <v>180</v>
      </c>
      <c r="Z240" s="150">
        <v>300</v>
      </c>
      <c r="AA240" s="150">
        <v>300</v>
      </c>
      <c r="AB240" s="150">
        <v>300</v>
      </c>
      <c r="AC240" s="150">
        <v>400</v>
      </c>
      <c r="AD240" s="150">
        <v>1600</v>
      </c>
      <c r="AE240" s="150">
        <v>1600</v>
      </c>
      <c r="AF240" s="150">
        <v>0</v>
      </c>
      <c r="AG240" s="150">
        <v>1600</v>
      </c>
      <c r="AH240" s="149" t="s">
        <v>248</v>
      </c>
      <c r="AI240" s="149">
        <v>7</v>
      </c>
      <c r="AJ240" s="149" t="s">
        <v>516</v>
      </c>
    </row>
    <row r="241" spans="1:36">
      <c r="A241" s="149" t="s">
        <v>898</v>
      </c>
      <c r="B241" s="149" t="s">
        <v>574</v>
      </c>
      <c r="C241" s="149" t="s">
        <v>669</v>
      </c>
      <c r="D241" s="149" t="s">
        <v>350</v>
      </c>
      <c r="E241" s="149" t="s">
        <v>350</v>
      </c>
      <c r="F241" s="149" t="s">
        <v>647</v>
      </c>
      <c r="G241" s="149" t="s">
        <v>122</v>
      </c>
      <c r="H241" s="149">
        <v>23</v>
      </c>
      <c r="I241" s="150">
        <v>217.66666666666666</v>
      </c>
      <c r="J241" s="149" t="s">
        <v>211</v>
      </c>
      <c r="K241" s="150">
        <v>585</v>
      </c>
      <c r="L241" s="150">
        <v>556</v>
      </c>
      <c r="M241" s="150">
        <v>556</v>
      </c>
      <c r="N241" s="150">
        <v>897</v>
      </c>
      <c r="O241" s="150">
        <v>480</v>
      </c>
      <c r="P241" s="150">
        <v>404</v>
      </c>
      <c r="Q241" s="150">
        <v>404</v>
      </c>
      <c r="R241" s="150">
        <v>480</v>
      </c>
      <c r="S241" s="150">
        <v>404</v>
      </c>
      <c r="T241" s="150">
        <v>328</v>
      </c>
      <c r="U241" s="150">
        <v>100</v>
      </c>
      <c r="V241" s="149" t="s">
        <v>350</v>
      </c>
      <c r="W241" s="149" t="s">
        <v>350</v>
      </c>
      <c r="X241" s="150">
        <v>225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50">
        <v>5419</v>
      </c>
      <c r="AE241" s="150">
        <v>1537</v>
      </c>
      <c r="AF241" s="150">
        <v>5194</v>
      </c>
      <c r="AG241" s="150">
        <v>225</v>
      </c>
      <c r="AH241" s="149" t="s">
        <v>243</v>
      </c>
      <c r="AI241" s="149">
        <v>12</v>
      </c>
      <c r="AJ241" s="149" t="s">
        <v>517</v>
      </c>
    </row>
    <row r="242" spans="1:36">
      <c r="A242" s="149" t="s">
        <v>899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647</v>
      </c>
      <c r="G242" s="149" t="s">
        <v>209</v>
      </c>
      <c r="H242" s="149">
        <v>10</v>
      </c>
      <c r="I242" s="150">
        <v>765</v>
      </c>
      <c r="J242" s="149" t="s">
        <v>350</v>
      </c>
      <c r="K242" s="149" t="s">
        <v>350</v>
      </c>
      <c r="L242" s="149" t="s">
        <v>350</v>
      </c>
      <c r="M242" s="149" t="s">
        <v>350</v>
      </c>
      <c r="N242" s="149" t="s">
        <v>350</v>
      </c>
      <c r="O242" s="149" t="s">
        <v>350</v>
      </c>
      <c r="P242" s="149" t="s">
        <v>350</v>
      </c>
      <c r="Q242" s="149" t="s">
        <v>350</v>
      </c>
      <c r="R242" s="149" t="s">
        <v>350</v>
      </c>
      <c r="S242" s="149" t="s">
        <v>350</v>
      </c>
      <c r="T242" s="150">
        <v>765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50">
        <v>765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50">
        <v>1530</v>
      </c>
      <c r="AE242" s="150">
        <v>1530</v>
      </c>
      <c r="AF242" s="150">
        <v>765</v>
      </c>
      <c r="AG242" s="150">
        <v>765</v>
      </c>
      <c r="AH242" s="149" t="s">
        <v>244</v>
      </c>
      <c r="AI242" s="149">
        <v>2</v>
      </c>
      <c r="AJ242" s="149" t="s">
        <v>517</v>
      </c>
    </row>
    <row r="243" spans="1:36">
      <c r="A243" s="149" t="s">
        <v>900</v>
      </c>
      <c r="B243" s="149" t="s">
        <v>574</v>
      </c>
      <c r="C243" s="149" t="s">
        <v>740</v>
      </c>
      <c r="D243" s="149" t="s">
        <v>350</v>
      </c>
      <c r="E243" s="149" t="s">
        <v>350</v>
      </c>
      <c r="F243" s="149" t="s">
        <v>647</v>
      </c>
      <c r="G243" s="149" t="s">
        <v>209</v>
      </c>
      <c r="H243" s="149">
        <v>10</v>
      </c>
      <c r="I243" s="150">
        <v>765</v>
      </c>
      <c r="J243" s="149" t="s">
        <v>350</v>
      </c>
      <c r="K243" s="149" t="s">
        <v>350</v>
      </c>
      <c r="L243" s="149" t="s">
        <v>350</v>
      </c>
      <c r="M243" s="149" t="s">
        <v>350</v>
      </c>
      <c r="N243" s="149" t="s">
        <v>350</v>
      </c>
      <c r="O243" s="149" t="s">
        <v>350</v>
      </c>
      <c r="P243" s="149" t="s">
        <v>350</v>
      </c>
      <c r="Q243" s="149" t="s">
        <v>350</v>
      </c>
      <c r="R243" s="149" t="s">
        <v>350</v>
      </c>
      <c r="S243" s="149" t="s">
        <v>350</v>
      </c>
      <c r="T243" s="150">
        <v>765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50">
        <v>765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50">
        <v>1530</v>
      </c>
      <c r="AE243" s="150">
        <v>1530</v>
      </c>
      <c r="AF243" s="150">
        <v>765</v>
      </c>
      <c r="AG243" s="150">
        <v>765</v>
      </c>
      <c r="AH243" s="149" t="s">
        <v>244</v>
      </c>
      <c r="AI243" s="149">
        <v>2</v>
      </c>
      <c r="AJ243" s="149" t="s">
        <v>517</v>
      </c>
    </row>
    <row r="244" spans="1:36">
      <c r="A244" s="149" t="s">
        <v>901</v>
      </c>
      <c r="B244" s="149" t="s">
        <v>574</v>
      </c>
      <c r="C244" s="149" t="s">
        <v>740</v>
      </c>
      <c r="D244" s="149" t="s">
        <v>350</v>
      </c>
      <c r="E244" s="149" t="s">
        <v>350</v>
      </c>
      <c r="F244" s="149" t="s">
        <v>647</v>
      </c>
      <c r="G244" s="149" t="s">
        <v>209</v>
      </c>
      <c r="H244" s="149">
        <v>10</v>
      </c>
      <c r="I244" s="150">
        <v>765</v>
      </c>
      <c r="J244" s="149" t="s">
        <v>350</v>
      </c>
      <c r="K244" s="149" t="s">
        <v>350</v>
      </c>
      <c r="L244" s="149" t="s">
        <v>350</v>
      </c>
      <c r="M244" s="149" t="s">
        <v>350</v>
      </c>
      <c r="N244" s="149" t="s">
        <v>350</v>
      </c>
      <c r="O244" s="149" t="s">
        <v>350</v>
      </c>
      <c r="P244" s="149" t="s">
        <v>350</v>
      </c>
      <c r="Q244" s="149" t="s">
        <v>350</v>
      </c>
      <c r="R244" s="149" t="s">
        <v>350</v>
      </c>
      <c r="S244" s="149" t="s">
        <v>350</v>
      </c>
      <c r="T244" s="150">
        <v>765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50">
        <v>765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50">
        <v>1530</v>
      </c>
      <c r="AE244" s="150">
        <v>1530</v>
      </c>
      <c r="AF244" s="150">
        <v>765</v>
      </c>
      <c r="AG244" s="150">
        <v>765</v>
      </c>
      <c r="AH244" s="149" t="s">
        <v>244</v>
      </c>
      <c r="AI244" s="149">
        <v>2</v>
      </c>
      <c r="AJ244" s="149" t="s">
        <v>517</v>
      </c>
    </row>
    <row r="245" spans="1:36">
      <c r="A245" s="149" t="s">
        <v>902</v>
      </c>
      <c r="B245" s="149" t="s">
        <v>574</v>
      </c>
      <c r="C245" s="149" t="s">
        <v>740</v>
      </c>
      <c r="D245" s="149" t="s">
        <v>350</v>
      </c>
      <c r="E245" s="149" t="s">
        <v>350</v>
      </c>
      <c r="F245" s="149" t="s">
        <v>647</v>
      </c>
      <c r="G245" s="149" t="s">
        <v>209</v>
      </c>
      <c r="H245" s="149">
        <v>10</v>
      </c>
      <c r="I245" s="150">
        <v>765</v>
      </c>
      <c r="J245" s="149" t="s">
        <v>350</v>
      </c>
      <c r="K245" s="149" t="s">
        <v>350</v>
      </c>
      <c r="L245" s="149" t="s">
        <v>350</v>
      </c>
      <c r="M245" s="149" t="s">
        <v>350</v>
      </c>
      <c r="N245" s="149" t="s">
        <v>350</v>
      </c>
      <c r="O245" s="149" t="s">
        <v>350</v>
      </c>
      <c r="P245" s="149" t="s">
        <v>350</v>
      </c>
      <c r="Q245" s="149" t="s">
        <v>350</v>
      </c>
      <c r="R245" s="149" t="s">
        <v>350</v>
      </c>
      <c r="S245" s="149" t="s">
        <v>350</v>
      </c>
      <c r="T245" s="150">
        <v>765</v>
      </c>
      <c r="U245" s="149" t="s">
        <v>350</v>
      </c>
      <c r="V245" s="149" t="s">
        <v>350</v>
      </c>
      <c r="W245" s="149" t="s">
        <v>350</v>
      </c>
      <c r="X245" s="149" t="s">
        <v>350</v>
      </c>
      <c r="Y245" s="150">
        <v>765</v>
      </c>
      <c r="Z245" s="149" t="s">
        <v>350</v>
      </c>
      <c r="AA245" s="149" t="s">
        <v>350</v>
      </c>
      <c r="AB245" s="149" t="s">
        <v>350</v>
      </c>
      <c r="AC245" s="149" t="s">
        <v>350</v>
      </c>
      <c r="AD245" s="150">
        <v>1530</v>
      </c>
      <c r="AE245" s="150">
        <v>1530</v>
      </c>
      <c r="AF245" s="150">
        <v>765</v>
      </c>
      <c r="AG245" s="150">
        <v>765</v>
      </c>
      <c r="AH245" s="149" t="s">
        <v>244</v>
      </c>
      <c r="AI245" s="149">
        <v>2</v>
      </c>
      <c r="AJ245" s="149" t="s">
        <v>517</v>
      </c>
    </row>
    <row r="246" spans="1:36">
      <c r="A246" s="149" t="s">
        <v>903</v>
      </c>
      <c r="B246" s="149" t="s">
        <v>574</v>
      </c>
      <c r="C246" s="149" t="s">
        <v>740</v>
      </c>
      <c r="D246" s="149" t="s">
        <v>350</v>
      </c>
      <c r="E246" s="149" t="s">
        <v>350</v>
      </c>
      <c r="F246" s="149" t="s">
        <v>647</v>
      </c>
      <c r="G246" s="149" t="s">
        <v>209</v>
      </c>
      <c r="H246" s="149">
        <v>10</v>
      </c>
      <c r="I246" s="150">
        <v>765</v>
      </c>
      <c r="J246" s="149" t="s">
        <v>350</v>
      </c>
      <c r="K246" s="149" t="s">
        <v>350</v>
      </c>
      <c r="L246" s="149" t="s">
        <v>350</v>
      </c>
      <c r="M246" s="149" t="s">
        <v>350</v>
      </c>
      <c r="N246" s="149" t="s">
        <v>350</v>
      </c>
      <c r="O246" s="149" t="s">
        <v>350</v>
      </c>
      <c r="P246" s="149" t="s">
        <v>350</v>
      </c>
      <c r="Q246" s="149" t="s">
        <v>350</v>
      </c>
      <c r="R246" s="149" t="s">
        <v>350</v>
      </c>
      <c r="S246" s="149" t="s">
        <v>350</v>
      </c>
      <c r="T246" s="150">
        <v>765</v>
      </c>
      <c r="U246" s="149" t="s">
        <v>350</v>
      </c>
      <c r="V246" s="149" t="s">
        <v>350</v>
      </c>
      <c r="W246" s="149" t="s">
        <v>350</v>
      </c>
      <c r="X246" s="149" t="s">
        <v>350</v>
      </c>
      <c r="Y246" s="150">
        <v>765</v>
      </c>
      <c r="Z246" s="149" t="s">
        <v>350</v>
      </c>
      <c r="AA246" s="149" t="s">
        <v>350</v>
      </c>
      <c r="AB246" s="149" t="s">
        <v>350</v>
      </c>
      <c r="AC246" s="149" t="s">
        <v>350</v>
      </c>
      <c r="AD246" s="150">
        <v>1530</v>
      </c>
      <c r="AE246" s="150">
        <v>1530</v>
      </c>
      <c r="AF246" s="150">
        <v>765</v>
      </c>
      <c r="AG246" s="150">
        <v>765</v>
      </c>
      <c r="AH246" s="149" t="s">
        <v>244</v>
      </c>
      <c r="AI246" s="149">
        <v>2</v>
      </c>
      <c r="AJ246" s="149" t="s">
        <v>517</v>
      </c>
    </row>
    <row r="247" spans="1:36">
      <c r="A247" s="149" t="s">
        <v>904</v>
      </c>
      <c r="B247" s="149" t="s">
        <v>574</v>
      </c>
      <c r="C247" s="149" t="s">
        <v>690</v>
      </c>
      <c r="D247" s="149" t="s">
        <v>350</v>
      </c>
      <c r="E247" s="149" t="s">
        <v>350</v>
      </c>
      <c r="F247" s="149" t="s">
        <v>647</v>
      </c>
      <c r="G247" s="149" t="s">
        <v>209</v>
      </c>
      <c r="H247" s="149">
        <v>10</v>
      </c>
      <c r="I247" s="150">
        <v>765</v>
      </c>
      <c r="J247" s="149" t="s">
        <v>350</v>
      </c>
      <c r="K247" s="149" t="s">
        <v>350</v>
      </c>
      <c r="L247" s="149" t="s">
        <v>350</v>
      </c>
      <c r="M247" s="149" t="s">
        <v>350</v>
      </c>
      <c r="N247" s="149" t="s">
        <v>350</v>
      </c>
      <c r="O247" s="149" t="s">
        <v>350</v>
      </c>
      <c r="P247" s="149" t="s">
        <v>350</v>
      </c>
      <c r="Q247" s="149" t="s">
        <v>350</v>
      </c>
      <c r="R247" s="149" t="s">
        <v>350</v>
      </c>
      <c r="S247" s="149" t="s">
        <v>350</v>
      </c>
      <c r="T247" s="150">
        <v>765</v>
      </c>
      <c r="U247" s="149" t="s">
        <v>350</v>
      </c>
      <c r="V247" s="149" t="s">
        <v>350</v>
      </c>
      <c r="W247" s="149" t="s">
        <v>350</v>
      </c>
      <c r="X247" s="149" t="s">
        <v>350</v>
      </c>
      <c r="Y247" s="150">
        <v>765</v>
      </c>
      <c r="Z247" s="149" t="s">
        <v>350</v>
      </c>
      <c r="AA247" s="149" t="s">
        <v>350</v>
      </c>
      <c r="AB247" s="149" t="s">
        <v>350</v>
      </c>
      <c r="AC247" s="149" t="s">
        <v>350</v>
      </c>
      <c r="AD247" s="150">
        <v>1530</v>
      </c>
      <c r="AE247" s="150">
        <v>1530</v>
      </c>
      <c r="AF247" s="150">
        <v>765</v>
      </c>
      <c r="AG247" s="150">
        <v>765</v>
      </c>
      <c r="AH247" s="149" t="s">
        <v>244</v>
      </c>
      <c r="AI247" s="149">
        <v>2</v>
      </c>
      <c r="AJ247" s="149" t="s">
        <v>517</v>
      </c>
    </row>
    <row r="248" spans="1:36">
      <c r="A248" s="149" t="s">
        <v>905</v>
      </c>
      <c r="B248" s="149" t="s">
        <v>574</v>
      </c>
      <c r="C248" s="149" t="s">
        <v>884</v>
      </c>
      <c r="D248" s="149" t="s">
        <v>350</v>
      </c>
      <c r="E248" s="149" t="s">
        <v>350</v>
      </c>
      <c r="F248" s="149" t="s">
        <v>647</v>
      </c>
      <c r="G248" s="149" t="s">
        <v>789</v>
      </c>
      <c r="H248" s="149">
        <v>36</v>
      </c>
      <c r="I248" s="150">
        <v>305</v>
      </c>
      <c r="J248" s="149" t="s">
        <v>242</v>
      </c>
      <c r="K248" s="150">
        <v>380</v>
      </c>
      <c r="L248" s="150">
        <v>305</v>
      </c>
      <c r="M248" s="150">
        <v>305</v>
      </c>
      <c r="N248" s="150">
        <v>305</v>
      </c>
      <c r="O248" s="150">
        <v>305</v>
      </c>
      <c r="P248" s="150">
        <v>305</v>
      </c>
      <c r="Q248" s="150">
        <v>305</v>
      </c>
      <c r="R248" s="150">
        <v>305</v>
      </c>
      <c r="S248" s="150">
        <v>305</v>
      </c>
      <c r="T248" s="150">
        <v>305</v>
      </c>
      <c r="U248" s="150">
        <v>305</v>
      </c>
      <c r="V248" s="150">
        <v>305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50">
        <v>3735</v>
      </c>
      <c r="AE248" s="150">
        <v>1525</v>
      </c>
      <c r="AF248" s="150">
        <v>3735</v>
      </c>
      <c r="AG248" s="150">
        <v>0</v>
      </c>
      <c r="AH248" s="149" t="s">
        <v>211</v>
      </c>
      <c r="AI248" s="149">
        <v>12</v>
      </c>
      <c r="AJ248" s="149" t="s">
        <v>517</v>
      </c>
    </row>
    <row r="249" spans="1:36">
      <c r="A249" s="149" t="s">
        <v>906</v>
      </c>
      <c r="B249" s="149" t="s">
        <v>509</v>
      </c>
      <c r="C249" s="149" t="s">
        <v>690</v>
      </c>
      <c r="D249" s="149" t="s">
        <v>350</v>
      </c>
      <c r="E249" s="149">
        <v>0</v>
      </c>
      <c r="F249" s="149" t="s">
        <v>514</v>
      </c>
      <c r="G249" s="149" t="s">
        <v>244</v>
      </c>
      <c r="H249" s="149">
        <v>5</v>
      </c>
      <c r="I249" s="150">
        <v>401.66666666666669</v>
      </c>
      <c r="J249" s="149" t="s">
        <v>350</v>
      </c>
      <c r="K249" s="149" t="s">
        <v>350</v>
      </c>
      <c r="L249" s="149" t="s">
        <v>350</v>
      </c>
      <c r="M249" s="149" t="s">
        <v>350</v>
      </c>
      <c r="N249" s="149" t="s">
        <v>350</v>
      </c>
      <c r="O249" s="149" t="s">
        <v>350</v>
      </c>
      <c r="P249" s="149" t="s">
        <v>350</v>
      </c>
      <c r="Q249" s="149" t="s">
        <v>350</v>
      </c>
      <c r="R249" s="149" t="s">
        <v>350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50">
        <v>160</v>
      </c>
      <c r="Z249" s="150">
        <v>160</v>
      </c>
      <c r="AA249" s="150">
        <v>685</v>
      </c>
      <c r="AB249" s="150">
        <v>260</v>
      </c>
      <c r="AC249" s="150">
        <v>260</v>
      </c>
      <c r="AD249" s="150">
        <v>1525</v>
      </c>
      <c r="AE249" s="150">
        <v>1525</v>
      </c>
      <c r="AF249" s="150">
        <v>0</v>
      </c>
      <c r="AG249" s="150">
        <v>1525</v>
      </c>
      <c r="AH249" s="149" t="s">
        <v>248</v>
      </c>
      <c r="AI249" s="149">
        <v>5</v>
      </c>
      <c r="AJ249" s="149" t="s">
        <v>516</v>
      </c>
    </row>
    <row r="250" spans="1:36">
      <c r="A250" s="149" t="s">
        <v>907</v>
      </c>
      <c r="B250" s="149" t="s">
        <v>509</v>
      </c>
      <c r="C250" s="149" t="s">
        <v>510</v>
      </c>
      <c r="D250" s="149" t="s">
        <v>619</v>
      </c>
      <c r="E250" s="149">
        <v>5</v>
      </c>
      <c r="F250" s="149" t="s">
        <v>514</v>
      </c>
      <c r="G250" s="149" t="s">
        <v>203</v>
      </c>
      <c r="H250" s="149">
        <v>16</v>
      </c>
      <c r="I250" s="150">
        <v>116.66666666666667</v>
      </c>
      <c r="J250" s="149" t="s">
        <v>350</v>
      </c>
      <c r="K250" s="149" t="s">
        <v>350</v>
      </c>
      <c r="L250" s="149" t="s">
        <v>350</v>
      </c>
      <c r="M250" s="149" t="s">
        <v>350</v>
      </c>
      <c r="N250" s="150">
        <v>350</v>
      </c>
      <c r="O250" s="149" t="s">
        <v>350</v>
      </c>
      <c r="P250" s="150">
        <v>150</v>
      </c>
      <c r="Q250" s="149" t="s">
        <v>350</v>
      </c>
      <c r="R250" s="149" t="s">
        <v>350</v>
      </c>
      <c r="S250" s="150">
        <v>355</v>
      </c>
      <c r="T250" s="150">
        <v>105</v>
      </c>
      <c r="U250" s="150">
        <v>105</v>
      </c>
      <c r="V250" s="150">
        <v>105</v>
      </c>
      <c r="W250" s="150">
        <v>135</v>
      </c>
      <c r="X250" s="150">
        <v>105</v>
      </c>
      <c r="Y250" s="150">
        <v>105</v>
      </c>
      <c r="Z250" s="150">
        <v>140</v>
      </c>
      <c r="AA250" s="150">
        <v>70</v>
      </c>
      <c r="AB250" s="150">
        <v>140</v>
      </c>
      <c r="AC250" s="150">
        <v>140</v>
      </c>
      <c r="AD250" s="150">
        <v>2005</v>
      </c>
      <c r="AE250" s="150">
        <v>1505</v>
      </c>
      <c r="AF250" s="150">
        <v>1170</v>
      </c>
      <c r="AG250" s="150">
        <v>835</v>
      </c>
      <c r="AH250" s="149" t="s">
        <v>248</v>
      </c>
      <c r="AI250" s="149">
        <v>13</v>
      </c>
      <c r="AJ250" s="149" t="s">
        <v>516</v>
      </c>
    </row>
    <row r="251" spans="1:36">
      <c r="A251" s="149" t="s">
        <v>908</v>
      </c>
      <c r="B251" s="149" t="s">
        <v>509</v>
      </c>
      <c r="C251" s="149" t="s">
        <v>510</v>
      </c>
      <c r="D251" s="149" t="s">
        <v>512</v>
      </c>
      <c r="E251" s="149">
        <v>2</v>
      </c>
      <c r="F251" s="149" t="s">
        <v>567</v>
      </c>
      <c r="G251" s="149" t="s">
        <v>243</v>
      </c>
      <c r="H251" s="149">
        <v>6</v>
      </c>
      <c r="I251" s="150">
        <v>120</v>
      </c>
      <c r="J251" s="149" t="s">
        <v>350</v>
      </c>
      <c r="K251" s="149" t="s">
        <v>350</v>
      </c>
      <c r="L251" s="149" t="s">
        <v>350</v>
      </c>
      <c r="M251" s="149" t="s">
        <v>350</v>
      </c>
      <c r="N251" s="149" t="s">
        <v>350</v>
      </c>
      <c r="O251" s="149" t="s">
        <v>350</v>
      </c>
      <c r="P251" s="149" t="s">
        <v>350</v>
      </c>
      <c r="Q251" s="149" t="s">
        <v>350</v>
      </c>
      <c r="R251" s="149" t="s">
        <v>350</v>
      </c>
      <c r="S251" s="149" t="s">
        <v>350</v>
      </c>
      <c r="T251" s="149" t="s">
        <v>350</v>
      </c>
      <c r="U251" s="149" t="s">
        <v>350</v>
      </c>
      <c r="V251" s="149" t="s">
        <v>350</v>
      </c>
      <c r="W251" s="149" t="s">
        <v>350</v>
      </c>
      <c r="X251" s="149" t="s">
        <v>350</v>
      </c>
      <c r="Y251" s="150">
        <v>725</v>
      </c>
      <c r="Z251" s="150">
        <v>417.5</v>
      </c>
      <c r="AA251" s="150">
        <v>120</v>
      </c>
      <c r="AB251" s="150">
        <v>120</v>
      </c>
      <c r="AC251" s="150">
        <v>120</v>
      </c>
      <c r="AD251" s="150">
        <v>1502.5</v>
      </c>
      <c r="AE251" s="150">
        <v>1502.5</v>
      </c>
      <c r="AF251" s="150">
        <v>0</v>
      </c>
      <c r="AG251" s="150">
        <v>1502.5</v>
      </c>
      <c r="AH251" s="149" t="s">
        <v>248</v>
      </c>
      <c r="AI251" s="149">
        <v>5</v>
      </c>
      <c r="AJ251" s="149" t="s">
        <v>516</v>
      </c>
    </row>
    <row r="252" spans="1:36">
      <c r="A252" s="149" t="s">
        <v>909</v>
      </c>
      <c r="B252" s="149" t="s">
        <v>574</v>
      </c>
      <c r="C252" s="149" t="s">
        <v>669</v>
      </c>
      <c r="D252" s="149" t="s">
        <v>350</v>
      </c>
      <c r="E252" s="149" t="s">
        <v>350</v>
      </c>
      <c r="F252" s="149" t="s">
        <v>647</v>
      </c>
      <c r="G252" s="149" t="s">
        <v>129</v>
      </c>
      <c r="H252" s="149">
        <v>17</v>
      </c>
      <c r="I252" s="150">
        <v>300</v>
      </c>
      <c r="J252" s="149" t="s">
        <v>242</v>
      </c>
      <c r="K252" s="150">
        <v>250</v>
      </c>
      <c r="L252" s="150">
        <v>250</v>
      </c>
      <c r="M252" s="150">
        <v>250</v>
      </c>
      <c r="N252" s="150">
        <v>250</v>
      </c>
      <c r="O252" s="150">
        <v>250</v>
      </c>
      <c r="P252" s="150">
        <v>250</v>
      </c>
      <c r="Q252" s="150">
        <v>250</v>
      </c>
      <c r="R252" s="150">
        <v>250</v>
      </c>
      <c r="S252" s="150">
        <v>300</v>
      </c>
      <c r="T252" s="150">
        <v>300</v>
      </c>
      <c r="U252" s="150">
        <v>300</v>
      </c>
      <c r="V252" s="150">
        <v>300</v>
      </c>
      <c r="W252" s="149" t="s">
        <v>350</v>
      </c>
      <c r="X252" s="149" t="s">
        <v>350</v>
      </c>
      <c r="Y252" s="149" t="s">
        <v>350</v>
      </c>
      <c r="Z252" s="149" t="s">
        <v>350</v>
      </c>
      <c r="AA252" s="149" t="s">
        <v>350</v>
      </c>
      <c r="AB252" s="149" t="s">
        <v>350</v>
      </c>
      <c r="AC252" s="149" t="s">
        <v>350</v>
      </c>
      <c r="AD252" s="150">
        <v>3200</v>
      </c>
      <c r="AE252" s="150">
        <v>1450</v>
      </c>
      <c r="AF252" s="150">
        <v>3200</v>
      </c>
      <c r="AG252" s="150">
        <v>0</v>
      </c>
      <c r="AH252" s="149" t="s">
        <v>211</v>
      </c>
      <c r="AI252" s="149">
        <v>12</v>
      </c>
      <c r="AJ252" s="149" t="s">
        <v>517</v>
      </c>
    </row>
    <row r="253" spans="1:36">
      <c r="A253" s="149" t="s">
        <v>910</v>
      </c>
      <c r="B253" s="149" t="s">
        <v>574</v>
      </c>
      <c r="C253" s="149" t="s">
        <v>669</v>
      </c>
      <c r="D253" s="149" t="s">
        <v>350</v>
      </c>
      <c r="E253" s="149" t="s">
        <v>350</v>
      </c>
      <c r="F253" s="149" t="s">
        <v>647</v>
      </c>
      <c r="G253" s="149" t="s">
        <v>206</v>
      </c>
      <c r="H253" s="149">
        <v>7</v>
      </c>
      <c r="I253" s="150">
        <v>110</v>
      </c>
      <c r="J253" s="149" t="s">
        <v>243</v>
      </c>
      <c r="K253" s="149" t="s">
        <v>350</v>
      </c>
      <c r="L253" s="149" t="s">
        <v>350</v>
      </c>
      <c r="M253" s="149" t="s">
        <v>350</v>
      </c>
      <c r="N253" s="149" t="s">
        <v>350</v>
      </c>
      <c r="O253" s="149" t="s">
        <v>350</v>
      </c>
      <c r="P253" s="149" t="s">
        <v>350</v>
      </c>
      <c r="Q253" s="150">
        <v>350</v>
      </c>
      <c r="R253" s="150">
        <v>360</v>
      </c>
      <c r="S253" s="150">
        <v>360</v>
      </c>
      <c r="T253" s="150">
        <v>360</v>
      </c>
      <c r="U253" s="150">
        <v>105</v>
      </c>
      <c r="V253" s="150">
        <v>105</v>
      </c>
      <c r="W253" s="150">
        <v>120</v>
      </c>
      <c r="X253" s="149" t="s">
        <v>350</v>
      </c>
      <c r="Y253" s="149" t="s">
        <v>350</v>
      </c>
      <c r="Z253" s="149" t="s">
        <v>350</v>
      </c>
      <c r="AA253" s="149" t="s">
        <v>350</v>
      </c>
      <c r="AB253" s="149" t="s">
        <v>350</v>
      </c>
      <c r="AC253" s="149" t="s">
        <v>350</v>
      </c>
      <c r="AD253" s="150">
        <v>1760</v>
      </c>
      <c r="AE253" s="150">
        <v>1410</v>
      </c>
      <c r="AF253" s="150">
        <v>1640</v>
      </c>
      <c r="AG253" s="150">
        <v>120</v>
      </c>
      <c r="AH253" s="149" t="s">
        <v>242</v>
      </c>
      <c r="AI253" s="149">
        <v>7</v>
      </c>
      <c r="AJ253" s="149" t="s">
        <v>517</v>
      </c>
    </row>
    <row r="254" spans="1:36">
      <c r="A254" s="149" t="s">
        <v>911</v>
      </c>
      <c r="B254" s="149" t="s">
        <v>574</v>
      </c>
      <c r="C254" s="149" t="s">
        <v>690</v>
      </c>
      <c r="D254" s="149" t="s">
        <v>350</v>
      </c>
      <c r="E254" s="149">
        <v>4</v>
      </c>
      <c r="F254" s="149" t="s">
        <v>514</v>
      </c>
      <c r="G254" s="149" t="s">
        <v>243</v>
      </c>
      <c r="H254" s="149">
        <v>4</v>
      </c>
      <c r="I254" s="150">
        <v>270.16666666666669</v>
      </c>
      <c r="J254" s="149" t="s">
        <v>247</v>
      </c>
      <c r="K254" s="149" t="s">
        <v>350</v>
      </c>
      <c r="L254" s="149" t="s">
        <v>350</v>
      </c>
      <c r="M254" s="149" t="s">
        <v>350</v>
      </c>
      <c r="N254" s="149" t="s">
        <v>350</v>
      </c>
      <c r="O254" s="149" t="s">
        <v>350</v>
      </c>
      <c r="P254" s="149" t="s">
        <v>350</v>
      </c>
      <c r="Q254" s="149" t="s">
        <v>350</v>
      </c>
      <c r="R254" s="149" t="s">
        <v>350</v>
      </c>
      <c r="S254" s="149" t="s">
        <v>350</v>
      </c>
      <c r="T254" s="149" t="s">
        <v>350</v>
      </c>
      <c r="U254" s="149" t="s">
        <v>350</v>
      </c>
      <c r="V254" s="149" t="s">
        <v>350</v>
      </c>
      <c r="W254" s="149" t="s">
        <v>350</v>
      </c>
      <c r="X254" s="150">
        <v>263</v>
      </c>
      <c r="Y254" s="150">
        <v>263</v>
      </c>
      <c r="Z254" s="150">
        <v>263</v>
      </c>
      <c r="AA254" s="150">
        <v>237.5</v>
      </c>
      <c r="AB254" s="150">
        <v>310</v>
      </c>
      <c r="AC254" s="149" t="s">
        <v>350</v>
      </c>
      <c r="AD254" s="150">
        <v>1336.5</v>
      </c>
      <c r="AE254" s="150">
        <v>1336.5</v>
      </c>
      <c r="AF254" s="150">
        <v>0</v>
      </c>
      <c r="AG254" s="150">
        <v>1336.5</v>
      </c>
      <c r="AH254" s="149" t="s">
        <v>247</v>
      </c>
      <c r="AI254" s="149">
        <v>5</v>
      </c>
      <c r="AJ254" s="149" t="s">
        <v>516</v>
      </c>
    </row>
    <row r="255" spans="1:36">
      <c r="A255" s="149" t="s">
        <v>912</v>
      </c>
      <c r="B255" s="149" t="s">
        <v>509</v>
      </c>
      <c r="C255" s="149" t="s">
        <v>690</v>
      </c>
      <c r="D255" s="149" t="s">
        <v>350</v>
      </c>
      <c r="E255" s="149" t="s">
        <v>350</v>
      </c>
      <c r="F255" s="149" t="s">
        <v>716</v>
      </c>
      <c r="G255" s="149" t="s">
        <v>245</v>
      </c>
      <c r="H255" s="149">
        <v>4</v>
      </c>
      <c r="I255" s="150">
        <v>310</v>
      </c>
      <c r="J255" s="149" t="s">
        <v>350</v>
      </c>
      <c r="K255" s="149" t="s">
        <v>350</v>
      </c>
      <c r="L255" s="149" t="s">
        <v>350</v>
      </c>
      <c r="M255" s="149" t="s">
        <v>350</v>
      </c>
      <c r="N255" s="149" t="s">
        <v>350</v>
      </c>
      <c r="O255" s="149" t="s">
        <v>350</v>
      </c>
      <c r="P255" s="149" t="s">
        <v>350</v>
      </c>
      <c r="Q255" s="149" t="s">
        <v>350</v>
      </c>
      <c r="R255" s="149" t="s">
        <v>350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50">
        <v>310</v>
      </c>
      <c r="AA255" s="150">
        <v>310</v>
      </c>
      <c r="AB255" s="150">
        <v>310</v>
      </c>
      <c r="AC255" s="150">
        <v>310</v>
      </c>
      <c r="AD255" s="150">
        <v>1240</v>
      </c>
      <c r="AE255" s="150">
        <v>1240</v>
      </c>
      <c r="AF255" s="150">
        <v>0</v>
      </c>
      <c r="AG255" s="150">
        <v>1240</v>
      </c>
      <c r="AH255" s="149" t="s">
        <v>248</v>
      </c>
      <c r="AI255" s="149">
        <v>4</v>
      </c>
      <c r="AJ255" s="149" t="s">
        <v>516</v>
      </c>
    </row>
    <row r="256" spans="1:36">
      <c r="A256" s="149" t="s">
        <v>913</v>
      </c>
      <c r="B256" s="149" t="s">
        <v>509</v>
      </c>
      <c r="C256" s="149" t="s">
        <v>510</v>
      </c>
      <c r="D256" s="149" t="s">
        <v>350</v>
      </c>
      <c r="E256" s="149">
        <v>4</v>
      </c>
      <c r="F256" s="149" t="s">
        <v>514</v>
      </c>
      <c r="G256" s="149" t="s">
        <v>247</v>
      </c>
      <c r="H256" s="149">
        <v>2</v>
      </c>
      <c r="I256" s="150">
        <v>614.5</v>
      </c>
      <c r="J256" s="149" t="s">
        <v>350</v>
      </c>
      <c r="K256" s="149" t="s">
        <v>350</v>
      </c>
      <c r="L256" s="149" t="s">
        <v>350</v>
      </c>
      <c r="M256" s="149" t="s">
        <v>350</v>
      </c>
      <c r="N256" s="149" t="s">
        <v>350</v>
      </c>
      <c r="O256" s="149" t="s">
        <v>350</v>
      </c>
      <c r="P256" s="149" t="s">
        <v>350</v>
      </c>
      <c r="Q256" s="149" t="s">
        <v>350</v>
      </c>
      <c r="R256" s="149" t="s">
        <v>350</v>
      </c>
      <c r="S256" s="149" t="s">
        <v>350</v>
      </c>
      <c r="T256" s="149" t="s">
        <v>350</v>
      </c>
      <c r="U256" s="149" t="s">
        <v>350</v>
      </c>
      <c r="V256" s="149" t="s">
        <v>350</v>
      </c>
      <c r="W256" s="149" t="s">
        <v>350</v>
      </c>
      <c r="X256" s="149" t="s">
        <v>350</v>
      </c>
      <c r="Y256" s="149" t="s">
        <v>350</v>
      </c>
      <c r="Z256" s="149" t="s">
        <v>350</v>
      </c>
      <c r="AA256" s="149" t="s">
        <v>350</v>
      </c>
      <c r="AB256" s="150">
        <v>811</v>
      </c>
      <c r="AC256" s="150">
        <v>418</v>
      </c>
      <c r="AD256" s="150">
        <v>1229</v>
      </c>
      <c r="AE256" s="150">
        <v>1229</v>
      </c>
      <c r="AF256" s="150">
        <v>0</v>
      </c>
      <c r="AG256" s="150">
        <v>1229</v>
      </c>
      <c r="AH256" s="149" t="s">
        <v>248</v>
      </c>
      <c r="AI256" s="149">
        <v>2</v>
      </c>
      <c r="AJ256" s="149" t="s">
        <v>516</v>
      </c>
    </row>
    <row r="257" spans="1:36">
      <c r="A257" s="149" t="s">
        <v>915</v>
      </c>
      <c r="B257" s="149" t="s">
        <v>509</v>
      </c>
      <c r="C257" s="149" t="s">
        <v>690</v>
      </c>
      <c r="D257" s="149" t="s">
        <v>350</v>
      </c>
      <c r="E257" s="149">
        <v>0</v>
      </c>
      <c r="F257" s="149" t="s">
        <v>514</v>
      </c>
      <c r="G257" s="149" t="s">
        <v>211</v>
      </c>
      <c r="H257" s="149">
        <v>8</v>
      </c>
      <c r="I257" s="150">
        <v>150</v>
      </c>
      <c r="J257" s="149" t="s">
        <v>350</v>
      </c>
      <c r="K257" s="149" t="s">
        <v>350</v>
      </c>
      <c r="L257" s="149" t="s">
        <v>350</v>
      </c>
      <c r="M257" s="149" t="s">
        <v>350</v>
      </c>
      <c r="N257" s="149" t="s">
        <v>350</v>
      </c>
      <c r="O257" s="149" t="s">
        <v>350</v>
      </c>
      <c r="P257" s="149" t="s">
        <v>350</v>
      </c>
      <c r="Q257" s="149" t="s">
        <v>350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50">
        <v>150</v>
      </c>
      <c r="W257" s="150">
        <v>150</v>
      </c>
      <c r="X257" s="150">
        <v>165</v>
      </c>
      <c r="Y257" s="150">
        <v>150</v>
      </c>
      <c r="Z257" s="150">
        <v>150</v>
      </c>
      <c r="AA257" s="150">
        <v>150</v>
      </c>
      <c r="AB257" s="150">
        <v>150</v>
      </c>
      <c r="AC257" s="150">
        <v>150</v>
      </c>
      <c r="AD257" s="150">
        <v>1215</v>
      </c>
      <c r="AE257" s="150">
        <v>1215</v>
      </c>
      <c r="AF257" s="150">
        <v>150</v>
      </c>
      <c r="AG257" s="150">
        <v>1065</v>
      </c>
      <c r="AH257" s="149" t="s">
        <v>248</v>
      </c>
      <c r="AI257" s="149">
        <v>8</v>
      </c>
      <c r="AJ257" s="149" t="s">
        <v>516</v>
      </c>
    </row>
    <row r="258" spans="1:36">
      <c r="A258" s="149" t="s">
        <v>916</v>
      </c>
      <c r="B258" s="149" t="s">
        <v>509</v>
      </c>
      <c r="C258" s="149" t="s">
        <v>510</v>
      </c>
      <c r="D258" s="149" t="s">
        <v>350</v>
      </c>
      <c r="E258" s="149">
        <v>3</v>
      </c>
      <c r="F258" s="149" t="s">
        <v>514</v>
      </c>
      <c r="G258" s="149" t="s">
        <v>247</v>
      </c>
      <c r="H258" s="149">
        <v>2</v>
      </c>
      <c r="I258" s="150">
        <v>603.25</v>
      </c>
      <c r="J258" s="149" t="s">
        <v>350</v>
      </c>
      <c r="K258" s="149" t="s">
        <v>350</v>
      </c>
      <c r="L258" s="149" t="s">
        <v>350</v>
      </c>
      <c r="M258" s="149" t="s">
        <v>350</v>
      </c>
      <c r="N258" s="149" t="s">
        <v>350</v>
      </c>
      <c r="O258" s="149" t="s">
        <v>350</v>
      </c>
      <c r="P258" s="149" t="s">
        <v>350</v>
      </c>
      <c r="Q258" s="149" t="s">
        <v>350</v>
      </c>
      <c r="R258" s="149" t="s">
        <v>350</v>
      </c>
      <c r="S258" s="149" t="s">
        <v>350</v>
      </c>
      <c r="T258" s="149" t="s">
        <v>350</v>
      </c>
      <c r="U258" s="149" t="s">
        <v>350</v>
      </c>
      <c r="V258" s="149" t="s">
        <v>350</v>
      </c>
      <c r="W258" s="149" t="s">
        <v>350</v>
      </c>
      <c r="X258" s="149" t="s">
        <v>350</v>
      </c>
      <c r="Y258" s="149" t="s">
        <v>350</v>
      </c>
      <c r="Z258" s="149" t="s">
        <v>350</v>
      </c>
      <c r="AA258" s="149" t="s">
        <v>350</v>
      </c>
      <c r="AB258" s="150">
        <v>833.5</v>
      </c>
      <c r="AC258" s="150">
        <v>373</v>
      </c>
      <c r="AD258" s="150">
        <v>1206.5</v>
      </c>
      <c r="AE258" s="150">
        <v>1206.5</v>
      </c>
      <c r="AF258" s="150">
        <v>0</v>
      </c>
      <c r="AG258" s="150">
        <v>1206.5</v>
      </c>
      <c r="AH258" s="149" t="s">
        <v>248</v>
      </c>
      <c r="AI258" s="149">
        <v>2</v>
      </c>
      <c r="AJ258" s="149" t="s">
        <v>516</v>
      </c>
    </row>
    <row r="259" spans="1:36">
      <c r="A259" s="149" t="s">
        <v>917</v>
      </c>
      <c r="B259" s="149" t="s">
        <v>574</v>
      </c>
      <c r="C259" s="149" t="s">
        <v>740</v>
      </c>
      <c r="D259" s="149" t="s">
        <v>350</v>
      </c>
      <c r="E259" s="149" t="s">
        <v>350</v>
      </c>
      <c r="F259" s="149" t="s">
        <v>647</v>
      </c>
      <c r="G259" s="149" t="s">
        <v>242</v>
      </c>
      <c r="H259" s="149">
        <v>7</v>
      </c>
      <c r="I259" s="150">
        <v>1125</v>
      </c>
      <c r="J259" s="149" t="s">
        <v>350</v>
      </c>
      <c r="K259" s="149" t="s">
        <v>350</v>
      </c>
      <c r="L259" s="149" t="s">
        <v>350</v>
      </c>
      <c r="M259" s="149" t="s">
        <v>350</v>
      </c>
      <c r="N259" s="149" t="s">
        <v>350</v>
      </c>
      <c r="O259" s="149" t="s">
        <v>350</v>
      </c>
      <c r="P259" s="149" t="s">
        <v>350</v>
      </c>
      <c r="Q259" s="149" t="s">
        <v>350</v>
      </c>
      <c r="R259" s="149" t="s">
        <v>350</v>
      </c>
      <c r="S259" s="149" t="s">
        <v>350</v>
      </c>
      <c r="T259" s="149" t="s">
        <v>350</v>
      </c>
      <c r="U259" s="149" t="s">
        <v>350</v>
      </c>
      <c r="V259" s="149" t="s">
        <v>350</v>
      </c>
      <c r="W259" s="150">
        <v>1125</v>
      </c>
      <c r="X259" s="149" t="s">
        <v>350</v>
      </c>
      <c r="Y259" s="149" t="s">
        <v>350</v>
      </c>
      <c r="Z259" s="149" t="s">
        <v>350</v>
      </c>
      <c r="AA259" s="149" t="s">
        <v>350</v>
      </c>
      <c r="AB259" s="149" t="s">
        <v>350</v>
      </c>
      <c r="AC259" s="149" t="s">
        <v>350</v>
      </c>
      <c r="AD259" s="150">
        <v>1125</v>
      </c>
      <c r="AE259" s="150">
        <v>1125</v>
      </c>
      <c r="AF259" s="150">
        <v>0</v>
      </c>
      <c r="AG259" s="150">
        <v>1125</v>
      </c>
      <c r="AH259" s="149" t="s">
        <v>242</v>
      </c>
      <c r="AI259" s="149">
        <v>1</v>
      </c>
      <c r="AJ259" s="149" t="s">
        <v>517</v>
      </c>
    </row>
    <row r="260" spans="1:36">
      <c r="A260" s="149" t="s">
        <v>918</v>
      </c>
      <c r="B260" s="149" t="s">
        <v>19</v>
      </c>
      <c r="C260" s="149" t="s">
        <v>510</v>
      </c>
      <c r="D260" s="149" t="s">
        <v>350</v>
      </c>
      <c r="E260" s="149">
        <v>6</v>
      </c>
      <c r="F260" s="149" t="s">
        <v>514</v>
      </c>
      <c r="G260" s="149" t="s">
        <v>248</v>
      </c>
      <c r="H260" s="149">
        <v>1</v>
      </c>
      <c r="I260" s="150">
        <v>1101</v>
      </c>
      <c r="J260" s="149" t="s">
        <v>350</v>
      </c>
      <c r="K260" s="149" t="s">
        <v>350</v>
      </c>
      <c r="L260" s="149" t="s">
        <v>350</v>
      </c>
      <c r="M260" s="149" t="s">
        <v>350</v>
      </c>
      <c r="N260" s="149" t="s">
        <v>350</v>
      </c>
      <c r="O260" s="149" t="s">
        <v>350</v>
      </c>
      <c r="P260" s="149" t="s">
        <v>350</v>
      </c>
      <c r="Q260" s="149" t="s">
        <v>350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50">
        <v>1101</v>
      </c>
      <c r="AD260" s="150">
        <v>1101</v>
      </c>
      <c r="AE260" s="150">
        <v>1101</v>
      </c>
      <c r="AF260" s="150">
        <v>0</v>
      </c>
      <c r="AG260" s="150">
        <v>1101</v>
      </c>
      <c r="AH260" s="149" t="s">
        <v>248</v>
      </c>
      <c r="AI260" s="149">
        <v>1</v>
      </c>
      <c r="AJ260" s="149" t="s">
        <v>516</v>
      </c>
    </row>
    <row r="261" spans="1:36">
      <c r="A261" s="149" t="s">
        <v>919</v>
      </c>
      <c r="B261" s="149" t="s">
        <v>574</v>
      </c>
      <c r="C261" s="149" t="s">
        <v>740</v>
      </c>
      <c r="D261" s="149" t="s">
        <v>350</v>
      </c>
      <c r="E261" s="149" t="s">
        <v>350</v>
      </c>
      <c r="F261" s="149" t="s">
        <v>647</v>
      </c>
      <c r="G261" s="149" t="s">
        <v>208</v>
      </c>
      <c r="H261" s="149">
        <v>11</v>
      </c>
      <c r="I261" s="150">
        <v>1080</v>
      </c>
      <c r="J261" s="149" t="s">
        <v>350</v>
      </c>
      <c r="K261" s="149" t="s">
        <v>350</v>
      </c>
      <c r="L261" s="149" t="s">
        <v>350</v>
      </c>
      <c r="M261" s="149" t="s">
        <v>350</v>
      </c>
      <c r="N261" s="149" t="s">
        <v>350</v>
      </c>
      <c r="O261" s="149" t="s">
        <v>350</v>
      </c>
      <c r="P261" s="149" t="s">
        <v>350</v>
      </c>
      <c r="Q261" s="149" t="s">
        <v>350</v>
      </c>
      <c r="R261" s="149" t="s">
        <v>350</v>
      </c>
      <c r="S261" s="150">
        <v>1080</v>
      </c>
      <c r="T261" s="149" t="s">
        <v>350</v>
      </c>
      <c r="U261" s="149" t="s">
        <v>350</v>
      </c>
      <c r="V261" s="149" t="s">
        <v>350</v>
      </c>
      <c r="W261" s="149" t="s">
        <v>350</v>
      </c>
      <c r="X261" s="149" t="s">
        <v>350</v>
      </c>
      <c r="Y261" s="149" t="s">
        <v>350</v>
      </c>
      <c r="Z261" s="149" t="s">
        <v>350</v>
      </c>
      <c r="AA261" s="149" t="s">
        <v>350</v>
      </c>
      <c r="AB261" s="149" t="s">
        <v>350</v>
      </c>
      <c r="AC261" s="149" t="s">
        <v>350</v>
      </c>
      <c r="AD261" s="150">
        <v>1080</v>
      </c>
      <c r="AE261" s="150">
        <v>1080</v>
      </c>
      <c r="AF261" s="150">
        <v>1080</v>
      </c>
      <c r="AG261" s="150">
        <v>0</v>
      </c>
      <c r="AH261" s="149" t="s">
        <v>208</v>
      </c>
      <c r="AI261" s="149">
        <v>1</v>
      </c>
      <c r="AJ261" s="149" t="s">
        <v>517</v>
      </c>
    </row>
    <row r="262" spans="1:36">
      <c r="A262" s="149" t="s">
        <v>920</v>
      </c>
      <c r="B262" s="149" t="s">
        <v>509</v>
      </c>
      <c r="C262" s="149" t="s">
        <v>690</v>
      </c>
      <c r="D262" s="149" t="s">
        <v>350</v>
      </c>
      <c r="E262" s="149" t="s">
        <v>350</v>
      </c>
      <c r="F262" s="149" t="s">
        <v>716</v>
      </c>
      <c r="G262" s="149" t="s">
        <v>245</v>
      </c>
      <c r="H262" s="149">
        <v>4</v>
      </c>
      <c r="I262" s="150">
        <v>260</v>
      </c>
      <c r="J262" s="149" t="s">
        <v>350</v>
      </c>
      <c r="K262" s="149" t="s">
        <v>350</v>
      </c>
      <c r="L262" s="149" t="s">
        <v>350</v>
      </c>
      <c r="M262" s="149" t="s">
        <v>350</v>
      </c>
      <c r="N262" s="149" t="s">
        <v>350</v>
      </c>
      <c r="O262" s="149" t="s">
        <v>350</v>
      </c>
      <c r="P262" s="149" t="s">
        <v>350</v>
      </c>
      <c r="Q262" s="149" t="s">
        <v>350</v>
      </c>
      <c r="R262" s="149" t="s">
        <v>350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50">
        <v>260</v>
      </c>
      <c r="AA262" s="150">
        <v>260</v>
      </c>
      <c r="AB262" s="150">
        <v>260</v>
      </c>
      <c r="AC262" s="150">
        <v>260</v>
      </c>
      <c r="AD262" s="150">
        <v>1040</v>
      </c>
      <c r="AE262" s="150">
        <v>1040</v>
      </c>
      <c r="AF262" s="150">
        <v>0</v>
      </c>
      <c r="AG262" s="150">
        <v>1040</v>
      </c>
      <c r="AH262" s="149" t="s">
        <v>248</v>
      </c>
      <c r="AI262" s="149">
        <v>4</v>
      </c>
      <c r="AJ262" s="149" t="s">
        <v>516</v>
      </c>
    </row>
    <row r="263" spans="1:36">
      <c r="A263" s="149" t="s">
        <v>921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647</v>
      </c>
      <c r="G263" s="149" t="s">
        <v>646</v>
      </c>
      <c r="H263" s="149">
        <v>56</v>
      </c>
      <c r="I263" s="150">
        <v>148.33333333333334</v>
      </c>
      <c r="J263" s="149" t="s">
        <v>242</v>
      </c>
      <c r="K263" s="150">
        <v>290</v>
      </c>
      <c r="L263" s="150">
        <v>185</v>
      </c>
      <c r="M263" s="150">
        <v>185</v>
      </c>
      <c r="N263" s="150">
        <v>185</v>
      </c>
      <c r="O263" s="150">
        <v>185</v>
      </c>
      <c r="P263" s="150">
        <v>185</v>
      </c>
      <c r="Q263" s="150">
        <v>185</v>
      </c>
      <c r="R263" s="150">
        <v>185</v>
      </c>
      <c r="S263" s="150">
        <v>185</v>
      </c>
      <c r="T263" s="150">
        <v>185</v>
      </c>
      <c r="U263" s="150">
        <v>185</v>
      </c>
      <c r="V263" s="150">
        <v>185</v>
      </c>
      <c r="W263" s="149" t="s">
        <v>350</v>
      </c>
      <c r="X263" s="150">
        <v>75</v>
      </c>
      <c r="Y263" s="149" t="s">
        <v>350</v>
      </c>
      <c r="Z263" s="149" t="s">
        <v>350</v>
      </c>
      <c r="AA263" s="149" t="s">
        <v>350</v>
      </c>
      <c r="AB263" s="149" t="s">
        <v>350</v>
      </c>
      <c r="AC263" s="149" t="s">
        <v>350</v>
      </c>
      <c r="AD263" s="150">
        <v>2400</v>
      </c>
      <c r="AE263" s="150">
        <v>1000</v>
      </c>
      <c r="AF263" s="150">
        <v>2325</v>
      </c>
      <c r="AG263" s="150">
        <v>75</v>
      </c>
      <c r="AH263" s="149" t="s">
        <v>243</v>
      </c>
      <c r="AI263" s="149">
        <v>13</v>
      </c>
      <c r="AJ263" s="149" t="s">
        <v>517</v>
      </c>
    </row>
    <row r="264" spans="1:36">
      <c r="A264" s="149" t="s">
        <v>922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647</v>
      </c>
      <c r="G264" s="149" t="s">
        <v>207</v>
      </c>
      <c r="H264" s="149">
        <v>2</v>
      </c>
      <c r="I264" s="150">
        <v>490</v>
      </c>
      <c r="J264" s="149" t="s">
        <v>209</v>
      </c>
      <c r="K264" s="149" t="s">
        <v>350</v>
      </c>
      <c r="L264" s="149" t="s">
        <v>350</v>
      </c>
      <c r="M264" s="149" t="s">
        <v>350</v>
      </c>
      <c r="N264" s="149" t="s">
        <v>350</v>
      </c>
      <c r="O264" s="149" t="s">
        <v>350</v>
      </c>
      <c r="P264" s="149" t="s">
        <v>350</v>
      </c>
      <c r="Q264" s="149" t="s">
        <v>350</v>
      </c>
      <c r="R264" s="150">
        <v>640</v>
      </c>
      <c r="S264" s="150">
        <v>340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50">
        <v>980</v>
      </c>
      <c r="AE264" s="150">
        <v>980</v>
      </c>
      <c r="AF264" s="150">
        <v>980</v>
      </c>
      <c r="AG264" s="150">
        <v>0</v>
      </c>
      <c r="AH264" s="149" t="s">
        <v>208</v>
      </c>
      <c r="AI264" s="149">
        <v>2</v>
      </c>
      <c r="AJ264" s="149" t="s">
        <v>517</v>
      </c>
    </row>
    <row r="265" spans="1:36">
      <c r="A265" s="149" t="s">
        <v>923</v>
      </c>
      <c r="B265" s="149" t="s">
        <v>19</v>
      </c>
      <c r="C265" s="149" t="s">
        <v>690</v>
      </c>
      <c r="D265" s="149" t="s">
        <v>350</v>
      </c>
      <c r="E265" s="149" t="s">
        <v>350</v>
      </c>
      <c r="F265" s="149" t="s">
        <v>716</v>
      </c>
      <c r="G265" s="149" t="s">
        <v>243</v>
      </c>
      <c r="H265" s="149">
        <v>6</v>
      </c>
      <c r="I265" s="150">
        <v>975</v>
      </c>
      <c r="J265" s="149" t="s">
        <v>350</v>
      </c>
      <c r="K265" s="149" t="s">
        <v>350</v>
      </c>
      <c r="L265" s="149" t="s">
        <v>350</v>
      </c>
      <c r="M265" s="149" t="s">
        <v>350</v>
      </c>
      <c r="N265" s="149" t="s">
        <v>350</v>
      </c>
      <c r="O265" s="149" t="s">
        <v>350</v>
      </c>
      <c r="P265" s="149" t="s">
        <v>350</v>
      </c>
      <c r="Q265" s="149" t="s">
        <v>350</v>
      </c>
      <c r="R265" s="149" t="s">
        <v>350</v>
      </c>
      <c r="S265" s="149" t="s">
        <v>350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50">
        <v>975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50">
        <v>975</v>
      </c>
      <c r="AE265" s="150">
        <v>975</v>
      </c>
      <c r="AF265" s="150">
        <v>0</v>
      </c>
      <c r="AG265" s="150">
        <v>975</v>
      </c>
      <c r="AH265" s="149" t="s">
        <v>243</v>
      </c>
      <c r="AI265" s="149">
        <v>1</v>
      </c>
      <c r="AJ265" s="149" t="s">
        <v>517</v>
      </c>
    </row>
    <row r="266" spans="1:36">
      <c r="A266" s="149" t="s">
        <v>924</v>
      </c>
      <c r="B266" s="149" t="s">
        <v>574</v>
      </c>
      <c r="C266" s="149" t="s">
        <v>740</v>
      </c>
      <c r="D266" s="149" t="s">
        <v>350</v>
      </c>
      <c r="E266" s="149" t="s">
        <v>350</v>
      </c>
      <c r="F266" s="149" t="s">
        <v>647</v>
      </c>
      <c r="G266" s="149" t="s">
        <v>243</v>
      </c>
      <c r="H266" s="149">
        <v>6</v>
      </c>
      <c r="I266" s="150">
        <v>975</v>
      </c>
      <c r="J266" s="149" t="s">
        <v>350</v>
      </c>
      <c r="K266" s="149" t="s">
        <v>350</v>
      </c>
      <c r="L266" s="149" t="s">
        <v>350</v>
      </c>
      <c r="M266" s="149" t="s">
        <v>350</v>
      </c>
      <c r="N266" s="149" t="s">
        <v>350</v>
      </c>
      <c r="O266" s="149" t="s">
        <v>350</v>
      </c>
      <c r="P266" s="149" t="s">
        <v>350</v>
      </c>
      <c r="Q266" s="149" t="s">
        <v>350</v>
      </c>
      <c r="R266" s="149" t="s">
        <v>350</v>
      </c>
      <c r="S266" s="149" t="s">
        <v>350</v>
      </c>
      <c r="T266" s="149" t="s">
        <v>350</v>
      </c>
      <c r="U266" s="149" t="s">
        <v>350</v>
      </c>
      <c r="V266" s="149" t="s">
        <v>350</v>
      </c>
      <c r="W266" s="149" t="s">
        <v>350</v>
      </c>
      <c r="X266" s="150">
        <v>975</v>
      </c>
      <c r="Y266" s="149" t="s">
        <v>350</v>
      </c>
      <c r="Z266" s="149" t="s">
        <v>350</v>
      </c>
      <c r="AA266" s="149" t="s">
        <v>350</v>
      </c>
      <c r="AB266" s="149" t="s">
        <v>350</v>
      </c>
      <c r="AC266" s="149" t="s">
        <v>350</v>
      </c>
      <c r="AD266" s="150">
        <v>975</v>
      </c>
      <c r="AE266" s="150">
        <v>975</v>
      </c>
      <c r="AF266" s="150">
        <v>0</v>
      </c>
      <c r="AG266" s="150">
        <v>975</v>
      </c>
      <c r="AH266" s="149" t="s">
        <v>243</v>
      </c>
      <c r="AI266" s="149">
        <v>1</v>
      </c>
      <c r="AJ266" s="149" t="s">
        <v>517</v>
      </c>
    </row>
    <row r="267" spans="1:36">
      <c r="A267" s="149" t="s">
        <v>925</v>
      </c>
      <c r="B267" s="149" t="s">
        <v>574</v>
      </c>
      <c r="C267" s="149" t="s">
        <v>644</v>
      </c>
      <c r="D267" s="149" t="s">
        <v>350</v>
      </c>
      <c r="E267" s="149" t="s">
        <v>350</v>
      </c>
      <c r="F267" s="149" t="s">
        <v>647</v>
      </c>
      <c r="G267" s="149" t="s">
        <v>926</v>
      </c>
      <c r="H267" s="149">
        <v>47</v>
      </c>
      <c r="I267" s="150">
        <v>65.5</v>
      </c>
      <c r="J267" s="149" t="s">
        <v>245</v>
      </c>
      <c r="K267" s="150">
        <v>100</v>
      </c>
      <c r="L267" s="150">
        <v>55</v>
      </c>
      <c r="M267" s="150">
        <v>55</v>
      </c>
      <c r="N267" s="150">
        <v>55</v>
      </c>
      <c r="O267" s="150">
        <v>290</v>
      </c>
      <c r="P267" s="150">
        <v>290</v>
      </c>
      <c r="Q267" s="150">
        <v>290</v>
      </c>
      <c r="R267" s="150">
        <v>290</v>
      </c>
      <c r="S267" s="150">
        <v>290</v>
      </c>
      <c r="T267" s="150">
        <v>60</v>
      </c>
      <c r="U267" s="150">
        <v>60</v>
      </c>
      <c r="V267" s="150">
        <v>60</v>
      </c>
      <c r="W267" s="150">
        <v>60</v>
      </c>
      <c r="X267" s="150">
        <v>76.5</v>
      </c>
      <c r="Y267" s="150">
        <v>60</v>
      </c>
      <c r="Z267" s="149" t="s">
        <v>350</v>
      </c>
      <c r="AA267" s="149" t="s">
        <v>350</v>
      </c>
      <c r="AB267" s="149" t="s">
        <v>350</v>
      </c>
      <c r="AC267" s="149" t="s">
        <v>350</v>
      </c>
      <c r="AD267" s="150">
        <v>2091.5</v>
      </c>
      <c r="AE267" s="150">
        <v>956.5</v>
      </c>
      <c r="AF267" s="150">
        <v>1895</v>
      </c>
      <c r="AG267" s="150">
        <v>196.5</v>
      </c>
      <c r="AH267" s="149" t="s">
        <v>244</v>
      </c>
      <c r="AI267" s="149">
        <v>15</v>
      </c>
      <c r="AJ267" s="149" t="s">
        <v>517</v>
      </c>
    </row>
    <row r="268" spans="1:36">
      <c r="A268" s="149" t="s">
        <v>927</v>
      </c>
      <c r="B268" s="149" t="s">
        <v>574</v>
      </c>
      <c r="C268" s="149" t="s">
        <v>669</v>
      </c>
      <c r="D268" s="149" t="s">
        <v>350</v>
      </c>
      <c r="E268" s="149" t="s">
        <v>350</v>
      </c>
      <c r="F268" s="149" t="s">
        <v>647</v>
      </c>
      <c r="G268" s="149" t="s">
        <v>130</v>
      </c>
      <c r="H268" s="149">
        <v>13</v>
      </c>
      <c r="I268" s="150">
        <v>450</v>
      </c>
      <c r="J268" s="149" t="s">
        <v>209</v>
      </c>
      <c r="K268" s="150">
        <v>450</v>
      </c>
      <c r="L268" s="150">
        <v>450</v>
      </c>
      <c r="M268" s="150">
        <v>450</v>
      </c>
      <c r="N268" s="150">
        <v>450</v>
      </c>
      <c r="O268" s="150">
        <v>450</v>
      </c>
      <c r="P268" s="150">
        <v>450</v>
      </c>
      <c r="Q268" s="150">
        <v>450</v>
      </c>
      <c r="R268" s="150">
        <v>450</v>
      </c>
      <c r="S268" s="150">
        <v>450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50">
        <v>4050</v>
      </c>
      <c r="AE268" s="150">
        <v>900</v>
      </c>
      <c r="AF268" s="150">
        <v>4050</v>
      </c>
      <c r="AG268" s="150">
        <v>0</v>
      </c>
      <c r="AH268" s="149" t="s">
        <v>208</v>
      </c>
      <c r="AI268" s="149">
        <v>9</v>
      </c>
      <c r="AJ268" s="149" t="s">
        <v>517</v>
      </c>
    </row>
    <row r="269" spans="1:36">
      <c r="A269" s="149" t="s">
        <v>928</v>
      </c>
      <c r="B269" s="149" t="s">
        <v>574</v>
      </c>
      <c r="C269" s="149" t="s">
        <v>510</v>
      </c>
      <c r="D269" s="149" t="s">
        <v>350</v>
      </c>
      <c r="E269" s="149">
        <v>5</v>
      </c>
      <c r="F269" s="149" t="s">
        <v>575</v>
      </c>
      <c r="G269" s="149" t="s">
        <v>125</v>
      </c>
      <c r="H269" s="149">
        <v>28</v>
      </c>
      <c r="I269" s="150">
        <v>425</v>
      </c>
      <c r="J269" s="149" t="s">
        <v>350</v>
      </c>
      <c r="K269" s="150">
        <v>485</v>
      </c>
      <c r="L269" s="150">
        <v>395</v>
      </c>
      <c r="M269" s="150">
        <v>395</v>
      </c>
      <c r="N269" s="150">
        <v>400</v>
      </c>
      <c r="O269" s="150">
        <v>400</v>
      </c>
      <c r="P269" s="150">
        <v>400</v>
      </c>
      <c r="Q269" s="150">
        <v>400</v>
      </c>
      <c r="R269" s="150">
        <v>400</v>
      </c>
      <c r="S269" s="150">
        <v>475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50">
        <v>3750</v>
      </c>
      <c r="AE269" s="150">
        <v>875</v>
      </c>
      <c r="AF269" s="150">
        <v>3750</v>
      </c>
      <c r="AG269" s="150">
        <v>0</v>
      </c>
      <c r="AH269" s="149" t="s">
        <v>208</v>
      </c>
      <c r="AI269" s="149">
        <v>9</v>
      </c>
      <c r="AJ269" s="149" t="s">
        <v>517</v>
      </c>
    </row>
    <row r="270" spans="1:36">
      <c r="A270" s="149" t="s">
        <v>929</v>
      </c>
      <c r="B270" s="149" t="s">
        <v>574</v>
      </c>
      <c r="C270" s="149" t="s">
        <v>690</v>
      </c>
      <c r="D270" s="149" t="s">
        <v>350</v>
      </c>
      <c r="E270" s="149">
        <v>0</v>
      </c>
      <c r="F270" s="149" t="s">
        <v>514</v>
      </c>
      <c r="G270" s="149" t="s">
        <v>242</v>
      </c>
      <c r="H270" s="149">
        <v>5</v>
      </c>
      <c r="I270" s="150">
        <v>160</v>
      </c>
      <c r="J270" s="149" t="s">
        <v>247</v>
      </c>
      <c r="K270" s="149" t="s">
        <v>350</v>
      </c>
      <c r="L270" s="149" t="s">
        <v>350</v>
      </c>
      <c r="M270" s="149" t="s">
        <v>350</v>
      </c>
      <c r="N270" s="149" t="s">
        <v>350</v>
      </c>
      <c r="O270" s="149" t="s">
        <v>350</v>
      </c>
      <c r="P270" s="149" t="s">
        <v>350</v>
      </c>
      <c r="Q270" s="149" t="s">
        <v>350</v>
      </c>
      <c r="R270" s="149" t="s">
        <v>350</v>
      </c>
      <c r="S270" s="149" t="s">
        <v>350</v>
      </c>
      <c r="T270" s="149" t="s">
        <v>350</v>
      </c>
      <c r="U270" s="149" t="s">
        <v>350</v>
      </c>
      <c r="V270" s="149" t="s">
        <v>350</v>
      </c>
      <c r="W270" s="150">
        <v>160</v>
      </c>
      <c r="X270" s="150">
        <v>160</v>
      </c>
      <c r="Y270" s="150">
        <v>160</v>
      </c>
      <c r="Z270" s="150">
        <v>160</v>
      </c>
      <c r="AA270" s="150">
        <v>160</v>
      </c>
      <c r="AB270" s="149" t="s">
        <v>350</v>
      </c>
      <c r="AC270" s="149" t="s">
        <v>350</v>
      </c>
      <c r="AD270" s="150">
        <v>800</v>
      </c>
      <c r="AE270" s="150">
        <v>800</v>
      </c>
      <c r="AF270" s="150">
        <v>0</v>
      </c>
      <c r="AG270" s="150">
        <v>800</v>
      </c>
      <c r="AH270" s="149" t="s">
        <v>246</v>
      </c>
      <c r="AI270" s="149">
        <v>5</v>
      </c>
      <c r="AJ270" s="149" t="s">
        <v>517</v>
      </c>
    </row>
    <row r="271" spans="1:36">
      <c r="A271" s="149" t="s">
        <v>930</v>
      </c>
      <c r="B271" s="149" t="s">
        <v>574</v>
      </c>
      <c r="C271" s="149" t="s">
        <v>690</v>
      </c>
      <c r="D271" s="149" t="s">
        <v>350</v>
      </c>
      <c r="E271" s="149">
        <v>0</v>
      </c>
      <c r="F271" s="149" t="s">
        <v>514</v>
      </c>
      <c r="G271" s="149" t="s">
        <v>242</v>
      </c>
      <c r="H271" s="149">
        <v>5</v>
      </c>
      <c r="I271" s="150">
        <v>160</v>
      </c>
      <c r="J271" s="149" t="s">
        <v>247</v>
      </c>
      <c r="K271" s="149" t="s">
        <v>350</v>
      </c>
      <c r="L271" s="149" t="s">
        <v>350</v>
      </c>
      <c r="M271" s="149" t="s">
        <v>350</v>
      </c>
      <c r="N271" s="149" t="s">
        <v>350</v>
      </c>
      <c r="O271" s="149" t="s">
        <v>350</v>
      </c>
      <c r="P271" s="149" t="s">
        <v>350</v>
      </c>
      <c r="Q271" s="149" t="s">
        <v>350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50">
        <v>160</v>
      </c>
      <c r="X271" s="150">
        <v>160</v>
      </c>
      <c r="Y271" s="150">
        <v>160</v>
      </c>
      <c r="Z271" s="150">
        <v>160</v>
      </c>
      <c r="AA271" s="150">
        <v>160</v>
      </c>
      <c r="AB271" s="149" t="s">
        <v>350</v>
      </c>
      <c r="AC271" s="149" t="s">
        <v>350</v>
      </c>
      <c r="AD271" s="150">
        <v>800</v>
      </c>
      <c r="AE271" s="150">
        <v>800</v>
      </c>
      <c r="AF271" s="150">
        <v>0</v>
      </c>
      <c r="AG271" s="150">
        <v>800</v>
      </c>
      <c r="AH271" s="149" t="s">
        <v>246</v>
      </c>
      <c r="AI271" s="149">
        <v>5</v>
      </c>
      <c r="AJ271" s="149" t="s">
        <v>517</v>
      </c>
    </row>
    <row r="272" spans="1:36">
      <c r="A272" s="149" t="s">
        <v>931</v>
      </c>
      <c r="B272" s="149" t="s">
        <v>574</v>
      </c>
      <c r="C272" s="149" t="s">
        <v>884</v>
      </c>
      <c r="D272" s="149" t="s">
        <v>350</v>
      </c>
      <c r="E272" s="149" t="s">
        <v>350</v>
      </c>
      <c r="F272" s="149" t="s">
        <v>647</v>
      </c>
      <c r="G272" s="149" t="s">
        <v>207</v>
      </c>
      <c r="H272" s="149">
        <v>2</v>
      </c>
      <c r="I272" s="150">
        <v>400</v>
      </c>
      <c r="J272" s="149" t="s">
        <v>209</v>
      </c>
      <c r="K272" s="149" t="s">
        <v>350</v>
      </c>
      <c r="L272" s="149" t="s">
        <v>350</v>
      </c>
      <c r="M272" s="149" t="s">
        <v>350</v>
      </c>
      <c r="N272" s="149" t="s">
        <v>350</v>
      </c>
      <c r="O272" s="149" t="s">
        <v>350</v>
      </c>
      <c r="P272" s="149" t="s">
        <v>350</v>
      </c>
      <c r="Q272" s="149" t="s">
        <v>350</v>
      </c>
      <c r="R272" s="150">
        <v>400</v>
      </c>
      <c r="S272" s="150">
        <v>400</v>
      </c>
      <c r="T272" s="150">
        <v>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50">
        <v>800</v>
      </c>
      <c r="AE272" s="150">
        <v>800</v>
      </c>
      <c r="AF272" s="150">
        <v>800</v>
      </c>
      <c r="AG272" s="150">
        <v>0</v>
      </c>
      <c r="AH272" s="149" t="s">
        <v>208</v>
      </c>
      <c r="AI272" s="149">
        <v>2</v>
      </c>
      <c r="AJ272" s="149" t="s">
        <v>517</v>
      </c>
    </row>
    <row r="273" spans="1:36">
      <c r="A273" s="149" t="s">
        <v>932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647</v>
      </c>
      <c r="G273" s="149" t="s">
        <v>210</v>
      </c>
      <c r="H273" s="149">
        <v>2</v>
      </c>
      <c r="I273" s="150">
        <v>400</v>
      </c>
      <c r="J273" s="149" t="s">
        <v>242</v>
      </c>
      <c r="K273" s="149" t="s">
        <v>350</v>
      </c>
      <c r="L273" s="149" t="s">
        <v>350</v>
      </c>
      <c r="M273" s="149" t="s">
        <v>350</v>
      </c>
      <c r="N273" s="149" t="s">
        <v>350</v>
      </c>
      <c r="O273" s="149" t="s">
        <v>350</v>
      </c>
      <c r="P273" s="149" t="s">
        <v>350</v>
      </c>
      <c r="Q273" s="149" t="s">
        <v>350</v>
      </c>
      <c r="R273" s="149" t="s">
        <v>350</v>
      </c>
      <c r="S273" s="149" t="s">
        <v>350</v>
      </c>
      <c r="T273" s="149" t="s">
        <v>350</v>
      </c>
      <c r="U273" s="150">
        <v>100</v>
      </c>
      <c r="V273" s="150">
        <v>700</v>
      </c>
      <c r="W273" s="150">
        <v>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50">
        <v>800</v>
      </c>
      <c r="AE273" s="150">
        <v>800</v>
      </c>
      <c r="AF273" s="150">
        <v>800</v>
      </c>
      <c r="AG273" s="150">
        <v>0</v>
      </c>
      <c r="AH273" s="149" t="s">
        <v>211</v>
      </c>
      <c r="AI273" s="149">
        <v>2</v>
      </c>
      <c r="AJ273" s="149" t="s">
        <v>517</v>
      </c>
    </row>
    <row r="274" spans="1:36">
      <c r="A274" s="149" t="s">
        <v>933</v>
      </c>
      <c r="B274" s="149" t="s">
        <v>574</v>
      </c>
      <c r="C274" s="149" t="s">
        <v>644</v>
      </c>
      <c r="D274" s="149" t="s">
        <v>350</v>
      </c>
      <c r="E274" s="149" t="s">
        <v>350</v>
      </c>
      <c r="F274" s="149" t="s">
        <v>647</v>
      </c>
      <c r="G274" s="149" t="s">
        <v>646</v>
      </c>
      <c r="H274" s="149">
        <v>56</v>
      </c>
      <c r="I274" s="150">
        <v>147</v>
      </c>
      <c r="J274" s="149" t="s">
        <v>242</v>
      </c>
      <c r="K274" s="150">
        <v>192</v>
      </c>
      <c r="L274" s="150">
        <v>147</v>
      </c>
      <c r="M274" s="150">
        <v>147</v>
      </c>
      <c r="N274" s="150">
        <v>147</v>
      </c>
      <c r="O274" s="150">
        <v>147</v>
      </c>
      <c r="P274" s="150">
        <v>147</v>
      </c>
      <c r="Q274" s="150">
        <v>147</v>
      </c>
      <c r="R274" s="150">
        <v>147</v>
      </c>
      <c r="S274" s="150">
        <v>147</v>
      </c>
      <c r="T274" s="150">
        <v>147</v>
      </c>
      <c r="U274" s="150">
        <v>147</v>
      </c>
      <c r="V274" s="150">
        <v>147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50">
        <v>1809</v>
      </c>
      <c r="AE274" s="150">
        <v>735</v>
      </c>
      <c r="AF274" s="150">
        <v>1809</v>
      </c>
      <c r="AG274" s="150">
        <v>0</v>
      </c>
      <c r="AH274" s="149" t="s">
        <v>211</v>
      </c>
      <c r="AI274" s="149">
        <v>12</v>
      </c>
      <c r="AJ274" s="149" t="s">
        <v>517</v>
      </c>
    </row>
    <row r="275" spans="1:36">
      <c r="A275" s="149" t="s">
        <v>934</v>
      </c>
      <c r="B275" s="149" t="s">
        <v>574</v>
      </c>
      <c r="C275" s="149" t="s">
        <v>669</v>
      </c>
      <c r="D275" s="149" t="s">
        <v>350</v>
      </c>
      <c r="E275" s="149" t="s">
        <v>350</v>
      </c>
      <c r="F275" s="149" t="s">
        <v>647</v>
      </c>
      <c r="G275" s="149" t="s">
        <v>209</v>
      </c>
      <c r="H275" s="149">
        <v>2</v>
      </c>
      <c r="I275" s="150">
        <v>362.5</v>
      </c>
      <c r="J275" s="149" t="s">
        <v>211</v>
      </c>
      <c r="K275" s="149" t="s">
        <v>350</v>
      </c>
      <c r="L275" s="149" t="s">
        <v>350</v>
      </c>
      <c r="M275" s="149" t="s">
        <v>350</v>
      </c>
      <c r="N275" s="149" t="s">
        <v>350</v>
      </c>
      <c r="O275" s="149" t="s">
        <v>350</v>
      </c>
      <c r="P275" s="149" t="s">
        <v>350</v>
      </c>
      <c r="Q275" s="149" t="s">
        <v>350</v>
      </c>
      <c r="R275" s="149" t="s">
        <v>350</v>
      </c>
      <c r="S275" s="149" t="s">
        <v>350</v>
      </c>
      <c r="T275" s="150">
        <v>400</v>
      </c>
      <c r="U275" s="150">
        <v>325</v>
      </c>
      <c r="V275" s="149" t="s">
        <v>350</v>
      </c>
      <c r="W275" s="149" t="s">
        <v>350</v>
      </c>
      <c r="X275" s="149" t="s">
        <v>350</v>
      </c>
      <c r="Y275" s="149" t="s">
        <v>350</v>
      </c>
      <c r="Z275" s="149" t="s">
        <v>350</v>
      </c>
      <c r="AA275" s="149" t="s">
        <v>350</v>
      </c>
      <c r="AB275" s="149" t="s">
        <v>350</v>
      </c>
      <c r="AC275" s="149" t="s">
        <v>350</v>
      </c>
      <c r="AD275" s="150">
        <v>725</v>
      </c>
      <c r="AE275" s="150">
        <v>725</v>
      </c>
      <c r="AF275" s="150">
        <v>725</v>
      </c>
      <c r="AG275" s="150">
        <v>0</v>
      </c>
      <c r="AH275" s="149" t="s">
        <v>210</v>
      </c>
      <c r="AI275" s="149">
        <v>2</v>
      </c>
      <c r="AJ275" s="149" t="s">
        <v>517</v>
      </c>
    </row>
    <row r="276" spans="1:36">
      <c r="A276" s="149" t="s">
        <v>935</v>
      </c>
      <c r="B276" s="149" t="s">
        <v>574</v>
      </c>
      <c r="C276" s="149" t="s">
        <v>740</v>
      </c>
      <c r="D276" s="149" t="s">
        <v>350</v>
      </c>
      <c r="E276" s="149" t="s">
        <v>350</v>
      </c>
      <c r="F276" s="149" t="s">
        <v>647</v>
      </c>
      <c r="G276" s="149" t="s">
        <v>243</v>
      </c>
      <c r="H276" s="149">
        <v>6</v>
      </c>
      <c r="I276" s="150">
        <v>650</v>
      </c>
      <c r="J276" s="149" t="s">
        <v>350</v>
      </c>
      <c r="K276" s="149" t="s">
        <v>350</v>
      </c>
      <c r="L276" s="149" t="s">
        <v>350</v>
      </c>
      <c r="M276" s="149" t="s">
        <v>350</v>
      </c>
      <c r="N276" s="149" t="s">
        <v>350</v>
      </c>
      <c r="O276" s="149" t="s">
        <v>350</v>
      </c>
      <c r="P276" s="149" t="s">
        <v>350</v>
      </c>
      <c r="Q276" s="149" t="s">
        <v>350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50">
        <v>650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50">
        <v>650</v>
      </c>
      <c r="AE276" s="150">
        <v>650</v>
      </c>
      <c r="AF276" s="150">
        <v>0</v>
      </c>
      <c r="AG276" s="150">
        <v>650</v>
      </c>
      <c r="AH276" s="149" t="s">
        <v>243</v>
      </c>
      <c r="AI276" s="149">
        <v>1</v>
      </c>
      <c r="AJ276" s="149" t="s">
        <v>517</v>
      </c>
    </row>
    <row r="277" spans="1:36">
      <c r="A277" s="149" t="s">
        <v>936</v>
      </c>
      <c r="B277" s="149" t="s">
        <v>574</v>
      </c>
      <c r="C277" s="149" t="s">
        <v>669</v>
      </c>
      <c r="D277" s="149" t="s">
        <v>350</v>
      </c>
      <c r="E277" s="149" t="s">
        <v>350</v>
      </c>
      <c r="F277" s="149" t="s">
        <v>647</v>
      </c>
      <c r="G277" s="149" t="s">
        <v>123</v>
      </c>
      <c r="H277" s="149">
        <v>19</v>
      </c>
      <c r="I277" s="150">
        <v>183.33333333333334</v>
      </c>
      <c r="J277" s="149" t="s">
        <v>208</v>
      </c>
      <c r="K277" s="150">
        <v>630</v>
      </c>
      <c r="L277" s="150">
        <v>470</v>
      </c>
      <c r="M277" s="150">
        <v>720</v>
      </c>
      <c r="N277" s="150">
        <v>540</v>
      </c>
      <c r="O277" s="150">
        <v>540</v>
      </c>
      <c r="P277" s="150">
        <v>540</v>
      </c>
      <c r="Q277" s="150">
        <v>470</v>
      </c>
      <c r="R277" s="150">
        <v>400</v>
      </c>
      <c r="S277" s="150">
        <v>75</v>
      </c>
      <c r="T277" s="150">
        <v>75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50">
        <v>4460</v>
      </c>
      <c r="AE277" s="150">
        <v>550</v>
      </c>
      <c r="AF277" s="150">
        <v>4460</v>
      </c>
      <c r="AG277" s="150">
        <v>0</v>
      </c>
      <c r="AH277" s="149" t="s">
        <v>209</v>
      </c>
      <c r="AI277" s="149">
        <v>10</v>
      </c>
      <c r="AJ277" s="149" t="s">
        <v>517</v>
      </c>
    </row>
    <row r="278" spans="1:36">
      <c r="A278" s="149" t="s">
        <v>937</v>
      </c>
      <c r="B278" s="149" t="s">
        <v>574</v>
      </c>
      <c r="C278" s="149" t="s">
        <v>740</v>
      </c>
      <c r="D278" s="149" t="s">
        <v>350</v>
      </c>
      <c r="E278" s="149" t="s">
        <v>350</v>
      </c>
      <c r="F278" s="149" t="s">
        <v>647</v>
      </c>
      <c r="G278" s="149" t="s">
        <v>209</v>
      </c>
      <c r="H278" s="149">
        <v>10</v>
      </c>
      <c r="I278" s="150">
        <v>495</v>
      </c>
      <c r="J278" s="149" t="s">
        <v>350</v>
      </c>
      <c r="K278" s="149" t="s">
        <v>350</v>
      </c>
      <c r="L278" s="149" t="s">
        <v>350</v>
      </c>
      <c r="M278" s="149" t="s">
        <v>350</v>
      </c>
      <c r="N278" s="149" t="s">
        <v>350</v>
      </c>
      <c r="O278" s="149" t="s">
        <v>350</v>
      </c>
      <c r="P278" s="149" t="s">
        <v>350</v>
      </c>
      <c r="Q278" s="149" t="s">
        <v>350</v>
      </c>
      <c r="R278" s="149" t="s">
        <v>350</v>
      </c>
      <c r="S278" s="149" t="s">
        <v>350</v>
      </c>
      <c r="T278" s="150">
        <v>495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50">
        <v>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50">
        <v>495</v>
      </c>
      <c r="AE278" s="150">
        <v>495</v>
      </c>
      <c r="AF278" s="150">
        <v>495</v>
      </c>
      <c r="AG278" s="150">
        <v>0</v>
      </c>
      <c r="AH278" s="149" t="s">
        <v>209</v>
      </c>
      <c r="AI278" s="149">
        <v>1</v>
      </c>
      <c r="AJ278" s="149" t="s">
        <v>517</v>
      </c>
    </row>
    <row r="279" spans="1:36">
      <c r="A279" s="149" t="s">
        <v>938</v>
      </c>
      <c r="B279" s="149" t="s">
        <v>19</v>
      </c>
      <c r="C279" s="149" t="s">
        <v>690</v>
      </c>
      <c r="D279" s="149" t="s">
        <v>350</v>
      </c>
      <c r="E279" s="149" t="s">
        <v>350</v>
      </c>
      <c r="F279" s="149" t="s">
        <v>716</v>
      </c>
      <c r="G279" s="149" t="s">
        <v>248</v>
      </c>
      <c r="H279" s="149">
        <v>1</v>
      </c>
      <c r="I279" s="150">
        <v>418</v>
      </c>
      <c r="J279" s="149" t="s">
        <v>350</v>
      </c>
      <c r="K279" s="149" t="s">
        <v>350</v>
      </c>
      <c r="L279" s="149" t="s">
        <v>350</v>
      </c>
      <c r="M279" s="149" t="s">
        <v>350</v>
      </c>
      <c r="N279" s="149" t="s">
        <v>350</v>
      </c>
      <c r="O279" s="149" t="s">
        <v>350</v>
      </c>
      <c r="P279" s="149" t="s">
        <v>350</v>
      </c>
      <c r="Q279" s="149" t="s">
        <v>350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50">
        <v>418</v>
      </c>
      <c r="AD279" s="150">
        <v>418</v>
      </c>
      <c r="AE279" s="150">
        <v>418</v>
      </c>
      <c r="AF279" s="150">
        <v>0</v>
      </c>
      <c r="AG279" s="150">
        <v>418</v>
      </c>
      <c r="AH279" s="149" t="s">
        <v>248</v>
      </c>
      <c r="AI279" s="149">
        <v>1</v>
      </c>
      <c r="AJ279" s="149" t="s">
        <v>516</v>
      </c>
    </row>
    <row r="280" spans="1:36">
      <c r="A280" s="149" t="s">
        <v>939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647</v>
      </c>
      <c r="G280" s="149" t="s">
        <v>130</v>
      </c>
      <c r="H280" s="149">
        <v>12</v>
      </c>
      <c r="I280" s="150">
        <v>395</v>
      </c>
      <c r="J280" s="149" t="s">
        <v>208</v>
      </c>
      <c r="K280" s="150">
        <v>395</v>
      </c>
      <c r="L280" s="150">
        <v>395</v>
      </c>
      <c r="M280" s="150">
        <v>395</v>
      </c>
      <c r="N280" s="150">
        <v>395</v>
      </c>
      <c r="O280" s="150">
        <v>395</v>
      </c>
      <c r="P280" s="150">
        <v>395</v>
      </c>
      <c r="Q280" s="150">
        <v>395</v>
      </c>
      <c r="R280" s="150">
        <v>395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50">
        <v>3160</v>
      </c>
      <c r="AE280" s="150">
        <v>395</v>
      </c>
      <c r="AF280" s="150">
        <v>3160</v>
      </c>
      <c r="AG280" s="150">
        <v>0</v>
      </c>
      <c r="AH280" s="149" t="s">
        <v>207</v>
      </c>
      <c r="AI280" s="149">
        <v>8</v>
      </c>
      <c r="AJ280" s="149" t="s">
        <v>517</v>
      </c>
    </row>
    <row r="281" spans="1:36">
      <c r="A281" s="149" t="s">
        <v>940</v>
      </c>
      <c r="B281" s="149" t="s">
        <v>574</v>
      </c>
      <c r="C281" s="149" t="s">
        <v>740</v>
      </c>
      <c r="D281" s="149" t="s">
        <v>350</v>
      </c>
      <c r="E281" s="149" t="s">
        <v>350</v>
      </c>
      <c r="F281" s="149" t="s">
        <v>647</v>
      </c>
      <c r="G281" s="149" t="s">
        <v>209</v>
      </c>
      <c r="H281" s="149">
        <v>10</v>
      </c>
      <c r="I281" s="150">
        <v>380.25</v>
      </c>
      <c r="J281" s="149" t="s">
        <v>350</v>
      </c>
      <c r="K281" s="149" t="s">
        <v>350</v>
      </c>
      <c r="L281" s="149" t="s">
        <v>350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49" t="s">
        <v>350</v>
      </c>
      <c r="R281" s="149" t="s">
        <v>350</v>
      </c>
      <c r="S281" s="149" t="s">
        <v>350</v>
      </c>
      <c r="T281" s="150">
        <v>380.25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50">
        <v>380.25</v>
      </c>
      <c r="AE281" s="150">
        <v>380.25</v>
      </c>
      <c r="AF281" s="150">
        <v>380.25</v>
      </c>
      <c r="AG281" s="150">
        <v>0</v>
      </c>
      <c r="AH281" s="149" t="s">
        <v>209</v>
      </c>
      <c r="AI281" s="149">
        <v>1</v>
      </c>
      <c r="AJ281" s="149" t="s">
        <v>517</v>
      </c>
    </row>
    <row r="282" spans="1:36">
      <c r="A282" s="149" t="s">
        <v>941</v>
      </c>
      <c r="B282" s="149" t="s">
        <v>574</v>
      </c>
      <c r="C282" s="149" t="s">
        <v>669</v>
      </c>
      <c r="D282" s="149" t="s">
        <v>350</v>
      </c>
      <c r="E282" s="149" t="s">
        <v>350</v>
      </c>
      <c r="F282" s="149" t="s">
        <v>647</v>
      </c>
      <c r="G282" s="149" t="s">
        <v>208</v>
      </c>
      <c r="H282" s="149">
        <v>3</v>
      </c>
      <c r="I282" s="150">
        <v>90</v>
      </c>
      <c r="J282" s="149" t="s">
        <v>211</v>
      </c>
      <c r="K282" s="149" t="s">
        <v>350</v>
      </c>
      <c r="L282" s="149" t="s">
        <v>350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49" t="s">
        <v>350</v>
      </c>
      <c r="R282" s="149" t="s">
        <v>350</v>
      </c>
      <c r="S282" s="150">
        <v>85</v>
      </c>
      <c r="T282" s="150">
        <v>85</v>
      </c>
      <c r="U282" s="150">
        <v>85</v>
      </c>
      <c r="V282" s="150">
        <v>100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50">
        <v>355</v>
      </c>
      <c r="AE282" s="150">
        <v>355</v>
      </c>
      <c r="AF282" s="150">
        <v>355</v>
      </c>
      <c r="AG282" s="150">
        <v>0</v>
      </c>
      <c r="AH282" s="149" t="s">
        <v>211</v>
      </c>
      <c r="AI282" s="149">
        <v>4</v>
      </c>
      <c r="AJ282" s="149" t="s">
        <v>517</v>
      </c>
    </row>
    <row r="283" spans="1:36">
      <c r="A283" s="149" t="s">
        <v>942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647</v>
      </c>
      <c r="G283" s="149" t="s">
        <v>211</v>
      </c>
      <c r="H283" s="149">
        <v>1</v>
      </c>
      <c r="I283" s="150">
        <v>200</v>
      </c>
      <c r="J283" s="149" t="s">
        <v>242</v>
      </c>
      <c r="K283" s="149" t="s">
        <v>350</v>
      </c>
      <c r="L283" s="149" t="s">
        <v>350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49" t="s">
        <v>350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50">
        <v>200</v>
      </c>
      <c r="W283" s="150">
        <v>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50">
        <v>200</v>
      </c>
      <c r="AE283" s="150">
        <v>200</v>
      </c>
      <c r="AF283" s="150">
        <v>200</v>
      </c>
      <c r="AG283" s="150">
        <v>0</v>
      </c>
      <c r="AH283" s="149" t="s">
        <v>211</v>
      </c>
      <c r="AI283" s="149">
        <v>1</v>
      </c>
      <c r="AJ283" s="149" t="s">
        <v>517</v>
      </c>
    </row>
    <row r="284" spans="1:36">
      <c r="A284" s="149" t="s">
        <v>943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647</v>
      </c>
      <c r="G284" s="149" t="s">
        <v>124</v>
      </c>
      <c r="H284" s="149">
        <v>16</v>
      </c>
      <c r="I284" s="150">
        <v>488.33333333333331</v>
      </c>
      <c r="J284" s="149" t="s">
        <v>206</v>
      </c>
      <c r="K284" s="150">
        <v>948</v>
      </c>
      <c r="L284" s="150">
        <v>1075</v>
      </c>
      <c r="M284" s="150">
        <v>940</v>
      </c>
      <c r="N284" s="150">
        <v>925</v>
      </c>
      <c r="O284" s="150">
        <v>1225</v>
      </c>
      <c r="P284" s="150">
        <v>1375</v>
      </c>
      <c r="Q284" s="149" t="s">
        <v>350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50">
        <v>75</v>
      </c>
      <c r="X284" s="150">
        <v>15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50">
        <v>6578</v>
      </c>
      <c r="AE284" s="150">
        <v>90</v>
      </c>
      <c r="AF284" s="150">
        <v>6488</v>
      </c>
      <c r="AG284" s="150">
        <v>90</v>
      </c>
      <c r="AH284" s="149" t="s">
        <v>243</v>
      </c>
      <c r="AI284" s="149">
        <v>8</v>
      </c>
      <c r="AJ284" s="149" t="s">
        <v>517</v>
      </c>
    </row>
    <row r="285" spans="1:36">
      <c r="A285" s="149" t="s">
        <v>944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647</v>
      </c>
      <c r="G285" s="149" t="s">
        <v>126</v>
      </c>
      <c r="H285" s="149">
        <v>12</v>
      </c>
      <c r="I285" s="150">
        <v>1076.6666666666667</v>
      </c>
      <c r="J285" s="149" t="s">
        <v>204</v>
      </c>
      <c r="K285" s="150">
        <v>1400</v>
      </c>
      <c r="L285" s="150">
        <v>1400</v>
      </c>
      <c r="M285" s="150">
        <v>1400</v>
      </c>
      <c r="N285" s="150">
        <v>1330</v>
      </c>
      <c r="O285" s="149" t="s">
        <v>350</v>
      </c>
      <c r="P285" s="150">
        <v>500</v>
      </c>
      <c r="Q285" s="149" t="s">
        <v>350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50">
        <v>6030</v>
      </c>
      <c r="AE285" s="150">
        <v>0</v>
      </c>
      <c r="AF285" s="150">
        <v>6030</v>
      </c>
      <c r="AG285" s="150">
        <v>0</v>
      </c>
      <c r="AH285" s="149" t="s">
        <v>205</v>
      </c>
      <c r="AI285" s="149">
        <v>5</v>
      </c>
      <c r="AJ285" s="149" t="s">
        <v>517</v>
      </c>
    </row>
    <row r="286" spans="1:36">
      <c r="A286" s="149" t="s">
        <v>945</v>
      </c>
      <c r="B286" s="149" t="s">
        <v>574</v>
      </c>
      <c r="C286" s="149" t="s">
        <v>884</v>
      </c>
      <c r="D286" s="149" t="s">
        <v>350</v>
      </c>
      <c r="E286" s="149" t="s">
        <v>350</v>
      </c>
      <c r="F286" s="149" t="s">
        <v>647</v>
      </c>
      <c r="G286" s="149" t="s">
        <v>646</v>
      </c>
      <c r="H286" s="149">
        <v>51</v>
      </c>
      <c r="I286" s="150">
        <v>710</v>
      </c>
      <c r="J286" s="149" t="s">
        <v>207</v>
      </c>
      <c r="K286" s="150">
        <v>950</v>
      </c>
      <c r="L286" s="150">
        <v>710</v>
      </c>
      <c r="M286" s="150">
        <v>710</v>
      </c>
      <c r="N286" s="150">
        <v>710</v>
      </c>
      <c r="O286" s="150">
        <v>710</v>
      </c>
      <c r="P286" s="150">
        <v>710</v>
      </c>
      <c r="Q286" s="150">
        <v>710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50">
        <v>5210</v>
      </c>
      <c r="AE286" s="150">
        <v>0</v>
      </c>
      <c r="AF286" s="150">
        <v>5210</v>
      </c>
      <c r="AG286" s="150">
        <v>0</v>
      </c>
      <c r="AH286" s="149" t="s">
        <v>206</v>
      </c>
      <c r="AI286" s="149">
        <v>7</v>
      </c>
      <c r="AJ286" s="149" t="s">
        <v>517</v>
      </c>
    </row>
    <row r="287" spans="1:36">
      <c r="A287" s="149" t="s">
        <v>946</v>
      </c>
      <c r="B287" s="149" t="s">
        <v>574</v>
      </c>
      <c r="C287" s="149" t="s">
        <v>669</v>
      </c>
      <c r="D287" s="149" t="s">
        <v>350</v>
      </c>
      <c r="E287" s="149" t="s">
        <v>350</v>
      </c>
      <c r="F287" s="149" t="s">
        <v>647</v>
      </c>
      <c r="G287" s="149" t="s">
        <v>130</v>
      </c>
      <c r="H287" s="149">
        <v>10</v>
      </c>
      <c r="I287" s="150">
        <v>842.66666666666663</v>
      </c>
      <c r="J287" s="149" t="s">
        <v>206</v>
      </c>
      <c r="K287" s="150">
        <v>790</v>
      </c>
      <c r="L287" s="150">
        <v>816</v>
      </c>
      <c r="M287" s="150">
        <v>948</v>
      </c>
      <c r="N287" s="150">
        <v>790</v>
      </c>
      <c r="O287" s="150">
        <v>869</v>
      </c>
      <c r="P287" s="150">
        <v>869</v>
      </c>
      <c r="Q287" s="149" t="s">
        <v>350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50">
        <v>5082</v>
      </c>
      <c r="AE287" s="150">
        <v>0</v>
      </c>
      <c r="AF287" s="150">
        <v>5082</v>
      </c>
      <c r="AG287" s="150">
        <v>0</v>
      </c>
      <c r="AH287" s="149" t="s">
        <v>205</v>
      </c>
      <c r="AI287" s="149">
        <v>6</v>
      </c>
      <c r="AJ287" s="149" t="s">
        <v>517</v>
      </c>
    </row>
    <row r="288" spans="1:36">
      <c r="A288" s="149" t="s">
        <v>947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647</v>
      </c>
      <c r="G288" s="149" t="s">
        <v>122</v>
      </c>
      <c r="H288" s="149">
        <v>18</v>
      </c>
      <c r="I288" s="150">
        <v>336.66666666666669</v>
      </c>
      <c r="J288" s="149" t="s">
        <v>206</v>
      </c>
      <c r="K288" s="150">
        <v>520</v>
      </c>
      <c r="L288" s="150">
        <v>430</v>
      </c>
      <c r="M288" s="150">
        <v>430</v>
      </c>
      <c r="N288" s="150">
        <v>430</v>
      </c>
      <c r="O288" s="150">
        <v>430</v>
      </c>
      <c r="P288" s="150">
        <v>150</v>
      </c>
      <c r="Q288" s="149" t="s">
        <v>350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50">
        <v>2390</v>
      </c>
      <c r="AE288" s="150">
        <v>0</v>
      </c>
      <c r="AF288" s="150">
        <v>2390</v>
      </c>
      <c r="AG288" s="150">
        <v>0</v>
      </c>
      <c r="AH288" s="149" t="s">
        <v>205</v>
      </c>
      <c r="AI288" s="149">
        <v>6</v>
      </c>
      <c r="AJ288" s="149" t="s">
        <v>517</v>
      </c>
    </row>
    <row r="289" spans="1:36">
      <c r="A289" s="149" t="s">
        <v>948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647</v>
      </c>
      <c r="G289" s="149" t="s">
        <v>133</v>
      </c>
      <c r="H289" s="149">
        <v>7</v>
      </c>
      <c r="I289" s="150">
        <v>360</v>
      </c>
      <c r="J289" s="149" t="s">
        <v>206</v>
      </c>
      <c r="K289" s="150">
        <v>360</v>
      </c>
      <c r="L289" s="150">
        <v>360</v>
      </c>
      <c r="M289" s="150">
        <v>360</v>
      </c>
      <c r="N289" s="150">
        <v>360</v>
      </c>
      <c r="O289" s="150">
        <v>360</v>
      </c>
      <c r="P289" s="150">
        <v>360</v>
      </c>
      <c r="Q289" s="149" t="s">
        <v>350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50">
        <v>2160</v>
      </c>
      <c r="AE289" s="150">
        <v>0</v>
      </c>
      <c r="AF289" s="150">
        <v>2160</v>
      </c>
      <c r="AG289" s="150">
        <v>0</v>
      </c>
      <c r="AH289" s="149" t="s">
        <v>205</v>
      </c>
      <c r="AI289" s="149">
        <v>6</v>
      </c>
      <c r="AJ289" s="149" t="s">
        <v>517</v>
      </c>
    </row>
    <row r="290" spans="1:36">
      <c r="A290" s="149" t="s">
        <v>949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647</v>
      </c>
      <c r="G290" s="149" t="s">
        <v>203</v>
      </c>
      <c r="H290" s="149">
        <v>3</v>
      </c>
      <c r="I290" s="150">
        <v>427.5</v>
      </c>
      <c r="J290" s="149" t="s">
        <v>206</v>
      </c>
      <c r="K290" s="149" t="s">
        <v>350</v>
      </c>
      <c r="L290" s="149" t="s">
        <v>350</v>
      </c>
      <c r="M290" s="149" t="s">
        <v>350</v>
      </c>
      <c r="N290" s="150">
        <v>778.75</v>
      </c>
      <c r="O290" s="150">
        <v>403.75</v>
      </c>
      <c r="P290" s="150">
        <v>403.75</v>
      </c>
      <c r="Q290" s="150">
        <v>475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50">
        <v>2061.25</v>
      </c>
      <c r="AE290" s="150">
        <v>0</v>
      </c>
      <c r="AF290" s="150">
        <v>2061.25</v>
      </c>
      <c r="AG290" s="150">
        <v>0</v>
      </c>
      <c r="AH290" s="149" t="s">
        <v>206</v>
      </c>
      <c r="AI290" s="149">
        <v>4</v>
      </c>
      <c r="AJ290" s="149" t="s">
        <v>517</v>
      </c>
    </row>
    <row r="291" spans="1:36">
      <c r="A291" s="149" t="s">
        <v>950</v>
      </c>
      <c r="B291" s="149" t="s">
        <v>574</v>
      </c>
      <c r="C291" s="149" t="s">
        <v>884</v>
      </c>
      <c r="D291" s="149" t="s">
        <v>350</v>
      </c>
      <c r="E291" s="149" t="s">
        <v>350</v>
      </c>
      <c r="F291" s="149" t="s">
        <v>647</v>
      </c>
      <c r="G291" s="149" t="s">
        <v>951</v>
      </c>
      <c r="H291" s="149">
        <v>51</v>
      </c>
      <c r="I291" s="150">
        <v>303.33333333333331</v>
      </c>
      <c r="J291" s="149" t="s">
        <v>206</v>
      </c>
      <c r="K291" s="150">
        <v>405</v>
      </c>
      <c r="L291" s="150">
        <v>360</v>
      </c>
      <c r="M291" s="150">
        <v>360</v>
      </c>
      <c r="N291" s="150">
        <v>360</v>
      </c>
      <c r="O291" s="150">
        <v>275</v>
      </c>
      <c r="P291" s="150">
        <v>275</v>
      </c>
      <c r="Q291" s="149" t="s">
        <v>350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50">
        <v>2035</v>
      </c>
      <c r="AE291" s="150">
        <v>0</v>
      </c>
      <c r="AF291" s="150">
        <v>2035</v>
      </c>
      <c r="AG291" s="150">
        <v>0</v>
      </c>
      <c r="AH291" s="149" t="s">
        <v>205</v>
      </c>
      <c r="AI291" s="149">
        <v>6</v>
      </c>
      <c r="AJ291" s="149" t="s">
        <v>517</v>
      </c>
    </row>
    <row r="292" spans="1:36">
      <c r="A292" s="149" t="s">
        <v>952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647</v>
      </c>
      <c r="G292" s="149" t="s">
        <v>201</v>
      </c>
      <c r="H292" s="149">
        <v>5</v>
      </c>
      <c r="I292" s="150">
        <v>366.66666666666669</v>
      </c>
      <c r="J292" s="149" t="s">
        <v>206</v>
      </c>
      <c r="K292" s="149" t="s">
        <v>350</v>
      </c>
      <c r="L292" s="150">
        <v>350</v>
      </c>
      <c r="M292" s="150">
        <v>420</v>
      </c>
      <c r="N292" s="150">
        <v>340</v>
      </c>
      <c r="O292" s="150">
        <v>380</v>
      </c>
      <c r="P292" s="150">
        <v>380</v>
      </c>
      <c r="Q292" s="149" t="s">
        <v>350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50">
        <v>1870</v>
      </c>
      <c r="AE292" s="150">
        <v>0</v>
      </c>
      <c r="AF292" s="150">
        <v>1870</v>
      </c>
      <c r="AG292" s="150">
        <v>0</v>
      </c>
      <c r="AH292" s="149" t="s">
        <v>205</v>
      </c>
      <c r="AI292" s="149">
        <v>5</v>
      </c>
      <c r="AJ292" s="149" t="s">
        <v>517</v>
      </c>
    </row>
    <row r="293" spans="1:36">
      <c r="A293" s="149" t="s">
        <v>953</v>
      </c>
      <c r="B293" s="149" t="s">
        <v>574</v>
      </c>
      <c r="C293" s="149" t="s">
        <v>669</v>
      </c>
      <c r="D293" s="149" t="s">
        <v>350</v>
      </c>
      <c r="E293" s="149" t="s">
        <v>350</v>
      </c>
      <c r="F293" s="149" t="s">
        <v>647</v>
      </c>
      <c r="G293" s="149" t="s">
        <v>123</v>
      </c>
      <c r="H293" s="149">
        <v>15</v>
      </c>
      <c r="I293" s="150">
        <v>453.33333333333331</v>
      </c>
      <c r="J293" s="149" t="s">
        <v>204</v>
      </c>
      <c r="K293" s="150">
        <v>375</v>
      </c>
      <c r="L293" s="150">
        <v>480</v>
      </c>
      <c r="M293" s="150">
        <v>480</v>
      </c>
      <c r="N293" s="150">
        <v>400</v>
      </c>
      <c r="O293" s="149" t="s">
        <v>350</v>
      </c>
      <c r="P293" s="149" t="s">
        <v>350</v>
      </c>
      <c r="Q293" s="149" t="s">
        <v>350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50">
        <v>1735</v>
      </c>
      <c r="AE293" s="150">
        <v>0</v>
      </c>
      <c r="AF293" s="150">
        <v>1735</v>
      </c>
      <c r="AG293" s="150">
        <v>0</v>
      </c>
      <c r="AH293" s="149" t="s">
        <v>203</v>
      </c>
      <c r="AI293" s="149">
        <v>4</v>
      </c>
      <c r="AJ293" s="149" t="s">
        <v>517</v>
      </c>
    </row>
    <row r="294" spans="1:36">
      <c r="A294" s="149" t="s">
        <v>954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647</v>
      </c>
      <c r="G294" s="149" t="s">
        <v>632</v>
      </c>
      <c r="H294" s="149">
        <v>35</v>
      </c>
      <c r="I294" s="150">
        <v>335</v>
      </c>
      <c r="J294" s="149" t="s">
        <v>205</v>
      </c>
      <c r="K294" s="150">
        <v>330</v>
      </c>
      <c r="L294" s="150">
        <v>330</v>
      </c>
      <c r="M294" s="150">
        <v>330</v>
      </c>
      <c r="N294" s="150">
        <v>330</v>
      </c>
      <c r="O294" s="150">
        <v>345</v>
      </c>
      <c r="P294" s="149" t="s">
        <v>350</v>
      </c>
      <c r="Q294" s="149" t="s">
        <v>350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50">
        <v>1665</v>
      </c>
      <c r="AE294" s="150">
        <v>0</v>
      </c>
      <c r="AF294" s="150">
        <v>1665</v>
      </c>
      <c r="AG294" s="150">
        <v>0</v>
      </c>
      <c r="AH294" s="149" t="s">
        <v>204</v>
      </c>
      <c r="AI294" s="149">
        <v>5</v>
      </c>
      <c r="AJ294" s="149" t="s">
        <v>517</v>
      </c>
    </row>
    <row r="295" spans="1:36">
      <c r="A295" s="149" t="s">
        <v>955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647</v>
      </c>
      <c r="G295" s="149" t="s">
        <v>125</v>
      </c>
      <c r="H295" s="149">
        <v>13</v>
      </c>
      <c r="I295" s="150">
        <v>408.33333333333331</v>
      </c>
      <c r="J295" s="149" t="s">
        <v>204</v>
      </c>
      <c r="K295" s="150">
        <v>430</v>
      </c>
      <c r="L295" s="150">
        <v>325</v>
      </c>
      <c r="M295" s="150">
        <v>575</v>
      </c>
      <c r="N295" s="150">
        <v>325</v>
      </c>
      <c r="O295" s="149" t="s">
        <v>350</v>
      </c>
      <c r="P295" s="149" t="s">
        <v>350</v>
      </c>
      <c r="Q295" s="149" t="s">
        <v>350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50">
        <v>1655</v>
      </c>
      <c r="AE295" s="150">
        <v>0</v>
      </c>
      <c r="AF295" s="150">
        <v>1655</v>
      </c>
      <c r="AG295" s="150">
        <v>0</v>
      </c>
      <c r="AH295" s="149" t="s">
        <v>203</v>
      </c>
      <c r="AI295" s="149">
        <v>4</v>
      </c>
      <c r="AJ295" s="149" t="s">
        <v>517</v>
      </c>
    </row>
    <row r="296" spans="1:36">
      <c r="A296" s="149" t="s">
        <v>956</v>
      </c>
      <c r="B296" s="149" t="s">
        <v>574</v>
      </c>
      <c r="C296" s="149" t="s">
        <v>669</v>
      </c>
      <c r="D296" s="149" t="s">
        <v>350</v>
      </c>
      <c r="E296" s="149" t="s">
        <v>350</v>
      </c>
      <c r="F296" s="149" t="s">
        <v>647</v>
      </c>
      <c r="G296" s="149" t="s">
        <v>131</v>
      </c>
      <c r="H296" s="149">
        <v>6</v>
      </c>
      <c r="I296" s="150">
        <v>395</v>
      </c>
      <c r="J296" s="149" t="s">
        <v>203</v>
      </c>
      <c r="K296" s="150">
        <v>395</v>
      </c>
      <c r="L296" s="150">
        <v>395</v>
      </c>
      <c r="M296" s="150">
        <v>395</v>
      </c>
      <c r="N296" s="150">
        <v>395</v>
      </c>
      <c r="O296" s="149" t="s">
        <v>350</v>
      </c>
      <c r="P296" s="149" t="s">
        <v>350</v>
      </c>
      <c r="Q296" s="149" t="s">
        <v>350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50">
        <v>1580</v>
      </c>
      <c r="AE296" s="150">
        <v>0</v>
      </c>
      <c r="AF296" s="150">
        <v>1580</v>
      </c>
      <c r="AG296" s="150">
        <v>0</v>
      </c>
      <c r="AH296" s="149" t="s">
        <v>203</v>
      </c>
      <c r="AI296" s="149">
        <v>4</v>
      </c>
      <c r="AJ296" s="149" t="s">
        <v>517</v>
      </c>
    </row>
    <row r="297" spans="1:36">
      <c r="A297" s="149" t="s">
        <v>957</v>
      </c>
      <c r="B297" s="149" t="s">
        <v>574</v>
      </c>
      <c r="C297" s="149" t="s">
        <v>884</v>
      </c>
      <c r="D297" s="149" t="s">
        <v>350</v>
      </c>
      <c r="E297" s="149" t="s">
        <v>350</v>
      </c>
      <c r="F297" s="149" t="s">
        <v>647</v>
      </c>
      <c r="G297" s="149" t="s">
        <v>646</v>
      </c>
      <c r="H297" s="149">
        <v>49</v>
      </c>
      <c r="I297" s="150">
        <v>300</v>
      </c>
      <c r="J297" s="149" t="s">
        <v>205</v>
      </c>
      <c r="K297" s="150">
        <v>345</v>
      </c>
      <c r="L297" s="150">
        <v>300</v>
      </c>
      <c r="M297" s="150">
        <v>300</v>
      </c>
      <c r="N297" s="150">
        <v>300</v>
      </c>
      <c r="O297" s="150">
        <v>300</v>
      </c>
      <c r="P297" s="149" t="s">
        <v>350</v>
      </c>
      <c r="Q297" s="149" t="s">
        <v>350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50">
        <v>1545</v>
      </c>
      <c r="AE297" s="150">
        <v>0</v>
      </c>
      <c r="AF297" s="150">
        <v>1545</v>
      </c>
      <c r="AG297" s="150">
        <v>0</v>
      </c>
      <c r="AH297" s="149" t="s">
        <v>204</v>
      </c>
      <c r="AI297" s="149">
        <v>5</v>
      </c>
      <c r="AJ297" s="149" t="s">
        <v>517</v>
      </c>
    </row>
    <row r="298" spans="1:36">
      <c r="A298" s="149" t="s">
        <v>958</v>
      </c>
      <c r="B298" s="149" t="s">
        <v>574</v>
      </c>
      <c r="C298" s="149" t="s">
        <v>669</v>
      </c>
      <c r="D298" s="149" t="s">
        <v>350</v>
      </c>
      <c r="E298" s="149" t="s">
        <v>350</v>
      </c>
      <c r="F298" s="149" t="s">
        <v>647</v>
      </c>
      <c r="G298" s="149" t="s">
        <v>125</v>
      </c>
      <c r="H298" s="149">
        <v>12</v>
      </c>
      <c r="I298" s="150">
        <v>395</v>
      </c>
      <c r="J298" s="149" t="s">
        <v>203</v>
      </c>
      <c r="K298" s="150">
        <v>395</v>
      </c>
      <c r="L298" s="150">
        <v>395</v>
      </c>
      <c r="M298" s="150">
        <v>395</v>
      </c>
      <c r="N298" s="149" t="s">
        <v>350</v>
      </c>
      <c r="O298" s="149" t="s">
        <v>350</v>
      </c>
      <c r="P298" s="149" t="s">
        <v>350</v>
      </c>
      <c r="Q298" s="149" t="s">
        <v>350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50">
        <v>1185</v>
      </c>
      <c r="AE298" s="150">
        <v>0</v>
      </c>
      <c r="AF298" s="150">
        <v>1185</v>
      </c>
      <c r="AG298" s="150">
        <v>0</v>
      </c>
      <c r="AH298" s="149" t="s">
        <v>202</v>
      </c>
      <c r="AI298" s="149">
        <v>3</v>
      </c>
      <c r="AJ298" s="149" t="s">
        <v>517</v>
      </c>
    </row>
    <row r="299" spans="1:36">
      <c r="A299" s="149" t="s">
        <v>959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647</v>
      </c>
      <c r="G299" s="149" t="s">
        <v>133</v>
      </c>
      <c r="H299" s="149">
        <v>4</v>
      </c>
      <c r="I299" s="150">
        <v>375.25</v>
      </c>
      <c r="J299" s="149" t="s">
        <v>203</v>
      </c>
      <c r="K299" s="150">
        <v>335.75</v>
      </c>
      <c r="L299" s="150">
        <v>395</v>
      </c>
      <c r="M299" s="150">
        <v>395</v>
      </c>
      <c r="N299" s="149" t="s">
        <v>350</v>
      </c>
      <c r="O299" s="149" t="s">
        <v>350</v>
      </c>
      <c r="P299" s="149" t="s">
        <v>350</v>
      </c>
      <c r="Q299" s="149" t="s">
        <v>350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50">
        <v>1125.75</v>
      </c>
      <c r="AE299" s="150">
        <v>0</v>
      </c>
      <c r="AF299" s="150">
        <v>1125.75</v>
      </c>
      <c r="AG299" s="150">
        <v>0</v>
      </c>
      <c r="AH299" s="149" t="s">
        <v>202</v>
      </c>
      <c r="AI299" s="149">
        <v>3</v>
      </c>
      <c r="AJ299" s="149" t="s">
        <v>517</v>
      </c>
    </row>
    <row r="300" spans="1:36">
      <c r="A300" s="149" t="s">
        <v>960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647</v>
      </c>
      <c r="G300" s="149" t="s">
        <v>584</v>
      </c>
      <c r="H300" s="149">
        <v>24</v>
      </c>
      <c r="I300" s="150">
        <v>875</v>
      </c>
      <c r="J300" s="149" t="s">
        <v>201</v>
      </c>
      <c r="K300" s="150">
        <v>875</v>
      </c>
      <c r="L300" s="149" t="s">
        <v>350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49" t="s">
        <v>350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50">
        <v>875</v>
      </c>
      <c r="AE300" s="150">
        <v>0</v>
      </c>
      <c r="AF300" s="150">
        <v>875</v>
      </c>
      <c r="AG300" s="150">
        <v>0</v>
      </c>
      <c r="AH300" s="149" t="s">
        <v>200</v>
      </c>
      <c r="AI300" s="149">
        <v>1</v>
      </c>
      <c r="AJ300" s="149" t="s">
        <v>517</v>
      </c>
    </row>
    <row r="301" spans="1:36">
      <c r="A301" s="149" t="s">
        <v>961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647</v>
      </c>
      <c r="G301" s="149" t="s">
        <v>125</v>
      </c>
      <c r="H301" s="149">
        <v>11</v>
      </c>
      <c r="I301" s="150">
        <v>430</v>
      </c>
      <c r="J301" s="149" t="s">
        <v>202</v>
      </c>
      <c r="K301" s="150">
        <v>400</v>
      </c>
      <c r="L301" s="150">
        <v>460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49" t="s">
        <v>350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50">
        <v>860</v>
      </c>
      <c r="AE301" s="150">
        <v>0</v>
      </c>
      <c r="AF301" s="150">
        <v>860</v>
      </c>
      <c r="AG301" s="150">
        <v>0</v>
      </c>
      <c r="AH301" s="149" t="s">
        <v>201</v>
      </c>
      <c r="AI301" s="149">
        <v>2</v>
      </c>
      <c r="AJ301" s="149" t="s">
        <v>517</v>
      </c>
    </row>
    <row r="302" spans="1:36">
      <c r="A302" s="149" t="s">
        <v>962</v>
      </c>
      <c r="B302" s="149" t="s">
        <v>574</v>
      </c>
      <c r="C302" s="149" t="s">
        <v>884</v>
      </c>
      <c r="D302" s="149" t="s">
        <v>350</v>
      </c>
      <c r="E302" s="149" t="s">
        <v>350</v>
      </c>
      <c r="F302" s="149" t="s">
        <v>647</v>
      </c>
      <c r="G302" s="149" t="s">
        <v>133</v>
      </c>
      <c r="H302" s="149">
        <v>3</v>
      </c>
      <c r="I302" s="150">
        <v>400</v>
      </c>
      <c r="J302" s="149" t="s">
        <v>202</v>
      </c>
      <c r="K302" s="150">
        <v>400</v>
      </c>
      <c r="L302" s="150">
        <v>400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49" t="s">
        <v>350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50">
        <v>800</v>
      </c>
      <c r="AE302" s="150">
        <v>0</v>
      </c>
      <c r="AF302" s="150">
        <v>800</v>
      </c>
      <c r="AG302" s="150">
        <v>0</v>
      </c>
      <c r="AH302" s="149" t="s">
        <v>201</v>
      </c>
      <c r="AI302" s="149">
        <v>2</v>
      </c>
      <c r="AJ302" s="149" t="s">
        <v>517</v>
      </c>
    </row>
    <row r="303" spans="1:36">
      <c r="A303" s="149" t="s">
        <v>963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647</v>
      </c>
      <c r="G303" s="149" t="s">
        <v>131</v>
      </c>
      <c r="H303" s="149">
        <v>5</v>
      </c>
      <c r="I303" s="150">
        <v>395</v>
      </c>
      <c r="J303" s="149" t="s">
        <v>202</v>
      </c>
      <c r="K303" s="150">
        <v>395</v>
      </c>
      <c r="L303" s="150">
        <v>395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49" t="s">
        <v>350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50">
        <v>790</v>
      </c>
      <c r="AE303" s="150">
        <v>0</v>
      </c>
      <c r="AF303" s="150">
        <v>790</v>
      </c>
      <c r="AG303" s="150">
        <v>0</v>
      </c>
      <c r="AH303" s="149" t="s">
        <v>201</v>
      </c>
      <c r="AI303" s="149">
        <v>2</v>
      </c>
      <c r="AJ303" s="149" t="s">
        <v>517</v>
      </c>
    </row>
    <row r="304" spans="1:36">
      <c r="A304" s="149" t="s">
        <v>964</v>
      </c>
      <c r="B304" s="149" t="s">
        <v>574</v>
      </c>
      <c r="C304" s="149" t="s">
        <v>884</v>
      </c>
      <c r="D304" s="149" t="s">
        <v>350</v>
      </c>
      <c r="E304" s="149" t="s">
        <v>350</v>
      </c>
      <c r="F304" s="149" t="s">
        <v>647</v>
      </c>
      <c r="G304" s="149" t="s">
        <v>132</v>
      </c>
      <c r="H304" s="149">
        <v>3</v>
      </c>
      <c r="I304" s="150">
        <v>380</v>
      </c>
      <c r="J304" s="149" t="s">
        <v>201</v>
      </c>
      <c r="K304" s="150">
        <v>625</v>
      </c>
      <c r="L304" s="150">
        <v>135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49" t="s">
        <v>350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50">
        <v>760</v>
      </c>
      <c r="AE304" s="150">
        <v>0</v>
      </c>
      <c r="AF304" s="150">
        <v>760</v>
      </c>
      <c r="AG304" s="150">
        <v>0</v>
      </c>
      <c r="AH304" s="149" t="s">
        <v>201</v>
      </c>
      <c r="AI304" s="149">
        <v>2</v>
      </c>
      <c r="AJ304" s="149" t="s">
        <v>517</v>
      </c>
    </row>
    <row r="305" spans="1:36">
      <c r="A305" s="149" t="s">
        <v>965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647</v>
      </c>
      <c r="G305" s="149" t="s">
        <v>122</v>
      </c>
      <c r="H305" s="149">
        <v>17</v>
      </c>
      <c r="I305" s="150">
        <v>135</v>
      </c>
      <c r="J305" s="149" t="s">
        <v>205</v>
      </c>
      <c r="K305" s="150">
        <v>135</v>
      </c>
      <c r="L305" s="150">
        <v>120</v>
      </c>
      <c r="M305" s="150">
        <v>135</v>
      </c>
      <c r="N305" s="150">
        <v>135</v>
      </c>
      <c r="O305" s="150">
        <v>135</v>
      </c>
      <c r="P305" s="149" t="s">
        <v>350</v>
      </c>
      <c r="Q305" s="149" t="s">
        <v>350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50">
        <v>660</v>
      </c>
      <c r="AE305" s="150">
        <v>0</v>
      </c>
      <c r="AF305" s="150">
        <v>660</v>
      </c>
      <c r="AG305" s="150">
        <v>0</v>
      </c>
      <c r="AH305" s="149" t="s">
        <v>204</v>
      </c>
      <c r="AI305" s="149">
        <v>5</v>
      </c>
      <c r="AJ305" s="149" t="s">
        <v>517</v>
      </c>
    </row>
    <row r="306" spans="1:36">
      <c r="A306" s="149" t="s">
        <v>966</v>
      </c>
      <c r="B306" s="149" t="s">
        <v>574</v>
      </c>
      <c r="C306" s="149" t="s">
        <v>669</v>
      </c>
      <c r="D306" s="149" t="s">
        <v>350</v>
      </c>
      <c r="E306" s="149" t="s">
        <v>350</v>
      </c>
      <c r="F306" s="149" t="s">
        <v>647</v>
      </c>
      <c r="G306" s="149" t="s">
        <v>132</v>
      </c>
      <c r="H306" s="149">
        <v>3</v>
      </c>
      <c r="I306" s="150">
        <v>280.625</v>
      </c>
      <c r="J306" s="149" t="s">
        <v>201</v>
      </c>
      <c r="K306" s="150">
        <v>531.25</v>
      </c>
      <c r="L306" s="150">
        <v>30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49" t="s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50">
        <v>561.25</v>
      </c>
      <c r="AE306" s="150">
        <v>0</v>
      </c>
      <c r="AF306" s="150">
        <v>561.25</v>
      </c>
      <c r="AG306" s="150">
        <v>0</v>
      </c>
      <c r="AH306" s="149" t="s">
        <v>201</v>
      </c>
      <c r="AI306" s="149">
        <v>2</v>
      </c>
      <c r="AJ306" s="149" t="s">
        <v>517</v>
      </c>
    </row>
    <row r="307" spans="1:36">
      <c r="A307" s="149" t="s">
        <v>967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647</v>
      </c>
      <c r="G307" s="149" t="s">
        <v>123</v>
      </c>
      <c r="H307" s="149">
        <v>12</v>
      </c>
      <c r="I307" s="150">
        <v>510</v>
      </c>
      <c r="J307" s="149" t="s">
        <v>201</v>
      </c>
      <c r="K307" s="150">
        <v>510</v>
      </c>
      <c r="L307" s="149" t="s">
        <v>350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49" t="s">
        <v>350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50">
        <v>510</v>
      </c>
      <c r="AE307" s="150">
        <v>0</v>
      </c>
      <c r="AF307" s="150">
        <v>510</v>
      </c>
      <c r="AG307" s="150">
        <v>0</v>
      </c>
      <c r="AH307" s="149" t="s">
        <v>200</v>
      </c>
      <c r="AI307" s="149">
        <v>1</v>
      </c>
      <c r="AJ307" s="149" t="s">
        <v>517</v>
      </c>
    </row>
    <row r="308" spans="1:36">
      <c r="A308" s="149" t="s">
        <v>968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647</v>
      </c>
      <c r="G308" s="149" t="s">
        <v>124</v>
      </c>
      <c r="H308" s="149">
        <v>11</v>
      </c>
      <c r="I308" s="150">
        <v>375</v>
      </c>
      <c r="J308" s="149" t="s">
        <v>201</v>
      </c>
      <c r="K308" s="150">
        <v>375</v>
      </c>
      <c r="L308" s="149" t="s">
        <v>350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49" t="s">
        <v>350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50">
        <v>375</v>
      </c>
      <c r="AE308" s="150">
        <v>0</v>
      </c>
      <c r="AF308" s="150">
        <v>375</v>
      </c>
      <c r="AG308" s="150">
        <v>0</v>
      </c>
      <c r="AH308" s="149" t="s">
        <v>200</v>
      </c>
      <c r="AI308" s="149">
        <v>1</v>
      </c>
      <c r="AJ308" s="149" t="s">
        <v>517</v>
      </c>
    </row>
    <row r="309" spans="1:36">
      <c r="A309" s="149" t="s">
        <v>969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647</v>
      </c>
      <c r="G309" s="149" t="s">
        <v>133</v>
      </c>
      <c r="H309" s="149">
        <v>2</v>
      </c>
      <c r="I309" s="150">
        <v>360</v>
      </c>
      <c r="J309" s="149" t="s">
        <v>201</v>
      </c>
      <c r="K309" s="150">
        <v>360</v>
      </c>
      <c r="L309" s="149" t="s">
        <v>350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49" t="s">
        <v>350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50">
        <v>360</v>
      </c>
      <c r="AE309" s="150">
        <v>0</v>
      </c>
      <c r="AF309" s="150">
        <v>360</v>
      </c>
      <c r="AG309" s="150">
        <v>0</v>
      </c>
      <c r="AH309" s="149" t="s">
        <v>200</v>
      </c>
      <c r="AI309" s="149">
        <v>1</v>
      </c>
      <c r="AJ309" s="149" t="s">
        <v>517</v>
      </c>
    </row>
    <row r="310" spans="1:36">
      <c r="A310" s="149" t="s">
        <v>970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647</v>
      </c>
      <c r="G310" s="149" t="s">
        <v>132</v>
      </c>
      <c r="H310" s="149">
        <v>3</v>
      </c>
      <c r="I310" s="150">
        <v>350</v>
      </c>
      <c r="J310" s="149" t="s">
        <v>201</v>
      </c>
      <c r="K310" s="150">
        <v>350</v>
      </c>
      <c r="L310" s="149" t="s">
        <v>350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49" t="s">
        <v>350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50">
        <v>350</v>
      </c>
      <c r="AE310" s="150">
        <v>0</v>
      </c>
      <c r="AF310" s="150">
        <v>350</v>
      </c>
      <c r="AG310" s="150">
        <v>0</v>
      </c>
      <c r="AH310" s="149" t="s">
        <v>200</v>
      </c>
      <c r="AI310" s="149">
        <v>1</v>
      </c>
      <c r="AJ310" s="149" t="s">
        <v>517</v>
      </c>
    </row>
    <row r="311" spans="1:36">
      <c r="A311" s="149" t="s">
        <v>971</v>
      </c>
      <c r="B311" s="149" t="s">
        <v>574</v>
      </c>
      <c r="C311" s="149" t="s">
        <v>669</v>
      </c>
      <c r="D311" s="149" t="s">
        <v>350</v>
      </c>
      <c r="E311" s="149" t="s">
        <v>350</v>
      </c>
      <c r="F311" s="149" t="s">
        <v>647</v>
      </c>
      <c r="G311" s="149" t="s">
        <v>125</v>
      </c>
      <c r="H311" s="149">
        <v>8</v>
      </c>
      <c r="I311" s="150">
        <v>76.5</v>
      </c>
      <c r="J311" s="149" t="s">
        <v>133</v>
      </c>
      <c r="K311" s="150">
        <v>59.5</v>
      </c>
      <c r="L311" s="150">
        <v>85</v>
      </c>
      <c r="M311" s="150">
        <v>85</v>
      </c>
      <c r="N311" s="149" t="s">
        <v>350</v>
      </c>
      <c r="O311" s="149" t="s">
        <v>350</v>
      </c>
      <c r="P311" s="149" t="s">
        <v>350</v>
      </c>
      <c r="Q311" s="149" t="s">
        <v>350</v>
      </c>
      <c r="R311" s="149" t="s">
        <v>350</v>
      </c>
      <c r="S311" s="149" t="s">
        <v>350</v>
      </c>
      <c r="T311" s="149" t="s">
        <v>350</v>
      </c>
      <c r="U311" s="149" t="s">
        <v>350</v>
      </c>
      <c r="V311" s="149" t="s">
        <v>350</v>
      </c>
      <c r="W311" s="149" t="s">
        <v>350</v>
      </c>
      <c r="X311" s="149" t="s">
        <v>350</v>
      </c>
      <c r="Y311" s="149" t="s">
        <v>350</v>
      </c>
      <c r="Z311" s="149" t="s">
        <v>350</v>
      </c>
      <c r="AA311" s="149" t="s">
        <v>350</v>
      </c>
      <c r="AB311" s="149" t="s">
        <v>350</v>
      </c>
      <c r="AC311" s="149" t="s">
        <v>350</v>
      </c>
      <c r="AD311" s="150">
        <v>229.5</v>
      </c>
      <c r="AE311" s="150">
        <v>0</v>
      </c>
      <c r="AF311" s="150">
        <v>229.5</v>
      </c>
      <c r="AG311" s="150">
        <v>0</v>
      </c>
      <c r="AH311" s="149" t="s">
        <v>202</v>
      </c>
      <c r="AI311" s="149">
        <v>3</v>
      </c>
      <c r="AJ311" s="149" t="s">
        <v>517</v>
      </c>
    </row>
    <row r="312" spans="1:36">
      <c r="A312" s="149" t="s">
        <v>972</v>
      </c>
      <c r="B312" s="149" t="s">
        <v>574</v>
      </c>
      <c r="C312" s="149" t="s">
        <v>669</v>
      </c>
      <c r="D312" s="149" t="s">
        <v>350</v>
      </c>
      <c r="E312" s="149" t="s">
        <v>350</v>
      </c>
      <c r="F312" s="149" t="s">
        <v>647</v>
      </c>
      <c r="G312" s="149" t="s">
        <v>600</v>
      </c>
      <c r="H312" s="149">
        <v>13</v>
      </c>
      <c r="I312" s="150">
        <v>210</v>
      </c>
      <c r="J312" s="149" t="s">
        <v>200</v>
      </c>
      <c r="K312" s="150">
        <v>210</v>
      </c>
      <c r="L312" s="149" t="s">
        <v>350</v>
      </c>
      <c r="M312" s="149" t="s">
        <v>350</v>
      </c>
      <c r="N312" s="149" t="s">
        <v>350</v>
      </c>
      <c r="O312" s="149" t="s">
        <v>350</v>
      </c>
      <c r="P312" s="149" t="s">
        <v>350</v>
      </c>
      <c r="Q312" s="149" t="s">
        <v>350</v>
      </c>
      <c r="R312" s="149" t="s">
        <v>350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50">
        <v>210</v>
      </c>
      <c r="AE312" s="150">
        <v>0</v>
      </c>
      <c r="AF312" s="150">
        <v>210</v>
      </c>
      <c r="AG312" s="150">
        <v>0</v>
      </c>
      <c r="AH312" s="149" t="s">
        <v>200</v>
      </c>
      <c r="AI312" s="149">
        <v>1</v>
      </c>
      <c r="AJ312" s="149" t="s">
        <v>517</v>
      </c>
    </row>
    <row r="313" spans="1:36">
      <c r="A313" s="149" t="s">
        <v>973</v>
      </c>
      <c r="B313" s="149" t="s">
        <v>574</v>
      </c>
      <c r="C313" s="149" t="s">
        <v>669</v>
      </c>
      <c r="D313" s="149" t="s">
        <v>350</v>
      </c>
      <c r="E313" s="149" t="s">
        <v>350</v>
      </c>
      <c r="F313" s="149" t="s">
        <v>647</v>
      </c>
      <c r="G313" s="149" t="s">
        <v>201</v>
      </c>
      <c r="H313" s="149">
        <v>1</v>
      </c>
      <c r="I313" s="150">
        <v>85</v>
      </c>
      <c r="J313" s="149" t="s">
        <v>202</v>
      </c>
      <c r="K313" s="149" t="s">
        <v>350</v>
      </c>
      <c r="L313" s="150">
        <v>85</v>
      </c>
      <c r="M313" s="149" t="s">
        <v>350</v>
      </c>
      <c r="N313" s="149" t="s">
        <v>350</v>
      </c>
      <c r="O313" s="149" t="s">
        <v>350</v>
      </c>
      <c r="P313" s="149" t="s">
        <v>350</v>
      </c>
      <c r="Q313" s="149" t="s">
        <v>350</v>
      </c>
      <c r="R313" s="149" t="s">
        <v>350</v>
      </c>
      <c r="S313" s="149" t="s">
        <v>350</v>
      </c>
      <c r="T313" s="149" t="s">
        <v>350</v>
      </c>
      <c r="U313" s="149" t="s">
        <v>350</v>
      </c>
      <c r="V313" s="149" t="s">
        <v>350</v>
      </c>
      <c r="W313" s="149" t="s">
        <v>350</v>
      </c>
      <c r="X313" s="149" t="s">
        <v>350</v>
      </c>
      <c r="Y313" s="149" t="s">
        <v>350</v>
      </c>
      <c r="Z313" s="149" t="s">
        <v>350</v>
      </c>
      <c r="AA313" s="149" t="s">
        <v>350</v>
      </c>
      <c r="AB313" s="149" t="s">
        <v>350</v>
      </c>
      <c r="AC313" s="149" t="s">
        <v>350</v>
      </c>
      <c r="AD313" s="150">
        <v>85</v>
      </c>
      <c r="AE313" s="150">
        <v>0</v>
      </c>
      <c r="AF313" s="150">
        <v>85</v>
      </c>
      <c r="AG313" s="150">
        <v>0</v>
      </c>
      <c r="AH313" s="149" t="s">
        <v>201</v>
      </c>
      <c r="AI313" s="149">
        <v>1</v>
      </c>
      <c r="AJ313" s="149" t="s">
        <v>517</v>
      </c>
    </row>
    <row r="314" spans="1:36">
      <c r="A314" s="149" t="s">
        <v>974</v>
      </c>
      <c r="B314" s="149" t="s">
        <v>574</v>
      </c>
      <c r="C314" s="149" t="s">
        <v>884</v>
      </c>
      <c r="D314" s="149" t="s">
        <v>350</v>
      </c>
      <c r="E314" s="149" t="s">
        <v>350</v>
      </c>
      <c r="F314" s="149" t="s">
        <v>647</v>
      </c>
      <c r="G314" s="149" t="s">
        <v>820</v>
      </c>
      <c r="H314" s="149">
        <v>39</v>
      </c>
      <c r="I314" s="150">
        <v>15</v>
      </c>
      <c r="J314" s="149" t="s">
        <v>200</v>
      </c>
      <c r="K314" s="150">
        <v>15</v>
      </c>
      <c r="L314" s="149" t="s">
        <v>350</v>
      </c>
      <c r="M314" s="149" t="s">
        <v>350</v>
      </c>
      <c r="N314" s="149" t="s">
        <v>350</v>
      </c>
      <c r="O314" s="149" t="s">
        <v>350</v>
      </c>
      <c r="P314" s="149" t="s">
        <v>350</v>
      </c>
      <c r="Q314" s="149" t="s">
        <v>350</v>
      </c>
      <c r="R314" s="149" t="s">
        <v>350</v>
      </c>
      <c r="S314" s="149" t="s">
        <v>350</v>
      </c>
      <c r="T314" s="149" t="s">
        <v>350</v>
      </c>
      <c r="U314" s="149" t="s">
        <v>350</v>
      </c>
      <c r="V314" s="149" t="s">
        <v>350</v>
      </c>
      <c r="W314" s="149" t="s">
        <v>350</v>
      </c>
      <c r="X314" s="149" t="s">
        <v>350</v>
      </c>
      <c r="Y314" s="149" t="s">
        <v>350</v>
      </c>
      <c r="Z314" s="149" t="s">
        <v>350</v>
      </c>
      <c r="AA314" s="149" t="s">
        <v>350</v>
      </c>
      <c r="AB314" s="149" t="s">
        <v>350</v>
      </c>
      <c r="AC314" s="149" t="s">
        <v>350</v>
      </c>
      <c r="AD314" s="150">
        <v>15</v>
      </c>
      <c r="AE314" s="150">
        <v>0</v>
      </c>
      <c r="AF314" s="150">
        <v>15</v>
      </c>
      <c r="AG314" s="150">
        <v>0</v>
      </c>
      <c r="AH314" s="149" t="s">
        <v>200</v>
      </c>
      <c r="AI314" s="149">
        <v>1</v>
      </c>
      <c r="AJ314" s="149" t="s">
        <v>517</v>
      </c>
    </row>
    <row r="316" spans="1:36">
      <c r="A316" s="149" t="s">
        <v>461</v>
      </c>
      <c r="B316" s="149" t="s">
        <v>975</v>
      </c>
      <c r="C316" s="149" t="s">
        <v>350</v>
      </c>
      <c r="D316" s="149" t="s">
        <v>350</v>
      </c>
      <c r="E316" s="149">
        <v>4211</v>
      </c>
      <c r="F316" s="149" t="s">
        <v>350</v>
      </c>
      <c r="G316" s="149" t="s">
        <v>350</v>
      </c>
      <c r="H316" s="149" t="s">
        <v>350</v>
      </c>
      <c r="I316" s="150">
        <v>325078.2983333334</v>
      </c>
      <c r="J316" s="149" t="s">
        <v>350</v>
      </c>
      <c r="K316" s="150">
        <v>131036.65</v>
      </c>
      <c r="L316" s="150">
        <v>126265.25</v>
      </c>
      <c r="M316" s="150">
        <v>128808.1</v>
      </c>
      <c r="N316" s="150">
        <v>135046</v>
      </c>
      <c r="O316" s="150">
        <v>153428.69</v>
      </c>
      <c r="P316" s="150">
        <v>151954.75</v>
      </c>
      <c r="Q316" s="150">
        <v>154649.71000000002</v>
      </c>
      <c r="R316" s="150">
        <v>157673.44</v>
      </c>
      <c r="S316" s="150">
        <v>172517</v>
      </c>
      <c r="T316" s="150">
        <v>185106.25</v>
      </c>
      <c r="U316" s="150">
        <v>184245</v>
      </c>
      <c r="V316" s="150">
        <v>194175.75</v>
      </c>
      <c r="W316" s="150">
        <v>211380.15999999997</v>
      </c>
      <c r="X316" s="150">
        <v>244739.87</v>
      </c>
      <c r="Y316" s="150">
        <v>224988.75</v>
      </c>
      <c r="Z316" s="150">
        <v>235093.11000000002</v>
      </c>
      <c r="AA316" s="150">
        <v>250520.61</v>
      </c>
      <c r="AB316" s="150">
        <v>249696.16999999998</v>
      </c>
      <c r="AC316" s="150">
        <v>251179.65</v>
      </c>
      <c r="AD316" s="150">
        <v>3542504.9099999992</v>
      </c>
      <c r="AE316" s="150">
        <v>2561315.7599999998</v>
      </c>
      <c r="AF316" s="150">
        <v>1874906.59</v>
      </c>
      <c r="AG316" s="150">
        <v>1667598.3199999998</v>
      </c>
      <c r="AH316" s="149" t="s">
        <v>350</v>
      </c>
      <c r="AI316" s="149" t="s">
        <v>350</v>
      </c>
      <c r="AJ316" s="149" t="s">
        <v>350</v>
      </c>
    </row>
    <row r="317" spans="1:36">
      <c r="A317" s="149" t="s">
        <v>1119</v>
      </c>
      <c r="B317" s="149" t="s">
        <v>350</v>
      </c>
      <c r="C317" s="149" t="s">
        <v>350</v>
      </c>
      <c r="D317" s="149" t="s">
        <v>350</v>
      </c>
      <c r="E317" s="149" t="s">
        <v>350</v>
      </c>
      <c r="F317" s="149" t="s">
        <v>350</v>
      </c>
      <c r="G317" s="149" t="s">
        <v>350</v>
      </c>
      <c r="H317" s="149" t="s">
        <v>350</v>
      </c>
      <c r="I317" s="149" t="s">
        <v>350</v>
      </c>
      <c r="J317" s="149" t="s">
        <v>350</v>
      </c>
      <c r="K317" s="150">
        <v>156</v>
      </c>
      <c r="L317" s="150">
        <v>154</v>
      </c>
      <c r="M317" s="150">
        <v>155</v>
      </c>
      <c r="N317" s="150">
        <v>160</v>
      </c>
      <c r="O317" s="150">
        <v>165</v>
      </c>
      <c r="P317" s="150">
        <v>171</v>
      </c>
      <c r="Q317" s="150">
        <v>171</v>
      </c>
      <c r="R317" s="150">
        <v>175</v>
      </c>
      <c r="S317" s="150">
        <v>181</v>
      </c>
      <c r="T317" s="150">
        <v>189</v>
      </c>
      <c r="U317" s="150">
        <v>184</v>
      </c>
      <c r="V317" s="150">
        <v>190</v>
      </c>
      <c r="W317" s="150">
        <v>196</v>
      </c>
      <c r="X317" s="150">
        <v>203</v>
      </c>
      <c r="Y317" s="150">
        <v>207</v>
      </c>
      <c r="Z317" s="150">
        <v>204</v>
      </c>
      <c r="AA317" s="150">
        <v>205</v>
      </c>
      <c r="AB317" s="150">
        <v>196</v>
      </c>
      <c r="AC317" s="150">
        <v>195</v>
      </c>
      <c r="AD317" s="149" t="s">
        <v>350</v>
      </c>
      <c r="AE317" s="149" t="s">
        <v>350</v>
      </c>
      <c r="AF317" s="149" t="s">
        <v>350</v>
      </c>
      <c r="AG317" s="149" t="s">
        <v>350</v>
      </c>
      <c r="AH317" s="149" t="s">
        <v>350</v>
      </c>
      <c r="AI317" s="149" t="s">
        <v>350</v>
      </c>
      <c r="AJ317" s="149" t="s">
        <v>350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5.85546875" style="149" customWidth="1"/>
    <col min="5" max="5" width="13.7109375" style="149" customWidth="1"/>
    <col min="6" max="6" width="15.85546875" style="149" customWidth="1"/>
    <col min="7" max="7" width="18" style="149" customWidth="1"/>
    <col min="8" max="8" width="14.7109375" style="149" customWidth="1"/>
    <col min="9" max="9" width="13.7109375" style="149" customWidth="1"/>
    <col min="10" max="10" width="20" style="149" customWidth="1"/>
    <col min="11" max="11" width="13.7109375" style="149" customWidth="1"/>
    <col min="12" max="12" width="47.85546875" style="149" customWidth="1"/>
    <col min="13" max="14" width="12.5703125" style="149" customWidth="1"/>
    <col min="15" max="18" width="14.7109375" style="149" customWidth="1"/>
    <col min="19" max="19" width="15.85546875" style="149" customWidth="1"/>
    <col min="20" max="21" width="12.5703125" style="149" customWidth="1"/>
    <col min="22" max="22" width="10.42578125" style="149" customWidth="1"/>
    <col min="23" max="23" width="20" style="149" customWidth="1"/>
    <col min="24" max="25" width="15.85546875" style="149" customWidth="1"/>
    <col min="26" max="26" width="14.7109375" style="149" customWidth="1"/>
    <col min="27" max="28" width="21.140625" style="149" customWidth="1"/>
    <col min="29" max="30" width="20" style="149" customWidth="1"/>
    <col min="31" max="31" width="10.42578125" style="149" customWidth="1"/>
    <col min="32" max="32" width="16.85546875" style="149" customWidth="1"/>
    <col min="33" max="16384" width="9" style="149"/>
  </cols>
  <sheetData>
    <row r="1" spans="1:32">
      <c r="A1" s="149" t="s">
        <v>477</v>
      </c>
    </row>
    <row r="3" spans="1:32">
      <c r="A3" s="149" t="s">
        <v>478</v>
      </c>
      <c r="B3" s="149" t="s">
        <v>116</v>
      </c>
      <c r="C3" s="149" t="s">
        <v>479</v>
      </c>
      <c r="D3" s="149" t="s">
        <v>480</v>
      </c>
      <c r="E3" s="149" t="s">
        <v>481</v>
      </c>
      <c r="F3" s="149" t="s">
        <v>482</v>
      </c>
      <c r="G3" s="149" t="s">
        <v>483</v>
      </c>
      <c r="H3" s="149" t="s">
        <v>484</v>
      </c>
      <c r="I3" s="149" t="s">
        <v>485</v>
      </c>
      <c r="J3" s="149" t="s">
        <v>486</v>
      </c>
      <c r="K3" s="149" t="s">
        <v>487</v>
      </c>
      <c r="L3" s="149" t="s">
        <v>488</v>
      </c>
      <c r="M3" s="149" t="s">
        <v>489</v>
      </c>
      <c r="N3" s="149" t="s">
        <v>490</v>
      </c>
      <c r="O3" s="149" t="s">
        <v>491</v>
      </c>
      <c r="P3" s="149" t="s">
        <v>492</v>
      </c>
      <c r="Q3" s="149" t="s">
        <v>4</v>
      </c>
      <c r="R3" s="149" t="s">
        <v>493</v>
      </c>
      <c r="S3" s="149" t="s">
        <v>494</v>
      </c>
      <c r="T3" s="149" t="s">
        <v>495</v>
      </c>
      <c r="U3" s="149" t="s">
        <v>496</v>
      </c>
      <c r="V3" s="149" t="s">
        <v>497</v>
      </c>
      <c r="W3" s="149" t="s">
        <v>498</v>
      </c>
      <c r="X3" s="149" t="s">
        <v>499</v>
      </c>
      <c r="Y3" s="149" t="s">
        <v>500</v>
      </c>
      <c r="Z3" s="149" t="s">
        <v>501</v>
      </c>
      <c r="AA3" s="149" t="s">
        <v>502</v>
      </c>
      <c r="AB3" s="149" t="s">
        <v>503</v>
      </c>
      <c r="AC3" s="149" t="s">
        <v>504</v>
      </c>
      <c r="AD3" s="149" t="s">
        <v>505</v>
      </c>
      <c r="AE3" s="149" t="s">
        <v>506</v>
      </c>
      <c r="AF3" s="149" t="s">
        <v>507</v>
      </c>
    </row>
    <row r="4" spans="1:32">
      <c r="A4" s="149" t="s">
        <v>508</v>
      </c>
      <c r="B4" s="149" t="s">
        <v>509</v>
      </c>
      <c r="C4" s="149" t="s">
        <v>510</v>
      </c>
      <c r="D4" s="149" t="s">
        <v>511</v>
      </c>
      <c r="E4" s="149" t="s">
        <v>512</v>
      </c>
      <c r="F4" s="149" t="s">
        <v>513</v>
      </c>
      <c r="G4" s="149" t="s">
        <v>132</v>
      </c>
      <c r="H4" s="149">
        <v>21</v>
      </c>
      <c r="I4" s="149" t="s">
        <v>350</v>
      </c>
      <c r="J4" s="150">
        <v>9193.0300000000007</v>
      </c>
      <c r="K4" s="149">
        <v>206</v>
      </c>
      <c r="L4" s="149" t="s">
        <v>514</v>
      </c>
      <c r="M4" s="149">
        <v>206</v>
      </c>
      <c r="N4" s="149" t="s">
        <v>515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516</v>
      </c>
      <c r="U4" s="149" t="s">
        <v>350</v>
      </c>
      <c r="V4" s="149" t="s">
        <v>517</v>
      </c>
      <c r="W4" s="149" t="s">
        <v>518</v>
      </c>
      <c r="X4" s="149" t="s">
        <v>350</v>
      </c>
      <c r="Y4" s="149" t="s">
        <v>354</v>
      </c>
      <c r="Z4" s="149" t="s">
        <v>519</v>
      </c>
      <c r="AA4" s="149" t="s">
        <v>520</v>
      </c>
      <c r="AB4" s="149" t="s">
        <v>521</v>
      </c>
      <c r="AC4" s="149" t="s">
        <v>522</v>
      </c>
      <c r="AD4" s="149" t="s">
        <v>523</v>
      </c>
      <c r="AE4" s="149" t="s">
        <v>516</v>
      </c>
      <c r="AF4" s="149" t="s">
        <v>350</v>
      </c>
    </row>
    <row r="5" spans="1:32">
      <c r="A5" s="149" t="s">
        <v>524</v>
      </c>
      <c r="B5" s="149" t="s">
        <v>509</v>
      </c>
      <c r="C5" s="149" t="s">
        <v>510</v>
      </c>
      <c r="D5" s="149" t="s">
        <v>511</v>
      </c>
      <c r="E5" s="149" t="s">
        <v>512</v>
      </c>
      <c r="F5" s="149" t="s">
        <v>513</v>
      </c>
      <c r="G5" s="149" t="s">
        <v>209</v>
      </c>
      <c r="H5" s="149">
        <v>10</v>
      </c>
      <c r="I5" s="149" t="s">
        <v>350</v>
      </c>
      <c r="J5" s="150">
        <v>8686</v>
      </c>
      <c r="K5" s="149">
        <v>163</v>
      </c>
      <c r="L5" s="149" t="s">
        <v>514</v>
      </c>
      <c r="M5" s="149">
        <v>163</v>
      </c>
      <c r="N5" s="149" t="s">
        <v>515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516</v>
      </c>
      <c r="U5" s="149">
        <v>160</v>
      </c>
      <c r="V5" s="149" t="s">
        <v>516</v>
      </c>
      <c r="W5" s="149" t="s">
        <v>525</v>
      </c>
      <c r="X5" s="149" t="s">
        <v>526</v>
      </c>
      <c r="Y5" s="149" t="s">
        <v>354</v>
      </c>
      <c r="Z5" s="149" t="s">
        <v>519</v>
      </c>
      <c r="AA5" s="149" t="s">
        <v>527</v>
      </c>
      <c r="AB5" s="149" t="s">
        <v>528</v>
      </c>
      <c r="AC5" s="149" t="s">
        <v>529</v>
      </c>
      <c r="AD5" s="149" t="s">
        <v>530</v>
      </c>
      <c r="AE5" s="149" t="s">
        <v>517</v>
      </c>
      <c r="AF5" s="149" t="s">
        <v>350</v>
      </c>
    </row>
    <row r="6" spans="1:32">
      <c r="A6" s="149" t="s">
        <v>531</v>
      </c>
      <c r="B6" s="149" t="s">
        <v>509</v>
      </c>
      <c r="C6" s="149" t="s">
        <v>510</v>
      </c>
      <c r="D6" s="149" t="s">
        <v>511</v>
      </c>
      <c r="E6" s="149" t="s">
        <v>512</v>
      </c>
      <c r="F6" s="149" t="s">
        <v>513</v>
      </c>
      <c r="G6" s="149" t="s">
        <v>532</v>
      </c>
      <c r="H6" s="149">
        <v>56</v>
      </c>
      <c r="I6" s="149" t="s">
        <v>350</v>
      </c>
      <c r="J6" s="150">
        <v>3750</v>
      </c>
      <c r="K6" s="149">
        <v>85</v>
      </c>
      <c r="L6" s="149" t="s">
        <v>514</v>
      </c>
      <c r="M6" s="149">
        <v>85</v>
      </c>
      <c r="N6" s="149" t="s">
        <v>515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517</v>
      </c>
      <c r="U6" s="149" t="s">
        <v>350</v>
      </c>
      <c r="V6" s="149" t="s">
        <v>516</v>
      </c>
      <c r="W6" s="149" t="s">
        <v>518</v>
      </c>
      <c r="X6" s="149" t="s">
        <v>526</v>
      </c>
      <c r="Y6" s="149" t="s">
        <v>354</v>
      </c>
      <c r="Z6" s="149" t="s">
        <v>519</v>
      </c>
      <c r="AA6" s="149" t="s">
        <v>533</v>
      </c>
      <c r="AB6" s="149" t="s">
        <v>534</v>
      </c>
      <c r="AC6" s="149" t="s">
        <v>522</v>
      </c>
      <c r="AD6" s="149" t="s">
        <v>535</v>
      </c>
      <c r="AE6" s="149" t="s">
        <v>516</v>
      </c>
      <c r="AF6" s="149" t="s">
        <v>350</v>
      </c>
    </row>
    <row r="7" spans="1:32">
      <c r="A7" s="149" t="s">
        <v>536</v>
      </c>
      <c r="B7" s="149" t="s">
        <v>509</v>
      </c>
      <c r="C7" s="149" t="s">
        <v>510</v>
      </c>
      <c r="D7" s="149" t="s">
        <v>511</v>
      </c>
      <c r="E7" s="149" t="s">
        <v>512</v>
      </c>
      <c r="F7" s="149" t="s">
        <v>513</v>
      </c>
      <c r="G7" s="149" t="s">
        <v>202</v>
      </c>
      <c r="H7" s="149">
        <v>17</v>
      </c>
      <c r="I7" s="149" t="s">
        <v>350</v>
      </c>
      <c r="J7" s="150">
        <v>3773</v>
      </c>
      <c r="K7" s="149">
        <v>99</v>
      </c>
      <c r="L7" s="149" t="s">
        <v>514</v>
      </c>
      <c r="M7" s="149">
        <v>99</v>
      </c>
      <c r="N7" s="149" t="s">
        <v>515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517</v>
      </c>
      <c r="U7" s="149" t="s">
        <v>350</v>
      </c>
      <c r="V7" s="149" t="s">
        <v>516</v>
      </c>
      <c r="W7" s="149" t="s">
        <v>518</v>
      </c>
      <c r="X7" s="149" t="s">
        <v>537</v>
      </c>
      <c r="Y7" s="149" t="s">
        <v>354</v>
      </c>
      <c r="Z7" s="149" t="s">
        <v>519</v>
      </c>
      <c r="AA7" s="149" t="s">
        <v>538</v>
      </c>
      <c r="AB7" s="149" t="s">
        <v>539</v>
      </c>
      <c r="AC7" s="149" t="s">
        <v>529</v>
      </c>
      <c r="AD7" s="149" t="s">
        <v>523</v>
      </c>
      <c r="AE7" s="149" t="s">
        <v>516</v>
      </c>
      <c r="AF7" s="149" t="s">
        <v>350</v>
      </c>
    </row>
    <row r="8" spans="1:32">
      <c r="A8" s="149" t="s">
        <v>540</v>
      </c>
      <c r="B8" s="149" t="s">
        <v>509</v>
      </c>
      <c r="C8" s="149" t="s">
        <v>510</v>
      </c>
      <c r="D8" s="149" t="s">
        <v>511</v>
      </c>
      <c r="E8" s="149" t="s">
        <v>512</v>
      </c>
      <c r="F8" s="149" t="s">
        <v>513</v>
      </c>
      <c r="G8" s="149" t="s">
        <v>541</v>
      </c>
      <c r="H8" s="149">
        <v>50</v>
      </c>
      <c r="I8" s="149" t="s">
        <v>350</v>
      </c>
      <c r="J8" s="150">
        <v>3651</v>
      </c>
      <c r="K8" s="149">
        <v>73</v>
      </c>
      <c r="L8" s="149" t="s">
        <v>514</v>
      </c>
      <c r="M8" s="149">
        <v>73</v>
      </c>
      <c r="N8" s="149" t="s">
        <v>515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517</v>
      </c>
      <c r="U8" s="149" t="s">
        <v>350</v>
      </c>
      <c r="V8" s="149" t="s">
        <v>517</v>
      </c>
      <c r="W8" s="149" t="s">
        <v>518</v>
      </c>
      <c r="X8" s="149" t="s">
        <v>542</v>
      </c>
      <c r="Y8" s="149" t="s">
        <v>350</v>
      </c>
      <c r="Z8" s="149" t="s">
        <v>519</v>
      </c>
      <c r="AA8" s="149" t="s">
        <v>543</v>
      </c>
      <c r="AB8" s="149" t="s">
        <v>544</v>
      </c>
      <c r="AC8" s="149" t="s">
        <v>545</v>
      </c>
      <c r="AD8" s="149" t="s">
        <v>530</v>
      </c>
      <c r="AE8" s="149" t="s">
        <v>516</v>
      </c>
      <c r="AF8" s="149" t="s">
        <v>350</v>
      </c>
    </row>
    <row r="9" spans="1:32">
      <c r="A9" s="149" t="s">
        <v>546</v>
      </c>
      <c r="B9" s="149" t="s">
        <v>509</v>
      </c>
      <c r="C9" s="149" t="s">
        <v>510</v>
      </c>
      <c r="D9" s="149" t="s">
        <v>511</v>
      </c>
      <c r="E9" s="149" t="s">
        <v>512</v>
      </c>
      <c r="F9" s="149" t="s">
        <v>513</v>
      </c>
      <c r="G9" s="149" t="s">
        <v>127</v>
      </c>
      <c r="H9" s="149">
        <v>26</v>
      </c>
      <c r="I9" s="149" t="s">
        <v>350</v>
      </c>
      <c r="J9" s="150">
        <v>3487.3333333333335</v>
      </c>
      <c r="K9" s="149">
        <v>54</v>
      </c>
      <c r="L9" s="149" t="s">
        <v>514</v>
      </c>
      <c r="M9" s="149">
        <v>54</v>
      </c>
      <c r="N9" s="149" t="s">
        <v>515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517</v>
      </c>
      <c r="U9" s="149" t="s">
        <v>350</v>
      </c>
      <c r="V9" s="149" t="s">
        <v>517</v>
      </c>
      <c r="W9" s="149" t="s">
        <v>518</v>
      </c>
      <c r="X9" s="149" t="s">
        <v>526</v>
      </c>
      <c r="Y9" s="149" t="s">
        <v>366</v>
      </c>
      <c r="Z9" s="149" t="s">
        <v>519</v>
      </c>
      <c r="AA9" s="149" t="s">
        <v>547</v>
      </c>
      <c r="AB9" s="149" t="s">
        <v>548</v>
      </c>
      <c r="AC9" s="149" t="s">
        <v>529</v>
      </c>
      <c r="AD9" s="149" t="s">
        <v>530</v>
      </c>
      <c r="AE9" s="149" t="s">
        <v>516</v>
      </c>
      <c r="AF9" s="149" t="s">
        <v>350</v>
      </c>
    </row>
    <row r="10" spans="1:32">
      <c r="A10" s="149" t="s">
        <v>549</v>
      </c>
      <c r="B10" s="149" t="s">
        <v>509</v>
      </c>
      <c r="C10" s="149" t="s">
        <v>510</v>
      </c>
      <c r="D10" s="149" t="s">
        <v>511</v>
      </c>
      <c r="E10" s="149" t="s">
        <v>512</v>
      </c>
      <c r="F10" s="149" t="s">
        <v>513</v>
      </c>
      <c r="G10" s="149" t="s">
        <v>202</v>
      </c>
      <c r="H10" s="149">
        <v>17</v>
      </c>
      <c r="I10" s="149" t="s">
        <v>350</v>
      </c>
      <c r="J10" s="150">
        <v>6357</v>
      </c>
      <c r="K10" s="149">
        <v>81</v>
      </c>
      <c r="L10" s="149" t="s">
        <v>514</v>
      </c>
      <c r="M10" s="149">
        <v>81</v>
      </c>
      <c r="N10" s="149" t="s">
        <v>515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516</v>
      </c>
      <c r="U10" s="149">
        <v>21</v>
      </c>
      <c r="V10" s="149" t="s">
        <v>516</v>
      </c>
      <c r="W10" s="149" t="s">
        <v>525</v>
      </c>
      <c r="X10" s="149" t="s">
        <v>526</v>
      </c>
      <c r="Y10" s="149" t="s">
        <v>354</v>
      </c>
      <c r="Z10" s="149" t="s">
        <v>519</v>
      </c>
      <c r="AA10" s="149" t="s">
        <v>550</v>
      </c>
      <c r="AB10" s="149" t="s">
        <v>544</v>
      </c>
      <c r="AC10" s="149" t="s">
        <v>545</v>
      </c>
      <c r="AD10" s="149" t="s">
        <v>530</v>
      </c>
      <c r="AE10" s="149" t="s">
        <v>517</v>
      </c>
      <c r="AF10" s="149" t="s">
        <v>350</v>
      </c>
    </row>
    <row r="11" spans="1:32">
      <c r="A11" s="149" t="s">
        <v>551</v>
      </c>
      <c r="B11" s="149" t="s">
        <v>509</v>
      </c>
      <c r="C11" s="149" t="s">
        <v>510</v>
      </c>
      <c r="D11" s="149" t="s">
        <v>511</v>
      </c>
      <c r="E11" s="149" t="s">
        <v>512</v>
      </c>
      <c r="F11" s="149" t="s">
        <v>513</v>
      </c>
      <c r="G11" s="149" t="s">
        <v>123</v>
      </c>
      <c r="H11" s="149">
        <v>30</v>
      </c>
      <c r="I11" s="149" t="s">
        <v>350</v>
      </c>
      <c r="J11" s="150">
        <v>2752.6666666666665</v>
      </c>
      <c r="K11" s="149">
        <v>33</v>
      </c>
      <c r="L11" s="149" t="s">
        <v>514</v>
      </c>
      <c r="M11" s="149">
        <v>33</v>
      </c>
      <c r="N11" s="149" t="s">
        <v>515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516</v>
      </c>
      <c r="U11" s="149">
        <v>26</v>
      </c>
      <c r="V11" s="149" t="s">
        <v>516</v>
      </c>
      <c r="W11" s="149" t="s">
        <v>518</v>
      </c>
      <c r="X11" s="149" t="s">
        <v>552</v>
      </c>
      <c r="Y11" s="149" t="s">
        <v>354</v>
      </c>
      <c r="Z11" s="149" t="s">
        <v>519</v>
      </c>
      <c r="AA11" s="149" t="s">
        <v>553</v>
      </c>
      <c r="AB11" s="149" t="s">
        <v>521</v>
      </c>
      <c r="AC11" s="149" t="s">
        <v>522</v>
      </c>
      <c r="AD11" s="149" t="s">
        <v>523</v>
      </c>
      <c r="AE11" s="149" t="s">
        <v>516</v>
      </c>
      <c r="AF11" s="149" t="s">
        <v>350</v>
      </c>
    </row>
    <row r="12" spans="1:32">
      <c r="A12" s="149" t="s">
        <v>554</v>
      </c>
      <c r="B12" s="149" t="s">
        <v>509</v>
      </c>
      <c r="C12" s="149" t="s">
        <v>510</v>
      </c>
      <c r="D12" s="149" t="s">
        <v>511</v>
      </c>
      <c r="E12" s="149" t="s">
        <v>512</v>
      </c>
      <c r="F12" s="149" t="s">
        <v>513</v>
      </c>
      <c r="G12" s="149" t="s">
        <v>541</v>
      </c>
      <c r="H12" s="149">
        <v>50</v>
      </c>
      <c r="I12" s="149" t="s">
        <v>350</v>
      </c>
      <c r="J12" s="150">
        <v>2708.7833333333333</v>
      </c>
      <c r="K12" s="149">
        <v>36</v>
      </c>
      <c r="L12" s="149" t="s">
        <v>514</v>
      </c>
      <c r="M12" s="149">
        <v>36</v>
      </c>
      <c r="N12" s="149" t="s">
        <v>515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516</v>
      </c>
      <c r="U12" s="149">
        <v>4</v>
      </c>
      <c r="V12" s="149" t="s">
        <v>516</v>
      </c>
      <c r="W12" s="149" t="s">
        <v>518</v>
      </c>
      <c r="X12" s="149" t="s">
        <v>526</v>
      </c>
      <c r="Y12" s="149" t="s">
        <v>354</v>
      </c>
      <c r="Z12" s="149" t="s">
        <v>519</v>
      </c>
      <c r="AA12" s="149" t="s">
        <v>555</v>
      </c>
      <c r="AB12" s="149" t="s">
        <v>528</v>
      </c>
      <c r="AC12" s="149" t="s">
        <v>529</v>
      </c>
      <c r="AD12" s="149" t="s">
        <v>530</v>
      </c>
      <c r="AE12" s="149" t="s">
        <v>516</v>
      </c>
      <c r="AF12" s="149" t="s">
        <v>350</v>
      </c>
    </row>
    <row r="13" spans="1:32">
      <c r="A13" s="149" t="s">
        <v>556</v>
      </c>
      <c r="B13" s="149" t="s">
        <v>509</v>
      </c>
      <c r="C13" s="149" t="s">
        <v>510</v>
      </c>
      <c r="D13" s="149" t="s">
        <v>511</v>
      </c>
      <c r="E13" s="149" t="s">
        <v>512</v>
      </c>
      <c r="F13" s="149" t="s">
        <v>513</v>
      </c>
      <c r="G13" s="149" t="s">
        <v>126</v>
      </c>
      <c r="H13" s="149">
        <v>27</v>
      </c>
      <c r="I13" s="149" t="s">
        <v>350</v>
      </c>
      <c r="J13" s="150">
        <v>3075</v>
      </c>
      <c r="K13" s="149">
        <v>38</v>
      </c>
      <c r="L13" s="149" t="s">
        <v>514</v>
      </c>
      <c r="M13" s="149">
        <v>38</v>
      </c>
      <c r="N13" s="149" t="s">
        <v>515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516</v>
      </c>
      <c r="U13" s="149" t="s">
        <v>350</v>
      </c>
      <c r="V13" s="149" t="s">
        <v>517</v>
      </c>
      <c r="W13" s="149" t="s">
        <v>518</v>
      </c>
      <c r="X13" s="149" t="s">
        <v>526</v>
      </c>
      <c r="Y13" s="149" t="s">
        <v>354</v>
      </c>
      <c r="Z13" s="149" t="s">
        <v>519</v>
      </c>
      <c r="AA13" s="149" t="s">
        <v>557</v>
      </c>
      <c r="AB13" s="149" t="s">
        <v>558</v>
      </c>
      <c r="AC13" s="149" t="s">
        <v>545</v>
      </c>
      <c r="AD13" s="149" t="s">
        <v>535</v>
      </c>
      <c r="AE13" s="149" t="s">
        <v>516</v>
      </c>
      <c r="AF13" s="149" t="s">
        <v>350</v>
      </c>
    </row>
    <row r="14" spans="1:32">
      <c r="A14" s="149" t="s">
        <v>559</v>
      </c>
      <c r="B14" s="149" t="s">
        <v>509</v>
      </c>
      <c r="C14" s="149" t="s">
        <v>510</v>
      </c>
      <c r="D14" s="149" t="s">
        <v>511</v>
      </c>
      <c r="E14" s="149" t="s">
        <v>512</v>
      </c>
      <c r="F14" s="149" t="s">
        <v>513</v>
      </c>
      <c r="G14" s="149" t="s">
        <v>560</v>
      </c>
      <c r="H14" s="149">
        <v>34</v>
      </c>
      <c r="I14" s="149" t="s">
        <v>350</v>
      </c>
      <c r="J14" s="150">
        <v>2881.6666666666665</v>
      </c>
      <c r="K14" s="149">
        <v>61</v>
      </c>
      <c r="L14" s="149" t="s">
        <v>514</v>
      </c>
      <c r="M14" s="149">
        <v>61</v>
      </c>
      <c r="N14" s="149" t="s">
        <v>515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517</v>
      </c>
      <c r="U14" s="149" t="s">
        <v>350</v>
      </c>
      <c r="V14" s="149" t="s">
        <v>516</v>
      </c>
      <c r="W14" s="149" t="s">
        <v>525</v>
      </c>
      <c r="X14" s="149" t="s">
        <v>552</v>
      </c>
      <c r="Y14" s="149" t="s">
        <v>354</v>
      </c>
      <c r="Z14" s="149" t="s">
        <v>519</v>
      </c>
      <c r="AA14" s="149" t="s">
        <v>561</v>
      </c>
      <c r="AB14" s="149" t="s">
        <v>562</v>
      </c>
      <c r="AC14" s="149" t="s">
        <v>522</v>
      </c>
      <c r="AD14" s="149" t="s">
        <v>535</v>
      </c>
      <c r="AE14" s="149" t="s">
        <v>517</v>
      </c>
      <c r="AF14" s="149" t="s">
        <v>350</v>
      </c>
    </row>
    <row r="15" spans="1:32">
      <c r="A15" s="149" t="s">
        <v>563</v>
      </c>
      <c r="B15" s="149" t="s">
        <v>509</v>
      </c>
      <c r="C15" s="149" t="s">
        <v>510</v>
      </c>
      <c r="D15" s="149" t="s">
        <v>511</v>
      </c>
      <c r="E15" s="149" t="s">
        <v>512</v>
      </c>
      <c r="F15" s="149" t="s">
        <v>513</v>
      </c>
      <c r="G15" s="149" t="s">
        <v>125</v>
      </c>
      <c r="H15" s="149">
        <v>28</v>
      </c>
      <c r="I15" s="149" t="s">
        <v>350</v>
      </c>
      <c r="J15" s="150">
        <v>2432.8733333333334</v>
      </c>
      <c r="K15" s="149">
        <v>27</v>
      </c>
      <c r="L15" s="149" t="s">
        <v>514</v>
      </c>
      <c r="M15" s="149">
        <v>27</v>
      </c>
      <c r="N15" s="149" t="s">
        <v>515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516</v>
      </c>
      <c r="U15" s="149">
        <v>36</v>
      </c>
      <c r="V15" s="149" t="s">
        <v>517</v>
      </c>
      <c r="W15" s="149" t="s">
        <v>518</v>
      </c>
      <c r="X15" s="149" t="s">
        <v>526</v>
      </c>
      <c r="Y15" s="149" t="s">
        <v>350</v>
      </c>
      <c r="Z15" s="149" t="s">
        <v>519</v>
      </c>
      <c r="AA15" s="149" t="s">
        <v>553</v>
      </c>
      <c r="AB15" s="149" t="s">
        <v>521</v>
      </c>
      <c r="AC15" s="149" t="s">
        <v>522</v>
      </c>
      <c r="AD15" s="149" t="s">
        <v>523</v>
      </c>
      <c r="AE15" s="149" t="s">
        <v>516</v>
      </c>
      <c r="AF15" s="149" t="s">
        <v>350</v>
      </c>
    </row>
    <row r="16" spans="1:32">
      <c r="A16" s="149" t="s">
        <v>564</v>
      </c>
      <c r="B16" s="149" t="s">
        <v>509</v>
      </c>
      <c r="C16" s="149" t="s">
        <v>510</v>
      </c>
      <c r="D16" s="149" t="s">
        <v>511</v>
      </c>
      <c r="E16" s="149" t="s">
        <v>512</v>
      </c>
      <c r="F16" s="149" t="s">
        <v>513</v>
      </c>
      <c r="G16" s="149" t="s">
        <v>128</v>
      </c>
      <c r="H16" s="149">
        <v>25</v>
      </c>
      <c r="I16" s="149" t="s">
        <v>350</v>
      </c>
      <c r="J16" s="150">
        <v>2035.6666666666667</v>
      </c>
      <c r="K16" s="149">
        <v>21</v>
      </c>
      <c r="L16" s="149" t="s">
        <v>514</v>
      </c>
      <c r="M16" s="149">
        <v>21</v>
      </c>
      <c r="N16" s="149" t="s">
        <v>515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517</v>
      </c>
      <c r="U16" s="149" t="s">
        <v>350</v>
      </c>
      <c r="V16" s="149" t="s">
        <v>517</v>
      </c>
      <c r="W16" s="149" t="s">
        <v>518</v>
      </c>
      <c r="X16" s="149" t="s">
        <v>552</v>
      </c>
      <c r="Y16" s="149" t="s">
        <v>350</v>
      </c>
      <c r="Z16" s="149" t="s">
        <v>519</v>
      </c>
      <c r="AA16" s="149" t="s">
        <v>565</v>
      </c>
      <c r="AB16" s="149" t="s">
        <v>548</v>
      </c>
      <c r="AC16" s="149" t="s">
        <v>529</v>
      </c>
      <c r="AD16" s="149" t="s">
        <v>530</v>
      </c>
      <c r="AE16" s="149" t="s">
        <v>516</v>
      </c>
      <c r="AF16" s="149" t="s">
        <v>350</v>
      </c>
    </row>
    <row r="17" spans="1:32">
      <c r="A17" s="149" t="s">
        <v>566</v>
      </c>
      <c r="B17" s="149" t="s">
        <v>509</v>
      </c>
      <c r="C17" s="149" t="s">
        <v>510</v>
      </c>
      <c r="D17" s="149" t="s">
        <v>511</v>
      </c>
      <c r="E17" s="149" t="s">
        <v>512</v>
      </c>
      <c r="F17" s="149" t="s">
        <v>513</v>
      </c>
      <c r="G17" s="149" t="s">
        <v>122</v>
      </c>
      <c r="H17" s="149">
        <v>31</v>
      </c>
      <c r="I17" s="149" t="s">
        <v>350</v>
      </c>
      <c r="J17" s="150">
        <v>2285</v>
      </c>
      <c r="K17" s="149">
        <v>25</v>
      </c>
      <c r="L17" s="149" t="s">
        <v>567</v>
      </c>
      <c r="M17" s="149" t="s">
        <v>350</v>
      </c>
      <c r="N17" s="149" t="s">
        <v>350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517</v>
      </c>
      <c r="U17" s="149" t="s">
        <v>350</v>
      </c>
      <c r="V17" s="149" t="s">
        <v>516</v>
      </c>
      <c r="W17" s="149" t="s">
        <v>518</v>
      </c>
      <c r="X17" s="149" t="s">
        <v>537</v>
      </c>
      <c r="Y17" s="149" t="s">
        <v>366</v>
      </c>
      <c r="Z17" s="149" t="s">
        <v>519</v>
      </c>
      <c r="AA17" s="149" t="s">
        <v>568</v>
      </c>
      <c r="AB17" s="149" t="s">
        <v>569</v>
      </c>
      <c r="AC17" s="149" t="s">
        <v>522</v>
      </c>
      <c r="AD17" s="149" t="s">
        <v>570</v>
      </c>
      <c r="AE17" s="149" t="s">
        <v>516</v>
      </c>
      <c r="AF17" s="149" t="s">
        <v>350</v>
      </c>
    </row>
    <row r="18" spans="1:32">
      <c r="A18" s="149" t="s">
        <v>571</v>
      </c>
      <c r="B18" s="149" t="s">
        <v>509</v>
      </c>
      <c r="C18" s="149" t="s">
        <v>510</v>
      </c>
      <c r="D18" s="149" t="s">
        <v>511</v>
      </c>
      <c r="E18" s="149" t="s">
        <v>512</v>
      </c>
      <c r="F18" s="149" t="s">
        <v>513</v>
      </c>
      <c r="G18" s="149" t="s">
        <v>204</v>
      </c>
      <c r="H18" s="149">
        <v>15</v>
      </c>
      <c r="I18" s="149" t="s">
        <v>350</v>
      </c>
      <c r="J18" s="150">
        <v>2644.6666666666665</v>
      </c>
      <c r="K18" s="149">
        <v>60</v>
      </c>
      <c r="L18" s="149" t="s">
        <v>514</v>
      </c>
      <c r="M18" s="149">
        <v>60</v>
      </c>
      <c r="N18" s="149" t="s">
        <v>515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517</v>
      </c>
      <c r="U18" s="149" t="s">
        <v>350</v>
      </c>
      <c r="V18" s="149" t="s">
        <v>516</v>
      </c>
      <c r="W18" s="149" t="s">
        <v>518</v>
      </c>
      <c r="X18" s="149" t="s">
        <v>552</v>
      </c>
      <c r="Y18" s="149" t="s">
        <v>354</v>
      </c>
      <c r="Z18" s="149" t="s">
        <v>519</v>
      </c>
      <c r="AA18" s="149" t="s">
        <v>572</v>
      </c>
      <c r="AB18" s="149" t="s">
        <v>569</v>
      </c>
      <c r="AC18" s="149" t="s">
        <v>522</v>
      </c>
      <c r="AD18" s="149" t="s">
        <v>570</v>
      </c>
      <c r="AE18" s="149" t="s">
        <v>516</v>
      </c>
      <c r="AF18" s="149" t="s">
        <v>350</v>
      </c>
    </row>
    <row r="19" spans="1:32">
      <c r="A19" s="149" t="s">
        <v>573</v>
      </c>
      <c r="B19" s="149" t="s">
        <v>574</v>
      </c>
      <c r="C19" s="149" t="s">
        <v>510</v>
      </c>
      <c r="D19" s="149" t="s">
        <v>511</v>
      </c>
      <c r="E19" s="149" t="s">
        <v>512</v>
      </c>
      <c r="F19" s="149" t="s">
        <v>513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575</v>
      </c>
      <c r="M19" s="149">
        <v>78</v>
      </c>
      <c r="N19" s="149" t="s">
        <v>576</v>
      </c>
      <c r="O19" s="150">
        <v>26019.5</v>
      </c>
      <c r="P19" s="149" t="s">
        <v>350</v>
      </c>
      <c r="Q19" s="150">
        <v>14379.5</v>
      </c>
      <c r="R19" s="150">
        <v>11640</v>
      </c>
      <c r="S19" s="151">
        <v>29.702625570776252</v>
      </c>
      <c r="T19" s="149" t="s">
        <v>517</v>
      </c>
      <c r="U19" s="149" t="s">
        <v>350</v>
      </c>
      <c r="V19" s="149" t="s">
        <v>517</v>
      </c>
      <c r="W19" s="149" t="s">
        <v>525</v>
      </c>
      <c r="X19" s="149" t="s">
        <v>350</v>
      </c>
      <c r="Y19" s="149" t="s">
        <v>350</v>
      </c>
      <c r="Z19" s="149" t="s">
        <v>519</v>
      </c>
      <c r="AA19" s="149" t="s">
        <v>577</v>
      </c>
      <c r="AB19" s="149" t="s">
        <v>558</v>
      </c>
      <c r="AC19" s="149" t="s">
        <v>578</v>
      </c>
      <c r="AD19" s="149" t="s">
        <v>535</v>
      </c>
      <c r="AE19" s="149" t="s">
        <v>517</v>
      </c>
      <c r="AF19" s="149" t="s">
        <v>516</v>
      </c>
    </row>
    <row r="20" spans="1:32">
      <c r="A20" s="149" t="s">
        <v>579</v>
      </c>
      <c r="B20" s="149" t="s">
        <v>509</v>
      </c>
      <c r="C20" s="149" t="s">
        <v>510</v>
      </c>
      <c r="D20" s="149" t="s">
        <v>511</v>
      </c>
      <c r="E20" s="149" t="s">
        <v>512</v>
      </c>
      <c r="F20" s="149" t="s">
        <v>513</v>
      </c>
      <c r="G20" s="149" t="s">
        <v>206</v>
      </c>
      <c r="H20" s="149">
        <v>13</v>
      </c>
      <c r="I20" s="149" t="s">
        <v>350</v>
      </c>
      <c r="J20" s="150">
        <v>2335.6666666666665</v>
      </c>
      <c r="K20" s="149">
        <v>42</v>
      </c>
      <c r="L20" s="149" t="s">
        <v>514</v>
      </c>
      <c r="M20" s="149">
        <v>42</v>
      </c>
      <c r="N20" s="149" t="s">
        <v>515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517</v>
      </c>
      <c r="U20" s="149" t="s">
        <v>350</v>
      </c>
      <c r="V20" s="149" t="s">
        <v>517</v>
      </c>
      <c r="W20" s="149" t="s">
        <v>526</v>
      </c>
      <c r="X20" s="149" t="s">
        <v>526</v>
      </c>
      <c r="Y20" s="149" t="s">
        <v>350</v>
      </c>
      <c r="Z20" s="149" t="s">
        <v>519</v>
      </c>
      <c r="AA20" s="149" t="s">
        <v>580</v>
      </c>
      <c r="AB20" s="149" t="s">
        <v>569</v>
      </c>
      <c r="AC20" s="149" t="s">
        <v>522</v>
      </c>
      <c r="AD20" s="149" t="s">
        <v>570</v>
      </c>
      <c r="AE20" s="149" t="s">
        <v>517</v>
      </c>
      <c r="AF20" s="149" t="s">
        <v>350</v>
      </c>
    </row>
    <row r="21" spans="1:32">
      <c r="A21" s="149" t="s">
        <v>581</v>
      </c>
      <c r="B21" s="149" t="s">
        <v>509</v>
      </c>
      <c r="C21" s="149" t="s">
        <v>510</v>
      </c>
      <c r="D21" s="149" t="s">
        <v>511</v>
      </c>
      <c r="E21" s="149" t="s">
        <v>512</v>
      </c>
      <c r="F21" s="149" t="s">
        <v>513</v>
      </c>
      <c r="G21" s="149" t="s">
        <v>582</v>
      </c>
      <c r="H21" s="149">
        <v>33</v>
      </c>
      <c r="I21" s="149" t="s">
        <v>350</v>
      </c>
      <c r="J21" s="150">
        <v>3262.6666666666665</v>
      </c>
      <c r="K21" s="149">
        <v>47</v>
      </c>
      <c r="L21" s="149" t="s">
        <v>514</v>
      </c>
      <c r="M21" s="149">
        <v>47</v>
      </c>
      <c r="N21" s="149" t="s">
        <v>515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517</v>
      </c>
      <c r="U21" s="149" t="s">
        <v>350</v>
      </c>
      <c r="V21" s="149" t="s">
        <v>517</v>
      </c>
      <c r="W21" s="149" t="s">
        <v>518</v>
      </c>
      <c r="X21" s="149" t="s">
        <v>542</v>
      </c>
      <c r="Y21" s="149" t="s">
        <v>350</v>
      </c>
      <c r="Z21" s="149" t="s">
        <v>519</v>
      </c>
      <c r="AA21" s="149" t="s">
        <v>557</v>
      </c>
      <c r="AB21" s="149" t="s">
        <v>558</v>
      </c>
      <c r="AC21" s="149" t="s">
        <v>545</v>
      </c>
      <c r="AD21" s="149" t="s">
        <v>535</v>
      </c>
      <c r="AE21" s="149" t="s">
        <v>516</v>
      </c>
      <c r="AF21" s="149" t="s">
        <v>350</v>
      </c>
    </row>
    <row r="22" spans="1:32">
      <c r="A22" s="149" t="s">
        <v>583</v>
      </c>
      <c r="B22" s="149" t="s">
        <v>509</v>
      </c>
      <c r="C22" s="149" t="s">
        <v>510</v>
      </c>
      <c r="D22" s="149" t="s">
        <v>511</v>
      </c>
      <c r="E22" s="149" t="s">
        <v>512</v>
      </c>
      <c r="F22" s="149" t="s">
        <v>513</v>
      </c>
      <c r="G22" s="149" t="s">
        <v>584</v>
      </c>
      <c r="H22" s="149">
        <v>42</v>
      </c>
      <c r="I22" s="149" t="s">
        <v>350</v>
      </c>
      <c r="J22" s="150">
        <v>2095.6666666666665</v>
      </c>
      <c r="K22" s="149">
        <v>26</v>
      </c>
      <c r="L22" s="149" t="s">
        <v>514</v>
      </c>
      <c r="M22" s="149">
        <v>26</v>
      </c>
      <c r="N22" s="149" t="s">
        <v>515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517</v>
      </c>
      <c r="U22" s="149" t="s">
        <v>350</v>
      </c>
      <c r="V22" s="149" t="s">
        <v>517</v>
      </c>
      <c r="W22" s="149" t="s">
        <v>525</v>
      </c>
      <c r="X22" s="149" t="s">
        <v>585</v>
      </c>
      <c r="Y22" s="149" t="s">
        <v>354</v>
      </c>
      <c r="Z22" s="149" t="s">
        <v>519</v>
      </c>
      <c r="AA22" s="149" t="s">
        <v>586</v>
      </c>
      <c r="AB22" s="149" t="s">
        <v>528</v>
      </c>
      <c r="AC22" s="149" t="s">
        <v>529</v>
      </c>
      <c r="AD22" s="149" t="s">
        <v>530</v>
      </c>
      <c r="AE22" s="149" t="s">
        <v>517</v>
      </c>
      <c r="AF22" s="149" t="s">
        <v>350</v>
      </c>
    </row>
    <row r="23" spans="1:32">
      <c r="A23" s="149" t="s">
        <v>587</v>
      </c>
      <c r="B23" s="149" t="s">
        <v>509</v>
      </c>
      <c r="C23" s="149" t="s">
        <v>510</v>
      </c>
      <c r="D23" s="149" t="s">
        <v>511</v>
      </c>
      <c r="E23" s="149" t="s">
        <v>512</v>
      </c>
      <c r="F23" s="149" t="s">
        <v>513</v>
      </c>
      <c r="G23" s="149" t="s">
        <v>200</v>
      </c>
      <c r="H23" s="149">
        <v>19</v>
      </c>
      <c r="I23" s="149" t="s">
        <v>350</v>
      </c>
      <c r="J23" s="150">
        <v>1808.3333333333333</v>
      </c>
      <c r="K23" s="149">
        <v>26</v>
      </c>
      <c r="L23" s="149" t="s">
        <v>514</v>
      </c>
      <c r="M23" s="149">
        <v>26</v>
      </c>
      <c r="N23" s="149" t="s">
        <v>515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516</v>
      </c>
      <c r="U23" s="149" t="s">
        <v>350</v>
      </c>
      <c r="V23" s="149" t="s">
        <v>516</v>
      </c>
      <c r="W23" s="149" t="s">
        <v>518</v>
      </c>
      <c r="X23" s="149" t="s">
        <v>542</v>
      </c>
      <c r="Y23" s="149" t="s">
        <v>354</v>
      </c>
      <c r="Z23" s="149" t="s">
        <v>519</v>
      </c>
      <c r="AA23" s="149" t="s">
        <v>588</v>
      </c>
      <c r="AB23" s="149" t="s">
        <v>562</v>
      </c>
      <c r="AC23" s="149" t="s">
        <v>522</v>
      </c>
      <c r="AD23" s="149" t="s">
        <v>535</v>
      </c>
      <c r="AE23" s="149" t="s">
        <v>516</v>
      </c>
      <c r="AF23" s="149" t="s">
        <v>350</v>
      </c>
    </row>
    <row r="24" spans="1:32">
      <c r="A24" s="149" t="s">
        <v>589</v>
      </c>
      <c r="B24" s="149" t="s">
        <v>509</v>
      </c>
      <c r="C24" s="149" t="s">
        <v>510</v>
      </c>
      <c r="D24" s="149" t="s">
        <v>511</v>
      </c>
      <c r="E24" s="149" t="s">
        <v>512</v>
      </c>
      <c r="F24" s="149" t="s">
        <v>513</v>
      </c>
      <c r="G24" s="149" t="s">
        <v>582</v>
      </c>
      <c r="H24" s="149">
        <v>33</v>
      </c>
      <c r="I24" s="149" t="s">
        <v>350</v>
      </c>
      <c r="J24" s="150">
        <v>1933.3333333333333</v>
      </c>
      <c r="K24" s="149">
        <v>34</v>
      </c>
      <c r="L24" s="149" t="s">
        <v>514</v>
      </c>
      <c r="M24" s="149">
        <v>34</v>
      </c>
      <c r="N24" s="149" t="s">
        <v>515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517</v>
      </c>
      <c r="U24" s="149" t="s">
        <v>350</v>
      </c>
      <c r="V24" s="149" t="s">
        <v>517</v>
      </c>
      <c r="W24" s="149" t="s">
        <v>518</v>
      </c>
      <c r="X24" s="149" t="s">
        <v>526</v>
      </c>
      <c r="Y24" s="149" t="s">
        <v>350</v>
      </c>
      <c r="Z24" s="149" t="s">
        <v>519</v>
      </c>
      <c r="AA24" s="149" t="s">
        <v>586</v>
      </c>
      <c r="AB24" s="149" t="s">
        <v>528</v>
      </c>
      <c r="AC24" s="149" t="s">
        <v>529</v>
      </c>
      <c r="AD24" s="149" t="s">
        <v>530</v>
      </c>
      <c r="AE24" s="149" t="s">
        <v>516</v>
      </c>
      <c r="AF24" s="149" t="s">
        <v>350</v>
      </c>
    </row>
    <row r="25" spans="1:32">
      <c r="A25" s="149" t="s">
        <v>590</v>
      </c>
      <c r="B25" s="149" t="s">
        <v>509</v>
      </c>
      <c r="C25" s="149" t="s">
        <v>510</v>
      </c>
      <c r="D25" s="149" t="s">
        <v>511</v>
      </c>
      <c r="E25" s="149" t="s">
        <v>512</v>
      </c>
      <c r="F25" s="149" t="s">
        <v>513</v>
      </c>
      <c r="G25" s="149" t="s">
        <v>584</v>
      </c>
      <c r="H25" s="149">
        <v>42</v>
      </c>
      <c r="I25" s="149" t="s">
        <v>350</v>
      </c>
      <c r="J25" s="150">
        <v>1973.3333333333333</v>
      </c>
      <c r="K25" s="149">
        <v>28</v>
      </c>
      <c r="L25" s="149" t="s">
        <v>567</v>
      </c>
      <c r="M25" s="149">
        <v>28</v>
      </c>
      <c r="N25" s="149" t="s">
        <v>591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517</v>
      </c>
      <c r="U25" s="149" t="s">
        <v>350</v>
      </c>
      <c r="V25" s="149" t="s">
        <v>517</v>
      </c>
      <c r="W25" s="149" t="s">
        <v>518</v>
      </c>
      <c r="X25" s="149" t="s">
        <v>526</v>
      </c>
      <c r="Y25" s="149" t="s">
        <v>354</v>
      </c>
      <c r="Z25" s="149" t="s">
        <v>519</v>
      </c>
      <c r="AA25" s="149" t="s">
        <v>592</v>
      </c>
      <c r="AB25" s="149" t="s">
        <v>593</v>
      </c>
      <c r="AC25" s="149" t="s">
        <v>522</v>
      </c>
      <c r="AD25" s="149" t="s">
        <v>535</v>
      </c>
      <c r="AE25" s="149" t="s">
        <v>516</v>
      </c>
      <c r="AF25" s="149" t="s">
        <v>350</v>
      </c>
    </row>
    <row r="26" spans="1:32">
      <c r="A26" s="149" t="s">
        <v>594</v>
      </c>
      <c r="B26" s="149" t="s">
        <v>509</v>
      </c>
      <c r="C26" s="149" t="s">
        <v>510</v>
      </c>
      <c r="D26" s="149" t="s">
        <v>511</v>
      </c>
      <c r="E26" s="149" t="s">
        <v>512</v>
      </c>
      <c r="F26" s="149" t="s">
        <v>513</v>
      </c>
      <c r="G26" s="149" t="s">
        <v>595</v>
      </c>
      <c r="H26" s="149">
        <v>37</v>
      </c>
      <c r="I26" s="149" t="s">
        <v>350</v>
      </c>
      <c r="J26" s="150">
        <v>2051</v>
      </c>
      <c r="K26" s="149">
        <v>24</v>
      </c>
      <c r="L26" s="149" t="s">
        <v>514</v>
      </c>
      <c r="M26" s="149">
        <v>24</v>
      </c>
      <c r="N26" s="149" t="s">
        <v>515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517</v>
      </c>
      <c r="U26" s="149" t="s">
        <v>350</v>
      </c>
      <c r="V26" s="149" t="s">
        <v>516</v>
      </c>
      <c r="W26" s="149" t="s">
        <v>525</v>
      </c>
      <c r="X26" s="149" t="s">
        <v>542</v>
      </c>
      <c r="Y26" s="149" t="s">
        <v>366</v>
      </c>
      <c r="Z26" s="149" t="s">
        <v>519</v>
      </c>
      <c r="AA26" s="149" t="s">
        <v>596</v>
      </c>
      <c r="AB26" s="149" t="s">
        <v>593</v>
      </c>
      <c r="AC26" s="149" t="s">
        <v>522</v>
      </c>
      <c r="AD26" s="149" t="s">
        <v>535</v>
      </c>
      <c r="AE26" s="149" t="s">
        <v>517</v>
      </c>
      <c r="AF26" s="149" t="s">
        <v>350</v>
      </c>
    </row>
    <row r="27" spans="1:32">
      <c r="A27" s="149" t="s">
        <v>597</v>
      </c>
      <c r="B27" s="149" t="s">
        <v>509</v>
      </c>
      <c r="C27" s="149" t="s">
        <v>510</v>
      </c>
      <c r="D27" s="149" t="s">
        <v>511</v>
      </c>
      <c r="E27" s="149" t="s">
        <v>512</v>
      </c>
      <c r="F27" s="149" t="s">
        <v>513</v>
      </c>
      <c r="G27" s="149" t="s">
        <v>204</v>
      </c>
      <c r="H27" s="149">
        <v>15</v>
      </c>
      <c r="I27" s="149" t="s">
        <v>350</v>
      </c>
      <c r="J27" s="150">
        <v>2461</v>
      </c>
      <c r="K27" s="149">
        <v>30</v>
      </c>
      <c r="L27" s="149" t="s">
        <v>514</v>
      </c>
      <c r="M27" s="149">
        <v>30</v>
      </c>
      <c r="N27" s="149" t="s">
        <v>515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517</v>
      </c>
      <c r="U27" s="149" t="s">
        <v>350</v>
      </c>
      <c r="V27" s="149" t="s">
        <v>516</v>
      </c>
      <c r="W27" s="149" t="s">
        <v>518</v>
      </c>
      <c r="X27" s="149" t="s">
        <v>552</v>
      </c>
      <c r="Y27" s="149" t="s">
        <v>354</v>
      </c>
      <c r="Z27" s="149" t="s">
        <v>519</v>
      </c>
      <c r="AA27" s="149" t="s">
        <v>533</v>
      </c>
      <c r="AB27" s="149" t="s">
        <v>534</v>
      </c>
      <c r="AC27" s="149" t="s">
        <v>522</v>
      </c>
      <c r="AD27" s="149" t="s">
        <v>535</v>
      </c>
      <c r="AE27" s="149" t="s">
        <v>516</v>
      </c>
      <c r="AF27" s="149" t="s">
        <v>350</v>
      </c>
    </row>
    <row r="28" spans="1:32">
      <c r="A28" s="149" t="s">
        <v>598</v>
      </c>
      <c r="B28" s="149" t="s">
        <v>509</v>
      </c>
      <c r="C28" s="149" t="s">
        <v>510</v>
      </c>
      <c r="D28" s="149" t="s">
        <v>511</v>
      </c>
      <c r="E28" s="149" t="s">
        <v>512</v>
      </c>
      <c r="F28" s="149" t="s">
        <v>599</v>
      </c>
      <c r="G28" s="149" t="s">
        <v>600</v>
      </c>
      <c r="H28" s="149">
        <v>32</v>
      </c>
      <c r="I28" s="149" t="s">
        <v>350</v>
      </c>
      <c r="J28" s="150">
        <v>1596.3333333333333</v>
      </c>
      <c r="K28" s="149">
        <v>18</v>
      </c>
      <c r="L28" s="149" t="s">
        <v>514</v>
      </c>
      <c r="M28" s="149">
        <v>18</v>
      </c>
      <c r="N28" s="149" t="s">
        <v>515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516</v>
      </c>
      <c r="U28" s="149" t="s">
        <v>350</v>
      </c>
      <c r="V28" s="149" t="s">
        <v>517</v>
      </c>
      <c r="W28" s="149" t="s">
        <v>525</v>
      </c>
      <c r="X28" s="149" t="s">
        <v>552</v>
      </c>
      <c r="Y28" s="149" t="s">
        <v>350</v>
      </c>
      <c r="Z28" s="149" t="s">
        <v>519</v>
      </c>
      <c r="AA28" s="149" t="s">
        <v>601</v>
      </c>
      <c r="AB28" s="149" t="s">
        <v>593</v>
      </c>
      <c r="AC28" s="149" t="s">
        <v>522</v>
      </c>
      <c r="AD28" s="149" t="s">
        <v>535</v>
      </c>
      <c r="AE28" s="149" t="s">
        <v>517</v>
      </c>
      <c r="AF28" s="149" t="s">
        <v>350</v>
      </c>
    </row>
    <row r="29" spans="1:32">
      <c r="A29" s="149" t="s">
        <v>602</v>
      </c>
      <c r="B29" s="149" t="s">
        <v>509</v>
      </c>
      <c r="C29" s="149" t="s">
        <v>510</v>
      </c>
      <c r="D29" s="149" t="s">
        <v>511</v>
      </c>
      <c r="E29" s="149" t="s">
        <v>512</v>
      </c>
      <c r="F29" s="149" t="s">
        <v>513</v>
      </c>
      <c r="G29" s="149" t="s">
        <v>211</v>
      </c>
      <c r="H29" s="149">
        <v>8</v>
      </c>
      <c r="I29" s="149" t="s">
        <v>350</v>
      </c>
      <c r="J29" s="150">
        <v>2784.6666666666665</v>
      </c>
      <c r="K29" s="149">
        <v>55</v>
      </c>
      <c r="L29" s="149" t="s">
        <v>514</v>
      </c>
      <c r="M29" s="149">
        <v>55</v>
      </c>
      <c r="N29" s="149" t="s">
        <v>515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517</v>
      </c>
      <c r="U29" s="149" t="s">
        <v>350</v>
      </c>
      <c r="V29" s="149" t="s">
        <v>516</v>
      </c>
      <c r="W29" s="149" t="s">
        <v>525</v>
      </c>
      <c r="X29" s="149" t="s">
        <v>537</v>
      </c>
      <c r="Y29" s="149" t="s">
        <v>354</v>
      </c>
      <c r="Z29" s="149" t="s">
        <v>519</v>
      </c>
      <c r="AA29" s="149" t="s">
        <v>603</v>
      </c>
      <c r="AB29" s="149" t="s">
        <v>539</v>
      </c>
      <c r="AC29" s="149" t="s">
        <v>529</v>
      </c>
      <c r="AD29" s="149" t="s">
        <v>523</v>
      </c>
      <c r="AE29" s="149" t="s">
        <v>517</v>
      </c>
      <c r="AF29" s="149" t="s">
        <v>350</v>
      </c>
    </row>
    <row r="30" spans="1:32">
      <c r="A30" s="149" t="s">
        <v>604</v>
      </c>
      <c r="B30" s="149" t="s">
        <v>509</v>
      </c>
      <c r="C30" s="149" t="s">
        <v>510</v>
      </c>
      <c r="D30" s="149" t="s">
        <v>511</v>
      </c>
      <c r="E30" s="149" t="s">
        <v>512</v>
      </c>
      <c r="F30" s="149" t="s">
        <v>513</v>
      </c>
      <c r="G30" s="149" t="s">
        <v>131</v>
      </c>
      <c r="H30" s="149">
        <v>22</v>
      </c>
      <c r="I30" s="149" t="s">
        <v>350</v>
      </c>
      <c r="J30" s="150">
        <v>1826.6666666666667</v>
      </c>
      <c r="K30" s="149">
        <v>34</v>
      </c>
      <c r="L30" s="149" t="s">
        <v>514</v>
      </c>
      <c r="M30" s="149">
        <v>34</v>
      </c>
      <c r="N30" s="149" t="s">
        <v>515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516</v>
      </c>
      <c r="U30" s="149">
        <v>6</v>
      </c>
      <c r="V30" s="149" t="s">
        <v>517</v>
      </c>
      <c r="W30" s="149" t="s">
        <v>518</v>
      </c>
      <c r="X30" s="149" t="s">
        <v>542</v>
      </c>
      <c r="Y30" s="149" t="s">
        <v>350</v>
      </c>
      <c r="Z30" s="149" t="s">
        <v>519</v>
      </c>
      <c r="AA30" s="149" t="s">
        <v>557</v>
      </c>
      <c r="AB30" s="149" t="s">
        <v>558</v>
      </c>
      <c r="AC30" s="149" t="s">
        <v>545</v>
      </c>
      <c r="AD30" s="149" t="s">
        <v>535</v>
      </c>
      <c r="AE30" s="149" t="s">
        <v>516</v>
      </c>
      <c r="AF30" s="149" t="s">
        <v>350</v>
      </c>
    </row>
    <row r="31" spans="1:32">
      <c r="A31" s="149" t="s">
        <v>605</v>
      </c>
      <c r="B31" s="149" t="s">
        <v>509</v>
      </c>
      <c r="C31" s="149" t="s">
        <v>510</v>
      </c>
      <c r="D31" s="149" t="s">
        <v>511</v>
      </c>
      <c r="E31" s="149" t="s">
        <v>350</v>
      </c>
      <c r="F31" s="149" t="s">
        <v>606</v>
      </c>
      <c r="G31" s="149" t="s">
        <v>595</v>
      </c>
      <c r="H31" s="149">
        <v>37</v>
      </c>
      <c r="I31" s="149" t="s">
        <v>350</v>
      </c>
      <c r="J31" s="150">
        <v>1640</v>
      </c>
      <c r="K31" s="149">
        <v>90</v>
      </c>
      <c r="L31" s="149" t="s">
        <v>514</v>
      </c>
      <c r="M31" s="149">
        <v>90</v>
      </c>
      <c r="N31" s="149" t="s">
        <v>515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517</v>
      </c>
      <c r="U31" s="149" t="s">
        <v>350</v>
      </c>
      <c r="V31" s="149" t="s">
        <v>517</v>
      </c>
      <c r="W31" s="149" t="s">
        <v>518</v>
      </c>
      <c r="X31" s="149" t="s">
        <v>350</v>
      </c>
      <c r="Y31" s="149" t="s">
        <v>350</v>
      </c>
      <c r="Z31" s="149" t="s">
        <v>607</v>
      </c>
      <c r="AA31" s="149" t="s">
        <v>593</v>
      </c>
      <c r="AB31" s="149" t="s">
        <v>593</v>
      </c>
      <c r="AC31" s="149" t="s">
        <v>522</v>
      </c>
      <c r="AD31" s="149" t="s">
        <v>535</v>
      </c>
      <c r="AE31" s="149" t="s">
        <v>516</v>
      </c>
      <c r="AF31" s="149" t="s">
        <v>350</v>
      </c>
    </row>
    <row r="32" spans="1:32">
      <c r="A32" s="149" t="s">
        <v>608</v>
      </c>
      <c r="B32" s="149" t="s">
        <v>509</v>
      </c>
      <c r="C32" s="149" t="s">
        <v>510</v>
      </c>
      <c r="D32" s="149" t="s">
        <v>511</v>
      </c>
      <c r="E32" s="149" t="s">
        <v>512</v>
      </c>
      <c r="F32" s="149" t="s">
        <v>513</v>
      </c>
      <c r="G32" s="149" t="s">
        <v>609</v>
      </c>
      <c r="H32" s="149">
        <v>35</v>
      </c>
      <c r="I32" s="149" t="s">
        <v>350</v>
      </c>
      <c r="J32" s="150">
        <v>1825</v>
      </c>
      <c r="K32" s="149">
        <v>22</v>
      </c>
      <c r="L32" s="149" t="s">
        <v>514</v>
      </c>
      <c r="M32" s="149">
        <v>22</v>
      </c>
      <c r="N32" s="149" t="s">
        <v>515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517</v>
      </c>
      <c r="U32" s="149" t="s">
        <v>350</v>
      </c>
      <c r="V32" s="149" t="s">
        <v>517</v>
      </c>
      <c r="W32" s="149" t="s">
        <v>525</v>
      </c>
      <c r="X32" s="149" t="s">
        <v>610</v>
      </c>
      <c r="Y32" s="149" t="s">
        <v>350</v>
      </c>
      <c r="Z32" s="149" t="s">
        <v>519</v>
      </c>
      <c r="AA32" s="149" t="s">
        <v>555</v>
      </c>
      <c r="AB32" s="149" t="s">
        <v>528</v>
      </c>
      <c r="AC32" s="149" t="s">
        <v>529</v>
      </c>
      <c r="AD32" s="149" t="s">
        <v>530</v>
      </c>
      <c r="AE32" s="149" t="s">
        <v>517</v>
      </c>
      <c r="AF32" s="149" t="s">
        <v>350</v>
      </c>
    </row>
    <row r="33" spans="1:32">
      <c r="A33" s="149" t="s">
        <v>611</v>
      </c>
      <c r="B33" s="149" t="s">
        <v>509</v>
      </c>
      <c r="C33" s="149" t="s">
        <v>510</v>
      </c>
      <c r="D33" s="149" t="s">
        <v>511</v>
      </c>
      <c r="E33" s="149" t="s">
        <v>512</v>
      </c>
      <c r="F33" s="149" t="s">
        <v>513</v>
      </c>
      <c r="G33" s="149" t="s">
        <v>131</v>
      </c>
      <c r="H33" s="149">
        <v>22</v>
      </c>
      <c r="I33" s="149" t="s">
        <v>350</v>
      </c>
      <c r="J33" s="150">
        <v>2176.3333333333335</v>
      </c>
      <c r="K33" s="149">
        <v>32</v>
      </c>
      <c r="L33" s="149" t="s">
        <v>514</v>
      </c>
      <c r="M33" s="149">
        <v>32</v>
      </c>
      <c r="N33" s="149" t="s">
        <v>515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517</v>
      </c>
      <c r="U33" s="149" t="s">
        <v>350</v>
      </c>
      <c r="V33" s="149" t="s">
        <v>516</v>
      </c>
      <c r="W33" s="149" t="s">
        <v>518</v>
      </c>
      <c r="X33" s="149" t="s">
        <v>537</v>
      </c>
      <c r="Y33" s="149" t="s">
        <v>354</v>
      </c>
      <c r="Z33" s="149" t="s">
        <v>519</v>
      </c>
      <c r="AA33" s="149" t="s">
        <v>612</v>
      </c>
      <c r="AB33" s="149" t="s">
        <v>539</v>
      </c>
      <c r="AC33" s="149" t="s">
        <v>529</v>
      </c>
      <c r="AD33" s="149" t="s">
        <v>523</v>
      </c>
      <c r="AE33" s="149" t="s">
        <v>516</v>
      </c>
      <c r="AF33" s="149" t="s">
        <v>350</v>
      </c>
    </row>
    <row r="34" spans="1:32">
      <c r="A34" s="149" t="s">
        <v>613</v>
      </c>
      <c r="B34" s="149" t="s">
        <v>574</v>
      </c>
      <c r="C34" s="149" t="s">
        <v>510</v>
      </c>
      <c r="D34" s="149" t="s">
        <v>511</v>
      </c>
      <c r="E34" s="149" t="s">
        <v>512</v>
      </c>
      <c r="F34" s="149" t="s">
        <v>513</v>
      </c>
      <c r="G34" s="149" t="s">
        <v>595</v>
      </c>
      <c r="H34" s="149">
        <v>37</v>
      </c>
      <c r="I34" s="149" t="s">
        <v>350</v>
      </c>
      <c r="J34" s="150">
        <v>2735.3333333333335</v>
      </c>
      <c r="K34" s="149">
        <v>32</v>
      </c>
      <c r="L34" s="149" t="s">
        <v>575</v>
      </c>
      <c r="M34" s="149" t="s">
        <v>350</v>
      </c>
      <c r="N34" s="149" t="s">
        <v>350</v>
      </c>
      <c r="O34" s="150">
        <v>21093</v>
      </c>
      <c r="P34" s="149" t="s">
        <v>350</v>
      </c>
      <c r="Q34" s="150">
        <v>24338</v>
      </c>
      <c r="R34" s="150">
        <v>10616</v>
      </c>
      <c r="S34" s="151">
        <v>54.9296875</v>
      </c>
      <c r="T34" s="149" t="s">
        <v>517</v>
      </c>
      <c r="U34" s="149" t="s">
        <v>350</v>
      </c>
      <c r="V34" s="149" t="s">
        <v>516</v>
      </c>
      <c r="W34" s="149" t="s">
        <v>525</v>
      </c>
      <c r="X34" s="149" t="s">
        <v>350</v>
      </c>
      <c r="Y34" s="149" t="s">
        <v>354</v>
      </c>
      <c r="Z34" s="149" t="s">
        <v>519</v>
      </c>
      <c r="AA34" s="149" t="s">
        <v>533</v>
      </c>
      <c r="AB34" s="149" t="s">
        <v>614</v>
      </c>
      <c r="AC34" s="149" t="s">
        <v>522</v>
      </c>
      <c r="AD34" s="149" t="s">
        <v>535</v>
      </c>
      <c r="AE34" s="149" t="s">
        <v>517</v>
      </c>
      <c r="AF34" s="149" t="s">
        <v>350</v>
      </c>
    </row>
    <row r="35" spans="1:32">
      <c r="A35" s="149" t="s">
        <v>615</v>
      </c>
      <c r="B35" s="149" t="s">
        <v>574</v>
      </c>
      <c r="C35" s="149" t="s">
        <v>510</v>
      </c>
      <c r="D35" s="149" t="s">
        <v>350</v>
      </c>
      <c r="E35" s="149" t="s">
        <v>350</v>
      </c>
      <c r="F35" s="149" t="s">
        <v>350</v>
      </c>
      <c r="G35" s="149" t="s">
        <v>132</v>
      </c>
      <c r="H35" s="149">
        <v>21</v>
      </c>
      <c r="I35" s="149" t="s">
        <v>350</v>
      </c>
      <c r="J35" s="150">
        <v>2319</v>
      </c>
      <c r="K35" s="149">
        <v>25</v>
      </c>
      <c r="L35" s="149" t="s">
        <v>575</v>
      </c>
      <c r="M35" s="149" t="s">
        <v>350</v>
      </c>
      <c r="N35" s="149" t="s">
        <v>350</v>
      </c>
      <c r="O35" s="150">
        <v>20320</v>
      </c>
      <c r="P35" s="149" t="s">
        <v>350</v>
      </c>
      <c r="Q35" s="150">
        <v>19102</v>
      </c>
      <c r="R35" s="150">
        <v>11878</v>
      </c>
      <c r="S35" s="151">
        <v>67.733333333333334</v>
      </c>
      <c r="T35" s="149" t="s">
        <v>350</v>
      </c>
      <c r="U35" s="149" t="s">
        <v>350</v>
      </c>
      <c r="V35" s="149" t="s">
        <v>350</v>
      </c>
      <c r="W35" s="149" t="s">
        <v>350</v>
      </c>
      <c r="X35" s="149" t="s">
        <v>350</v>
      </c>
      <c r="Y35" s="149" t="s">
        <v>350</v>
      </c>
      <c r="Z35" s="149" t="s">
        <v>350</v>
      </c>
      <c r="AA35" s="149" t="s">
        <v>350</v>
      </c>
      <c r="AB35" s="149" t="s">
        <v>350</v>
      </c>
      <c r="AC35" s="149" t="s">
        <v>350</v>
      </c>
      <c r="AD35" s="149" t="s">
        <v>350</v>
      </c>
      <c r="AE35" s="149" t="s">
        <v>350</v>
      </c>
      <c r="AF35" s="149" t="s">
        <v>350</v>
      </c>
    </row>
    <row r="36" spans="1:32">
      <c r="A36" s="149" t="s">
        <v>616</v>
      </c>
      <c r="B36" s="149" t="s">
        <v>509</v>
      </c>
      <c r="C36" s="149" t="s">
        <v>510</v>
      </c>
      <c r="D36" s="149" t="s">
        <v>511</v>
      </c>
      <c r="E36" s="149" t="s">
        <v>512</v>
      </c>
      <c r="F36" s="149" t="s">
        <v>513</v>
      </c>
      <c r="G36" s="149" t="s">
        <v>122</v>
      </c>
      <c r="H36" s="149">
        <v>31</v>
      </c>
      <c r="I36" s="149" t="s">
        <v>350</v>
      </c>
      <c r="J36" s="150">
        <v>1581.6666666666667</v>
      </c>
      <c r="K36" s="149">
        <v>16</v>
      </c>
      <c r="L36" s="149" t="s">
        <v>514</v>
      </c>
      <c r="M36" s="149">
        <v>16</v>
      </c>
      <c r="N36" s="149" t="s">
        <v>515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516</v>
      </c>
      <c r="U36" s="149">
        <v>10</v>
      </c>
      <c r="V36" s="149" t="s">
        <v>516</v>
      </c>
      <c r="W36" s="149" t="s">
        <v>518</v>
      </c>
      <c r="X36" s="149" t="s">
        <v>526</v>
      </c>
      <c r="Y36" s="149" t="s">
        <v>366</v>
      </c>
      <c r="Z36" s="149" t="s">
        <v>519</v>
      </c>
      <c r="AA36" s="149" t="s">
        <v>572</v>
      </c>
      <c r="AB36" s="149" t="s">
        <v>569</v>
      </c>
      <c r="AC36" s="149" t="s">
        <v>522</v>
      </c>
      <c r="AD36" s="149" t="s">
        <v>570</v>
      </c>
      <c r="AE36" s="149" t="s">
        <v>516</v>
      </c>
      <c r="AF36" s="149" t="s">
        <v>350</v>
      </c>
    </row>
    <row r="37" spans="1:32">
      <c r="A37" s="149" t="s">
        <v>617</v>
      </c>
      <c r="B37" s="149" t="s">
        <v>509</v>
      </c>
      <c r="C37" s="149" t="s">
        <v>510</v>
      </c>
      <c r="D37" s="149" t="s">
        <v>511</v>
      </c>
      <c r="E37" s="149" t="s">
        <v>512</v>
      </c>
      <c r="F37" s="149" t="s">
        <v>513</v>
      </c>
      <c r="G37" s="149" t="s">
        <v>210</v>
      </c>
      <c r="H37" s="149">
        <v>9</v>
      </c>
      <c r="I37" s="149" t="s">
        <v>350</v>
      </c>
      <c r="J37" s="150">
        <v>2935</v>
      </c>
      <c r="K37" s="149">
        <v>84</v>
      </c>
      <c r="L37" s="149" t="s">
        <v>514</v>
      </c>
      <c r="M37" s="149">
        <v>84</v>
      </c>
      <c r="N37" s="149" t="s">
        <v>515</v>
      </c>
      <c r="O37" s="150">
        <v>19885</v>
      </c>
      <c r="P37" s="150">
        <v>3005</v>
      </c>
      <c r="Q37" s="149" t="s">
        <v>350</v>
      </c>
      <c r="R37" s="150">
        <v>19885</v>
      </c>
      <c r="S37" s="151">
        <v>19.727182539682538</v>
      </c>
      <c r="T37" s="149" t="s">
        <v>517</v>
      </c>
      <c r="U37" s="149" t="s">
        <v>350</v>
      </c>
      <c r="V37" s="149" t="s">
        <v>517</v>
      </c>
      <c r="W37" s="149" t="s">
        <v>518</v>
      </c>
      <c r="X37" s="149" t="s">
        <v>542</v>
      </c>
      <c r="Y37" s="149" t="s">
        <v>350</v>
      </c>
      <c r="Z37" s="149" t="s">
        <v>519</v>
      </c>
      <c r="AA37" s="149" t="s">
        <v>577</v>
      </c>
      <c r="AB37" s="149" t="s">
        <v>558</v>
      </c>
      <c r="AC37" s="149" t="s">
        <v>545</v>
      </c>
      <c r="AD37" s="149" t="s">
        <v>535</v>
      </c>
      <c r="AE37" s="149" t="s">
        <v>516</v>
      </c>
      <c r="AF37" s="149" t="s">
        <v>350</v>
      </c>
    </row>
    <row r="38" spans="1:32">
      <c r="A38" s="149" t="s">
        <v>618</v>
      </c>
      <c r="B38" s="149" t="s">
        <v>509</v>
      </c>
      <c r="C38" s="149" t="s">
        <v>510</v>
      </c>
      <c r="D38" s="149" t="s">
        <v>511</v>
      </c>
      <c r="E38" s="149" t="s">
        <v>619</v>
      </c>
      <c r="F38" s="149" t="s">
        <v>606</v>
      </c>
      <c r="G38" s="149" t="s">
        <v>124</v>
      </c>
      <c r="H38" s="149">
        <v>29</v>
      </c>
      <c r="I38" s="149" t="s">
        <v>350</v>
      </c>
      <c r="J38" s="150">
        <v>2225</v>
      </c>
      <c r="K38" s="149">
        <v>66</v>
      </c>
      <c r="L38" s="149" t="s">
        <v>567</v>
      </c>
      <c r="M38" s="149">
        <v>62</v>
      </c>
      <c r="N38" s="149" t="s">
        <v>591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517</v>
      </c>
      <c r="U38" s="149" t="s">
        <v>350</v>
      </c>
      <c r="V38" s="149" t="s">
        <v>517</v>
      </c>
      <c r="W38" s="149" t="s">
        <v>518</v>
      </c>
      <c r="X38" s="149" t="s">
        <v>526</v>
      </c>
      <c r="Y38" s="149" t="s">
        <v>350</v>
      </c>
      <c r="Z38" s="149" t="s">
        <v>519</v>
      </c>
      <c r="AA38" s="149" t="s">
        <v>620</v>
      </c>
      <c r="AB38" s="149" t="s">
        <v>544</v>
      </c>
      <c r="AC38" s="149" t="s">
        <v>545</v>
      </c>
      <c r="AD38" s="149" t="s">
        <v>530</v>
      </c>
      <c r="AE38" s="149" t="s">
        <v>516</v>
      </c>
      <c r="AF38" s="149" t="s">
        <v>350</v>
      </c>
    </row>
    <row r="39" spans="1:32">
      <c r="A39" s="149" t="s">
        <v>621</v>
      </c>
      <c r="B39" s="149" t="s">
        <v>509</v>
      </c>
      <c r="C39" s="149" t="s">
        <v>510</v>
      </c>
      <c r="D39" s="149" t="s">
        <v>511</v>
      </c>
      <c r="E39" s="149" t="s">
        <v>512</v>
      </c>
      <c r="F39" s="149" t="s">
        <v>513</v>
      </c>
      <c r="G39" s="149" t="s">
        <v>208</v>
      </c>
      <c r="H39" s="149">
        <v>11</v>
      </c>
      <c r="I39" s="149" t="s">
        <v>350</v>
      </c>
      <c r="J39" s="150">
        <v>1915</v>
      </c>
      <c r="K39" s="149">
        <v>39</v>
      </c>
      <c r="L39" s="149" t="s">
        <v>514</v>
      </c>
      <c r="M39" s="149">
        <v>39</v>
      </c>
      <c r="N39" s="149" t="s">
        <v>515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517</v>
      </c>
      <c r="U39" s="149" t="s">
        <v>350</v>
      </c>
      <c r="V39" s="149" t="s">
        <v>517</v>
      </c>
      <c r="W39" s="149" t="s">
        <v>518</v>
      </c>
      <c r="X39" s="149" t="s">
        <v>622</v>
      </c>
      <c r="Y39" s="149" t="s">
        <v>366</v>
      </c>
      <c r="Z39" s="149" t="s">
        <v>350</v>
      </c>
      <c r="AA39" s="149" t="s">
        <v>596</v>
      </c>
      <c r="AB39" s="149" t="s">
        <v>593</v>
      </c>
      <c r="AC39" s="149" t="s">
        <v>522</v>
      </c>
      <c r="AD39" s="149" t="s">
        <v>535</v>
      </c>
      <c r="AE39" s="149" t="s">
        <v>516</v>
      </c>
      <c r="AF39" s="149" t="s">
        <v>350</v>
      </c>
    </row>
    <row r="40" spans="1:32">
      <c r="A40" s="149" t="s">
        <v>623</v>
      </c>
      <c r="B40" s="149" t="s">
        <v>509</v>
      </c>
      <c r="C40" s="149" t="s">
        <v>510</v>
      </c>
      <c r="D40" s="149" t="s">
        <v>511</v>
      </c>
      <c r="E40" s="149" t="s">
        <v>512</v>
      </c>
      <c r="F40" s="149" t="s">
        <v>513</v>
      </c>
      <c r="G40" s="149" t="s">
        <v>242</v>
      </c>
      <c r="H40" s="149">
        <v>7</v>
      </c>
      <c r="I40" s="149" t="s">
        <v>350</v>
      </c>
      <c r="J40" s="150">
        <v>2458</v>
      </c>
      <c r="K40" s="149">
        <v>45</v>
      </c>
      <c r="L40" s="149" t="s">
        <v>514</v>
      </c>
      <c r="M40" s="149">
        <v>45</v>
      </c>
      <c r="N40" s="149" t="s">
        <v>515</v>
      </c>
      <c r="O40" s="150">
        <v>18603</v>
      </c>
      <c r="P40" s="150">
        <v>872</v>
      </c>
      <c r="Q40" s="149" t="s">
        <v>350</v>
      </c>
      <c r="R40" s="150">
        <v>18603</v>
      </c>
      <c r="S40" s="151">
        <v>34.450000000000003</v>
      </c>
      <c r="T40" s="149" t="s">
        <v>517</v>
      </c>
      <c r="U40" s="149" t="s">
        <v>350</v>
      </c>
      <c r="V40" s="149" t="s">
        <v>516</v>
      </c>
      <c r="W40" s="149" t="s">
        <v>518</v>
      </c>
      <c r="X40" s="149" t="s">
        <v>526</v>
      </c>
      <c r="Y40" s="149" t="s">
        <v>354</v>
      </c>
      <c r="Z40" s="149" t="s">
        <v>519</v>
      </c>
      <c r="AA40" s="149" t="s">
        <v>624</v>
      </c>
      <c r="AB40" s="149" t="s">
        <v>625</v>
      </c>
      <c r="AC40" s="149" t="s">
        <v>545</v>
      </c>
      <c r="AD40" s="149" t="s">
        <v>523</v>
      </c>
      <c r="AE40" s="149" t="s">
        <v>516</v>
      </c>
      <c r="AF40" s="149" t="s">
        <v>350</v>
      </c>
    </row>
    <row r="41" spans="1:32">
      <c r="A41" s="149" t="s">
        <v>626</v>
      </c>
      <c r="B41" s="149" t="s">
        <v>509</v>
      </c>
      <c r="C41" s="149" t="s">
        <v>510</v>
      </c>
      <c r="D41" s="149" t="s">
        <v>511</v>
      </c>
      <c r="E41" s="149" t="s">
        <v>512</v>
      </c>
      <c r="F41" s="149" t="s">
        <v>513</v>
      </c>
      <c r="G41" s="149" t="s">
        <v>127</v>
      </c>
      <c r="H41" s="149">
        <v>26</v>
      </c>
      <c r="I41" s="149" t="s">
        <v>350</v>
      </c>
      <c r="J41" s="150">
        <v>1551</v>
      </c>
      <c r="K41" s="149">
        <v>18</v>
      </c>
      <c r="L41" s="149" t="s">
        <v>514</v>
      </c>
      <c r="M41" s="149">
        <v>18</v>
      </c>
      <c r="N41" s="149" t="s">
        <v>515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517</v>
      </c>
      <c r="U41" s="149">
        <v>13</v>
      </c>
      <c r="V41" s="149" t="s">
        <v>517</v>
      </c>
      <c r="W41" s="149" t="s">
        <v>525</v>
      </c>
      <c r="X41" s="149" t="s">
        <v>542</v>
      </c>
      <c r="Y41" s="149" t="s">
        <v>350</v>
      </c>
      <c r="Z41" s="149" t="s">
        <v>519</v>
      </c>
      <c r="AA41" s="149" t="s">
        <v>620</v>
      </c>
      <c r="AB41" s="149" t="s">
        <v>544</v>
      </c>
      <c r="AC41" s="149" t="s">
        <v>545</v>
      </c>
      <c r="AD41" s="149" t="s">
        <v>530</v>
      </c>
      <c r="AE41" s="149" t="s">
        <v>517</v>
      </c>
      <c r="AF41" s="149" t="s">
        <v>350</v>
      </c>
    </row>
    <row r="42" spans="1:32">
      <c r="A42" s="149" t="s">
        <v>627</v>
      </c>
      <c r="B42" s="149" t="s">
        <v>509</v>
      </c>
      <c r="C42" s="149" t="s">
        <v>510</v>
      </c>
      <c r="D42" s="149" t="s">
        <v>511</v>
      </c>
      <c r="E42" s="149" t="s">
        <v>628</v>
      </c>
      <c r="F42" s="149" t="s">
        <v>599</v>
      </c>
      <c r="G42" s="149" t="s">
        <v>211</v>
      </c>
      <c r="H42" s="149">
        <v>8</v>
      </c>
      <c r="I42" s="149" t="s">
        <v>350</v>
      </c>
      <c r="J42" s="150">
        <v>2476.15</v>
      </c>
      <c r="K42" s="149">
        <v>48</v>
      </c>
      <c r="L42" s="149" t="s">
        <v>514</v>
      </c>
      <c r="M42" s="149">
        <v>48</v>
      </c>
      <c r="N42" s="149" t="s">
        <v>515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517</v>
      </c>
      <c r="U42" s="149" t="s">
        <v>350</v>
      </c>
      <c r="V42" s="149" t="s">
        <v>516</v>
      </c>
      <c r="W42" s="149" t="s">
        <v>525</v>
      </c>
      <c r="X42" s="149" t="s">
        <v>629</v>
      </c>
      <c r="Y42" s="149" t="s">
        <v>354</v>
      </c>
      <c r="Z42" s="149" t="s">
        <v>519</v>
      </c>
      <c r="AA42" s="149" t="s">
        <v>601</v>
      </c>
      <c r="AB42" s="149" t="s">
        <v>593</v>
      </c>
      <c r="AC42" s="149" t="s">
        <v>522</v>
      </c>
      <c r="AD42" s="149" t="s">
        <v>535</v>
      </c>
      <c r="AE42" s="149" t="s">
        <v>517</v>
      </c>
      <c r="AF42" s="149" t="s">
        <v>350</v>
      </c>
    </row>
    <row r="43" spans="1:32">
      <c r="A43" s="149" t="s">
        <v>630</v>
      </c>
      <c r="B43" s="149" t="s">
        <v>509</v>
      </c>
      <c r="C43" s="149" t="s">
        <v>510</v>
      </c>
      <c r="D43" s="149" t="s">
        <v>511</v>
      </c>
      <c r="E43" s="149" t="s">
        <v>512</v>
      </c>
      <c r="F43" s="149" t="s">
        <v>513</v>
      </c>
      <c r="G43" s="149" t="s">
        <v>124</v>
      </c>
      <c r="H43" s="149">
        <v>29</v>
      </c>
      <c r="I43" s="149" t="s">
        <v>350</v>
      </c>
      <c r="J43" s="150">
        <v>1947.3333333333333</v>
      </c>
      <c r="K43" s="149">
        <v>20</v>
      </c>
      <c r="L43" s="149" t="s">
        <v>514</v>
      </c>
      <c r="M43" s="149">
        <v>20</v>
      </c>
      <c r="N43" s="149" t="s">
        <v>515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516</v>
      </c>
      <c r="U43" s="149">
        <v>15</v>
      </c>
      <c r="V43" s="149" t="s">
        <v>517</v>
      </c>
      <c r="W43" s="149" t="s">
        <v>518</v>
      </c>
      <c r="X43" s="149" t="s">
        <v>552</v>
      </c>
      <c r="Y43" s="149" t="s">
        <v>350</v>
      </c>
      <c r="Z43" s="149" t="s">
        <v>519</v>
      </c>
      <c r="AA43" s="149" t="s">
        <v>577</v>
      </c>
      <c r="AB43" s="149" t="s">
        <v>558</v>
      </c>
      <c r="AC43" s="149" t="s">
        <v>545</v>
      </c>
      <c r="AD43" s="149" t="s">
        <v>535</v>
      </c>
      <c r="AE43" s="149" t="s">
        <v>516</v>
      </c>
      <c r="AF43" s="149" t="s">
        <v>350</v>
      </c>
    </row>
    <row r="44" spans="1:32">
      <c r="A44" s="149" t="s">
        <v>631</v>
      </c>
      <c r="B44" s="149" t="s">
        <v>509</v>
      </c>
      <c r="C44" s="149" t="s">
        <v>510</v>
      </c>
      <c r="D44" s="149" t="s">
        <v>511</v>
      </c>
      <c r="E44" s="149" t="s">
        <v>512</v>
      </c>
      <c r="F44" s="149" t="s">
        <v>513</v>
      </c>
      <c r="G44" s="149" t="s">
        <v>632</v>
      </c>
      <c r="H44" s="149">
        <v>49</v>
      </c>
      <c r="I44" s="149" t="s">
        <v>350</v>
      </c>
      <c r="J44" s="150">
        <v>1651</v>
      </c>
      <c r="K44" s="149">
        <v>24</v>
      </c>
      <c r="L44" s="149" t="s">
        <v>514</v>
      </c>
      <c r="M44" s="149">
        <v>24</v>
      </c>
      <c r="N44" s="149" t="s">
        <v>515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517</v>
      </c>
      <c r="U44" s="149" t="s">
        <v>350</v>
      </c>
      <c r="V44" s="149" t="s">
        <v>517</v>
      </c>
      <c r="W44" s="149" t="s">
        <v>518</v>
      </c>
      <c r="X44" s="149" t="s">
        <v>526</v>
      </c>
      <c r="Y44" s="149" t="s">
        <v>350</v>
      </c>
      <c r="Z44" s="149" t="s">
        <v>519</v>
      </c>
      <c r="AA44" s="149" t="s">
        <v>592</v>
      </c>
      <c r="AB44" s="149" t="s">
        <v>593</v>
      </c>
      <c r="AC44" s="149" t="s">
        <v>522</v>
      </c>
      <c r="AD44" s="149" t="s">
        <v>535</v>
      </c>
      <c r="AE44" s="149" t="s">
        <v>516</v>
      </c>
      <c r="AF44" s="149" t="s">
        <v>350</v>
      </c>
    </row>
    <row r="45" spans="1:32">
      <c r="A45" s="149" t="s">
        <v>633</v>
      </c>
      <c r="B45" s="149" t="s">
        <v>574</v>
      </c>
      <c r="C45" s="149" t="s">
        <v>510</v>
      </c>
      <c r="D45" s="149" t="s">
        <v>511</v>
      </c>
      <c r="E45" s="149" t="s">
        <v>512</v>
      </c>
      <c r="F45" s="149" t="s">
        <v>513</v>
      </c>
      <c r="G45" s="149" t="s">
        <v>200</v>
      </c>
      <c r="H45" s="149">
        <v>19</v>
      </c>
      <c r="I45" s="149" t="s">
        <v>634</v>
      </c>
      <c r="J45" s="150">
        <v>2556.6666666666665</v>
      </c>
      <c r="K45" s="149">
        <v>26</v>
      </c>
      <c r="L45" s="149" t="s">
        <v>514</v>
      </c>
      <c r="M45" s="149">
        <v>26</v>
      </c>
      <c r="N45" s="149" t="s">
        <v>515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516</v>
      </c>
      <c r="U45" s="149">
        <v>17</v>
      </c>
      <c r="V45" s="149" t="s">
        <v>516</v>
      </c>
      <c r="W45" s="149" t="s">
        <v>518</v>
      </c>
      <c r="X45" s="149" t="s">
        <v>537</v>
      </c>
      <c r="Y45" s="149" t="s">
        <v>354</v>
      </c>
      <c r="Z45" s="149" t="s">
        <v>519</v>
      </c>
      <c r="AA45" s="149" t="s">
        <v>565</v>
      </c>
      <c r="AB45" s="149" t="s">
        <v>548</v>
      </c>
      <c r="AC45" s="149" t="s">
        <v>529</v>
      </c>
      <c r="AD45" s="149" t="s">
        <v>530</v>
      </c>
      <c r="AE45" s="149" t="s">
        <v>516</v>
      </c>
      <c r="AF45" s="149" t="s">
        <v>516</v>
      </c>
    </row>
    <row r="46" spans="1:32">
      <c r="A46" s="149" t="s">
        <v>635</v>
      </c>
      <c r="B46" s="149" t="s">
        <v>509</v>
      </c>
      <c r="C46" s="149" t="s">
        <v>510</v>
      </c>
      <c r="D46" s="149" t="s">
        <v>511</v>
      </c>
      <c r="E46" s="149" t="s">
        <v>512</v>
      </c>
      <c r="F46" s="149" t="s">
        <v>513</v>
      </c>
      <c r="G46" s="149" t="s">
        <v>200</v>
      </c>
      <c r="H46" s="149">
        <v>19</v>
      </c>
      <c r="I46" s="149" t="s">
        <v>350</v>
      </c>
      <c r="J46" s="150">
        <v>1712.33</v>
      </c>
      <c r="K46" s="149">
        <v>26</v>
      </c>
      <c r="L46" s="149" t="s">
        <v>514</v>
      </c>
      <c r="M46" s="149">
        <v>26</v>
      </c>
      <c r="N46" s="149" t="s">
        <v>515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517</v>
      </c>
      <c r="U46" s="149" t="s">
        <v>350</v>
      </c>
      <c r="V46" s="149" t="s">
        <v>516</v>
      </c>
      <c r="W46" s="149" t="s">
        <v>518</v>
      </c>
      <c r="X46" s="149" t="s">
        <v>537</v>
      </c>
      <c r="Y46" s="149" t="s">
        <v>354</v>
      </c>
      <c r="Z46" s="149" t="s">
        <v>519</v>
      </c>
      <c r="AA46" s="149" t="s">
        <v>636</v>
      </c>
      <c r="AB46" s="149" t="s">
        <v>562</v>
      </c>
      <c r="AC46" s="149" t="s">
        <v>522</v>
      </c>
      <c r="AD46" s="149" t="s">
        <v>535</v>
      </c>
      <c r="AE46" s="149" t="s">
        <v>516</v>
      </c>
      <c r="AF46" s="149" t="s">
        <v>350</v>
      </c>
    </row>
    <row r="47" spans="1:32">
      <c r="A47" s="149" t="s">
        <v>637</v>
      </c>
      <c r="B47" s="149" t="s">
        <v>509</v>
      </c>
      <c r="C47" s="149" t="s">
        <v>510</v>
      </c>
      <c r="D47" s="149" t="s">
        <v>511</v>
      </c>
      <c r="E47" s="149" t="s">
        <v>512</v>
      </c>
      <c r="F47" s="149" t="s">
        <v>513</v>
      </c>
      <c r="G47" s="149" t="s">
        <v>122</v>
      </c>
      <c r="H47" s="149">
        <v>31</v>
      </c>
      <c r="I47" s="149" t="s">
        <v>350</v>
      </c>
      <c r="J47" s="150">
        <v>1290</v>
      </c>
      <c r="K47" s="149">
        <v>15</v>
      </c>
      <c r="L47" s="149" t="s">
        <v>514</v>
      </c>
      <c r="M47" s="149">
        <v>15</v>
      </c>
      <c r="N47" s="149" t="s">
        <v>515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517</v>
      </c>
      <c r="U47" s="149" t="s">
        <v>350</v>
      </c>
      <c r="V47" s="149" t="s">
        <v>516</v>
      </c>
      <c r="W47" s="149" t="s">
        <v>518</v>
      </c>
      <c r="X47" s="149" t="s">
        <v>542</v>
      </c>
      <c r="Y47" s="149" t="s">
        <v>354</v>
      </c>
      <c r="Z47" s="149" t="s">
        <v>519</v>
      </c>
      <c r="AA47" s="149" t="s">
        <v>638</v>
      </c>
      <c r="AB47" s="149" t="s">
        <v>521</v>
      </c>
      <c r="AC47" s="149" t="s">
        <v>522</v>
      </c>
      <c r="AD47" s="149" t="s">
        <v>523</v>
      </c>
      <c r="AE47" s="149" t="s">
        <v>516</v>
      </c>
      <c r="AF47" s="149" t="s">
        <v>350</v>
      </c>
    </row>
    <row r="48" spans="1:32">
      <c r="A48" s="149" t="s">
        <v>639</v>
      </c>
      <c r="B48" s="149" t="s">
        <v>509</v>
      </c>
      <c r="C48" s="149" t="s">
        <v>510</v>
      </c>
      <c r="D48" s="149" t="s">
        <v>511</v>
      </c>
      <c r="E48" s="149" t="s">
        <v>619</v>
      </c>
      <c r="F48" s="149" t="s">
        <v>606</v>
      </c>
      <c r="G48" s="149" t="s">
        <v>205</v>
      </c>
      <c r="H48" s="149">
        <v>14</v>
      </c>
      <c r="I48" s="149" t="s">
        <v>350</v>
      </c>
      <c r="J48" s="150">
        <v>901.66666666666663</v>
      </c>
      <c r="K48" s="149">
        <v>18</v>
      </c>
      <c r="L48" s="149" t="s">
        <v>567</v>
      </c>
      <c r="M48" s="149">
        <v>17</v>
      </c>
      <c r="N48" s="149" t="s">
        <v>576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516</v>
      </c>
      <c r="U48" s="149">
        <v>20</v>
      </c>
      <c r="V48" s="149" t="s">
        <v>517</v>
      </c>
      <c r="W48" s="149" t="s">
        <v>518</v>
      </c>
      <c r="X48" s="149" t="s">
        <v>537</v>
      </c>
      <c r="Y48" s="149" t="s">
        <v>350</v>
      </c>
      <c r="Z48" s="149" t="s">
        <v>519</v>
      </c>
      <c r="AA48" s="149" t="s">
        <v>527</v>
      </c>
      <c r="AB48" s="149" t="s">
        <v>528</v>
      </c>
      <c r="AC48" s="149" t="s">
        <v>529</v>
      </c>
      <c r="AD48" s="149" t="s">
        <v>530</v>
      </c>
      <c r="AE48" s="149" t="s">
        <v>516</v>
      </c>
      <c r="AF48" s="149" t="s">
        <v>350</v>
      </c>
    </row>
    <row r="49" spans="1:32">
      <c r="A49" s="149" t="s">
        <v>640</v>
      </c>
      <c r="B49" s="149" t="s">
        <v>509</v>
      </c>
      <c r="C49" s="149" t="s">
        <v>510</v>
      </c>
      <c r="D49" s="149" t="s">
        <v>511</v>
      </c>
      <c r="E49" s="149" t="s">
        <v>350</v>
      </c>
      <c r="F49" s="149" t="s">
        <v>513</v>
      </c>
      <c r="G49" s="149" t="s">
        <v>246</v>
      </c>
      <c r="H49" s="149">
        <v>3</v>
      </c>
      <c r="I49" s="149" t="s">
        <v>350</v>
      </c>
      <c r="J49" s="150">
        <v>5728.666666666667</v>
      </c>
      <c r="K49" s="149">
        <v>120</v>
      </c>
      <c r="L49" s="149" t="s">
        <v>514</v>
      </c>
      <c r="M49" s="149">
        <v>120</v>
      </c>
      <c r="N49" s="149" t="s">
        <v>515</v>
      </c>
      <c r="O49" s="150">
        <v>17186</v>
      </c>
      <c r="P49" s="150">
        <v>4217</v>
      </c>
      <c r="Q49" s="149" t="s">
        <v>350</v>
      </c>
      <c r="R49" s="150">
        <v>17186</v>
      </c>
      <c r="S49" s="151">
        <v>11.934722222222224</v>
      </c>
      <c r="T49" s="149" t="s">
        <v>517</v>
      </c>
      <c r="U49" s="149" t="s">
        <v>350</v>
      </c>
      <c r="V49" s="149" t="s">
        <v>517</v>
      </c>
      <c r="W49" s="149" t="s">
        <v>518</v>
      </c>
      <c r="X49" s="149" t="s">
        <v>552</v>
      </c>
      <c r="Y49" s="149" t="s">
        <v>354</v>
      </c>
      <c r="Z49" s="149" t="s">
        <v>519</v>
      </c>
      <c r="AA49" s="149" t="s">
        <v>624</v>
      </c>
      <c r="AB49" s="149" t="s">
        <v>625</v>
      </c>
      <c r="AC49" s="149" t="s">
        <v>545</v>
      </c>
      <c r="AD49" s="149" t="s">
        <v>523</v>
      </c>
      <c r="AE49" s="149" t="s">
        <v>516</v>
      </c>
      <c r="AF49" s="149" t="s">
        <v>350</v>
      </c>
    </row>
    <row r="50" spans="1:32">
      <c r="A50" s="149" t="s">
        <v>641</v>
      </c>
      <c r="B50" s="149" t="s">
        <v>509</v>
      </c>
      <c r="C50" s="149" t="s">
        <v>510</v>
      </c>
      <c r="D50" s="149" t="s">
        <v>511</v>
      </c>
      <c r="E50" s="149" t="s">
        <v>512</v>
      </c>
      <c r="F50" s="149" t="s">
        <v>513</v>
      </c>
      <c r="G50" s="149" t="s">
        <v>204</v>
      </c>
      <c r="H50" s="149">
        <v>15</v>
      </c>
      <c r="I50" s="149" t="s">
        <v>350</v>
      </c>
      <c r="J50" s="150">
        <v>1827.3333333333333</v>
      </c>
      <c r="K50" s="149">
        <v>26</v>
      </c>
      <c r="L50" s="149" t="s">
        <v>514</v>
      </c>
      <c r="M50" s="149">
        <v>26</v>
      </c>
      <c r="N50" s="149" t="s">
        <v>515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516</v>
      </c>
      <c r="U50" s="149">
        <v>10</v>
      </c>
      <c r="V50" s="149" t="s">
        <v>517</v>
      </c>
      <c r="W50" s="149" t="s">
        <v>518</v>
      </c>
      <c r="X50" s="149" t="s">
        <v>537</v>
      </c>
      <c r="Y50" s="149" t="s">
        <v>350</v>
      </c>
      <c r="Z50" s="149" t="s">
        <v>519</v>
      </c>
      <c r="AA50" s="149" t="s">
        <v>636</v>
      </c>
      <c r="AB50" s="149" t="s">
        <v>562</v>
      </c>
      <c r="AC50" s="149" t="s">
        <v>522</v>
      </c>
      <c r="AD50" s="149" t="s">
        <v>535</v>
      </c>
      <c r="AE50" s="149" t="s">
        <v>516</v>
      </c>
      <c r="AF50" s="149" t="s">
        <v>350</v>
      </c>
    </row>
    <row r="51" spans="1:32">
      <c r="A51" s="149" t="s">
        <v>642</v>
      </c>
      <c r="B51" s="149" t="s">
        <v>509</v>
      </c>
      <c r="C51" s="149" t="s">
        <v>510</v>
      </c>
      <c r="D51" s="149" t="s">
        <v>511</v>
      </c>
      <c r="E51" s="149" t="s">
        <v>512</v>
      </c>
      <c r="F51" s="149" t="s">
        <v>513</v>
      </c>
      <c r="G51" s="149" t="s">
        <v>242</v>
      </c>
      <c r="H51" s="149">
        <v>7</v>
      </c>
      <c r="I51" s="149" t="s">
        <v>350</v>
      </c>
      <c r="J51" s="150">
        <v>2498</v>
      </c>
      <c r="K51" s="149">
        <v>22</v>
      </c>
      <c r="L51" s="149" t="s">
        <v>514</v>
      </c>
      <c r="M51" s="149">
        <v>22</v>
      </c>
      <c r="N51" s="149" t="s">
        <v>515</v>
      </c>
      <c r="O51" s="150">
        <v>16118</v>
      </c>
      <c r="P51" s="150">
        <v>2498</v>
      </c>
      <c r="Q51" s="149" t="s">
        <v>350</v>
      </c>
      <c r="R51" s="150">
        <v>16118</v>
      </c>
      <c r="S51" s="151">
        <v>61.053030303030305</v>
      </c>
      <c r="T51" s="149" t="s">
        <v>516</v>
      </c>
      <c r="U51" s="149" t="s">
        <v>350</v>
      </c>
      <c r="V51" s="149" t="s">
        <v>516</v>
      </c>
      <c r="W51" s="149" t="s">
        <v>518</v>
      </c>
      <c r="X51" s="149" t="s">
        <v>526</v>
      </c>
      <c r="Y51" s="149" t="s">
        <v>354</v>
      </c>
      <c r="Z51" s="149" t="s">
        <v>519</v>
      </c>
      <c r="AA51" s="149" t="s">
        <v>624</v>
      </c>
      <c r="AB51" s="149" t="s">
        <v>625</v>
      </c>
      <c r="AC51" s="149" t="s">
        <v>545</v>
      </c>
      <c r="AD51" s="149" t="s">
        <v>523</v>
      </c>
      <c r="AE51" s="149" t="s">
        <v>516</v>
      </c>
      <c r="AF51" s="149" t="s">
        <v>350</v>
      </c>
    </row>
    <row r="52" spans="1:32">
      <c r="A52" s="149" t="s">
        <v>643</v>
      </c>
      <c r="B52" s="149" t="s">
        <v>574</v>
      </c>
      <c r="C52" s="149" t="s">
        <v>644</v>
      </c>
      <c r="D52" s="149" t="s">
        <v>645</v>
      </c>
      <c r="E52" s="149" t="s">
        <v>350</v>
      </c>
      <c r="F52" s="149" t="s">
        <v>350</v>
      </c>
      <c r="G52" s="149" t="s">
        <v>646</v>
      </c>
      <c r="H52" s="149">
        <v>63</v>
      </c>
      <c r="I52" s="149" t="s">
        <v>634</v>
      </c>
      <c r="J52" s="150">
        <v>1330</v>
      </c>
      <c r="K52" s="149" t="s">
        <v>350</v>
      </c>
      <c r="L52" s="149" t="s">
        <v>647</v>
      </c>
      <c r="M52" s="149" t="s">
        <v>350</v>
      </c>
      <c r="N52" s="149" t="s">
        <v>350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350</v>
      </c>
      <c r="T52" s="149" t="s">
        <v>517</v>
      </c>
      <c r="U52" s="149" t="s">
        <v>350</v>
      </c>
      <c r="V52" s="149" t="s">
        <v>517</v>
      </c>
      <c r="W52" s="149" t="s">
        <v>350</v>
      </c>
      <c r="X52" s="149" t="s">
        <v>350</v>
      </c>
      <c r="Y52" s="149" t="s">
        <v>350</v>
      </c>
      <c r="Z52" s="149" t="s">
        <v>519</v>
      </c>
      <c r="AA52" s="149" t="s">
        <v>648</v>
      </c>
      <c r="AB52" s="149" t="s">
        <v>649</v>
      </c>
      <c r="AC52" s="149" t="s">
        <v>650</v>
      </c>
      <c r="AD52" s="149" t="s">
        <v>535</v>
      </c>
      <c r="AE52" s="149" t="s">
        <v>517</v>
      </c>
      <c r="AF52" s="149" t="s">
        <v>517</v>
      </c>
    </row>
    <row r="53" spans="1:32">
      <c r="A53" s="149" t="s">
        <v>651</v>
      </c>
      <c r="B53" s="149" t="s">
        <v>509</v>
      </c>
      <c r="C53" s="149" t="s">
        <v>510</v>
      </c>
      <c r="D53" s="149" t="s">
        <v>511</v>
      </c>
      <c r="E53" s="149" t="s">
        <v>512</v>
      </c>
      <c r="F53" s="149" t="s">
        <v>513</v>
      </c>
      <c r="G53" s="149" t="s">
        <v>200</v>
      </c>
      <c r="H53" s="149">
        <v>19</v>
      </c>
      <c r="I53" s="149" t="s">
        <v>350</v>
      </c>
      <c r="J53" s="150">
        <v>1861.6666666666667</v>
      </c>
      <c r="K53" s="149">
        <v>42</v>
      </c>
      <c r="L53" s="149" t="s">
        <v>514</v>
      </c>
      <c r="M53" s="149">
        <v>42</v>
      </c>
      <c r="N53" s="149" t="s">
        <v>515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517</v>
      </c>
      <c r="U53" s="149" t="s">
        <v>350</v>
      </c>
      <c r="V53" s="149" t="s">
        <v>517</v>
      </c>
      <c r="W53" s="149" t="s">
        <v>518</v>
      </c>
      <c r="X53" s="149" t="s">
        <v>542</v>
      </c>
      <c r="Y53" s="149" t="s">
        <v>350</v>
      </c>
      <c r="Z53" s="149" t="s">
        <v>519</v>
      </c>
      <c r="AA53" s="149" t="s">
        <v>652</v>
      </c>
      <c r="AB53" s="149" t="s">
        <v>548</v>
      </c>
      <c r="AC53" s="149" t="s">
        <v>529</v>
      </c>
      <c r="AD53" s="149" t="s">
        <v>530</v>
      </c>
      <c r="AE53" s="149" t="s">
        <v>516</v>
      </c>
      <c r="AF53" s="149" t="s">
        <v>350</v>
      </c>
    </row>
    <row r="54" spans="1:32">
      <c r="A54" s="149" t="s">
        <v>653</v>
      </c>
      <c r="B54" s="149" t="s">
        <v>509</v>
      </c>
      <c r="C54" s="149" t="s">
        <v>510</v>
      </c>
      <c r="D54" s="149" t="s">
        <v>511</v>
      </c>
      <c r="E54" s="149" t="s">
        <v>512</v>
      </c>
      <c r="F54" s="149" t="s">
        <v>513</v>
      </c>
      <c r="G54" s="149" t="s">
        <v>132</v>
      </c>
      <c r="H54" s="149">
        <v>21</v>
      </c>
      <c r="I54" s="149" t="s">
        <v>350</v>
      </c>
      <c r="J54" s="150">
        <v>1218.3333333333333</v>
      </c>
      <c r="K54" s="149">
        <v>16</v>
      </c>
      <c r="L54" s="149" t="s">
        <v>514</v>
      </c>
      <c r="M54" s="149">
        <v>16</v>
      </c>
      <c r="N54" s="149" t="s">
        <v>515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517</v>
      </c>
      <c r="U54" s="149" t="s">
        <v>350</v>
      </c>
      <c r="V54" s="149" t="s">
        <v>517</v>
      </c>
      <c r="W54" s="149" t="s">
        <v>518</v>
      </c>
      <c r="X54" s="149" t="s">
        <v>537</v>
      </c>
      <c r="Y54" s="149" t="s">
        <v>350</v>
      </c>
      <c r="Z54" s="149" t="s">
        <v>519</v>
      </c>
      <c r="AA54" s="149" t="s">
        <v>580</v>
      </c>
      <c r="AB54" s="149" t="s">
        <v>569</v>
      </c>
      <c r="AC54" s="149" t="s">
        <v>522</v>
      </c>
      <c r="AD54" s="149" t="s">
        <v>570</v>
      </c>
      <c r="AE54" s="149" t="s">
        <v>516</v>
      </c>
      <c r="AF54" s="149" t="s">
        <v>350</v>
      </c>
    </row>
    <row r="55" spans="1:32">
      <c r="A55" s="149" t="s">
        <v>654</v>
      </c>
      <c r="B55" s="149" t="s">
        <v>509</v>
      </c>
      <c r="C55" s="149" t="s">
        <v>510</v>
      </c>
      <c r="D55" s="149" t="s">
        <v>511</v>
      </c>
      <c r="E55" s="149" t="s">
        <v>628</v>
      </c>
      <c r="F55" s="149" t="s">
        <v>599</v>
      </c>
      <c r="G55" s="149" t="s">
        <v>211</v>
      </c>
      <c r="H55" s="149">
        <v>8</v>
      </c>
      <c r="I55" s="149" t="s">
        <v>350</v>
      </c>
      <c r="J55" s="150">
        <v>1709.3333333333333</v>
      </c>
      <c r="K55" s="149">
        <v>26</v>
      </c>
      <c r="L55" s="149" t="s">
        <v>514</v>
      </c>
      <c r="M55" s="149">
        <v>26</v>
      </c>
      <c r="N55" s="149" t="s">
        <v>515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517</v>
      </c>
      <c r="U55" s="149" t="s">
        <v>350</v>
      </c>
      <c r="V55" s="149" t="s">
        <v>516</v>
      </c>
      <c r="W55" s="149" t="s">
        <v>518</v>
      </c>
      <c r="X55" s="149" t="s">
        <v>542</v>
      </c>
      <c r="Y55" s="149" t="s">
        <v>354</v>
      </c>
      <c r="Z55" s="149" t="s">
        <v>519</v>
      </c>
      <c r="AA55" s="149" t="s">
        <v>655</v>
      </c>
      <c r="AB55" s="149" t="s">
        <v>558</v>
      </c>
      <c r="AC55" s="149" t="s">
        <v>545</v>
      </c>
      <c r="AD55" s="149" t="s">
        <v>535</v>
      </c>
      <c r="AE55" s="149" t="s">
        <v>516</v>
      </c>
      <c r="AF55" s="149" t="s">
        <v>350</v>
      </c>
    </row>
    <row r="56" spans="1:32">
      <c r="A56" s="149" t="s">
        <v>656</v>
      </c>
      <c r="B56" s="149" t="s">
        <v>509</v>
      </c>
      <c r="C56" s="149" t="s">
        <v>510</v>
      </c>
      <c r="D56" s="149" t="s">
        <v>511</v>
      </c>
      <c r="E56" s="149" t="s">
        <v>512</v>
      </c>
      <c r="F56" s="149" t="s">
        <v>513</v>
      </c>
      <c r="G56" s="149" t="s">
        <v>242</v>
      </c>
      <c r="H56" s="149">
        <v>7</v>
      </c>
      <c r="I56" s="149" t="s">
        <v>350</v>
      </c>
      <c r="J56" s="150">
        <v>1838.3333333333333</v>
      </c>
      <c r="K56" s="149">
        <v>32</v>
      </c>
      <c r="L56" s="149" t="s">
        <v>514</v>
      </c>
      <c r="M56" s="149">
        <v>32</v>
      </c>
      <c r="N56" s="149" t="s">
        <v>515</v>
      </c>
      <c r="O56" s="150">
        <v>14335</v>
      </c>
      <c r="P56" s="150">
        <v>1805</v>
      </c>
      <c r="Q56" s="149" t="s">
        <v>350</v>
      </c>
      <c r="R56" s="150">
        <v>14335</v>
      </c>
      <c r="S56" s="151">
        <v>37.330729166666664</v>
      </c>
      <c r="T56" s="149" t="s">
        <v>517</v>
      </c>
      <c r="U56" s="149" t="s">
        <v>350</v>
      </c>
      <c r="V56" s="149" t="s">
        <v>517</v>
      </c>
      <c r="W56" s="149" t="s">
        <v>518</v>
      </c>
      <c r="X56" s="149" t="s">
        <v>526</v>
      </c>
      <c r="Y56" s="149" t="s">
        <v>350</v>
      </c>
      <c r="Z56" s="149" t="s">
        <v>519</v>
      </c>
      <c r="AA56" s="149" t="s">
        <v>636</v>
      </c>
      <c r="AB56" s="149" t="s">
        <v>562</v>
      </c>
      <c r="AC56" s="149" t="s">
        <v>522</v>
      </c>
      <c r="AD56" s="149" t="s">
        <v>535</v>
      </c>
      <c r="AE56" s="149" t="s">
        <v>516</v>
      </c>
      <c r="AF56" s="149" t="s">
        <v>350</v>
      </c>
    </row>
    <row r="57" spans="1:32">
      <c r="A57" s="149" t="s">
        <v>657</v>
      </c>
      <c r="B57" s="149" t="s">
        <v>509</v>
      </c>
      <c r="C57" s="149" t="s">
        <v>510</v>
      </c>
      <c r="D57" s="149" t="s">
        <v>511</v>
      </c>
      <c r="E57" s="149" t="s">
        <v>512</v>
      </c>
      <c r="F57" s="149" t="s">
        <v>513</v>
      </c>
      <c r="G57" s="149" t="s">
        <v>132</v>
      </c>
      <c r="H57" s="149">
        <v>21</v>
      </c>
      <c r="I57" s="149" t="s">
        <v>350</v>
      </c>
      <c r="J57" s="150">
        <v>1208</v>
      </c>
      <c r="K57" s="149">
        <v>15</v>
      </c>
      <c r="L57" s="149" t="s">
        <v>514</v>
      </c>
      <c r="M57" s="149">
        <v>15</v>
      </c>
      <c r="N57" s="149" t="s">
        <v>515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517</v>
      </c>
      <c r="U57" s="149" t="s">
        <v>350</v>
      </c>
      <c r="V57" s="149" t="s">
        <v>516</v>
      </c>
      <c r="W57" s="149" t="s">
        <v>525</v>
      </c>
      <c r="X57" s="149" t="s">
        <v>542</v>
      </c>
      <c r="Y57" s="149" t="s">
        <v>354</v>
      </c>
      <c r="Z57" s="149" t="s">
        <v>519</v>
      </c>
      <c r="AA57" s="149" t="s">
        <v>592</v>
      </c>
      <c r="AB57" s="149" t="s">
        <v>593</v>
      </c>
      <c r="AC57" s="149" t="s">
        <v>522</v>
      </c>
      <c r="AD57" s="149" t="s">
        <v>535</v>
      </c>
      <c r="AE57" s="149" t="s">
        <v>517</v>
      </c>
      <c r="AF57" s="149" t="s">
        <v>350</v>
      </c>
    </row>
    <row r="58" spans="1:32">
      <c r="A58" s="149" t="s">
        <v>658</v>
      </c>
      <c r="B58" s="149" t="s">
        <v>509</v>
      </c>
      <c r="C58" s="149" t="s">
        <v>510</v>
      </c>
      <c r="D58" s="149" t="s">
        <v>511</v>
      </c>
      <c r="E58" s="149" t="s">
        <v>512</v>
      </c>
      <c r="F58" s="149" t="s">
        <v>513</v>
      </c>
      <c r="G58" s="149" t="s">
        <v>122</v>
      </c>
      <c r="H58" s="149">
        <v>31</v>
      </c>
      <c r="I58" s="149" t="s">
        <v>350</v>
      </c>
      <c r="J58" s="150">
        <v>1169.3333333333333</v>
      </c>
      <c r="K58" s="149">
        <v>16</v>
      </c>
      <c r="L58" s="149" t="s">
        <v>514</v>
      </c>
      <c r="M58" s="149">
        <v>16</v>
      </c>
      <c r="N58" s="149" t="s">
        <v>515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517</v>
      </c>
      <c r="U58" s="149" t="s">
        <v>350</v>
      </c>
      <c r="V58" s="149" t="s">
        <v>517</v>
      </c>
      <c r="W58" s="149" t="s">
        <v>518</v>
      </c>
      <c r="X58" s="149" t="s">
        <v>552</v>
      </c>
      <c r="Y58" s="149" t="s">
        <v>350</v>
      </c>
      <c r="Z58" s="149" t="s">
        <v>519</v>
      </c>
      <c r="AA58" s="149" t="s">
        <v>520</v>
      </c>
      <c r="AB58" s="149" t="s">
        <v>521</v>
      </c>
      <c r="AC58" s="149" t="s">
        <v>522</v>
      </c>
      <c r="AD58" s="149" t="s">
        <v>523</v>
      </c>
      <c r="AE58" s="149" t="s">
        <v>516</v>
      </c>
      <c r="AF58" s="149" t="s">
        <v>350</v>
      </c>
    </row>
    <row r="59" spans="1:32">
      <c r="A59" s="149" t="s">
        <v>659</v>
      </c>
      <c r="B59" s="149" t="s">
        <v>509</v>
      </c>
      <c r="C59" s="149" t="s">
        <v>510</v>
      </c>
      <c r="D59" s="149" t="s">
        <v>511</v>
      </c>
      <c r="E59" s="149" t="s">
        <v>512</v>
      </c>
      <c r="F59" s="149" t="s">
        <v>513</v>
      </c>
      <c r="G59" s="149" t="s">
        <v>245</v>
      </c>
      <c r="H59" s="149">
        <v>4</v>
      </c>
      <c r="I59" s="149" t="s">
        <v>350</v>
      </c>
      <c r="J59" s="150">
        <v>2637</v>
      </c>
      <c r="K59" s="149">
        <v>44</v>
      </c>
      <c r="L59" s="149" t="s">
        <v>514</v>
      </c>
      <c r="M59" s="149">
        <v>44</v>
      </c>
      <c r="N59" s="149" t="s">
        <v>515</v>
      </c>
      <c r="O59" s="150">
        <v>13265</v>
      </c>
      <c r="P59" s="150">
        <v>2675</v>
      </c>
      <c r="Q59" s="149" t="s">
        <v>350</v>
      </c>
      <c r="R59" s="150">
        <v>13265</v>
      </c>
      <c r="S59" s="151">
        <v>25.123106060606062</v>
      </c>
      <c r="T59" s="149" t="s">
        <v>517</v>
      </c>
      <c r="U59" s="149" t="s">
        <v>350</v>
      </c>
      <c r="V59" s="149" t="s">
        <v>517</v>
      </c>
      <c r="W59" s="149" t="s">
        <v>518</v>
      </c>
      <c r="X59" s="149" t="s">
        <v>537</v>
      </c>
      <c r="Y59" s="149" t="s">
        <v>354</v>
      </c>
      <c r="Z59" s="149" t="s">
        <v>519</v>
      </c>
      <c r="AA59" s="149" t="s">
        <v>660</v>
      </c>
      <c r="AB59" s="149" t="s">
        <v>660</v>
      </c>
      <c r="AC59" s="149" t="s">
        <v>545</v>
      </c>
      <c r="AD59" s="149" t="s">
        <v>523</v>
      </c>
      <c r="AE59" s="149" t="s">
        <v>516</v>
      </c>
      <c r="AF59" s="149" t="s">
        <v>350</v>
      </c>
    </row>
    <row r="60" spans="1:32">
      <c r="A60" s="149" t="s">
        <v>661</v>
      </c>
      <c r="B60" s="149" t="s">
        <v>509</v>
      </c>
      <c r="C60" s="149" t="s">
        <v>510</v>
      </c>
      <c r="D60" s="149" t="s">
        <v>511</v>
      </c>
      <c r="E60" s="149" t="s">
        <v>512</v>
      </c>
      <c r="F60" s="149" t="s">
        <v>513</v>
      </c>
      <c r="G60" s="149" t="s">
        <v>132</v>
      </c>
      <c r="H60" s="149">
        <v>21</v>
      </c>
      <c r="I60" s="149" t="s">
        <v>350</v>
      </c>
      <c r="J60" s="150">
        <v>1237</v>
      </c>
      <c r="K60" s="149">
        <v>13</v>
      </c>
      <c r="L60" s="149" t="s">
        <v>514</v>
      </c>
      <c r="M60" s="149">
        <v>13</v>
      </c>
      <c r="N60" s="149" t="s">
        <v>515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517</v>
      </c>
      <c r="U60" s="149" t="s">
        <v>350</v>
      </c>
      <c r="V60" s="149" t="s">
        <v>517</v>
      </c>
      <c r="W60" s="149" t="s">
        <v>518</v>
      </c>
      <c r="X60" s="149" t="s">
        <v>552</v>
      </c>
      <c r="Y60" s="149" t="s">
        <v>350</v>
      </c>
      <c r="Z60" s="149" t="s">
        <v>519</v>
      </c>
      <c r="AA60" s="149" t="s">
        <v>565</v>
      </c>
      <c r="AB60" s="149" t="s">
        <v>548</v>
      </c>
      <c r="AC60" s="149" t="s">
        <v>529</v>
      </c>
      <c r="AD60" s="149" t="s">
        <v>530</v>
      </c>
      <c r="AE60" s="149" t="s">
        <v>516</v>
      </c>
      <c r="AF60" s="149" t="s">
        <v>350</v>
      </c>
    </row>
    <row r="61" spans="1:32">
      <c r="A61" s="149" t="s">
        <v>662</v>
      </c>
      <c r="B61" s="149" t="s">
        <v>19</v>
      </c>
      <c r="C61" s="149" t="s">
        <v>510</v>
      </c>
      <c r="D61" s="149" t="s">
        <v>511</v>
      </c>
      <c r="E61" s="149" t="s">
        <v>628</v>
      </c>
      <c r="F61" s="149" t="s">
        <v>513</v>
      </c>
      <c r="G61" s="149" t="s">
        <v>244</v>
      </c>
      <c r="H61" s="149">
        <v>5</v>
      </c>
      <c r="I61" s="149" t="s">
        <v>350</v>
      </c>
      <c r="J61" s="150">
        <v>2178.3333333333335</v>
      </c>
      <c r="K61" s="149">
        <v>51</v>
      </c>
      <c r="L61" s="149" t="s">
        <v>514</v>
      </c>
      <c r="M61" s="149">
        <v>51</v>
      </c>
      <c r="N61" s="149" t="s">
        <v>515</v>
      </c>
      <c r="O61" s="150">
        <v>13057</v>
      </c>
      <c r="P61" s="150">
        <v>1757</v>
      </c>
      <c r="Q61" s="149" t="s">
        <v>350</v>
      </c>
      <c r="R61" s="150">
        <v>13057</v>
      </c>
      <c r="S61" s="151">
        <v>21.334967320261438</v>
      </c>
      <c r="T61" s="149" t="s">
        <v>516</v>
      </c>
      <c r="U61" s="149" t="s">
        <v>350</v>
      </c>
      <c r="V61" s="149" t="s">
        <v>516</v>
      </c>
      <c r="W61" s="149" t="s">
        <v>518</v>
      </c>
      <c r="X61" s="149" t="s">
        <v>526</v>
      </c>
      <c r="Y61" s="149" t="s">
        <v>354</v>
      </c>
      <c r="Z61" s="149" t="s">
        <v>519</v>
      </c>
      <c r="AA61" s="149" t="s">
        <v>663</v>
      </c>
      <c r="AB61" s="149" t="s">
        <v>664</v>
      </c>
      <c r="AC61" s="149" t="s">
        <v>578</v>
      </c>
      <c r="AD61" s="149" t="s">
        <v>665</v>
      </c>
      <c r="AE61" s="149" t="s">
        <v>516</v>
      </c>
      <c r="AF61" s="149" t="s">
        <v>350</v>
      </c>
    </row>
    <row r="62" spans="1:32">
      <c r="A62" s="149" t="s">
        <v>666</v>
      </c>
      <c r="B62" s="149" t="s">
        <v>509</v>
      </c>
      <c r="C62" s="149" t="s">
        <v>510</v>
      </c>
      <c r="D62" s="149" t="s">
        <v>511</v>
      </c>
      <c r="E62" s="149" t="s">
        <v>512</v>
      </c>
      <c r="F62" s="149" t="s">
        <v>513</v>
      </c>
      <c r="G62" s="149" t="s">
        <v>667</v>
      </c>
      <c r="H62" s="149">
        <v>41</v>
      </c>
      <c r="I62" s="149" t="s">
        <v>350</v>
      </c>
      <c r="J62" s="150">
        <v>1340.3333333333333</v>
      </c>
      <c r="K62" s="149">
        <v>22</v>
      </c>
      <c r="L62" s="149" t="s">
        <v>514</v>
      </c>
      <c r="M62" s="149">
        <v>22</v>
      </c>
      <c r="N62" s="149" t="s">
        <v>515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517</v>
      </c>
      <c r="U62" s="149" t="s">
        <v>350</v>
      </c>
      <c r="V62" s="149" t="s">
        <v>517</v>
      </c>
      <c r="W62" s="149" t="s">
        <v>525</v>
      </c>
      <c r="X62" s="149" t="s">
        <v>350</v>
      </c>
      <c r="Y62" s="149" t="s">
        <v>350</v>
      </c>
      <c r="Z62" s="149" t="s">
        <v>519</v>
      </c>
      <c r="AA62" s="149" t="s">
        <v>555</v>
      </c>
      <c r="AB62" s="149" t="s">
        <v>528</v>
      </c>
      <c r="AC62" s="149" t="s">
        <v>529</v>
      </c>
      <c r="AD62" s="149" t="s">
        <v>530</v>
      </c>
      <c r="AE62" s="149" t="s">
        <v>517</v>
      </c>
      <c r="AF62" s="149" t="s">
        <v>350</v>
      </c>
    </row>
    <row r="63" spans="1:32">
      <c r="A63" s="149" t="s">
        <v>668</v>
      </c>
      <c r="B63" s="149" t="s">
        <v>574</v>
      </c>
      <c r="C63" s="149" t="s">
        <v>669</v>
      </c>
      <c r="D63" s="149" t="s">
        <v>350</v>
      </c>
      <c r="E63" s="149" t="s">
        <v>350</v>
      </c>
      <c r="F63" s="149" t="s">
        <v>350</v>
      </c>
      <c r="G63" s="149" t="s">
        <v>632</v>
      </c>
      <c r="H63" s="149">
        <v>42</v>
      </c>
      <c r="I63" s="149" t="s">
        <v>242</v>
      </c>
      <c r="J63" s="150">
        <v>1685.9466666666667</v>
      </c>
      <c r="K63" s="149" t="s">
        <v>350</v>
      </c>
      <c r="L63" s="149" t="s">
        <v>647</v>
      </c>
      <c r="M63" s="149" t="s">
        <v>350</v>
      </c>
      <c r="N63" s="149" t="s">
        <v>350</v>
      </c>
      <c r="O63" s="150">
        <v>12579.53</v>
      </c>
      <c r="P63" s="149" t="s">
        <v>350</v>
      </c>
      <c r="Q63" s="150">
        <v>31133.94</v>
      </c>
      <c r="R63" s="150">
        <v>249.84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49" t="s">
        <v>350</v>
      </c>
      <c r="AA63" s="149" t="s">
        <v>350</v>
      </c>
      <c r="AB63" s="149" t="s">
        <v>350</v>
      </c>
      <c r="AC63" s="149" t="s">
        <v>350</v>
      </c>
      <c r="AD63" s="149" t="s">
        <v>350</v>
      </c>
      <c r="AE63" s="149" t="s">
        <v>350</v>
      </c>
      <c r="AF63" s="149" t="s">
        <v>516</v>
      </c>
    </row>
    <row r="64" spans="1:32">
      <c r="A64" s="149" t="s">
        <v>670</v>
      </c>
      <c r="B64" s="149" t="s">
        <v>509</v>
      </c>
      <c r="C64" s="149" t="s">
        <v>510</v>
      </c>
      <c r="D64" s="149" t="s">
        <v>511</v>
      </c>
      <c r="E64" s="149" t="s">
        <v>512</v>
      </c>
      <c r="F64" s="149" t="s">
        <v>513</v>
      </c>
      <c r="G64" s="149" t="s">
        <v>208</v>
      </c>
      <c r="H64" s="149">
        <v>11</v>
      </c>
      <c r="I64" s="149" t="s">
        <v>350</v>
      </c>
      <c r="J64" s="150">
        <v>1335</v>
      </c>
      <c r="K64" s="149">
        <v>19</v>
      </c>
      <c r="L64" s="149" t="s">
        <v>514</v>
      </c>
      <c r="M64" s="149">
        <v>19</v>
      </c>
      <c r="N64" s="149" t="s">
        <v>515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517</v>
      </c>
      <c r="U64" s="149" t="s">
        <v>350</v>
      </c>
      <c r="V64" s="149" t="s">
        <v>517</v>
      </c>
      <c r="W64" s="149" t="s">
        <v>518</v>
      </c>
      <c r="X64" s="149" t="s">
        <v>537</v>
      </c>
      <c r="Y64" s="149" t="s">
        <v>350</v>
      </c>
      <c r="Z64" s="149" t="s">
        <v>519</v>
      </c>
      <c r="AA64" s="149" t="s">
        <v>555</v>
      </c>
      <c r="AB64" s="149" t="s">
        <v>528</v>
      </c>
      <c r="AC64" s="149" t="s">
        <v>529</v>
      </c>
      <c r="AD64" s="149" t="s">
        <v>530</v>
      </c>
      <c r="AE64" s="149" t="s">
        <v>516</v>
      </c>
      <c r="AF64" s="149" t="s">
        <v>350</v>
      </c>
    </row>
    <row r="65" spans="1:32">
      <c r="A65" s="149" t="s">
        <v>671</v>
      </c>
      <c r="B65" s="149" t="s">
        <v>509</v>
      </c>
      <c r="C65" s="149" t="s">
        <v>510</v>
      </c>
      <c r="D65" s="149" t="s">
        <v>511</v>
      </c>
      <c r="E65" s="149" t="s">
        <v>512</v>
      </c>
      <c r="F65" s="149" t="s">
        <v>513</v>
      </c>
      <c r="G65" s="149" t="s">
        <v>127</v>
      </c>
      <c r="H65" s="149">
        <v>26</v>
      </c>
      <c r="I65" s="149" t="s">
        <v>350</v>
      </c>
      <c r="J65" s="150">
        <v>1129.3333333333333</v>
      </c>
      <c r="K65" s="149">
        <v>17</v>
      </c>
      <c r="L65" s="149" t="s">
        <v>567</v>
      </c>
      <c r="M65" s="149">
        <v>16</v>
      </c>
      <c r="N65" s="149" t="s">
        <v>591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517</v>
      </c>
      <c r="U65" s="149" t="s">
        <v>350</v>
      </c>
      <c r="V65" s="149" t="s">
        <v>517</v>
      </c>
      <c r="W65" s="149" t="s">
        <v>518</v>
      </c>
      <c r="X65" s="149" t="s">
        <v>542</v>
      </c>
      <c r="Y65" s="149" t="s">
        <v>350</v>
      </c>
      <c r="Z65" s="149" t="s">
        <v>519</v>
      </c>
      <c r="AA65" s="149" t="s">
        <v>652</v>
      </c>
      <c r="AB65" s="149" t="s">
        <v>548</v>
      </c>
      <c r="AC65" s="149" t="s">
        <v>529</v>
      </c>
      <c r="AD65" s="149" t="s">
        <v>530</v>
      </c>
      <c r="AE65" s="149" t="s">
        <v>516</v>
      </c>
      <c r="AF65" s="149" t="s">
        <v>350</v>
      </c>
    </row>
    <row r="66" spans="1:32">
      <c r="A66" s="149" t="s">
        <v>672</v>
      </c>
      <c r="B66" s="149" t="s">
        <v>509</v>
      </c>
      <c r="C66" s="149" t="s">
        <v>510</v>
      </c>
      <c r="D66" s="149" t="s">
        <v>511</v>
      </c>
      <c r="E66" s="149" t="s">
        <v>628</v>
      </c>
      <c r="F66" s="149" t="s">
        <v>599</v>
      </c>
      <c r="G66" s="149" t="s">
        <v>201</v>
      </c>
      <c r="H66" s="149">
        <v>18</v>
      </c>
      <c r="I66" s="149" t="s">
        <v>350</v>
      </c>
      <c r="J66" s="150">
        <v>1011.3333333333334</v>
      </c>
      <c r="K66" s="149">
        <v>21</v>
      </c>
      <c r="L66" s="149" t="s">
        <v>514</v>
      </c>
      <c r="M66" s="149">
        <v>21</v>
      </c>
      <c r="N66" s="149" t="s">
        <v>515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517</v>
      </c>
      <c r="U66" s="149" t="s">
        <v>350</v>
      </c>
      <c r="V66" s="149" t="s">
        <v>517</v>
      </c>
      <c r="W66" s="149" t="s">
        <v>518</v>
      </c>
      <c r="X66" s="149" t="s">
        <v>542</v>
      </c>
      <c r="Y66" s="149" t="s">
        <v>350</v>
      </c>
      <c r="Z66" s="149" t="s">
        <v>519</v>
      </c>
      <c r="AA66" s="149" t="s">
        <v>561</v>
      </c>
      <c r="AB66" s="149" t="s">
        <v>562</v>
      </c>
      <c r="AC66" s="149" t="s">
        <v>522</v>
      </c>
      <c r="AD66" s="149" t="s">
        <v>535</v>
      </c>
      <c r="AE66" s="149" t="s">
        <v>516</v>
      </c>
      <c r="AF66" s="149" t="s">
        <v>350</v>
      </c>
    </row>
    <row r="67" spans="1:32">
      <c r="A67" s="149" t="s">
        <v>673</v>
      </c>
      <c r="B67" s="149" t="s">
        <v>509</v>
      </c>
      <c r="C67" s="149" t="s">
        <v>510</v>
      </c>
      <c r="D67" s="149" t="s">
        <v>511</v>
      </c>
      <c r="E67" s="149" t="s">
        <v>512</v>
      </c>
      <c r="F67" s="149" t="s">
        <v>513</v>
      </c>
      <c r="G67" s="149" t="s">
        <v>200</v>
      </c>
      <c r="H67" s="149">
        <v>19</v>
      </c>
      <c r="I67" s="149" t="s">
        <v>350</v>
      </c>
      <c r="J67" s="150">
        <v>922</v>
      </c>
      <c r="K67" s="149">
        <v>11</v>
      </c>
      <c r="L67" s="149" t="s">
        <v>514</v>
      </c>
      <c r="M67" s="149">
        <v>11</v>
      </c>
      <c r="N67" s="149" t="s">
        <v>515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517</v>
      </c>
      <c r="U67" s="149" t="s">
        <v>350</v>
      </c>
      <c r="V67" s="149" t="s">
        <v>516</v>
      </c>
      <c r="W67" s="149" t="s">
        <v>525</v>
      </c>
      <c r="X67" s="149" t="s">
        <v>542</v>
      </c>
      <c r="Y67" s="149" t="s">
        <v>366</v>
      </c>
      <c r="Z67" s="149" t="s">
        <v>519</v>
      </c>
      <c r="AA67" s="149" t="s">
        <v>620</v>
      </c>
      <c r="AB67" s="149" t="s">
        <v>544</v>
      </c>
      <c r="AC67" s="149" t="s">
        <v>545</v>
      </c>
      <c r="AD67" s="149" t="s">
        <v>530</v>
      </c>
      <c r="AE67" s="149" t="s">
        <v>517</v>
      </c>
      <c r="AF67" s="149" t="s">
        <v>350</v>
      </c>
    </row>
    <row r="68" spans="1:32">
      <c r="A68" s="149" t="s">
        <v>674</v>
      </c>
      <c r="B68" s="149" t="s">
        <v>509</v>
      </c>
      <c r="C68" s="149" t="s">
        <v>510</v>
      </c>
      <c r="D68" s="149" t="s">
        <v>511</v>
      </c>
      <c r="E68" s="149" t="s">
        <v>512</v>
      </c>
      <c r="F68" s="149" t="s">
        <v>599</v>
      </c>
      <c r="G68" s="149" t="s">
        <v>208</v>
      </c>
      <c r="H68" s="149">
        <v>11</v>
      </c>
      <c r="I68" s="149" t="s">
        <v>350</v>
      </c>
      <c r="J68" s="150">
        <v>1143.3333333333333</v>
      </c>
      <c r="K68" s="149">
        <v>17</v>
      </c>
      <c r="L68" s="149" t="s">
        <v>514</v>
      </c>
      <c r="M68" s="149">
        <v>17</v>
      </c>
      <c r="N68" s="149" t="s">
        <v>515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517</v>
      </c>
      <c r="U68" s="149" t="s">
        <v>350</v>
      </c>
      <c r="V68" s="149" t="s">
        <v>517</v>
      </c>
      <c r="W68" s="149" t="s">
        <v>518</v>
      </c>
      <c r="X68" s="149" t="s">
        <v>542</v>
      </c>
      <c r="Y68" s="149" t="s">
        <v>350</v>
      </c>
      <c r="Z68" s="149" t="s">
        <v>519</v>
      </c>
      <c r="AA68" s="149" t="s">
        <v>572</v>
      </c>
      <c r="AB68" s="149" t="s">
        <v>569</v>
      </c>
      <c r="AC68" s="149" t="s">
        <v>522</v>
      </c>
      <c r="AD68" s="149" t="s">
        <v>570</v>
      </c>
      <c r="AE68" s="149" t="s">
        <v>516</v>
      </c>
      <c r="AF68" s="149" t="s">
        <v>350</v>
      </c>
    </row>
    <row r="69" spans="1:32">
      <c r="A69" s="149" t="s">
        <v>675</v>
      </c>
      <c r="B69" s="149" t="s">
        <v>509</v>
      </c>
      <c r="C69" s="149" t="s">
        <v>510</v>
      </c>
      <c r="D69" s="149" t="s">
        <v>511</v>
      </c>
      <c r="E69" s="149" t="s">
        <v>512</v>
      </c>
      <c r="F69" s="149" t="s">
        <v>513</v>
      </c>
      <c r="G69" s="149" t="s">
        <v>244</v>
      </c>
      <c r="H69" s="149">
        <v>5</v>
      </c>
      <c r="I69" s="149" t="s">
        <v>350</v>
      </c>
      <c r="J69" s="150">
        <v>1993</v>
      </c>
      <c r="K69" s="149">
        <v>32</v>
      </c>
      <c r="L69" s="149" t="s">
        <v>514</v>
      </c>
      <c r="M69" s="149">
        <v>32</v>
      </c>
      <c r="N69" s="149" t="s">
        <v>515</v>
      </c>
      <c r="O69" s="150">
        <v>11776</v>
      </c>
      <c r="P69" s="150">
        <v>1908</v>
      </c>
      <c r="Q69" s="149" t="s">
        <v>350</v>
      </c>
      <c r="R69" s="150">
        <v>11776</v>
      </c>
      <c r="S69" s="151">
        <v>30.666666666666668</v>
      </c>
      <c r="T69" s="149" t="s">
        <v>517</v>
      </c>
      <c r="U69" s="149" t="s">
        <v>350</v>
      </c>
      <c r="V69" s="149" t="s">
        <v>516</v>
      </c>
      <c r="W69" s="149" t="s">
        <v>518</v>
      </c>
      <c r="X69" s="149" t="s">
        <v>542</v>
      </c>
      <c r="Y69" s="149" t="s">
        <v>354</v>
      </c>
      <c r="Z69" s="149" t="s">
        <v>519</v>
      </c>
      <c r="AA69" s="149" t="s">
        <v>676</v>
      </c>
      <c r="AB69" s="149" t="s">
        <v>677</v>
      </c>
      <c r="AC69" s="149" t="s">
        <v>529</v>
      </c>
      <c r="AD69" s="149" t="s">
        <v>570</v>
      </c>
      <c r="AE69" s="149" t="s">
        <v>516</v>
      </c>
      <c r="AF69" s="149" t="s">
        <v>350</v>
      </c>
    </row>
    <row r="70" spans="1:32">
      <c r="A70" s="149" t="s">
        <v>678</v>
      </c>
      <c r="B70" s="149" t="s">
        <v>509</v>
      </c>
      <c r="C70" s="149" t="s">
        <v>644</v>
      </c>
      <c r="D70" s="149" t="s">
        <v>679</v>
      </c>
      <c r="E70" s="149" t="s">
        <v>350</v>
      </c>
      <c r="F70" s="149" t="s">
        <v>350</v>
      </c>
      <c r="G70" s="149" t="s">
        <v>646</v>
      </c>
      <c r="H70" s="149">
        <v>63</v>
      </c>
      <c r="I70" s="149" t="s">
        <v>350</v>
      </c>
      <c r="J70" s="150">
        <v>995</v>
      </c>
      <c r="K70" s="149" t="s">
        <v>350</v>
      </c>
      <c r="L70" s="149" t="s">
        <v>680</v>
      </c>
      <c r="M70" s="149" t="s">
        <v>350</v>
      </c>
      <c r="N70" s="149" t="s">
        <v>350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350</v>
      </c>
      <c r="T70" s="149" t="s">
        <v>517</v>
      </c>
      <c r="U70" s="149" t="s">
        <v>350</v>
      </c>
      <c r="V70" s="149" t="s">
        <v>517</v>
      </c>
      <c r="W70" s="149" t="s">
        <v>350</v>
      </c>
      <c r="X70" s="149" t="s">
        <v>350</v>
      </c>
      <c r="Y70" s="149" t="s">
        <v>350</v>
      </c>
      <c r="Z70" s="149" t="s">
        <v>519</v>
      </c>
      <c r="AA70" s="149" t="s">
        <v>681</v>
      </c>
      <c r="AB70" s="149" t="s">
        <v>649</v>
      </c>
      <c r="AC70" s="149" t="s">
        <v>650</v>
      </c>
      <c r="AD70" s="149" t="s">
        <v>535</v>
      </c>
      <c r="AE70" s="149" t="s">
        <v>517</v>
      </c>
      <c r="AF70" s="149" t="s">
        <v>350</v>
      </c>
    </row>
    <row r="71" spans="1:32">
      <c r="A71" s="149" t="s">
        <v>682</v>
      </c>
      <c r="B71" s="149" t="s">
        <v>509</v>
      </c>
      <c r="C71" s="149" t="s">
        <v>510</v>
      </c>
      <c r="D71" s="149" t="s">
        <v>511</v>
      </c>
      <c r="E71" s="149" t="s">
        <v>628</v>
      </c>
      <c r="F71" s="149" t="s">
        <v>599</v>
      </c>
      <c r="G71" s="149" t="s">
        <v>243</v>
      </c>
      <c r="H71" s="149">
        <v>6</v>
      </c>
      <c r="I71" s="149" t="s">
        <v>350</v>
      </c>
      <c r="J71" s="150">
        <v>2082</v>
      </c>
      <c r="K71" s="149">
        <v>37</v>
      </c>
      <c r="L71" s="149" t="s">
        <v>514</v>
      </c>
      <c r="M71" s="149">
        <v>37</v>
      </c>
      <c r="N71" s="149" t="s">
        <v>515</v>
      </c>
      <c r="O71" s="150">
        <v>11515</v>
      </c>
      <c r="P71" s="150">
        <v>2164</v>
      </c>
      <c r="Q71" s="149" t="s">
        <v>350</v>
      </c>
      <c r="R71" s="150">
        <v>11515</v>
      </c>
      <c r="S71" s="151">
        <v>25.934684684684687</v>
      </c>
      <c r="T71" s="149" t="s">
        <v>517</v>
      </c>
      <c r="U71" s="149" t="s">
        <v>350</v>
      </c>
      <c r="V71" s="149" t="s">
        <v>517</v>
      </c>
      <c r="W71" s="149" t="s">
        <v>518</v>
      </c>
      <c r="X71" s="149" t="s">
        <v>622</v>
      </c>
      <c r="Y71" s="149" t="s">
        <v>354</v>
      </c>
      <c r="Z71" s="149" t="s">
        <v>519</v>
      </c>
      <c r="AA71" s="149" t="s">
        <v>603</v>
      </c>
      <c r="AB71" s="149" t="s">
        <v>539</v>
      </c>
      <c r="AC71" s="149" t="s">
        <v>529</v>
      </c>
      <c r="AD71" s="149" t="s">
        <v>523</v>
      </c>
      <c r="AE71" s="149" t="s">
        <v>516</v>
      </c>
      <c r="AF71" s="149" t="s">
        <v>350</v>
      </c>
    </row>
    <row r="72" spans="1:32">
      <c r="A72" s="149" t="s">
        <v>683</v>
      </c>
      <c r="B72" s="149" t="s">
        <v>509</v>
      </c>
      <c r="C72" s="149" t="s">
        <v>510</v>
      </c>
      <c r="D72" s="149" t="s">
        <v>511</v>
      </c>
      <c r="E72" s="149" t="s">
        <v>512</v>
      </c>
      <c r="F72" s="149" t="s">
        <v>513</v>
      </c>
      <c r="G72" s="149" t="s">
        <v>560</v>
      </c>
      <c r="H72" s="149">
        <v>34</v>
      </c>
      <c r="I72" s="149" t="s">
        <v>350</v>
      </c>
      <c r="J72" s="150">
        <v>1460.6666666666667</v>
      </c>
      <c r="K72" s="149">
        <v>19</v>
      </c>
      <c r="L72" s="149" t="s">
        <v>514</v>
      </c>
      <c r="M72" s="149">
        <v>19</v>
      </c>
      <c r="N72" s="149" t="s">
        <v>515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516</v>
      </c>
      <c r="U72" s="149">
        <v>6</v>
      </c>
      <c r="V72" s="149" t="s">
        <v>516</v>
      </c>
      <c r="W72" s="149" t="s">
        <v>518</v>
      </c>
      <c r="X72" s="149" t="s">
        <v>542</v>
      </c>
      <c r="Y72" s="149" t="s">
        <v>354</v>
      </c>
      <c r="Z72" s="149" t="s">
        <v>519</v>
      </c>
      <c r="AA72" s="149" t="s">
        <v>652</v>
      </c>
      <c r="AB72" s="149" t="s">
        <v>548</v>
      </c>
      <c r="AC72" s="149" t="s">
        <v>529</v>
      </c>
      <c r="AD72" s="149" t="s">
        <v>530</v>
      </c>
      <c r="AE72" s="149" t="s">
        <v>516</v>
      </c>
      <c r="AF72" s="149" t="s">
        <v>350</v>
      </c>
    </row>
    <row r="73" spans="1:32">
      <c r="A73" s="149" t="s">
        <v>684</v>
      </c>
      <c r="B73" s="149" t="s">
        <v>509</v>
      </c>
      <c r="C73" s="149" t="s">
        <v>510</v>
      </c>
      <c r="D73" s="149" t="s">
        <v>511</v>
      </c>
      <c r="E73" s="149" t="s">
        <v>512</v>
      </c>
      <c r="F73" s="149" t="s">
        <v>513</v>
      </c>
      <c r="G73" s="149" t="s">
        <v>207</v>
      </c>
      <c r="H73" s="149">
        <v>12</v>
      </c>
      <c r="I73" s="149" t="s">
        <v>350</v>
      </c>
      <c r="J73" s="150">
        <v>1231.6666666666667</v>
      </c>
      <c r="K73" s="149">
        <v>28</v>
      </c>
      <c r="L73" s="149" t="s">
        <v>514</v>
      </c>
      <c r="M73" s="149">
        <v>28</v>
      </c>
      <c r="N73" s="149" t="s">
        <v>515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517</v>
      </c>
      <c r="U73" s="149" t="s">
        <v>350</v>
      </c>
      <c r="V73" s="149" t="s">
        <v>517</v>
      </c>
      <c r="W73" s="149" t="s">
        <v>518</v>
      </c>
      <c r="X73" s="149" t="s">
        <v>542</v>
      </c>
      <c r="Y73" s="149" t="s">
        <v>366</v>
      </c>
      <c r="Z73" s="149" t="s">
        <v>519</v>
      </c>
      <c r="AA73" s="149" t="s">
        <v>655</v>
      </c>
      <c r="AB73" s="149" t="s">
        <v>558</v>
      </c>
      <c r="AC73" s="149" t="s">
        <v>545</v>
      </c>
      <c r="AD73" s="149" t="s">
        <v>535</v>
      </c>
      <c r="AE73" s="149" t="s">
        <v>516</v>
      </c>
      <c r="AF73" s="149" t="s">
        <v>350</v>
      </c>
    </row>
    <row r="74" spans="1:32">
      <c r="A74" s="149" t="s">
        <v>685</v>
      </c>
      <c r="B74" s="149" t="s">
        <v>509</v>
      </c>
      <c r="C74" s="149" t="s">
        <v>510</v>
      </c>
      <c r="D74" s="149" t="s">
        <v>511</v>
      </c>
      <c r="E74" s="149" t="s">
        <v>512</v>
      </c>
      <c r="F74" s="149" t="s">
        <v>513</v>
      </c>
      <c r="G74" s="149" t="s">
        <v>200</v>
      </c>
      <c r="H74" s="149">
        <v>19</v>
      </c>
      <c r="I74" s="149" t="s">
        <v>350</v>
      </c>
      <c r="J74" s="150">
        <v>1125</v>
      </c>
      <c r="K74" s="149">
        <v>13</v>
      </c>
      <c r="L74" s="149" t="s">
        <v>514</v>
      </c>
      <c r="M74" s="149">
        <v>13</v>
      </c>
      <c r="N74" s="149" t="s">
        <v>515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517</v>
      </c>
      <c r="U74" s="149" t="s">
        <v>350</v>
      </c>
      <c r="V74" s="149" t="s">
        <v>517</v>
      </c>
      <c r="W74" s="149" t="s">
        <v>518</v>
      </c>
      <c r="X74" s="149" t="s">
        <v>552</v>
      </c>
      <c r="Y74" s="149" t="s">
        <v>350</v>
      </c>
      <c r="Z74" s="149" t="s">
        <v>519</v>
      </c>
      <c r="AA74" s="149" t="s">
        <v>612</v>
      </c>
      <c r="AB74" s="149" t="s">
        <v>539</v>
      </c>
      <c r="AC74" s="149" t="s">
        <v>529</v>
      </c>
      <c r="AD74" s="149" t="s">
        <v>523</v>
      </c>
      <c r="AE74" s="149" t="s">
        <v>516</v>
      </c>
      <c r="AF74" s="149" t="s">
        <v>350</v>
      </c>
    </row>
    <row r="75" spans="1:32">
      <c r="A75" s="149" t="s">
        <v>686</v>
      </c>
      <c r="B75" s="149" t="s">
        <v>509</v>
      </c>
      <c r="C75" s="149" t="s">
        <v>510</v>
      </c>
      <c r="D75" s="149" t="s">
        <v>511</v>
      </c>
      <c r="E75" s="149" t="s">
        <v>512</v>
      </c>
      <c r="F75" s="149" t="s">
        <v>513</v>
      </c>
      <c r="G75" s="149" t="s">
        <v>243</v>
      </c>
      <c r="H75" s="149">
        <v>6</v>
      </c>
      <c r="I75" s="149" t="s">
        <v>350</v>
      </c>
      <c r="J75" s="150">
        <v>1696</v>
      </c>
      <c r="K75" s="149">
        <v>14</v>
      </c>
      <c r="L75" s="149" t="s">
        <v>514</v>
      </c>
      <c r="M75" s="149">
        <v>14</v>
      </c>
      <c r="N75" s="149" t="s">
        <v>515</v>
      </c>
      <c r="O75" s="150">
        <v>10779</v>
      </c>
      <c r="P75" s="150">
        <v>1696</v>
      </c>
      <c r="Q75" s="149" t="s">
        <v>350</v>
      </c>
      <c r="R75" s="150">
        <v>10779</v>
      </c>
      <c r="S75" s="151">
        <v>64.160714285714292</v>
      </c>
      <c r="T75" s="149" t="s">
        <v>516</v>
      </c>
      <c r="U75" s="149" t="s">
        <v>350</v>
      </c>
      <c r="V75" s="149" t="s">
        <v>517</v>
      </c>
      <c r="W75" s="149" t="s">
        <v>518</v>
      </c>
      <c r="X75" s="149" t="s">
        <v>526</v>
      </c>
      <c r="Y75" s="149" t="s">
        <v>354</v>
      </c>
      <c r="Z75" s="149" t="s">
        <v>519</v>
      </c>
      <c r="AA75" s="149" t="s">
        <v>660</v>
      </c>
      <c r="AB75" s="149" t="s">
        <v>660</v>
      </c>
      <c r="AC75" s="149" t="s">
        <v>545</v>
      </c>
      <c r="AD75" s="149" t="s">
        <v>523</v>
      </c>
      <c r="AE75" s="149" t="s">
        <v>516</v>
      </c>
      <c r="AF75" s="149" t="s">
        <v>350</v>
      </c>
    </row>
    <row r="76" spans="1:32">
      <c r="A76" s="149" t="s">
        <v>687</v>
      </c>
      <c r="B76" s="149" t="s">
        <v>509</v>
      </c>
      <c r="C76" s="149" t="s">
        <v>510</v>
      </c>
      <c r="D76" s="149" t="s">
        <v>511</v>
      </c>
      <c r="E76" s="149" t="s">
        <v>512</v>
      </c>
      <c r="F76" s="149" t="s">
        <v>513</v>
      </c>
      <c r="G76" s="149" t="s">
        <v>600</v>
      </c>
      <c r="H76" s="149">
        <v>32</v>
      </c>
      <c r="I76" s="149" t="s">
        <v>350</v>
      </c>
      <c r="J76" s="150">
        <v>855</v>
      </c>
      <c r="K76" s="149">
        <v>9</v>
      </c>
      <c r="L76" s="149" t="s">
        <v>514</v>
      </c>
      <c r="M76" s="149">
        <v>9</v>
      </c>
      <c r="N76" s="149" t="s">
        <v>515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516</v>
      </c>
      <c r="U76" s="149">
        <v>11</v>
      </c>
      <c r="V76" s="149" t="s">
        <v>516</v>
      </c>
      <c r="W76" s="149" t="s">
        <v>518</v>
      </c>
      <c r="X76" s="149" t="s">
        <v>622</v>
      </c>
      <c r="Y76" s="149" t="s">
        <v>354</v>
      </c>
      <c r="Z76" s="149" t="s">
        <v>519</v>
      </c>
      <c r="AA76" s="149" t="s">
        <v>652</v>
      </c>
      <c r="AB76" s="149" t="s">
        <v>548</v>
      </c>
      <c r="AC76" s="149" t="s">
        <v>529</v>
      </c>
      <c r="AD76" s="149" t="s">
        <v>530</v>
      </c>
      <c r="AE76" s="149" t="s">
        <v>516</v>
      </c>
      <c r="AF76" s="149" t="s">
        <v>350</v>
      </c>
    </row>
    <row r="77" spans="1:32">
      <c r="A77" s="149" t="s">
        <v>688</v>
      </c>
      <c r="B77" s="149" t="s">
        <v>509</v>
      </c>
      <c r="C77" s="149" t="s">
        <v>510</v>
      </c>
      <c r="D77" s="149" t="s">
        <v>511</v>
      </c>
      <c r="E77" s="149" t="s">
        <v>512</v>
      </c>
      <c r="F77" s="149" t="s">
        <v>513</v>
      </c>
      <c r="G77" s="149" t="s">
        <v>600</v>
      </c>
      <c r="H77" s="149">
        <v>32</v>
      </c>
      <c r="I77" s="149" t="s">
        <v>350</v>
      </c>
      <c r="J77" s="150">
        <v>1100</v>
      </c>
      <c r="K77" s="149">
        <v>15</v>
      </c>
      <c r="L77" s="149" t="s">
        <v>514</v>
      </c>
      <c r="M77" s="149">
        <v>15</v>
      </c>
      <c r="N77" s="149" t="s">
        <v>515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517</v>
      </c>
      <c r="U77" s="149" t="s">
        <v>350</v>
      </c>
      <c r="V77" s="149" t="s">
        <v>517</v>
      </c>
      <c r="W77" s="149" t="s">
        <v>525</v>
      </c>
      <c r="X77" s="149" t="s">
        <v>542</v>
      </c>
      <c r="Y77" s="149" t="s">
        <v>350</v>
      </c>
      <c r="Z77" s="149" t="s">
        <v>519</v>
      </c>
      <c r="AA77" s="149" t="s">
        <v>527</v>
      </c>
      <c r="AB77" s="149" t="s">
        <v>528</v>
      </c>
      <c r="AC77" s="149" t="s">
        <v>529</v>
      </c>
      <c r="AD77" s="149" t="s">
        <v>530</v>
      </c>
      <c r="AE77" s="149" t="s">
        <v>517</v>
      </c>
      <c r="AF77" s="149" t="s">
        <v>350</v>
      </c>
    </row>
    <row r="78" spans="1:32">
      <c r="A78" s="149" t="s">
        <v>689</v>
      </c>
      <c r="B78" s="149" t="s">
        <v>509</v>
      </c>
      <c r="C78" s="149" t="s">
        <v>690</v>
      </c>
      <c r="D78" s="149" t="s">
        <v>691</v>
      </c>
      <c r="E78" s="149" t="s">
        <v>350</v>
      </c>
      <c r="F78" s="149" t="s">
        <v>350</v>
      </c>
      <c r="G78" s="149" t="s">
        <v>200</v>
      </c>
      <c r="H78" s="149">
        <v>19</v>
      </c>
      <c r="I78" s="149" t="s">
        <v>350</v>
      </c>
      <c r="J78" s="150">
        <v>828.66666666666663</v>
      </c>
      <c r="K78" s="149">
        <v>14</v>
      </c>
      <c r="L78" s="149" t="s">
        <v>514</v>
      </c>
      <c r="M78" s="149">
        <v>14</v>
      </c>
      <c r="N78" s="149" t="s">
        <v>515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517</v>
      </c>
      <c r="U78" s="149" t="s">
        <v>350</v>
      </c>
      <c r="V78" s="149" t="s">
        <v>517</v>
      </c>
      <c r="W78" s="149" t="s">
        <v>350</v>
      </c>
      <c r="X78" s="149" t="s">
        <v>542</v>
      </c>
      <c r="Y78" s="149" t="s">
        <v>350</v>
      </c>
      <c r="Z78" s="149" t="s">
        <v>607</v>
      </c>
      <c r="AA78" s="149" t="s">
        <v>692</v>
      </c>
      <c r="AB78" s="149" t="s">
        <v>693</v>
      </c>
      <c r="AC78" s="149" t="s">
        <v>650</v>
      </c>
      <c r="AD78" s="149" t="s">
        <v>694</v>
      </c>
      <c r="AE78" s="149" t="s">
        <v>517</v>
      </c>
      <c r="AF78" s="149" t="s">
        <v>350</v>
      </c>
    </row>
    <row r="79" spans="1:32">
      <c r="A79" s="149" t="s">
        <v>695</v>
      </c>
      <c r="B79" s="149" t="s">
        <v>574</v>
      </c>
      <c r="C79" s="149" t="s">
        <v>510</v>
      </c>
      <c r="D79" s="149" t="s">
        <v>511</v>
      </c>
      <c r="E79" s="149" t="s">
        <v>512</v>
      </c>
      <c r="F79" s="149" t="s">
        <v>513</v>
      </c>
      <c r="G79" s="149" t="s">
        <v>133</v>
      </c>
      <c r="H79" s="149">
        <v>20</v>
      </c>
      <c r="I79" s="149" t="s">
        <v>350</v>
      </c>
      <c r="J79" s="150">
        <v>1450</v>
      </c>
      <c r="K79" s="149">
        <v>13</v>
      </c>
      <c r="L79" s="149" t="s">
        <v>575</v>
      </c>
      <c r="M79" s="149">
        <v>0</v>
      </c>
      <c r="N79" s="149" t="s">
        <v>576</v>
      </c>
      <c r="O79" s="150">
        <v>10555</v>
      </c>
      <c r="P79" s="149" t="s">
        <v>350</v>
      </c>
      <c r="Q79" s="150">
        <v>14635</v>
      </c>
      <c r="R79" s="150">
        <v>4350</v>
      </c>
      <c r="S79" s="151">
        <v>67.660256410256409</v>
      </c>
      <c r="T79" s="149" t="s">
        <v>517</v>
      </c>
      <c r="U79" s="149" t="s">
        <v>350</v>
      </c>
      <c r="V79" s="149" t="s">
        <v>517</v>
      </c>
      <c r="W79" s="149" t="s">
        <v>350</v>
      </c>
      <c r="X79" s="149" t="s">
        <v>350</v>
      </c>
      <c r="Y79" s="149" t="s">
        <v>350</v>
      </c>
      <c r="Z79" s="149" t="s">
        <v>350</v>
      </c>
      <c r="AA79" s="149" t="s">
        <v>603</v>
      </c>
      <c r="AB79" s="149" t="s">
        <v>539</v>
      </c>
      <c r="AC79" s="149" t="s">
        <v>350</v>
      </c>
      <c r="AD79" s="149" t="s">
        <v>350</v>
      </c>
      <c r="AE79" s="149" t="s">
        <v>517</v>
      </c>
      <c r="AF79" s="149" t="s">
        <v>350</v>
      </c>
    </row>
    <row r="80" spans="1:32">
      <c r="A80" s="149" t="s">
        <v>696</v>
      </c>
      <c r="B80" s="149" t="s">
        <v>509</v>
      </c>
      <c r="C80" s="149" t="s">
        <v>510</v>
      </c>
      <c r="D80" s="149" t="s">
        <v>511</v>
      </c>
      <c r="E80" s="149" t="s">
        <v>619</v>
      </c>
      <c r="F80" s="149" t="s">
        <v>606</v>
      </c>
      <c r="G80" s="149" t="s">
        <v>211</v>
      </c>
      <c r="H80" s="149">
        <v>8</v>
      </c>
      <c r="I80" s="149" t="s">
        <v>350</v>
      </c>
      <c r="J80" s="150">
        <v>1280</v>
      </c>
      <c r="K80" s="149">
        <v>45</v>
      </c>
      <c r="L80" s="149" t="s">
        <v>514</v>
      </c>
      <c r="M80" s="149">
        <v>45</v>
      </c>
      <c r="N80" s="149" t="s">
        <v>515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517</v>
      </c>
      <c r="U80" s="149" t="s">
        <v>350</v>
      </c>
      <c r="V80" s="149" t="s">
        <v>517</v>
      </c>
      <c r="W80" s="149" t="s">
        <v>518</v>
      </c>
      <c r="X80" s="149" t="s">
        <v>526</v>
      </c>
      <c r="Y80" s="149" t="s">
        <v>350</v>
      </c>
      <c r="Z80" s="149" t="s">
        <v>519</v>
      </c>
      <c r="AA80" s="149" t="s">
        <v>612</v>
      </c>
      <c r="AB80" s="149" t="s">
        <v>539</v>
      </c>
      <c r="AC80" s="149" t="s">
        <v>529</v>
      </c>
      <c r="AD80" s="149" t="s">
        <v>523</v>
      </c>
      <c r="AE80" s="149" t="s">
        <v>516</v>
      </c>
      <c r="AF80" s="149" t="s">
        <v>350</v>
      </c>
    </row>
    <row r="81" spans="1:32">
      <c r="A81" s="149" t="s">
        <v>697</v>
      </c>
      <c r="B81" s="149" t="s">
        <v>509</v>
      </c>
      <c r="C81" s="149" t="s">
        <v>510</v>
      </c>
      <c r="D81" s="149" t="s">
        <v>511</v>
      </c>
      <c r="E81" s="149" t="s">
        <v>512</v>
      </c>
      <c r="F81" s="149" t="s">
        <v>513</v>
      </c>
      <c r="G81" s="149" t="s">
        <v>122</v>
      </c>
      <c r="H81" s="149">
        <v>31</v>
      </c>
      <c r="I81" s="149" t="s">
        <v>350</v>
      </c>
      <c r="J81" s="150">
        <v>1115</v>
      </c>
      <c r="K81" s="149">
        <v>14</v>
      </c>
      <c r="L81" s="149" t="s">
        <v>514</v>
      </c>
      <c r="M81" s="149">
        <v>14</v>
      </c>
      <c r="N81" s="149" t="s">
        <v>515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517</v>
      </c>
      <c r="U81" s="149" t="s">
        <v>350</v>
      </c>
      <c r="V81" s="149" t="s">
        <v>517</v>
      </c>
      <c r="W81" s="149" t="s">
        <v>518</v>
      </c>
      <c r="X81" s="149" t="s">
        <v>526</v>
      </c>
      <c r="Y81" s="149" t="s">
        <v>350</v>
      </c>
      <c r="Z81" s="149" t="s">
        <v>519</v>
      </c>
      <c r="AA81" s="149" t="s">
        <v>596</v>
      </c>
      <c r="AB81" s="149" t="s">
        <v>593</v>
      </c>
      <c r="AC81" s="149" t="s">
        <v>522</v>
      </c>
      <c r="AD81" s="149" t="s">
        <v>535</v>
      </c>
      <c r="AE81" s="149" t="s">
        <v>516</v>
      </c>
      <c r="AF81" s="149" t="s">
        <v>350</v>
      </c>
    </row>
    <row r="82" spans="1:32">
      <c r="A82" s="149" t="s">
        <v>698</v>
      </c>
      <c r="B82" s="149" t="s">
        <v>574</v>
      </c>
      <c r="C82" s="149" t="s">
        <v>669</v>
      </c>
      <c r="D82" s="149" t="s">
        <v>350</v>
      </c>
      <c r="E82" s="149" t="s">
        <v>350</v>
      </c>
      <c r="F82" s="149" t="s">
        <v>350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350</v>
      </c>
      <c r="L82" s="149" t="s">
        <v>647</v>
      </c>
      <c r="M82" s="149" t="s">
        <v>350</v>
      </c>
      <c r="N82" s="149" t="s">
        <v>350</v>
      </c>
      <c r="O82" s="150">
        <v>10240</v>
      </c>
      <c r="P82" s="149" t="s">
        <v>350</v>
      </c>
      <c r="Q82" s="150">
        <v>16573.55</v>
      </c>
      <c r="R82" s="150">
        <v>2485</v>
      </c>
      <c r="S82" s="149" t="s">
        <v>350</v>
      </c>
      <c r="T82" s="149" t="s">
        <v>350</v>
      </c>
      <c r="U82" s="149" t="s">
        <v>350</v>
      </c>
      <c r="V82" s="149" t="s">
        <v>350</v>
      </c>
      <c r="W82" s="149" t="s">
        <v>350</v>
      </c>
      <c r="X82" s="149" t="s">
        <v>350</v>
      </c>
      <c r="Y82" s="149" t="s">
        <v>350</v>
      </c>
      <c r="Z82" s="149" t="s">
        <v>350</v>
      </c>
      <c r="AA82" s="149" t="s">
        <v>350</v>
      </c>
      <c r="AB82" s="149" t="s">
        <v>350</v>
      </c>
      <c r="AC82" s="149" t="s">
        <v>350</v>
      </c>
      <c r="AD82" s="149" t="s">
        <v>350</v>
      </c>
      <c r="AE82" s="149" t="s">
        <v>350</v>
      </c>
      <c r="AF82" s="149" t="s">
        <v>517</v>
      </c>
    </row>
    <row r="83" spans="1:32">
      <c r="A83" s="149" t="s">
        <v>699</v>
      </c>
      <c r="B83" s="149" t="s">
        <v>509</v>
      </c>
      <c r="C83" s="149" t="s">
        <v>510</v>
      </c>
      <c r="D83" s="149" t="s">
        <v>511</v>
      </c>
      <c r="E83" s="149" t="s">
        <v>512</v>
      </c>
      <c r="F83" s="149" t="s">
        <v>513</v>
      </c>
      <c r="G83" s="149" t="s">
        <v>122</v>
      </c>
      <c r="H83" s="149">
        <v>31</v>
      </c>
      <c r="I83" s="149" t="s">
        <v>350</v>
      </c>
      <c r="J83" s="150">
        <v>971.33333333333337</v>
      </c>
      <c r="K83" s="149">
        <v>13</v>
      </c>
      <c r="L83" s="149" t="s">
        <v>514</v>
      </c>
      <c r="M83" s="149">
        <v>13</v>
      </c>
      <c r="N83" s="149" t="s">
        <v>515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516</v>
      </c>
      <c r="U83" s="149">
        <v>1</v>
      </c>
      <c r="V83" s="149" t="s">
        <v>517</v>
      </c>
      <c r="W83" s="149" t="s">
        <v>518</v>
      </c>
      <c r="X83" s="149" t="s">
        <v>526</v>
      </c>
      <c r="Y83" s="149" t="s">
        <v>350</v>
      </c>
      <c r="Z83" s="149" t="s">
        <v>519</v>
      </c>
      <c r="AA83" s="149" t="s">
        <v>601</v>
      </c>
      <c r="AB83" s="149" t="s">
        <v>593</v>
      </c>
      <c r="AC83" s="149" t="s">
        <v>522</v>
      </c>
      <c r="AD83" s="149" t="s">
        <v>535</v>
      </c>
      <c r="AE83" s="149" t="s">
        <v>516</v>
      </c>
      <c r="AF83" s="149" t="s">
        <v>350</v>
      </c>
    </row>
    <row r="84" spans="1:32">
      <c r="A84" s="149" t="s">
        <v>700</v>
      </c>
      <c r="B84" s="149" t="s">
        <v>574</v>
      </c>
      <c r="C84" s="149" t="s">
        <v>644</v>
      </c>
      <c r="D84" s="149" t="s">
        <v>701</v>
      </c>
      <c r="E84" s="149" t="s">
        <v>350</v>
      </c>
      <c r="F84" s="149" t="s">
        <v>350</v>
      </c>
      <c r="G84" s="149" t="s">
        <v>702</v>
      </c>
      <c r="H84" s="149">
        <v>45</v>
      </c>
      <c r="I84" s="149" t="s">
        <v>634</v>
      </c>
      <c r="J84" s="150">
        <v>850</v>
      </c>
      <c r="K84" s="149" t="s">
        <v>350</v>
      </c>
      <c r="L84" s="149" t="s">
        <v>647</v>
      </c>
      <c r="M84" s="149" t="s">
        <v>350</v>
      </c>
      <c r="N84" s="149" t="s">
        <v>350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350</v>
      </c>
      <c r="T84" s="149" t="s">
        <v>517</v>
      </c>
      <c r="U84" s="149" t="s">
        <v>350</v>
      </c>
      <c r="V84" s="149" t="s">
        <v>517</v>
      </c>
      <c r="W84" s="149" t="s">
        <v>350</v>
      </c>
      <c r="X84" s="149" t="s">
        <v>350</v>
      </c>
      <c r="Y84" s="149" t="s">
        <v>350</v>
      </c>
      <c r="Z84" s="149" t="s">
        <v>607</v>
      </c>
      <c r="AA84" s="149" t="s">
        <v>681</v>
      </c>
      <c r="AB84" s="149" t="s">
        <v>649</v>
      </c>
      <c r="AC84" s="149" t="s">
        <v>650</v>
      </c>
      <c r="AD84" s="149" t="s">
        <v>535</v>
      </c>
      <c r="AE84" s="149" t="s">
        <v>517</v>
      </c>
      <c r="AF84" s="149" t="s">
        <v>517</v>
      </c>
    </row>
    <row r="85" spans="1:32">
      <c r="A85" s="149" t="s">
        <v>703</v>
      </c>
      <c r="B85" s="149" t="s">
        <v>509</v>
      </c>
      <c r="C85" s="149" t="s">
        <v>510</v>
      </c>
      <c r="D85" s="149" t="s">
        <v>511</v>
      </c>
      <c r="E85" s="149" t="s">
        <v>512</v>
      </c>
      <c r="F85" s="149" t="s">
        <v>513</v>
      </c>
      <c r="G85" s="149" t="s">
        <v>704</v>
      </c>
      <c r="H85" s="149">
        <v>39</v>
      </c>
      <c r="I85" s="149" t="s">
        <v>350</v>
      </c>
      <c r="J85" s="150">
        <v>1038</v>
      </c>
      <c r="K85" s="149">
        <v>11</v>
      </c>
      <c r="L85" s="149" t="s">
        <v>514</v>
      </c>
      <c r="M85" s="149">
        <v>11</v>
      </c>
      <c r="N85" s="149" t="s">
        <v>515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517</v>
      </c>
      <c r="U85" s="149" t="s">
        <v>350</v>
      </c>
      <c r="V85" s="149" t="s">
        <v>516</v>
      </c>
      <c r="W85" s="149" t="s">
        <v>525</v>
      </c>
      <c r="X85" s="149" t="s">
        <v>622</v>
      </c>
      <c r="Y85" s="149" t="s">
        <v>366</v>
      </c>
      <c r="Z85" s="149" t="s">
        <v>519</v>
      </c>
      <c r="AA85" s="149" t="s">
        <v>596</v>
      </c>
      <c r="AB85" s="149" t="s">
        <v>593</v>
      </c>
      <c r="AC85" s="149" t="s">
        <v>522</v>
      </c>
      <c r="AD85" s="149" t="s">
        <v>535</v>
      </c>
      <c r="AE85" s="149" t="s">
        <v>517</v>
      </c>
      <c r="AF85" s="149" t="s">
        <v>350</v>
      </c>
    </row>
    <row r="86" spans="1:32">
      <c r="A86" s="149" t="s">
        <v>705</v>
      </c>
      <c r="B86" s="149" t="s">
        <v>509</v>
      </c>
      <c r="C86" s="149" t="s">
        <v>510</v>
      </c>
      <c r="D86" s="149" t="s">
        <v>511</v>
      </c>
      <c r="E86" s="149" t="s">
        <v>619</v>
      </c>
      <c r="F86" s="149" t="s">
        <v>599</v>
      </c>
      <c r="G86" s="149" t="s">
        <v>133</v>
      </c>
      <c r="H86" s="149">
        <v>20</v>
      </c>
      <c r="I86" s="149" t="s">
        <v>350</v>
      </c>
      <c r="J86" s="150">
        <v>1069.5</v>
      </c>
      <c r="K86" s="149">
        <v>21</v>
      </c>
      <c r="L86" s="149" t="s">
        <v>514</v>
      </c>
      <c r="M86" s="149">
        <v>21</v>
      </c>
      <c r="N86" s="149" t="s">
        <v>515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517</v>
      </c>
      <c r="U86" s="149" t="s">
        <v>350</v>
      </c>
      <c r="V86" s="149" t="s">
        <v>517</v>
      </c>
      <c r="W86" s="149" t="s">
        <v>518</v>
      </c>
      <c r="X86" s="149" t="s">
        <v>622</v>
      </c>
      <c r="Y86" s="149" t="s">
        <v>350</v>
      </c>
      <c r="Z86" s="149" t="s">
        <v>519</v>
      </c>
      <c r="AA86" s="149" t="s">
        <v>538</v>
      </c>
      <c r="AB86" s="149" t="s">
        <v>539</v>
      </c>
      <c r="AC86" s="149" t="s">
        <v>529</v>
      </c>
      <c r="AD86" s="149" t="s">
        <v>523</v>
      </c>
      <c r="AE86" s="149" t="s">
        <v>516</v>
      </c>
      <c r="AF86" s="149" t="s">
        <v>350</v>
      </c>
    </row>
    <row r="87" spans="1:32">
      <c r="A87" s="149" t="s">
        <v>706</v>
      </c>
      <c r="B87" s="149" t="s">
        <v>509</v>
      </c>
      <c r="C87" s="149" t="s">
        <v>510</v>
      </c>
      <c r="D87" s="149" t="s">
        <v>511</v>
      </c>
      <c r="E87" s="149" t="s">
        <v>512</v>
      </c>
      <c r="F87" s="149" t="s">
        <v>513</v>
      </c>
      <c r="G87" s="149" t="s">
        <v>202</v>
      </c>
      <c r="H87" s="149">
        <v>17</v>
      </c>
      <c r="I87" s="149" t="s">
        <v>350</v>
      </c>
      <c r="J87" s="150">
        <v>1105.6666666666667</v>
      </c>
      <c r="K87" s="149">
        <v>19</v>
      </c>
      <c r="L87" s="149" t="s">
        <v>514</v>
      </c>
      <c r="M87" s="149">
        <v>19</v>
      </c>
      <c r="N87" s="149" t="s">
        <v>515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517</v>
      </c>
      <c r="U87" s="149" t="s">
        <v>350</v>
      </c>
      <c r="V87" s="149" t="s">
        <v>517</v>
      </c>
      <c r="W87" s="149" t="s">
        <v>518</v>
      </c>
      <c r="X87" s="149" t="s">
        <v>526</v>
      </c>
      <c r="Y87" s="149" t="s">
        <v>350</v>
      </c>
      <c r="Z87" s="149" t="s">
        <v>519</v>
      </c>
      <c r="AA87" s="149" t="s">
        <v>543</v>
      </c>
      <c r="AB87" s="149" t="s">
        <v>544</v>
      </c>
      <c r="AC87" s="149" t="s">
        <v>545</v>
      </c>
      <c r="AD87" s="149" t="s">
        <v>530</v>
      </c>
      <c r="AE87" s="149" t="s">
        <v>516</v>
      </c>
      <c r="AF87" s="149" t="s">
        <v>350</v>
      </c>
    </row>
    <row r="88" spans="1:32">
      <c r="A88" s="149" t="s">
        <v>707</v>
      </c>
      <c r="B88" s="149" t="s">
        <v>509</v>
      </c>
      <c r="C88" s="149" t="s">
        <v>510</v>
      </c>
      <c r="D88" s="149" t="s">
        <v>511</v>
      </c>
      <c r="E88" s="149" t="s">
        <v>512</v>
      </c>
      <c r="F88" s="149" t="s">
        <v>513</v>
      </c>
      <c r="G88" s="149" t="s">
        <v>203</v>
      </c>
      <c r="H88" s="149">
        <v>16</v>
      </c>
      <c r="I88" s="149" t="s">
        <v>350</v>
      </c>
      <c r="J88" s="150">
        <v>1076.6666666666667</v>
      </c>
      <c r="K88" s="149">
        <v>19</v>
      </c>
      <c r="L88" s="149" t="s">
        <v>514</v>
      </c>
      <c r="M88" s="149">
        <v>19</v>
      </c>
      <c r="N88" s="149" t="s">
        <v>515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517</v>
      </c>
      <c r="U88" s="149" t="s">
        <v>350</v>
      </c>
      <c r="V88" s="149" t="s">
        <v>517</v>
      </c>
      <c r="W88" s="149" t="s">
        <v>525</v>
      </c>
      <c r="X88" s="149" t="s">
        <v>542</v>
      </c>
      <c r="Y88" s="149" t="s">
        <v>350</v>
      </c>
      <c r="Z88" s="149" t="s">
        <v>519</v>
      </c>
      <c r="AA88" s="149" t="s">
        <v>620</v>
      </c>
      <c r="AB88" s="149" t="s">
        <v>544</v>
      </c>
      <c r="AC88" s="149" t="s">
        <v>545</v>
      </c>
      <c r="AD88" s="149" t="s">
        <v>530</v>
      </c>
      <c r="AE88" s="149" t="s">
        <v>517</v>
      </c>
      <c r="AF88" s="149" t="s">
        <v>350</v>
      </c>
    </row>
    <row r="89" spans="1:32">
      <c r="A89" s="149" t="s">
        <v>708</v>
      </c>
      <c r="B89" s="149" t="s">
        <v>509</v>
      </c>
      <c r="C89" s="149" t="s">
        <v>510</v>
      </c>
      <c r="D89" s="149" t="s">
        <v>511</v>
      </c>
      <c r="E89" s="149" t="s">
        <v>512</v>
      </c>
      <c r="F89" s="149" t="s">
        <v>513</v>
      </c>
      <c r="G89" s="149" t="s">
        <v>210</v>
      </c>
      <c r="H89" s="149">
        <v>9</v>
      </c>
      <c r="I89" s="149" t="s">
        <v>350</v>
      </c>
      <c r="J89" s="150">
        <v>955</v>
      </c>
      <c r="K89" s="149">
        <v>9</v>
      </c>
      <c r="L89" s="149" t="s">
        <v>567</v>
      </c>
      <c r="M89" s="149" t="s">
        <v>350</v>
      </c>
      <c r="N89" s="149" t="s">
        <v>350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517</v>
      </c>
      <c r="U89" s="149" t="s">
        <v>350</v>
      </c>
      <c r="V89" s="149" t="s">
        <v>516</v>
      </c>
      <c r="W89" s="149" t="s">
        <v>525</v>
      </c>
      <c r="X89" s="149" t="s">
        <v>526</v>
      </c>
      <c r="Y89" s="149" t="s">
        <v>366</v>
      </c>
      <c r="Z89" s="149" t="s">
        <v>519</v>
      </c>
      <c r="AA89" s="149" t="s">
        <v>550</v>
      </c>
      <c r="AB89" s="149" t="s">
        <v>544</v>
      </c>
      <c r="AC89" s="149" t="s">
        <v>545</v>
      </c>
      <c r="AD89" s="149" t="s">
        <v>530</v>
      </c>
      <c r="AE89" s="149" t="s">
        <v>517</v>
      </c>
      <c r="AF89" s="149" t="s">
        <v>350</v>
      </c>
    </row>
    <row r="90" spans="1:32">
      <c r="A90" s="149" t="s">
        <v>709</v>
      </c>
      <c r="B90" s="149" t="s">
        <v>509</v>
      </c>
      <c r="C90" s="149" t="s">
        <v>510</v>
      </c>
      <c r="D90" s="149" t="s">
        <v>511</v>
      </c>
      <c r="E90" s="149" t="s">
        <v>512</v>
      </c>
      <c r="F90" s="149" t="s">
        <v>599</v>
      </c>
      <c r="G90" s="149" t="s">
        <v>203</v>
      </c>
      <c r="H90" s="149">
        <v>16</v>
      </c>
      <c r="I90" s="149" t="s">
        <v>350</v>
      </c>
      <c r="J90" s="150">
        <v>922</v>
      </c>
      <c r="K90" s="149">
        <v>8</v>
      </c>
      <c r="L90" s="149" t="s">
        <v>567</v>
      </c>
      <c r="M90" s="149" t="s">
        <v>350</v>
      </c>
      <c r="N90" s="149" t="s">
        <v>350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517</v>
      </c>
      <c r="U90" s="149" t="s">
        <v>350</v>
      </c>
      <c r="V90" s="149" t="s">
        <v>517</v>
      </c>
      <c r="W90" s="149" t="s">
        <v>518</v>
      </c>
      <c r="X90" s="149" t="s">
        <v>542</v>
      </c>
      <c r="Y90" s="149" t="s">
        <v>350</v>
      </c>
      <c r="Z90" s="149" t="s">
        <v>519</v>
      </c>
      <c r="AA90" s="149" t="s">
        <v>543</v>
      </c>
      <c r="AB90" s="149" t="s">
        <v>544</v>
      </c>
      <c r="AC90" s="149" t="s">
        <v>545</v>
      </c>
      <c r="AD90" s="149" t="s">
        <v>530</v>
      </c>
      <c r="AE90" s="149" t="s">
        <v>516</v>
      </c>
      <c r="AF90" s="149" t="s">
        <v>350</v>
      </c>
    </row>
    <row r="91" spans="1:32">
      <c r="A91" s="149" t="s">
        <v>710</v>
      </c>
      <c r="B91" s="149" t="s">
        <v>509</v>
      </c>
      <c r="C91" s="149" t="s">
        <v>510</v>
      </c>
      <c r="D91" s="149" t="s">
        <v>511</v>
      </c>
      <c r="E91" s="149" t="s">
        <v>512</v>
      </c>
      <c r="F91" s="149" t="s">
        <v>599</v>
      </c>
      <c r="G91" s="149" t="s">
        <v>206</v>
      </c>
      <c r="H91" s="149">
        <v>13</v>
      </c>
      <c r="I91" s="149" t="s">
        <v>350</v>
      </c>
      <c r="J91" s="150">
        <v>1284</v>
      </c>
      <c r="K91" s="149">
        <v>11</v>
      </c>
      <c r="L91" s="149" t="s">
        <v>567</v>
      </c>
      <c r="M91" s="149" t="s">
        <v>350</v>
      </c>
      <c r="N91" s="149" t="s">
        <v>350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516</v>
      </c>
      <c r="U91" s="149">
        <v>11</v>
      </c>
      <c r="V91" s="149" t="s">
        <v>516</v>
      </c>
      <c r="W91" s="149" t="s">
        <v>518</v>
      </c>
      <c r="X91" s="149" t="s">
        <v>526</v>
      </c>
      <c r="Y91" s="149" t="s">
        <v>354</v>
      </c>
      <c r="Z91" s="149" t="s">
        <v>519</v>
      </c>
      <c r="AA91" s="149" t="s">
        <v>577</v>
      </c>
      <c r="AB91" s="149" t="s">
        <v>558</v>
      </c>
      <c r="AC91" s="149" t="s">
        <v>545</v>
      </c>
      <c r="AD91" s="149" t="s">
        <v>535</v>
      </c>
      <c r="AE91" s="149" t="s">
        <v>516</v>
      </c>
      <c r="AF91" s="149" t="s">
        <v>350</v>
      </c>
    </row>
    <row r="92" spans="1:32">
      <c r="A92" s="149" t="s">
        <v>711</v>
      </c>
      <c r="B92" s="149" t="s">
        <v>574</v>
      </c>
      <c r="C92" s="149" t="s">
        <v>644</v>
      </c>
      <c r="D92" s="149" t="s">
        <v>712</v>
      </c>
      <c r="E92" s="149" t="s">
        <v>350</v>
      </c>
      <c r="F92" s="149" t="s">
        <v>350</v>
      </c>
      <c r="G92" s="149" t="s">
        <v>646</v>
      </c>
      <c r="H92" s="149">
        <v>63</v>
      </c>
      <c r="I92" s="149" t="s">
        <v>634</v>
      </c>
      <c r="J92" s="150">
        <v>750</v>
      </c>
      <c r="K92" s="149" t="s">
        <v>350</v>
      </c>
      <c r="L92" s="149" t="s">
        <v>647</v>
      </c>
      <c r="M92" s="149" t="s">
        <v>350</v>
      </c>
      <c r="N92" s="149" t="s">
        <v>350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350</v>
      </c>
      <c r="T92" s="149" t="s">
        <v>517</v>
      </c>
      <c r="U92" s="149" t="s">
        <v>350</v>
      </c>
      <c r="V92" s="149" t="s">
        <v>517</v>
      </c>
      <c r="W92" s="149" t="s">
        <v>350</v>
      </c>
      <c r="X92" s="149" t="s">
        <v>350</v>
      </c>
      <c r="Y92" s="149" t="s">
        <v>350</v>
      </c>
      <c r="Z92" s="149" t="s">
        <v>607</v>
      </c>
      <c r="AA92" s="149" t="s">
        <v>648</v>
      </c>
      <c r="AB92" s="149" t="s">
        <v>649</v>
      </c>
      <c r="AC92" s="149" t="s">
        <v>650</v>
      </c>
      <c r="AD92" s="149" t="s">
        <v>535</v>
      </c>
      <c r="AE92" s="149" t="s">
        <v>517</v>
      </c>
      <c r="AF92" s="149" t="s">
        <v>517</v>
      </c>
    </row>
    <row r="93" spans="1:32">
      <c r="A93" s="149" t="s">
        <v>713</v>
      </c>
      <c r="B93" s="149" t="s">
        <v>509</v>
      </c>
      <c r="C93" s="149" t="s">
        <v>510</v>
      </c>
      <c r="D93" s="149" t="s">
        <v>511</v>
      </c>
      <c r="E93" s="149" t="s">
        <v>512</v>
      </c>
      <c r="F93" s="149" t="s">
        <v>513</v>
      </c>
      <c r="G93" s="149" t="s">
        <v>245</v>
      </c>
      <c r="H93" s="149">
        <v>4</v>
      </c>
      <c r="I93" s="149" t="s">
        <v>350</v>
      </c>
      <c r="J93" s="150">
        <v>1829.6666666666667</v>
      </c>
      <c r="K93" s="149">
        <v>27</v>
      </c>
      <c r="L93" s="149" t="s">
        <v>514</v>
      </c>
      <c r="M93" s="149">
        <v>27</v>
      </c>
      <c r="N93" s="149" t="s">
        <v>515</v>
      </c>
      <c r="O93" s="150">
        <v>8815</v>
      </c>
      <c r="P93" s="150">
        <v>1919</v>
      </c>
      <c r="Q93" s="149" t="s">
        <v>350</v>
      </c>
      <c r="R93" s="150">
        <v>8815</v>
      </c>
      <c r="S93" s="151">
        <v>27.206790123456791</v>
      </c>
      <c r="T93" s="149" t="s">
        <v>517</v>
      </c>
      <c r="U93" s="149" t="s">
        <v>350</v>
      </c>
      <c r="V93" s="149" t="s">
        <v>517</v>
      </c>
      <c r="W93" s="149" t="s">
        <v>518</v>
      </c>
      <c r="X93" s="149" t="s">
        <v>526</v>
      </c>
      <c r="Y93" s="149" t="s">
        <v>350</v>
      </c>
      <c r="Z93" s="149" t="s">
        <v>519</v>
      </c>
      <c r="AA93" s="149" t="s">
        <v>580</v>
      </c>
      <c r="AB93" s="149" t="s">
        <v>569</v>
      </c>
      <c r="AC93" s="149" t="s">
        <v>522</v>
      </c>
      <c r="AD93" s="149" t="s">
        <v>570</v>
      </c>
      <c r="AE93" s="149" t="s">
        <v>516</v>
      </c>
      <c r="AF93" s="149" t="s">
        <v>350</v>
      </c>
    </row>
    <row r="94" spans="1:32">
      <c r="A94" s="149" t="s">
        <v>714</v>
      </c>
      <c r="B94" s="149" t="s">
        <v>509</v>
      </c>
      <c r="C94" s="149" t="s">
        <v>510</v>
      </c>
      <c r="D94" s="149" t="s">
        <v>511</v>
      </c>
      <c r="E94" s="149" t="s">
        <v>512</v>
      </c>
      <c r="F94" s="149" t="s">
        <v>513</v>
      </c>
      <c r="G94" s="149" t="s">
        <v>202</v>
      </c>
      <c r="H94" s="149">
        <v>17</v>
      </c>
      <c r="I94" s="149" t="s">
        <v>350</v>
      </c>
      <c r="J94" s="150">
        <v>932.66666666666663</v>
      </c>
      <c r="K94" s="149">
        <v>22</v>
      </c>
      <c r="L94" s="149" t="s">
        <v>514</v>
      </c>
      <c r="M94" s="149">
        <v>22</v>
      </c>
      <c r="N94" s="149" t="s">
        <v>515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517</v>
      </c>
      <c r="U94" s="149" t="s">
        <v>350</v>
      </c>
      <c r="V94" s="149" t="s">
        <v>517</v>
      </c>
      <c r="W94" s="149" t="s">
        <v>518</v>
      </c>
      <c r="X94" s="149" t="s">
        <v>542</v>
      </c>
      <c r="Y94" s="149" t="s">
        <v>350</v>
      </c>
      <c r="Z94" s="149" t="s">
        <v>519</v>
      </c>
      <c r="AA94" s="149" t="s">
        <v>655</v>
      </c>
      <c r="AB94" s="149" t="s">
        <v>558</v>
      </c>
      <c r="AC94" s="149" t="s">
        <v>545</v>
      </c>
      <c r="AD94" s="149" t="s">
        <v>535</v>
      </c>
      <c r="AE94" s="149" t="s">
        <v>516</v>
      </c>
      <c r="AF94" s="149" t="s">
        <v>350</v>
      </c>
    </row>
    <row r="95" spans="1:32">
      <c r="A95" s="149" t="s">
        <v>715</v>
      </c>
      <c r="B95" s="149" t="s">
        <v>509</v>
      </c>
      <c r="C95" s="149" t="s">
        <v>690</v>
      </c>
      <c r="D95" s="149" t="s">
        <v>691</v>
      </c>
      <c r="E95" s="149" t="s">
        <v>350</v>
      </c>
      <c r="F95" s="149" t="s">
        <v>350</v>
      </c>
      <c r="G95" s="149" t="s">
        <v>122</v>
      </c>
      <c r="H95" s="149">
        <v>31</v>
      </c>
      <c r="I95" s="149" t="s">
        <v>350</v>
      </c>
      <c r="J95" s="150">
        <v>418</v>
      </c>
      <c r="K95" s="149" t="s">
        <v>350</v>
      </c>
      <c r="L95" s="149" t="s">
        <v>716</v>
      </c>
      <c r="M95" s="149" t="s">
        <v>350</v>
      </c>
      <c r="N95" s="149" t="s">
        <v>350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350</v>
      </c>
      <c r="T95" s="149" t="s">
        <v>517</v>
      </c>
      <c r="U95" s="149" t="s">
        <v>350</v>
      </c>
      <c r="V95" s="149" t="s">
        <v>517</v>
      </c>
      <c r="W95" s="149" t="s">
        <v>350</v>
      </c>
      <c r="X95" s="149" t="s">
        <v>350</v>
      </c>
      <c r="Y95" s="149" t="s">
        <v>350</v>
      </c>
      <c r="Z95" s="149" t="s">
        <v>607</v>
      </c>
      <c r="AA95" s="149" t="s">
        <v>717</v>
      </c>
      <c r="AB95" s="149" t="s">
        <v>693</v>
      </c>
      <c r="AC95" s="149" t="s">
        <v>650</v>
      </c>
      <c r="AD95" s="149" t="s">
        <v>694</v>
      </c>
      <c r="AE95" s="149" t="s">
        <v>517</v>
      </c>
      <c r="AF95" s="149" t="s">
        <v>350</v>
      </c>
    </row>
    <row r="96" spans="1:32">
      <c r="A96" s="149" t="s">
        <v>718</v>
      </c>
      <c r="B96" s="149" t="s">
        <v>509</v>
      </c>
      <c r="C96" s="149" t="s">
        <v>510</v>
      </c>
      <c r="D96" s="149" t="s">
        <v>511</v>
      </c>
      <c r="E96" s="149" t="s">
        <v>619</v>
      </c>
      <c r="F96" s="149" t="s">
        <v>513</v>
      </c>
      <c r="G96" s="149" t="s">
        <v>123</v>
      </c>
      <c r="H96" s="149">
        <v>30</v>
      </c>
      <c r="I96" s="149" t="s">
        <v>350</v>
      </c>
      <c r="J96" s="150">
        <v>692</v>
      </c>
      <c r="K96" s="149">
        <v>5</v>
      </c>
      <c r="L96" s="149" t="s">
        <v>514</v>
      </c>
      <c r="M96" s="149">
        <v>5</v>
      </c>
      <c r="N96" s="149" t="s">
        <v>515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516</v>
      </c>
      <c r="U96" s="149" t="s">
        <v>350</v>
      </c>
      <c r="V96" s="149" t="s">
        <v>517</v>
      </c>
      <c r="W96" s="149" t="s">
        <v>518</v>
      </c>
      <c r="X96" s="149" t="s">
        <v>526</v>
      </c>
      <c r="Y96" s="149" t="s">
        <v>350</v>
      </c>
      <c r="Z96" s="149" t="s">
        <v>519</v>
      </c>
      <c r="AA96" s="149" t="s">
        <v>572</v>
      </c>
      <c r="AB96" s="149" t="s">
        <v>569</v>
      </c>
      <c r="AC96" s="149" t="s">
        <v>522</v>
      </c>
      <c r="AD96" s="149" t="s">
        <v>570</v>
      </c>
      <c r="AE96" s="149" t="s">
        <v>516</v>
      </c>
      <c r="AF96" s="149" t="s">
        <v>350</v>
      </c>
    </row>
    <row r="97" spans="1:32">
      <c r="A97" s="149" t="s">
        <v>719</v>
      </c>
      <c r="B97" s="149" t="s">
        <v>574</v>
      </c>
      <c r="C97" s="149" t="s">
        <v>510</v>
      </c>
      <c r="D97" s="149" t="s">
        <v>511</v>
      </c>
      <c r="E97" s="149" t="s">
        <v>628</v>
      </c>
      <c r="F97" s="149" t="s">
        <v>599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575</v>
      </c>
      <c r="M97" s="149" t="s">
        <v>350</v>
      </c>
      <c r="N97" s="149" t="s">
        <v>350</v>
      </c>
      <c r="O97" s="150">
        <v>8560</v>
      </c>
      <c r="P97" s="149" t="s">
        <v>350</v>
      </c>
      <c r="Q97" s="150">
        <v>6612.5</v>
      </c>
      <c r="R97" s="150">
        <v>1947.5</v>
      </c>
      <c r="S97" s="151">
        <v>7.9259259259259265</v>
      </c>
      <c r="T97" s="149" t="s">
        <v>517</v>
      </c>
      <c r="U97" s="149" t="s">
        <v>350</v>
      </c>
      <c r="V97" s="149" t="s">
        <v>517</v>
      </c>
      <c r="W97" s="149" t="s">
        <v>350</v>
      </c>
      <c r="X97" s="149" t="s">
        <v>350</v>
      </c>
      <c r="Y97" s="149" t="s">
        <v>350</v>
      </c>
      <c r="Z97" s="149" t="s">
        <v>350</v>
      </c>
      <c r="AA97" s="149" t="s">
        <v>663</v>
      </c>
      <c r="AB97" s="149" t="s">
        <v>720</v>
      </c>
      <c r="AC97" s="149" t="s">
        <v>350</v>
      </c>
      <c r="AD97" s="149" t="s">
        <v>350</v>
      </c>
      <c r="AE97" s="149" t="s">
        <v>517</v>
      </c>
      <c r="AF97" s="149" t="s">
        <v>517</v>
      </c>
    </row>
    <row r="98" spans="1:32">
      <c r="A98" s="149" t="s">
        <v>721</v>
      </c>
      <c r="B98" s="149" t="s">
        <v>509</v>
      </c>
      <c r="C98" s="149" t="s">
        <v>510</v>
      </c>
      <c r="D98" s="149" t="s">
        <v>511</v>
      </c>
      <c r="E98" s="149" t="s">
        <v>512</v>
      </c>
      <c r="F98" s="149" t="s">
        <v>513</v>
      </c>
      <c r="G98" s="149" t="s">
        <v>600</v>
      </c>
      <c r="H98" s="149">
        <v>32</v>
      </c>
      <c r="I98" s="149" t="s">
        <v>350</v>
      </c>
      <c r="J98" s="150">
        <v>1300</v>
      </c>
      <c r="K98" s="149">
        <v>12</v>
      </c>
      <c r="L98" s="149" t="s">
        <v>567</v>
      </c>
      <c r="M98" s="149">
        <v>13</v>
      </c>
      <c r="N98" s="149" t="s">
        <v>591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516</v>
      </c>
      <c r="U98" s="149" t="s">
        <v>350</v>
      </c>
      <c r="V98" s="149" t="s">
        <v>517</v>
      </c>
      <c r="W98" s="149" t="s">
        <v>525</v>
      </c>
      <c r="X98" s="149" t="s">
        <v>526</v>
      </c>
      <c r="Y98" s="149" t="s">
        <v>350</v>
      </c>
      <c r="Z98" s="149" t="s">
        <v>519</v>
      </c>
      <c r="AA98" s="149" t="s">
        <v>601</v>
      </c>
      <c r="AB98" s="149" t="s">
        <v>593</v>
      </c>
      <c r="AC98" s="149" t="s">
        <v>522</v>
      </c>
      <c r="AD98" s="149" t="s">
        <v>535</v>
      </c>
      <c r="AE98" s="149" t="s">
        <v>517</v>
      </c>
      <c r="AF98" s="149" t="s">
        <v>350</v>
      </c>
    </row>
    <row r="99" spans="1:32">
      <c r="A99" s="149" t="s">
        <v>722</v>
      </c>
      <c r="B99" s="149" t="s">
        <v>509</v>
      </c>
      <c r="C99" s="149" t="s">
        <v>510</v>
      </c>
      <c r="D99" s="149" t="s">
        <v>511</v>
      </c>
      <c r="E99" s="149" t="s">
        <v>512</v>
      </c>
      <c r="F99" s="149" t="s">
        <v>599</v>
      </c>
      <c r="G99" s="149" t="s">
        <v>128</v>
      </c>
      <c r="H99" s="149">
        <v>25</v>
      </c>
      <c r="I99" s="149" t="s">
        <v>350</v>
      </c>
      <c r="J99" s="150">
        <v>726.66666666666663</v>
      </c>
      <c r="K99" s="149">
        <v>12</v>
      </c>
      <c r="L99" s="149" t="s">
        <v>514</v>
      </c>
      <c r="M99" s="149">
        <v>12</v>
      </c>
      <c r="N99" s="149" t="s">
        <v>515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517</v>
      </c>
      <c r="U99" s="149" t="s">
        <v>350</v>
      </c>
      <c r="V99" s="149" t="s">
        <v>517</v>
      </c>
      <c r="W99" s="149" t="s">
        <v>518</v>
      </c>
      <c r="X99" s="149" t="s">
        <v>552</v>
      </c>
      <c r="Y99" s="149" t="s">
        <v>350</v>
      </c>
      <c r="Z99" s="149" t="s">
        <v>519</v>
      </c>
      <c r="AA99" s="149" t="s">
        <v>603</v>
      </c>
      <c r="AB99" s="149" t="s">
        <v>539</v>
      </c>
      <c r="AC99" s="149" t="s">
        <v>529</v>
      </c>
      <c r="AD99" s="149" t="s">
        <v>523</v>
      </c>
      <c r="AE99" s="149" t="s">
        <v>516</v>
      </c>
      <c r="AF99" s="149" t="s">
        <v>350</v>
      </c>
    </row>
    <row r="100" spans="1:32">
      <c r="A100" s="149" t="s">
        <v>723</v>
      </c>
      <c r="B100" s="149" t="s">
        <v>574</v>
      </c>
      <c r="C100" s="149" t="s">
        <v>510</v>
      </c>
      <c r="D100" s="149" t="s">
        <v>511</v>
      </c>
      <c r="E100" s="149" t="s">
        <v>628</v>
      </c>
      <c r="F100" s="149" t="s">
        <v>513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514</v>
      </c>
      <c r="M100" s="149">
        <v>48</v>
      </c>
      <c r="N100" s="149" t="s">
        <v>515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517</v>
      </c>
      <c r="U100" s="149" t="s">
        <v>350</v>
      </c>
      <c r="V100" s="149" t="s">
        <v>517</v>
      </c>
      <c r="W100" s="149" t="s">
        <v>518</v>
      </c>
      <c r="X100" s="149" t="s">
        <v>526</v>
      </c>
      <c r="Y100" s="149" t="s">
        <v>354</v>
      </c>
      <c r="Z100" s="149" t="s">
        <v>519</v>
      </c>
      <c r="AA100" s="149" t="s">
        <v>638</v>
      </c>
      <c r="AB100" s="149" t="s">
        <v>521</v>
      </c>
      <c r="AC100" s="149" t="s">
        <v>522</v>
      </c>
      <c r="AD100" s="149" t="s">
        <v>523</v>
      </c>
      <c r="AE100" s="149" t="s">
        <v>516</v>
      </c>
      <c r="AF100" s="149" t="s">
        <v>516</v>
      </c>
    </row>
    <row r="101" spans="1:32">
      <c r="A101" s="149" t="s">
        <v>724</v>
      </c>
      <c r="B101" s="149" t="s">
        <v>509</v>
      </c>
      <c r="C101" s="149" t="s">
        <v>510</v>
      </c>
      <c r="D101" s="149" t="s">
        <v>511</v>
      </c>
      <c r="E101" s="149" t="s">
        <v>512</v>
      </c>
      <c r="F101" s="149" t="s">
        <v>513</v>
      </c>
      <c r="G101" s="149" t="s">
        <v>129</v>
      </c>
      <c r="H101" s="149">
        <v>24</v>
      </c>
      <c r="I101" s="149" t="s">
        <v>350</v>
      </c>
      <c r="J101" s="150">
        <v>775</v>
      </c>
      <c r="K101" s="149">
        <v>12</v>
      </c>
      <c r="L101" s="149" t="s">
        <v>514</v>
      </c>
      <c r="M101" s="149">
        <v>12</v>
      </c>
      <c r="N101" s="149" t="s">
        <v>515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517</v>
      </c>
      <c r="U101" s="149" t="s">
        <v>350</v>
      </c>
      <c r="V101" s="149" t="s">
        <v>517</v>
      </c>
      <c r="W101" s="149" t="s">
        <v>518</v>
      </c>
      <c r="X101" s="149" t="s">
        <v>542</v>
      </c>
      <c r="Y101" s="149" t="s">
        <v>350</v>
      </c>
      <c r="Z101" s="149" t="s">
        <v>519</v>
      </c>
      <c r="AA101" s="149" t="s">
        <v>603</v>
      </c>
      <c r="AB101" s="149" t="s">
        <v>539</v>
      </c>
      <c r="AC101" s="149" t="s">
        <v>529</v>
      </c>
      <c r="AD101" s="149" t="s">
        <v>523</v>
      </c>
      <c r="AE101" s="149" t="s">
        <v>516</v>
      </c>
      <c r="AF101" s="149" t="s">
        <v>350</v>
      </c>
    </row>
    <row r="102" spans="1:32">
      <c r="A102" s="149" t="s">
        <v>725</v>
      </c>
      <c r="B102" s="149" t="s">
        <v>509</v>
      </c>
      <c r="C102" s="149" t="s">
        <v>510</v>
      </c>
      <c r="D102" s="149" t="s">
        <v>511</v>
      </c>
      <c r="E102" s="149" t="s">
        <v>512</v>
      </c>
      <c r="F102" s="149" t="s">
        <v>513</v>
      </c>
      <c r="G102" s="149" t="s">
        <v>131</v>
      </c>
      <c r="H102" s="149">
        <v>22</v>
      </c>
      <c r="I102" s="149" t="s">
        <v>350</v>
      </c>
      <c r="J102" s="150">
        <v>813.33333333333337</v>
      </c>
      <c r="K102" s="149">
        <v>7</v>
      </c>
      <c r="L102" s="149" t="s">
        <v>514</v>
      </c>
      <c r="M102" s="149">
        <v>7</v>
      </c>
      <c r="N102" s="149" t="s">
        <v>515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517</v>
      </c>
      <c r="U102" s="149" t="s">
        <v>350</v>
      </c>
      <c r="V102" s="149" t="s">
        <v>516</v>
      </c>
      <c r="W102" s="149" t="s">
        <v>518</v>
      </c>
      <c r="X102" s="149" t="s">
        <v>552</v>
      </c>
      <c r="Y102" s="149" t="s">
        <v>354</v>
      </c>
      <c r="Z102" s="149" t="s">
        <v>519</v>
      </c>
      <c r="AA102" s="149" t="s">
        <v>538</v>
      </c>
      <c r="AB102" s="149" t="s">
        <v>539</v>
      </c>
      <c r="AC102" s="149" t="s">
        <v>529</v>
      </c>
      <c r="AD102" s="149" t="s">
        <v>523</v>
      </c>
      <c r="AE102" s="149" t="s">
        <v>516</v>
      </c>
      <c r="AF102" s="149" t="s">
        <v>350</v>
      </c>
    </row>
    <row r="103" spans="1:32">
      <c r="A103" s="149" t="s">
        <v>726</v>
      </c>
      <c r="B103" s="149" t="s">
        <v>19</v>
      </c>
      <c r="C103" s="149" t="s">
        <v>510</v>
      </c>
      <c r="D103" s="149" t="s">
        <v>511</v>
      </c>
      <c r="E103" s="149" t="s">
        <v>619</v>
      </c>
      <c r="F103" s="149" t="s">
        <v>606</v>
      </c>
      <c r="G103" s="149" t="s">
        <v>245</v>
      </c>
      <c r="H103" s="149">
        <v>4</v>
      </c>
      <c r="I103" s="149" t="s">
        <v>350</v>
      </c>
      <c r="J103" s="150">
        <v>1600</v>
      </c>
      <c r="K103" s="149">
        <v>79</v>
      </c>
      <c r="L103" s="149" t="s">
        <v>514</v>
      </c>
      <c r="M103" s="149">
        <v>79</v>
      </c>
      <c r="N103" s="149" t="s">
        <v>515</v>
      </c>
      <c r="O103" s="150">
        <v>7960</v>
      </c>
      <c r="P103" s="150">
        <v>1580</v>
      </c>
      <c r="Q103" s="149" t="s">
        <v>350</v>
      </c>
      <c r="R103" s="150">
        <v>7960</v>
      </c>
      <c r="S103" s="151">
        <v>8.3966244725738406</v>
      </c>
      <c r="T103" s="149" t="s">
        <v>517</v>
      </c>
      <c r="U103" s="149" t="s">
        <v>350</v>
      </c>
      <c r="V103" s="149" t="s">
        <v>517</v>
      </c>
      <c r="W103" s="149" t="s">
        <v>518</v>
      </c>
      <c r="X103" s="149" t="s">
        <v>552</v>
      </c>
      <c r="Y103" s="149" t="s">
        <v>350</v>
      </c>
      <c r="Z103" s="149" t="s">
        <v>519</v>
      </c>
      <c r="AA103" s="149" t="s">
        <v>727</v>
      </c>
      <c r="AB103" s="149" t="s">
        <v>664</v>
      </c>
      <c r="AC103" s="149" t="s">
        <v>578</v>
      </c>
      <c r="AD103" s="149" t="s">
        <v>728</v>
      </c>
      <c r="AE103" s="149" t="s">
        <v>516</v>
      </c>
      <c r="AF103" s="149" t="s">
        <v>350</v>
      </c>
    </row>
    <row r="104" spans="1:32">
      <c r="A104" s="149" t="s">
        <v>729</v>
      </c>
      <c r="B104" s="149" t="s">
        <v>509</v>
      </c>
      <c r="C104" s="149" t="s">
        <v>510</v>
      </c>
      <c r="D104" s="149" t="s">
        <v>511</v>
      </c>
      <c r="E104" s="149" t="s">
        <v>350</v>
      </c>
      <c r="F104" s="149" t="s">
        <v>513</v>
      </c>
      <c r="G104" s="149" t="s">
        <v>246</v>
      </c>
      <c r="H104" s="149">
        <v>3</v>
      </c>
      <c r="I104" s="149" t="s">
        <v>350</v>
      </c>
      <c r="J104" s="150">
        <v>2639</v>
      </c>
      <c r="K104" s="149">
        <v>29</v>
      </c>
      <c r="L104" s="149" t="s">
        <v>514</v>
      </c>
      <c r="M104" s="149">
        <v>29</v>
      </c>
      <c r="N104" s="149" t="s">
        <v>515</v>
      </c>
      <c r="O104" s="150">
        <v>7917</v>
      </c>
      <c r="P104" s="150">
        <v>2007</v>
      </c>
      <c r="Q104" s="149" t="s">
        <v>350</v>
      </c>
      <c r="R104" s="150">
        <v>7917</v>
      </c>
      <c r="S104" s="151">
        <v>22.75</v>
      </c>
      <c r="T104" s="149" t="s">
        <v>517</v>
      </c>
      <c r="U104" s="149" t="s">
        <v>350</v>
      </c>
      <c r="V104" s="149" t="s">
        <v>517</v>
      </c>
      <c r="W104" s="149" t="s">
        <v>518</v>
      </c>
      <c r="X104" s="149" t="s">
        <v>730</v>
      </c>
      <c r="Y104" s="149" t="s">
        <v>354</v>
      </c>
      <c r="Z104" s="149" t="s">
        <v>519</v>
      </c>
      <c r="AA104" s="149" t="s">
        <v>731</v>
      </c>
      <c r="AB104" s="149" t="s">
        <v>534</v>
      </c>
      <c r="AC104" s="149" t="s">
        <v>522</v>
      </c>
      <c r="AD104" s="149" t="s">
        <v>535</v>
      </c>
      <c r="AE104" s="149" t="s">
        <v>516</v>
      </c>
      <c r="AF104" s="149" t="s">
        <v>350</v>
      </c>
    </row>
    <row r="105" spans="1:32">
      <c r="A105" s="149" t="s">
        <v>732</v>
      </c>
      <c r="B105" s="149" t="s">
        <v>509</v>
      </c>
      <c r="C105" s="149" t="s">
        <v>510</v>
      </c>
      <c r="D105" s="149" t="s">
        <v>511</v>
      </c>
      <c r="E105" s="149" t="s">
        <v>512</v>
      </c>
      <c r="F105" s="149" t="s">
        <v>513</v>
      </c>
      <c r="G105" s="149" t="s">
        <v>125</v>
      </c>
      <c r="H105" s="149">
        <v>28</v>
      </c>
      <c r="I105" s="149" t="s">
        <v>350</v>
      </c>
      <c r="J105" s="150">
        <v>572</v>
      </c>
      <c r="K105" s="149">
        <v>6</v>
      </c>
      <c r="L105" s="149" t="s">
        <v>567</v>
      </c>
      <c r="M105" s="149" t="s">
        <v>350</v>
      </c>
      <c r="N105" s="149" t="s">
        <v>350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516</v>
      </c>
      <c r="U105" s="149" t="s">
        <v>350</v>
      </c>
      <c r="V105" s="149" t="s">
        <v>517</v>
      </c>
      <c r="W105" s="149" t="s">
        <v>525</v>
      </c>
      <c r="X105" s="149" t="s">
        <v>622</v>
      </c>
      <c r="Y105" s="149" t="s">
        <v>350</v>
      </c>
      <c r="Z105" s="149" t="s">
        <v>519</v>
      </c>
      <c r="AA105" s="149" t="s">
        <v>620</v>
      </c>
      <c r="AB105" s="149" t="s">
        <v>544</v>
      </c>
      <c r="AC105" s="149" t="s">
        <v>545</v>
      </c>
      <c r="AD105" s="149" t="s">
        <v>530</v>
      </c>
      <c r="AE105" s="149" t="s">
        <v>517</v>
      </c>
      <c r="AF105" s="149" t="s">
        <v>350</v>
      </c>
    </row>
    <row r="106" spans="1:32">
      <c r="A106" s="149" t="s">
        <v>733</v>
      </c>
      <c r="B106" s="149" t="s">
        <v>509</v>
      </c>
      <c r="C106" s="149" t="s">
        <v>510</v>
      </c>
      <c r="D106" s="149" t="s">
        <v>511</v>
      </c>
      <c r="E106" s="149" t="s">
        <v>512</v>
      </c>
      <c r="F106" s="149" t="s">
        <v>513</v>
      </c>
      <c r="G106" s="149" t="s">
        <v>122</v>
      </c>
      <c r="H106" s="149">
        <v>31</v>
      </c>
      <c r="I106" s="149" t="s">
        <v>350</v>
      </c>
      <c r="J106" s="150">
        <v>567.66666666666663</v>
      </c>
      <c r="K106" s="149">
        <v>6</v>
      </c>
      <c r="L106" s="149" t="s">
        <v>514</v>
      </c>
      <c r="M106" s="149">
        <v>6</v>
      </c>
      <c r="N106" s="149" t="s">
        <v>515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517</v>
      </c>
      <c r="U106" s="149" t="s">
        <v>350</v>
      </c>
      <c r="V106" s="149" t="s">
        <v>517</v>
      </c>
      <c r="W106" s="149" t="s">
        <v>518</v>
      </c>
      <c r="X106" s="149" t="s">
        <v>542</v>
      </c>
      <c r="Y106" s="149" t="s">
        <v>350</v>
      </c>
      <c r="Z106" s="149" t="s">
        <v>519</v>
      </c>
      <c r="AA106" s="149" t="s">
        <v>547</v>
      </c>
      <c r="AB106" s="149" t="s">
        <v>548</v>
      </c>
      <c r="AC106" s="149" t="s">
        <v>529</v>
      </c>
      <c r="AD106" s="149" t="s">
        <v>530</v>
      </c>
      <c r="AE106" s="149" t="s">
        <v>516</v>
      </c>
      <c r="AF106" s="149" t="s">
        <v>350</v>
      </c>
    </row>
    <row r="107" spans="1:32">
      <c r="A107" s="149" t="s">
        <v>734</v>
      </c>
      <c r="B107" s="149" t="s">
        <v>509</v>
      </c>
      <c r="C107" s="149" t="s">
        <v>510</v>
      </c>
      <c r="D107" s="149" t="s">
        <v>511</v>
      </c>
      <c r="E107" s="149" t="s">
        <v>512</v>
      </c>
      <c r="F107" s="149" t="s">
        <v>513</v>
      </c>
      <c r="G107" s="149" t="s">
        <v>130</v>
      </c>
      <c r="H107" s="149">
        <v>23</v>
      </c>
      <c r="I107" s="149" t="s">
        <v>350</v>
      </c>
      <c r="J107" s="150">
        <v>650</v>
      </c>
      <c r="K107" s="149">
        <v>8</v>
      </c>
      <c r="L107" s="149" t="s">
        <v>514</v>
      </c>
      <c r="M107" s="149">
        <v>8</v>
      </c>
      <c r="N107" s="149" t="s">
        <v>515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517</v>
      </c>
      <c r="U107" s="149" t="s">
        <v>350</v>
      </c>
      <c r="V107" s="149" t="s">
        <v>517</v>
      </c>
      <c r="W107" s="149" t="s">
        <v>518</v>
      </c>
      <c r="X107" s="149" t="s">
        <v>552</v>
      </c>
      <c r="Y107" s="149" t="s">
        <v>350</v>
      </c>
      <c r="Z107" s="149" t="s">
        <v>519</v>
      </c>
      <c r="AA107" s="149" t="s">
        <v>568</v>
      </c>
      <c r="AB107" s="149" t="s">
        <v>569</v>
      </c>
      <c r="AC107" s="149" t="s">
        <v>522</v>
      </c>
      <c r="AD107" s="149" t="s">
        <v>570</v>
      </c>
      <c r="AE107" s="149" t="s">
        <v>516</v>
      </c>
      <c r="AF107" s="149" t="s">
        <v>350</v>
      </c>
    </row>
    <row r="108" spans="1:32">
      <c r="A108" s="149" t="s">
        <v>735</v>
      </c>
      <c r="B108" s="149" t="s">
        <v>574</v>
      </c>
      <c r="C108" s="149" t="s">
        <v>510</v>
      </c>
      <c r="D108" s="149" t="s">
        <v>511</v>
      </c>
      <c r="E108" s="149" t="s">
        <v>512</v>
      </c>
      <c r="F108" s="149" t="s">
        <v>513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514</v>
      </c>
      <c r="M108" s="149">
        <v>0</v>
      </c>
      <c r="N108" s="149" t="s">
        <v>515</v>
      </c>
      <c r="O108" s="150">
        <v>7410</v>
      </c>
      <c r="P108" s="149" t="s">
        <v>350</v>
      </c>
      <c r="Q108" s="150">
        <v>5870</v>
      </c>
      <c r="R108" s="150">
        <v>4040</v>
      </c>
      <c r="S108" s="149" t="s">
        <v>350</v>
      </c>
      <c r="T108" s="149" t="s">
        <v>517</v>
      </c>
      <c r="U108" s="149" t="s">
        <v>350</v>
      </c>
      <c r="V108" s="149" t="s">
        <v>517</v>
      </c>
      <c r="W108" s="149" t="s">
        <v>518</v>
      </c>
      <c r="X108" s="149" t="s">
        <v>526</v>
      </c>
      <c r="Y108" s="149" t="s">
        <v>350</v>
      </c>
      <c r="Z108" s="149" t="s">
        <v>519</v>
      </c>
      <c r="AA108" s="149" t="s">
        <v>601</v>
      </c>
      <c r="AB108" s="149" t="s">
        <v>593</v>
      </c>
      <c r="AC108" s="149" t="s">
        <v>522</v>
      </c>
      <c r="AD108" s="149" t="s">
        <v>570</v>
      </c>
      <c r="AE108" s="149" t="s">
        <v>516</v>
      </c>
      <c r="AF108" s="149" t="s">
        <v>516</v>
      </c>
    </row>
    <row r="109" spans="1:32">
      <c r="A109" s="149" t="s">
        <v>736</v>
      </c>
      <c r="B109" s="149" t="s">
        <v>509</v>
      </c>
      <c r="C109" s="149" t="s">
        <v>510</v>
      </c>
      <c r="D109" s="149" t="s">
        <v>511</v>
      </c>
      <c r="E109" s="149" t="s">
        <v>512</v>
      </c>
      <c r="F109" s="149" t="s">
        <v>513</v>
      </c>
      <c r="G109" s="149" t="s">
        <v>667</v>
      </c>
      <c r="H109" s="149">
        <v>41</v>
      </c>
      <c r="I109" s="149" t="s">
        <v>350</v>
      </c>
      <c r="J109" s="150">
        <v>659.66666666666663</v>
      </c>
      <c r="K109" s="149">
        <v>6</v>
      </c>
      <c r="L109" s="149" t="s">
        <v>514</v>
      </c>
      <c r="M109" s="149">
        <v>6</v>
      </c>
      <c r="N109" s="149" t="s">
        <v>515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517</v>
      </c>
      <c r="U109" s="149" t="s">
        <v>350</v>
      </c>
      <c r="V109" s="149" t="s">
        <v>516</v>
      </c>
      <c r="W109" s="149" t="s">
        <v>525</v>
      </c>
      <c r="X109" s="149" t="s">
        <v>542</v>
      </c>
      <c r="Y109" s="149" t="s">
        <v>366</v>
      </c>
      <c r="Z109" s="149" t="s">
        <v>519</v>
      </c>
      <c r="AA109" s="149" t="s">
        <v>592</v>
      </c>
      <c r="AB109" s="149" t="s">
        <v>593</v>
      </c>
      <c r="AC109" s="149" t="s">
        <v>522</v>
      </c>
      <c r="AD109" s="149" t="s">
        <v>535</v>
      </c>
      <c r="AE109" s="149" t="s">
        <v>517</v>
      </c>
      <c r="AF109" s="149" t="s">
        <v>350</v>
      </c>
    </row>
    <row r="110" spans="1:32">
      <c r="A110" s="149" t="s">
        <v>737</v>
      </c>
      <c r="B110" s="149" t="s">
        <v>509</v>
      </c>
      <c r="C110" s="149" t="s">
        <v>510</v>
      </c>
      <c r="D110" s="149" t="s">
        <v>511</v>
      </c>
      <c r="E110" s="149" t="s">
        <v>512</v>
      </c>
      <c r="F110" s="149" t="s">
        <v>513</v>
      </c>
      <c r="G110" s="149" t="s">
        <v>202</v>
      </c>
      <c r="H110" s="149">
        <v>17</v>
      </c>
      <c r="I110" s="149" t="s">
        <v>350</v>
      </c>
      <c r="J110" s="150">
        <v>649</v>
      </c>
      <c r="K110" s="149">
        <v>8</v>
      </c>
      <c r="L110" s="149" t="s">
        <v>514</v>
      </c>
      <c r="M110" s="149">
        <v>8</v>
      </c>
      <c r="N110" s="149" t="s">
        <v>515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517</v>
      </c>
      <c r="U110" s="149" t="s">
        <v>350</v>
      </c>
      <c r="V110" s="149" t="s">
        <v>517</v>
      </c>
      <c r="W110" s="149" t="s">
        <v>518</v>
      </c>
      <c r="X110" s="149" t="s">
        <v>542</v>
      </c>
      <c r="Y110" s="149" t="s">
        <v>350</v>
      </c>
      <c r="Z110" s="149" t="s">
        <v>519</v>
      </c>
      <c r="AA110" s="149" t="s">
        <v>572</v>
      </c>
      <c r="AB110" s="149" t="s">
        <v>569</v>
      </c>
      <c r="AC110" s="149" t="s">
        <v>522</v>
      </c>
      <c r="AD110" s="149" t="s">
        <v>570</v>
      </c>
      <c r="AE110" s="149" t="s">
        <v>516</v>
      </c>
      <c r="AF110" s="149" t="s">
        <v>350</v>
      </c>
    </row>
    <row r="111" spans="1:32">
      <c r="A111" s="149" t="s">
        <v>738</v>
      </c>
      <c r="B111" s="149" t="s">
        <v>574</v>
      </c>
      <c r="C111" s="149" t="s">
        <v>669</v>
      </c>
      <c r="D111" s="149" t="s">
        <v>350</v>
      </c>
      <c r="E111" s="149" t="s">
        <v>350</v>
      </c>
      <c r="F111" s="149" t="s">
        <v>350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350</v>
      </c>
      <c r="L111" s="149" t="s">
        <v>647</v>
      </c>
      <c r="M111" s="149" t="s">
        <v>350</v>
      </c>
      <c r="N111" s="149" t="s">
        <v>350</v>
      </c>
      <c r="O111" s="150">
        <v>7200</v>
      </c>
      <c r="P111" s="149" t="s">
        <v>350</v>
      </c>
      <c r="Q111" s="150">
        <v>7200</v>
      </c>
      <c r="R111" s="149" t="s">
        <v>350</v>
      </c>
      <c r="S111" s="149" t="s">
        <v>350</v>
      </c>
      <c r="T111" s="149" t="s">
        <v>350</v>
      </c>
      <c r="U111" s="149" t="s">
        <v>350</v>
      </c>
      <c r="V111" s="149" t="s">
        <v>350</v>
      </c>
      <c r="W111" s="149" t="s">
        <v>350</v>
      </c>
      <c r="X111" s="149" t="s">
        <v>350</v>
      </c>
      <c r="Y111" s="149" t="s">
        <v>350</v>
      </c>
      <c r="Z111" s="149" t="s">
        <v>350</v>
      </c>
      <c r="AA111" s="149" t="s">
        <v>350</v>
      </c>
      <c r="AB111" s="149" t="s">
        <v>350</v>
      </c>
      <c r="AC111" s="149" t="s">
        <v>350</v>
      </c>
      <c r="AD111" s="149" t="s">
        <v>350</v>
      </c>
      <c r="AE111" s="149" t="s">
        <v>350</v>
      </c>
      <c r="AF111" s="149" t="s">
        <v>517</v>
      </c>
    </row>
    <row r="112" spans="1:32">
      <c r="A112" s="149" t="s">
        <v>739</v>
      </c>
      <c r="B112" s="149" t="s">
        <v>574</v>
      </c>
      <c r="C112" s="149" t="s">
        <v>740</v>
      </c>
      <c r="D112" s="149" t="s">
        <v>350</v>
      </c>
      <c r="E112" s="149" t="s">
        <v>350</v>
      </c>
      <c r="F112" s="149" t="s">
        <v>350</v>
      </c>
      <c r="G112" s="149" t="s">
        <v>208</v>
      </c>
      <c r="H112" s="149">
        <v>11</v>
      </c>
      <c r="I112" s="149" t="s">
        <v>350</v>
      </c>
      <c r="J112" s="150">
        <v>2358.3333333333335</v>
      </c>
      <c r="K112" s="149" t="s">
        <v>350</v>
      </c>
      <c r="L112" s="149" t="s">
        <v>647</v>
      </c>
      <c r="M112" s="149" t="s">
        <v>350</v>
      </c>
      <c r="N112" s="149" t="s">
        <v>350</v>
      </c>
      <c r="O112" s="150">
        <v>7075</v>
      </c>
      <c r="P112" s="149" t="s">
        <v>350</v>
      </c>
      <c r="Q112" s="150">
        <v>4412.5</v>
      </c>
      <c r="R112" s="150">
        <v>2662.5</v>
      </c>
      <c r="S112" s="149" t="s">
        <v>350</v>
      </c>
      <c r="T112" s="149" t="s">
        <v>350</v>
      </c>
      <c r="U112" s="149" t="s">
        <v>350</v>
      </c>
      <c r="V112" s="149" t="s">
        <v>350</v>
      </c>
      <c r="W112" s="149" t="s">
        <v>350</v>
      </c>
      <c r="X112" s="149" t="s">
        <v>350</v>
      </c>
      <c r="Y112" s="149" t="s">
        <v>350</v>
      </c>
      <c r="Z112" s="149" t="s">
        <v>350</v>
      </c>
      <c r="AA112" s="149" t="s">
        <v>350</v>
      </c>
      <c r="AB112" s="149" t="s">
        <v>350</v>
      </c>
      <c r="AC112" s="149" t="s">
        <v>350</v>
      </c>
      <c r="AD112" s="149" t="s">
        <v>350</v>
      </c>
      <c r="AE112" s="149" t="s">
        <v>350</v>
      </c>
      <c r="AF112" s="149" t="s">
        <v>350</v>
      </c>
    </row>
    <row r="113" spans="1:32">
      <c r="A113" s="149" t="s">
        <v>741</v>
      </c>
      <c r="B113" s="149" t="s">
        <v>509</v>
      </c>
      <c r="C113" s="149" t="s">
        <v>690</v>
      </c>
      <c r="D113" s="149" t="s">
        <v>691</v>
      </c>
      <c r="E113" s="149" t="s">
        <v>350</v>
      </c>
      <c r="F113" s="149" t="s">
        <v>350</v>
      </c>
      <c r="G113" s="149" t="s">
        <v>126</v>
      </c>
      <c r="H113" s="149">
        <v>27</v>
      </c>
      <c r="I113" s="149" t="s">
        <v>350</v>
      </c>
      <c r="J113" s="150">
        <v>669.33333333333337</v>
      </c>
      <c r="K113" s="149" t="s">
        <v>350</v>
      </c>
      <c r="L113" s="149" t="s">
        <v>716</v>
      </c>
      <c r="M113" s="149" t="s">
        <v>350</v>
      </c>
      <c r="N113" s="149" t="s">
        <v>350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350</v>
      </c>
      <c r="T113" s="149" t="s">
        <v>516</v>
      </c>
      <c r="U113" s="149">
        <v>3</v>
      </c>
      <c r="V113" s="149" t="s">
        <v>517</v>
      </c>
      <c r="W113" s="149" t="s">
        <v>525</v>
      </c>
      <c r="X113" s="149" t="s">
        <v>537</v>
      </c>
      <c r="Y113" s="149" t="s">
        <v>350</v>
      </c>
      <c r="Z113" s="149" t="s">
        <v>607</v>
      </c>
      <c r="AA113" s="149" t="s">
        <v>717</v>
      </c>
      <c r="AB113" s="149" t="s">
        <v>693</v>
      </c>
      <c r="AC113" s="149" t="s">
        <v>650</v>
      </c>
      <c r="AD113" s="149" t="s">
        <v>694</v>
      </c>
      <c r="AE113" s="149" t="s">
        <v>517</v>
      </c>
      <c r="AF113" s="149" t="s">
        <v>350</v>
      </c>
    </row>
    <row r="114" spans="1:32">
      <c r="A114" s="149" t="s">
        <v>742</v>
      </c>
      <c r="B114" s="149" t="s">
        <v>574</v>
      </c>
      <c r="C114" s="149" t="s">
        <v>644</v>
      </c>
      <c r="D114" s="149" t="s">
        <v>743</v>
      </c>
      <c r="E114" s="149" t="s">
        <v>350</v>
      </c>
      <c r="F114" s="149" t="s">
        <v>350</v>
      </c>
      <c r="G114" s="149" t="s">
        <v>744</v>
      </c>
      <c r="H114" s="149">
        <v>52</v>
      </c>
      <c r="I114" s="149" t="s">
        <v>634</v>
      </c>
      <c r="J114" s="150">
        <v>600</v>
      </c>
      <c r="K114" s="149" t="s">
        <v>350</v>
      </c>
      <c r="L114" s="149" t="s">
        <v>647</v>
      </c>
      <c r="M114" s="149" t="s">
        <v>350</v>
      </c>
      <c r="N114" s="149" t="s">
        <v>350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350</v>
      </c>
      <c r="T114" s="149" t="s">
        <v>517</v>
      </c>
      <c r="U114" s="149" t="s">
        <v>350</v>
      </c>
      <c r="V114" s="149" t="s">
        <v>517</v>
      </c>
      <c r="W114" s="149" t="s">
        <v>350</v>
      </c>
      <c r="X114" s="149" t="s">
        <v>350</v>
      </c>
      <c r="Y114" s="149" t="s">
        <v>350</v>
      </c>
      <c r="Z114" s="149" t="s">
        <v>607</v>
      </c>
      <c r="AA114" s="149" t="s">
        <v>681</v>
      </c>
      <c r="AB114" s="149" t="s">
        <v>649</v>
      </c>
      <c r="AC114" s="149" t="s">
        <v>650</v>
      </c>
      <c r="AD114" s="149" t="s">
        <v>535</v>
      </c>
      <c r="AE114" s="149" t="s">
        <v>517</v>
      </c>
      <c r="AF114" s="149" t="s">
        <v>517</v>
      </c>
    </row>
    <row r="115" spans="1:32">
      <c r="A115" s="149" t="s">
        <v>745</v>
      </c>
      <c r="B115" s="149" t="s">
        <v>509</v>
      </c>
      <c r="C115" s="149" t="s">
        <v>510</v>
      </c>
      <c r="D115" s="149" t="s">
        <v>511</v>
      </c>
      <c r="E115" s="149" t="s">
        <v>512</v>
      </c>
      <c r="F115" s="149" t="s">
        <v>599</v>
      </c>
      <c r="G115" s="149" t="s">
        <v>127</v>
      </c>
      <c r="H115" s="149">
        <v>26</v>
      </c>
      <c r="I115" s="149" t="s">
        <v>350</v>
      </c>
      <c r="J115" s="150">
        <v>446.33333333333331</v>
      </c>
      <c r="K115" s="149">
        <v>8</v>
      </c>
      <c r="L115" s="149" t="s">
        <v>514</v>
      </c>
      <c r="M115" s="149">
        <v>8</v>
      </c>
      <c r="N115" s="149" t="s">
        <v>515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517</v>
      </c>
      <c r="U115" s="149" t="s">
        <v>350</v>
      </c>
      <c r="V115" s="149" t="s">
        <v>517</v>
      </c>
      <c r="W115" s="149" t="s">
        <v>518</v>
      </c>
      <c r="X115" s="149" t="s">
        <v>526</v>
      </c>
      <c r="Y115" s="149" t="s">
        <v>350</v>
      </c>
      <c r="Z115" s="149" t="s">
        <v>519</v>
      </c>
      <c r="AA115" s="149" t="s">
        <v>652</v>
      </c>
      <c r="AB115" s="149" t="s">
        <v>548</v>
      </c>
      <c r="AC115" s="149" t="s">
        <v>529</v>
      </c>
      <c r="AD115" s="149" t="s">
        <v>530</v>
      </c>
      <c r="AE115" s="149" t="s">
        <v>516</v>
      </c>
      <c r="AF115" s="149" t="s">
        <v>350</v>
      </c>
    </row>
    <row r="116" spans="1:32">
      <c r="A116" s="149" t="s">
        <v>746</v>
      </c>
      <c r="B116" s="149" t="s">
        <v>509</v>
      </c>
      <c r="C116" s="149" t="s">
        <v>510</v>
      </c>
      <c r="D116" s="149" t="s">
        <v>511</v>
      </c>
      <c r="E116" s="149" t="s">
        <v>512</v>
      </c>
      <c r="F116" s="149" t="s">
        <v>513</v>
      </c>
      <c r="G116" s="149" t="s">
        <v>242</v>
      </c>
      <c r="H116" s="149">
        <v>7</v>
      </c>
      <c r="I116" s="149" t="s">
        <v>350</v>
      </c>
      <c r="J116" s="150">
        <v>910</v>
      </c>
      <c r="K116" s="149">
        <v>8</v>
      </c>
      <c r="L116" s="149" t="s">
        <v>514</v>
      </c>
      <c r="M116" s="149">
        <v>8</v>
      </c>
      <c r="N116" s="149" t="s">
        <v>515</v>
      </c>
      <c r="O116" s="150">
        <v>6696.25</v>
      </c>
      <c r="P116" s="150">
        <v>910</v>
      </c>
      <c r="Q116" s="149" t="s">
        <v>350</v>
      </c>
      <c r="R116" s="150">
        <v>6696.25</v>
      </c>
      <c r="S116" s="151">
        <v>69.752604166666671</v>
      </c>
      <c r="T116" s="149" t="s">
        <v>516</v>
      </c>
      <c r="U116" s="149">
        <v>9</v>
      </c>
      <c r="V116" s="149" t="s">
        <v>516</v>
      </c>
      <c r="W116" s="149" t="s">
        <v>518</v>
      </c>
      <c r="X116" s="149" t="s">
        <v>622</v>
      </c>
      <c r="Y116" s="149" t="s">
        <v>354</v>
      </c>
      <c r="Z116" s="149" t="s">
        <v>519</v>
      </c>
      <c r="AA116" s="149" t="s">
        <v>588</v>
      </c>
      <c r="AB116" s="149" t="s">
        <v>562</v>
      </c>
      <c r="AC116" s="149" t="s">
        <v>522</v>
      </c>
      <c r="AD116" s="149" t="s">
        <v>535</v>
      </c>
      <c r="AE116" s="149" t="s">
        <v>516</v>
      </c>
      <c r="AF116" s="149" t="s">
        <v>350</v>
      </c>
    </row>
    <row r="117" spans="1:32">
      <c r="A117" s="149" t="s">
        <v>747</v>
      </c>
      <c r="B117" s="149" t="s">
        <v>509</v>
      </c>
      <c r="C117" s="149" t="s">
        <v>510</v>
      </c>
      <c r="D117" s="149" t="s">
        <v>511</v>
      </c>
      <c r="E117" s="149" t="s">
        <v>512</v>
      </c>
      <c r="F117" s="149" t="s">
        <v>513</v>
      </c>
      <c r="G117" s="149" t="s">
        <v>202</v>
      </c>
      <c r="H117" s="149">
        <v>17</v>
      </c>
      <c r="I117" s="149" t="s">
        <v>350</v>
      </c>
      <c r="J117" s="150">
        <v>649</v>
      </c>
      <c r="K117" s="149">
        <v>8</v>
      </c>
      <c r="L117" s="149" t="s">
        <v>567</v>
      </c>
      <c r="M117" s="149" t="s">
        <v>350</v>
      </c>
      <c r="N117" s="149" t="s">
        <v>350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517</v>
      </c>
      <c r="U117" s="149" t="s">
        <v>350</v>
      </c>
      <c r="V117" s="149" t="s">
        <v>517</v>
      </c>
      <c r="W117" s="149" t="s">
        <v>518</v>
      </c>
      <c r="X117" s="149" t="s">
        <v>526</v>
      </c>
      <c r="Y117" s="149" t="s">
        <v>350</v>
      </c>
      <c r="Z117" s="149" t="s">
        <v>519</v>
      </c>
      <c r="AA117" s="149" t="s">
        <v>580</v>
      </c>
      <c r="AB117" s="149" t="s">
        <v>569</v>
      </c>
      <c r="AC117" s="149" t="s">
        <v>522</v>
      </c>
      <c r="AD117" s="149" t="s">
        <v>570</v>
      </c>
      <c r="AE117" s="149" t="s">
        <v>516</v>
      </c>
      <c r="AF117" s="149" t="s">
        <v>350</v>
      </c>
    </row>
    <row r="118" spans="1:32">
      <c r="A118" s="149" t="s">
        <v>748</v>
      </c>
      <c r="B118" s="149" t="s">
        <v>509</v>
      </c>
      <c r="C118" s="149" t="s">
        <v>510</v>
      </c>
      <c r="D118" s="149" t="s">
        <v>511</v>
      </c>
      <c r="E118" s="149" t="s">
        <v>512</v>
      </c>
      <c r="F118" s="149" t="s">
        <v>599</v>
      </c>
      <c r="G118" s="149" t="s">
        <v>128</v>
      </c>
      <c r="H118" s="149">
        <v>25</v>
      </c>
      <c r="I118" s="149" t="s">
        <v>350</v>
      </c>
      <c r="J118" s="150">
        <v>493</v>
      </c>
      <c r="K118" s="149">
        <v>3</v>
      </c>
      <c r="L118" s="149" t="s">
        <v>567</v>
      </c>
      <c r="M118" s="149" t="s">
        <v>350</v>
      </c>
      <c r="N118" s="149" t="s">
        <v>350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517</v>
      </c>
      <c r="U118" s="149" t="s">
        <v>350</v>
      </c>
      <c r="V118" s="149" t="s">
        <v>516</v>
      </c>
      <c r="W118" s="149" t="s">
        <v>525</v>
      </c>
      <c r="X118" s="149" t="s">
        <v>552</v>
      </c>
      <c r="Y118" s="149" t="s">
        <v>366</v>
      </c>
      <c r="Z118" s="149" t="s">
        <v>519</v>
      </c>
      <c r="AA118" s="149" t="s">
        <v>550</v>
      </c>
      <c r="AB118" s="149" t="s">
        <v>544</v>
      </c>
      <c r="AC118" s="149" t="s">
        <v>545</v>
      </c>
      <c r="AD118" s="149" t="s">
        <v>530</v>
      </c>
      <c r="AE118" s="149" t="s">
        <v>517</v>
      </c>
      <c r="AF118" s="149" t="s">
        <v>350</v>
      </c>
    </row>
    <row r="119" spans="1:32">
      <c r="A119" s="149" t="s">
        <v>749</v>
      </c>
      <c r="B119" s="149" t="s">
        <v>509</v>
      </c>
      <c r="C119" s="149" t="s">
        <v>510</v>
      </c>
      <c r="D119" s="149" t="s">
        <v>511</v>
      </c>
      <c r="E119" s="149" t="s">
        <v>512</v>
      </c>
      <c r="F119" s="149" t="s">
        <v>513</v>
      </c>
      <c r="G119" s="149" t="s">
        <v>130</v>
      </c>
      <c r="H119" s="149">
        <v>23</v>
      </c>
      <c r="I119" s="149" t="s">
        <v>350</v>
      </c>
      <c r="J119" s="150">
        <v>630</v>
      </c>
      <c r="K119" s="149">
        <v>6</v>
      </c>
      <c r="L119" s="149" t="s">
        <v>567</v>
      </c>
      <c r="M119" s="149" t="s">
        <v>350</v>
      </c>
      <c r="N119" s="149" t="s">
        <v>350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516</v>
      </c>
      <c r="U119" s="149" t="s">
        <v>350</v>
      </c>
      <c r="V119" s="149" t="s">
        <v>517</v>
      </c>
      <c r="W119" s="149" t="s">
        <v>518</v>
      </c>
      <c r="X119" s="149" t="s">
        <v>537</v>
      </c>
      <c r="Y119" s="149" t="s">
        <v>350</v>
      </c>
      <c r="Z119" s="149" t="s">
        <v>519</v>
      </c>
      <c r="AA119" s="149" t="s">
        <v>568</v>
      </c>
      <c r="AB119" s="149" t="s">
        <v>569</v>
      </c>
      <c r="AC119" s="149" t="s">
        <v>522</v>
      </c>
      <c r="AD119" s="149" t="s">
        <v>570</v>
      </c>
      <c r="AE119" s="149" t="s">
        <v>516</v>
      </c>
      <c r="AF119" s="149" t="s">
        <v>350</v>
      </c>
    </row>
    <row r="120" spans="1:32">
      <c r="A120" s="149" t="s">
        <v>750</v>
      </c>
      <c r="B120" s="149" t="s">
        <v>509</v>
      </c>
      <c r="C120" s="149" t="s">
        <v>510</v>
      </c>
      <c r="D120" s="149" t="s">
        <v>511</v>
      </c>
      <c r="E120" s="149" t="s">
        <v>512</v>
      </c>
      <c r="F120" s="149" t="s">
        <v>513</v>
      </c>
      <c r="G120" s="149" t="s">
        <v>209</v>
      </c>
      <c r="H120" s="149">
        <v>10</v>
      </c>
      <c r="I120" s="149" t="s">
        <v>350</v>
      </c>
      <c r="J120" s="150">
        <v>650</v>
      </c>
      <c r="K120" s="149">
        <v>4</v>
      </c>
      <c r="L120" s="149" t="s">
        <v>567</v>
      </c>
      <c r="M120" s="149" t="s">
        <v>350</v>
      </c>
      <c r="N120" s="149" t="s">
        <v>350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517</v>
      </c>
      <c r="U120" s="149">
        <v>26</v>
      </c>
      <c r="V120" s="149" t="s">
        <v>516</v>
      </c>
      <c r="W120" s="149" t="s">
        <v>518</v>
      </c>
      <c r="X120" s="149" t="s">
        <v>552</v>
      </c>
      <c r="Y120" s="149" t="s">
        <v>354</v>
      </c>
      <c r="Z120" s="149" t="s">
        <v>519</v>
      </c>
      <c r="AA120" s="149" t="s">
        <v>638</v>
      </c>
      <c r="AB120" s="149" t="s">
        <v>521</v>
      </c>
      <c r="AC120" s="149" t="s">
        <v>522</v>
      </c>
      <c r="AD120" s="149" t="s">
        <v>523</v>
      </c>
      <c r="AE120" s="149" t="s">
        <v>516</v>
      </c>
      <c r="AF120" s="149" t="s">
        <v>350</v>
      </c>
    </row>
    <row r="121" spans="1:32">
      <c r="A121" s="149" t="s">
        <v>751</v>
      </c>
      <c r="B121" s="149" t="s">
        <v>509</v>
      </c>
      <c r="C121" s="149" t="s">
        <v>510</v>
      </c>
      <c r="D121" s="149" t="s">
        <v>511</v>
      </c>
      <c r="E121" s="149" t="s">
        <v>512</v>
      </c>
      <c r="F121" s="149" t="s">
        <v>513</v>
      </c>
      <c r="G121" s="149" t="s">
        <v>127</v>
      </c>
      <c r="H121" s="149">
        <v>26</v>
      </c>
      <c r="I121" s="149" t="s">
        <v>350</v>
      </c>
      <c r="J121" s="150">
        <v>476.66666666666669</v>
      </c>
      <c r="K121" s="149">
        <v>15</v>
      </c>
      <c r="L121" s="149" t="s">
        <v>567</v>
      </c>
      <c r="M121" s="149">
        <v>5</v>
      </c>
      <c r="N121" s="149" t="s">
        <v>591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517</v>
      </c>
      <c r="U121" s="149" t="s">
        <v>350</v>
      </c>
      <c r="V121" s="149" t="s">
        <v>517</v>
      </c>
      <c r="W121" s="149" t="s">
        <v>518</v>
      </c>
      <c r="X121" s="149" t="s">
        <v>526</v>
      </c>
      <c r="Y121" s="149" t="s">
        <v>350</v>
      </c>
      <c r="Z121" s="149" t="s">
        <v>519</v>
      </c>
      <c r="AA121" s="149" t="s">
        <v>561</v>
      </c>
      <c r="AB121" s="149" t="s">
        <v>562</v>
      </c>
      <c r="AC121" s="149" t="s">
        <v>522</v>
      </c>
      <c r="AD121" s="149" t="s">
        <v>535</v>
      </c>
      <c r="AE121" s="149" t="s">
        <v>516</v>
      </c>
      <c r="AF121" s="149" t="s">
        <v>350</v>
      </c>
    </row>
    <row r="122" spans="1:32">
      <c r="A122" s="149" t="s">
        <v>752</v>
      </c>
      <c r="B122" s="149" t="s">
        <v>574</v>
      </c>
      <c r="C122" s="149" t="s">
        <v>644</v>
      </c>
      <c r="D122" s="149" t="s">
        <v>753</v>
      </c>
      <c r="E122" s="149" t="s">
        <v>350</v>
      </c>
      <c r="F122" s="149" t="s">
        <v>350</v>
      </c>
      <c r="G122" s="149" t="s">
        <v>754</v>
      </c>
      <c r="H122" s="149">
        <v>57</v>
      </c>
      <c r="I122" s="149" t="s">
        <v>634</v>
      </c>
      <c r="J122" s="150">
        <v>535</v>
      </c>
      <c r="K122" s="149" t="s">
        <v>350</v>
      </c>
      <c r="L122" s="149" t="s">
        <v>647</v>
      </c>
      <c r="M122" s="149" t="s">
        <v>350</v>
      </c>
      <c r="N122" s="149" t="s">
        <v>350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350</v>
      </c>
      <c r="T122" s="149" t="s">
        <v>517</v>
      </c>
      <c r="U122" s="149" t="s">
        <v>350</v>
      </c>
      <c r="V122" s="149" t="s">
        <v>517</v>
      </c>
      <c r="W122" s="149" t="s">
        <v>350</v>
      </c>
      <c r="X122" s="149" t="s">
        <v>350</v>
      </c>
      <c r="Y122" s="149" t="s">
        <v>350</v>
      </c>
      <c r="Z122" s="149" t="s">
        <v>607</v>
      </c>
      <c r="AA122" s="149" t="s">
        <v>648</v>
      </c>
      <c r="AB122" s="149" t="s">
        <v>649</v>
      </c>
      <c r="AC122" s="149" t="s">
        <v>650</v>
      </c>
      <c r="AD122" s="149" t="s">
        <v>535</v>
      </c>
      <c r="AE122" s="149" t="s">
        <v>517</v>
      </c>
      <c r="AF122" s="149" t="s">
        <v>517</v>
      </c>
    </row>
    <row r="123" spans="1:32">
      <c r="A123" s="149" t="s">
        <v>755</v>
      </c>
      <c r="B123" s="149" t="s">
        <v>509</v>
      </c>
      <c r="C123" s="149" t="s">
        <v>510</v>
      </c>
      <c r="D123" s="149" t="s">
        <v>511</v>
      </c>
      <c r="E123" s="149" t="s">
        <v>512</v>
      </c>
      <c r="F123" s="149" t="s">
        <v>513</v>
      </c>
      <c r="G123" s="149" t="s">
        <v>609</v>
      </c>
      <c r="H123" s="149">
        <v>35</v>
      </c>
      <c r="I123" s="149" t="s">
        <v>350</v>
      </c>
      <c r="J123" s="150">
        <v>520</v>
      </c>
      <c r="K123" s="149">
        <v>4</v>
      </c>
      <c r="L123" s="149" t="s">
        <v>567</v>
      </c>
      <c r="M123" s="149" t="s">
        <v>350</v>
      </c>
      <c r="N123" s="149" t="s">
        <v>350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516</v>
      </c>
      <c r="U123" s="149">
        <v>4</v>
      </c>
      <c r="V123" s="149" t="s">
        <v>516</v>
      </c>
      <c r="W123" s="149" t="s">
        <v>518</v>
      </c>
      <c r="X123" s="149" t="s">
        <v>526</v>
      </c>
      <c r="Y123" s="149" t="s">
        <v>354</v>
      </c>
      <c r="Z123" s="149" t="s">
        <v>519</v>
      </c>
      <c r="AA123" s="149" t="s">
        <v>652</v>
      </c>
      <c r="AB123" s="149" t="s">
        <v>548</v>
      </c>
      <c r="AC123" s="149" t="s">
        <v>529</v>
      </c>
      <c r="AD123" s="149" t="s">
        <v>530</v>
      </c>
      <c r="AE123" s="149" t="s">
        <v>516</v>
      </c>
      <c r="AF123" s="149" t="s">
        <v>350</v>
      </c>
    </row>
    <row r="124" spans="1:32">
      <c r="A124" s="149" t="s">
        <v>756</v>
      </c>
      <c r="B124" s="149" t="s">
        <v>509</v>
      </c>
      <c r="C124" s="149" t="s">
        <v>510</v>
      </c>
      <c r="D124" s="149" t="s">
        <v>511</v>
      </c>
      <c r="E124" s="149" t="s">
        <v>619</v>
      </c>
      <c r="F124" s="149" t="s">
        <v>606</v>
      </c>
      <c r="G124" s="149" t="s">
        <v>210</v>
      </c>
      <c r="H124" s="149">
        <v>9</v>
      </c>
      <c r="I124" s="149" t="s">
        <v>350</v>
      </c>
      <c r="J124" s="150">
        <v>1040</v>
      </c>
      <c r="K124" s="149">
        <v>17</v>
      </c>
      <c r="L124" s="149" t="s">
        <v>514</v>
      </c>
      <c r="M124" s="149">
        <v>17</v>
      </c>
      <c r="N124" s="149" t="s">
        <v>515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516</v>
      </c>
      <c r="U124" s="149" t="s">
        <v>350</v>
      </c>
      <c r="V124" s="149" t="s">
        <v>517</v>
      </c>
      <c r="W124" s="149" t="s">
        <v>518</v>
      </c>
      <c r="X124" s="149" t="s">
        <v>526</v>
      </c>
      <c r="Y124" s="149" t="s">
        <v>350</v>
      </c>
      <c r="Z124" s="149" t="s">
        <v>519</v>
      </c>
      <c r="AA124" s="149" t="s">
        <v>568</v>
      </c>
      <c r="AB124" s="149" t="s">
        <v>569</v>
      </c>
      <c r="AC124" s="149" t="s">
        <v>522</v>
      </c>
      <c r="AD124" s="149" t="s">
        <v>570</v>
      </c>
      <c r="AE124" s="149" t="s">
        <v>516</v>
      </c>
      <c r="AF124" s="149" t="s">
        <v>350</v>
      </c>
    </row>
    <row r="125" spans="1:32">
      <c r="A125" s="149" t="s">
        <v>757</v>
      </c>
      <c r="B125" s="149" t="s">
        <v>19</v>
      </c>
      <c r="C125" s="149" t="s">
        <v>510</v>
      </c>
      <c r="D125" s="149" t="s">
        <v>511</v>
      </c>
      <c r="E125" s="149" t="s">
        <v>628</v>
      </c>
      <c r="F125" s="149" t="s">
        <v>599</v>
      </c>
      <c r="G125" s="149" t="s">
        <v>245</v>
      </c>
      <c r="H125" s="149">
        <v>4</v>
      </c>
      <c r="I125" s="149" t="s">
        <v>350</v>
      </c>
      <c r="J125" s="150">
        <v>1327</v>
      </c>
      <c r="K125" s="149">
        <v>23</v>
      </c>
      <c r="L125" s="149" t="s">
        <v>514</v>
      </c>
      <c r="M125" s="149">
        <v>23</v>
      </c>
      <c r="N125" s="149" t="s">
        <v>515</v>
      </c>
      <c r="O125" s="150">
        <v>6254</v>
      </c>
      <c r="P125" s="150">
        <v>1400</v>
      </c>
      <c r="Q125" s="149" t="s">
        <v>350</v>
      </c>
      <c r="R125" s="150">
        <v>6254</v>
      </c>
      <c r="S125" s="151">
        <v>22.659420289855071</v>
      </c>
      <c r="T125" s="149" t="s">
        <v>516</v>
      </c>
      <c r="U125" s="149" t="s">
        <v>350</v>
      </c>
      <c r="V125" s="149" t="s">
        <v>516</v>
      </c>
      <c r="W125" s="149" t="s">
        <v>518</v>
      </c>
      <c r="X125" s="149" t="s">
        <v>537</v>
      </c>
      <c r="Y125" s="149" t="s">
        <v>354</v>
      </c>
      <c r="Z125" s="149" t="s">
        <v>519</v>
      </c>
      <c r="AA125" s="149" t="s">
        <v>565</v>
      </c>
      <c r="AB125" s="149" t="s">
        <v>548</v>
      </c>
      <c r="AC125" s="149" t="s">
        <v>529</v>
      </c>
      <c r="AD125" s="149" t="s">
        <v>530</v>
      </c>
      <c r="AE125" s="149" t="s">
        <v>516</v>
      </c>
      <c r="AF125" s="149" t="s">
        <v>350</v>
      </c>
    </row>
    <row r="126" spans="1:32">
      <c r="A126" s="149" t="s">
        <v>758</v>
      </c>
      <c r="B126" s="149" t="s">
        <v>19</v>
      </c>
      <c r="C126" s="149" t="s">
        <v>510</v>
      </c>
      <c r="D126" s="149" t="s">
        <v>511</v>
      </c>
      <c r="E126" s="149" t="s">
        <v>350</v>
      </c>
      <c r="F126" s="149" t="s">
        <v>513</v>
      </c>
      <c r="G126" s="149" t="s">
        <v>248</v>
      </c>
      <c r="H126" s="149">
        <v>1</v>
      </c>
      <c r="I126" s="149" t="s">
        <v>350</v>
      </c>
      <c r="J126" s="150">
        <v>6252</v>
      </c>
      <c r="K126" s="149">
        <v>83</v>
      </c>
      <c r="L126" s="149" t="s">
        <v>514</v>
      </c>
      <c r="M126" s="149">
        <v>83</v>
      </c>
      <c r="N126" s="149" t="s">
        <v>515</v>
      </c>
      <c r="O126" s="150">
        <v>6252</v>
      </c>
      <c r="P126" s="150">
        <v>6252</v>
      </c>
      <c r="Q126" s="149" t="s">
        <v>350</v>
      </c>
      <c r="R126" s="150">
        <v>6252</v>
      </c>
      <c r="S126" s="151">
        <v>6.2771084337349397</v>
      </c>
      <c r="T126" s="149" t="s">
        <v>516</v>
      </c>
      <c r="U126" s="149" t="s">
        <v>350</v>
      </c>
      <c r="V126" s="149" t="s">
        <v>517</v>
      </c>
      <c r="W126" s="149" t="s">
        <v>518</v>
      </c>
      <c r="X126" s="149" t="s">
        <v>526</v>
      </c>
      <c r="Y126" s="149" t="s">
        <v>354</v>
      </c>
      <c r="Z126" s="149" t="s">
        <v>519</v>
      </c>
      <c r="AA126" s="149" t="s">
        <v>727</v>
      </c>
      <c r="AB126" s="149" t="s">
        <v>664</v>
      </c>
      <c r="AC126" s="149" t="s">
        <v>578</v>
      </c>
      <c r="AD126" s="149" t="s">
        <v>728</v>
      </c>
      <c r="AE126" s="149" t="s">
        <v>516</v>
      </c>
      <c r="AF126" s="149" t="s">
        <v>350</v>
      </c>
    </row>
    <row r="127" spans="1:32">
      <c r="A127" s="149" t="s">
        <v>759</v>
      </c>
      <c r="B127" s="149" t="s">
        <v>509</v>
      </c>
      <c r="C127" s="149" t="s">
        <v>510</v>
      </c>
      <c r="D127" s="149" t="s">
        <v>511</v>
      </c>
      <c r="E127" s="149" t="s">
        <v>619</v>
      </c>
      <c r="F127" s="149" t="s">
        <v>513</v>
      </c>
      <c r="G127" s="149" t="s">
        <v>246</v>
      </c>
      <c r="H127" s="149">
        <v>3</v>
      </c>
      <c r="I127" s="149" t="s">
        <v>350</v>
      </c>
      <c r="J127" s="150">
        <v>2063</v>
      </c>
      <c r="K127" s="149">
        <v>47</v>
      </c>
      <c r="L127" s="149" t="s">
        <v>514</v>
      </c>
      <c r="M127" s="149">
        <v>47</v>
      </c>
      <c r="N127" s="149" t="s">
        <v>515</v>
      </c>
      <c r="O127" s="150">
        <v>6189</v>
      </c>
      <c r="P127" s="150">
        <v>2333</v>
      </c>
      <c r="Q127" s="149" t="s">
        <v>350</v>
      </c>
      <c r="R127" s="150">
        <v>6189</v>
      </c>
      <c r="S127" s="151">
        <v>10.973404255319149</v>
      </c>
      <c r="T127" s="149" t="s">
        <v>516</v>
      </c>
      <c r="U127" s="149" t="s">
        <v>350</v>
      </c>
      <c r="V127" s="149" t="s">
        <v>517</v>
      </c>
      <c r="W127" s="149" t="s">
        <v>518</v>
      </c>
      <c r="X127" s="149" t="s">
        <v>542</v>
      </c>
      <c r="Y127" s="149" t="s">
        <v>350</v>
      </c>
      <c r="Z127" s="149" t="s">
        <v>519</v>
      </c>
      <c r="AA127" s="149" t="s">
        <v>588</v>
      </c>
      <c r="AB127" s="149" t="s">
        <v>562</v>
      </c>
      <c r="AC127" s="149" t="s">
        <v>522</v>
      </c>
      <c r="AD127" s="149" t="s">
        <v>535</v>
      </c>
      <c r="AE127" s="149" t="s">
        <v>516</v>
      </c>
      <c r="AF127" s="149" t="s">
        <v>350</v>
      </c>
    </row>
    <row r="128" spans="1:32">
      <c r="A128" s="149" t="s">
        <v>760</v>
      </c>
      <c r="B128" s="149" t="s">
        <v>574</v>
      </c>
      <c r="C128" s="149" t="s">
        <v>669</v>
      </c>
      <c r="D128" s="149" t="s">
        <v>350</v>
      </c>
      <c r="E128" s="149" t="s">
        <v>350</v>
      </c>
      <c r="F128" s="149" t="s">
        <v>350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350</v>
      </c>
      <c r="L128" s="149" t="s">
        <v>647</v>
      </c>
      <c r="M128" s="149" t="s">
        <v>350</v>
      </c>
      <c r="N128" s="149" t="s">
        <v>350</v>
      </c>
      <c r="O128" s="150">
        <v>6162</v>
      </c>
      <c r="P128" s="149" t="s">
        <v>350</v>
      </c>
      <c r="Q128" s="150">
        <v>11280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49" t="s">
        <v>350</v>
      </c>
      <c r="W128" s="149" t="s">
        <v>350</v>
      </c>
      <c r="X128" s="149" t="s">
        <v>350</v>
      </c>
      <c r="Y128" s="149" t="s">
        <v>350</v>
      </c>
      <c r="Z128" s="149" t="s">
        <v>350</v>
      </c>
      <c r="AA128" s="149" t="s">
        <v>350</v>
      </c>
      <c r="AB128" s="149" t="s">
        <v>350</v>
      </c>
      <c r="AC128" s="149" t="s">
        <v>350</v>
      </c>
      <c r="AD128" s="149" t="s">
        <v>350</v>
      </c>
      <c r="AE128" s="149" t="s">
        <v>350</v>
      </c>
      <c r="AF128" s="149" t="s">
        <v>516</v>
      </c>
    </row>
    <row r="129" spans="1:32">
      <c r="A129" s="149" t="s">
        <v>761</v>
      </c>
      <c r="B129" s="149" t="s">
        <v>509</v>
      </c>
      <c r="C129" s="149" t="s">
        <v>510</v>
      </c>
      <c r="D129" s="149" t="s">
        <v>511</v>
      </c>
      <c r="E129" s="149" t="s">
        <v>619</v>
      </c>
      <c r="F129" s="149" t="s">
        <v>606</v>
      </c>
      <c r="G129" s="149" t="s">
        <v>207</v>
      </c>
      <c r="H129" s="149">
        <v>12</v>
      </c>
      <c r="I129" s="149" t="s">
        <v>350</v>
      </c>
      <c r="J129" s="150">
        <v>200</v>
      </c>
      <c r="K129" s="149">
        <v>5</v>
      </c>
      <c r="L129" s="149" t="s">
        <v>567</v>
      </c>
      <c r="M129" s="149">
        <v>5</v>
      </c>
      <c r="N129" s="149" t="s">
        <v>591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517</v>
      </c>
      <c r="U129" s="149" t="s">
        <v>350</v>
      </c>
      <c r="V129" s="149" t="s">
        <v>517</v>
      </c>
      <c r="W129" s="149" t="s">
        <v>518</v>
      </c>
      <c r="X129" s="149" t="s">
        <v>526</v>
      </c>
      <c r="Y129" s="149" t="s">
        <v>350</v>
      </c>
      <c r="Z129" s="149" t="s">
        <v>519</v>
      </c>
      <c r="AA129" s="149" t="s">
        <v>553</v>
      </c>
      <c r="AB129" s="149" t="s">
        <v>521</v>
      </c>
      <c r="AC129" s="149" t="s">
        <v>522</v>
      </c>
      <c r="AD129" s="149" t="s">
        <v>523</v>
      </c>
      <c r="AE129" s="149" t="s">
        <v>516</v>
      </c>
      <c r="AF129" s="149" t="s">
        <v>350</v>
      </c>
    </row>
    <row r="130" spans="1:32">
      <c r="A130" s="149" t="s">
        <v>762</v>
      </c>
      <c r="B130" s="149" t="s">
        <v>574</v>
      </c>
      <c r="C130" s="149" t="s">
        <v>669</v>
      </c>
      <c r="D130" s="149" t="s">
        <v>350</v>
      </c>
      <c r="E130" s="149" t="s">
        <v>350</v>
      </c>
      <c r="F130" s="149" t="s">
        <v>350</v>
      </c>
      <c r="G130" s="149" t="s">
        <v>245</v>
      </c>
      <c r="H130" s="149">
        <v>4</v>
      </c>
      <c r="I130" s="149" t="s">
        <v>634</v>
      </c>
      <c r="J130" s="150">
        <v>1500</v>
      </c>
      <c r="K130" s="149" t="s">
        <v>350</v>
      </c>
      <c r="L130" s="149" t="s">
        <v>647</v>
      </c>
      <c r="M130" s="149" t="s">
        <v>350</v>
      </c>
      <c r="N130" s="149" t="s">
        <v>350</v>
      </c>
      <c r="O130" s="150">
        <v>6000</v>
      </c>
      <c r="P130" s="150">
        <v>1500</v>
      </c>
      <c r="Q130" s="149" t="s">
        <v>350</v>
      </c>
      <c r="R130" s="150">
        <v>6000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49" t="s">
        <v>350</v>
      </c>
      <c r="AD130" s="149" t="s">
        <v>350</v>
      </c>
      <c r="AE130" s="149" t="s">
        <v>350</v>
      </c>
      <c r="AF130" s="149" t="s">
        <v>517</v>
      </c>
    </row>
    <row r="131" spans="1:32">
      <c r="A131" s="149" t="s">
        <v>763</v>
      </c>
      <c r="B131" s="149" t="s">
        <v>509</v>
      </c>
      <c r="C131" s="149" t="s">
        <v>510</v>
      </c>
      <c r="D131" s="149" t="s">
        <v>511</v>
      </c>
      <c r="E131" s="149" t="s">
        <v>512</v>
      </c>
      <c r="F131" s="149" t="s">
        <v>513</v>
      </c>
      <c r="G131" s="149" t="s">
        <v>203</v>
      </c>
      <c r="H131" s="149">
        <v>16</v>
      </c>
      <c r="I131" s="149" t="s">
        <v>350</v>
      </c>
      <c r="J131" s="150">
        <v>546.33333333333337</v>
      </c>
      <c r="K131" s="149">
        <v>10</v>
      </c>
      <c r="L131" s="149" t="s">
        <v>514</v>
      </c>
      <c r="M131" s="149">
        <v>10</v>
      </c>
      <c r="N131" s="149" t="s">
        <v>515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517</v>
      </c>
      <c r="U131" s="149" t="s">
        <v>350</v>
      </c>
      <c r="V131" s="149" t="s">
        <v>517</v>
      </c>
      <c r="W131" s="149" t="s">
        <v>518</v>
      </c>
      <c r="X131" s="149" t="s">
        <v>542</v>
      </c>
      <c r="Y131" s="149" t="s">
        <v>350</v>
      </c>
      <c r="Z131" s="149" t="s">
        <v>519</v>
      </c>
      <c r="AA131" s="149" t="s">
        <v>764</v>
      </c>
      <c r="AB131" s="149" t="s">
        <v>534</v>
      </c>
      <c r="AC131" s="149" t="s">
        <v>522</v>
      </c>
      <c r="AD131" s="149" t="s">
        <v>535</v>
      </c>
      <c r="AE131" s="149" t="s">
        <v>516</v>
      </c>
      <c r="AF131" s="149" t="s">
        <v>350</v>
      </c>
    </row>
    <row r="132" spans="1:32">
      <c r="A132" s="149" t="s">
        <v>765</v>
      </c>
      <c r="B132" s="149" t="s">
        <v>509</v>
      </c>
      <c r="C132" s="149" t="s">
        <v>510</v>
      </c>
      <c r="D132" s="149" t="s">
        <v>511</v>
      </c>
      <c r="E132" s="149" t="s">
        <v>512</v>
      </c>
      <c r="F132" s="149" t="s">
        <v>606</v>
      </c>
      <c r="G132" s="149" t="s">
        <v>126</v>
      </c>
      <c r="H132" s="149">
        <v>27</v>
      </c>
      <c r="I132" s="149" t="s">
        <v>350</v>
      </c>
      <c r="J132" s="150">
        <v>495</v>
      </c>
      <c r="K132" s="149">
        <v>16</v>
      </c>
      <c r="L132" s="149" t="s">
        <v>514</v>
      </c>
      <c r="M132" s="149">
        <v>16</v>
      </c>
      <c r="N132" s="149" t="s">
        <v>515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517</v>
      </c>
      <c r="U132" s="149" t="s">
        <v>350</v>
      </c>
      <c r="V132" s="149" t="s">
        <v>517</v>
      </c>
      <c r="W132" s="149" t="s">
        <v>518</v>
      </c>
      <c r="X132" s="149" t="s">
        <v>526</v>
      </c>
      <c r="Y132" s="149" t="s">
        <v>350</v>
      </c>
      <c r="Z132" s="149" t="s">
        <v>519</v>
      </c>
      <c r="AA132" s="149" t="s">
        <v>568</v>
      </c>
      <c r="AB132" s="149" t="s">
        <v>569</v>
      </c>
      <c r="AC132" s="149" t="s">
        <v>522</v>
      </c>
      <c r="AD132" s="149" t="s">
        <v>570</v>
      </c>
      <c r="AE132" s="149" t="s">
        <v>516</v>
      </c>
      <c r="AF132" s="149" t="s">
        <v>350</v>
      </c>
    </row>
    <row r="133" spans="1:32">
      <c r="A133" s="149" t="s">
        <v>766</v>
      </c>
      <c r="B133" s="149" t="s">
        <v>509</v>
      </c>
      <c r="C133" s="149" t="s">
        <v>510</v>
      </c>
      <c r="D133" s="149" t="s">
        <v>511</v>
      </c>
      <c r="E133" s="149" t="s">
        <v>628</v>
      </c>
      <c r="F133" s="149" t="s">
        <v>599</v>
      </c>
      <c r="G133" s="149" t="s">
        <v>211</v>
      </c>
      <c r="H133" s="149">
        <v>8</v>
      </c>
      <c r="I133" s="149" t="s">
        <v>350</v>
      </c>
      <c r="J133" s="150">
        <v>840</v>
      </c>
      <c r="K133" s="149">
        <v>11</v>
      </c>
      <c r="L133" s="149" t="s">
        <v>514</v>
      </c>
      <c r="M133" s="149">
        <v>11</v>
      </c>
      <c r="N133" s="149" t="s">
        <v>515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517</v>
      </c>
      <c r="U133" s="149" t="s">
        <v>350</v>
      </c>
      <c r="V133" s="149" t="s">
        <v>517</v>
      </c>
      <c r="W133" s="149" t="s">
        <v>518</v>
      </c>
      <c r="X133" s="149" t="s">
        <v>552</v>
      </c>
      <c r="Y133" s="149" t="s">
        <v>350</v>
      </c>
      <c r="Z133" s="149" t="s">
        <v>519</v>
      </c>
      <c r="AA133" s="149" t="s">
        <v>557</v>
      </c>
      <c r="AB133" s="149" t="s">
        <v>558</v>
      </c>
      <c r="AC133" s="149" t="s">
        <v>545</v>
      </c>
      <c r="AD133" s="149" t="s">
        <v>535</v>
      </c>
      <c r="AE133" s="149" t="s">
        <v>516</v>
      </c>
      <c r="AF133" s="149" t="s">
        <v>350</v>
      </c>
    </row>
    <row r="134" spans="1:32">
      <c r="A134" s="149" t="s">
        <v>767</v>
      </c>
      <c r="B134" s="149" t="s">
        <v>509</v>
      </c>
      <c r="C134" s="149" t="s">
        <v>510</v>
      </c>
      <c r="D134" s="149" t="s">
        <v>511</v>
      </c>
      <c r="E134" s="149" t="s">
        <v>512</v>
      </c>
      <c r="F134" s="149" t="s">
        <v>513</v>
      </c>
      <c r="G134" s="149" t="s">
        <v>206</v>
      </c>
      <c r="H134" s="149">
        <v>13</v>
      </c>
      <c r="I134" s="149" t="s">
        <v>350</v>
      </c>
      <c r="J134" s="150">
        <v>653.9666666666667</v>
      </c>
      <c r="K134" s="149">
        <v>6</v>
      </c>
      <c r="L134" s="149" t="s">
        <v>567</v>
      </c>
      <c r="M134" s="149">
        <v>6</v>
      </c>
      <c r="N134" s="149" t="s">
        <v>576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516</v>
      </c>
      <c r="U134" s="149">
        <v>5</v>
      </c>
      <c r="V134" s="149" t="s">
        <v>517</v>
      </c>
      <c r="W134" s="149" t="s">
        <v>518</v>
      </c>
      <c r="X134" s="149" t="s">
        <v>537</v>
      </c>
      <c r="Y134" s="149" t="s">
        <v>350</v>
      </c>
      <c r="Z134" s="149" t="s">
        <v>519</v>
      </c>
      <c r="AA134" s="149" t="s">
        <v>577</v>
      </c>
      <c r="AB134" s="149" t="s">
        <v>558</v>
      </c>
      <c r="AC134" s="149" t="s">
        <v>545</v>
      </c>
      <c r="AD134" s="149" t="s">
        <v>535</v>
      </c>
      <c r="AE134" s="149" t="s">
        <v>516</v>
      </c>
      <c r="AF134" s="149" t="s">
        <v>350</v>
      </c>
    </row>
    <row r="135" spans="1:32">
      <c r="A135" s="149" t="s">
        <v>768</v>
      </c>
      <c r="B135" s="149" t="s">
        <v>509</v>
      </c>
      <c r="C135" s="149" t="s">
        <v>690</v>
      </c>
      <c r="D135" s="149" t="s">
        <v>691</v>
      </c>
      <c r="E135" s="149" t="s">
        <v>350</v>
      </c>
      <c r="F135" s="149" t="s">
        <v>350</v>
      </c>
      <c r="G135" s="149" t="s">
        <v>769</v>
      </c>
      <c r="H135" s="149">
        <v>47</v>
      </c>
      <c r="I135" s="149" t="s">
        <v>350</v>
      </c>
      <c r="J135" s="150">
        <v>500</v>
      </c>
      <c r="K135" s="149">
        <v>0</v>
      </c>
      <c r="L135" s="149" t="s">
        <v>514</v>
      </c>
      <c r="M135" s="149">
        <v>0</v>
      </c>
      <c r="N135" s="149" t="s">
        <v>515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350</v>
      </c>
      <c r="T135" s="149" t="s">
        <v>517</v>
      </c>
      <c r="U135" s="149" t="s">
        <v>350</v>
      </c>
      <c r="V135" s="149" t="s">
        <v>517</v>
      </c>
      <c r="W135" s="149" t="s">
        <v>350</v>
      </c>
      <c r="X135" s="149" t="s">
        <v>350</v>
      </c>
      <c r="Y135" s="149" t="s">
        <v>350</v>
      </c>
      <c r="Z135" s="149" t="s">
        <v>607</v>
      </c>
      <c r="AA135" s="149" t="s">
        <v>692</v>
      </c>
      <c r="AB135" s="149" t="s">
        <v>693</v>
      </c>
      <c r="AC135" s="149" t="s">
        <v>650</v>
      </c>
      <c r="AD135" s="149" t="s">
        <v>694</v>
      </c>
      <c r="AE135" s="149" t="s">
        <v>517</v>
      </c>
      <c r="AF135" s="149" t="s">
        <v>350</v>
      </c>
    </row>
    <row r="136" spans="1:32">
      <c r="A136" s="149" t="s">
        <v>770</v>
      </c>
      <c r="B136" s="149" t="s">
        <v>574</v>
      </c>
      <c r="C136" s="149" t="s">
        <v>644</v>
      </c>
      <c r="D136" s="149" t="s">
        <v>350</v>
      </c>
      <c r="E136" s="149" t="s">
        <v>350</v>
      </c>
      <c r="F136" s="149" t="s">
        <v>350</v>
      </c>
      <c r="G136" s="149" t="s">
        <v>771</v>
      </c>
      <c r="H136" s="149">
        <v>36</v>
      </c>
      <c r="I136" s="149" t="s">
        <v>634</v>
      </c>
      <c r="J136" s="150">
        <v>485</v>
      </c>
      <c r="K136" s="149" t="s">
        <v>350</v>
      </c>
      <c r="L136" s="149" t="s">
        <v>647</v>
      </c>
      <c r="M136" s="149" t="s">
        <v>350</v>
      </c>
      <c r="N136" s="149" t="s">
        <v>350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350</v>
      </c>
      <c r="T136" s="149" t="s">
        <v>517</v>
      </c>
      <c r="U136" s="149" t="s">
        <v>350</v>
      </c>
      <c r="V136" s="149" t="s">
        <v>517</v>
      </c>
      <c r="W136" s="149" t="s">
        <v>350</v>
      </c>
      <c r="X136" s="149" t="s">
        <v>350</v>
      </c>
      <c r="Y136" s="149" t="s">
        <v>350</v>
      </c>
      <c r="Z136" s="149" t="s">
        <v>350</v>
      </c>
      <c r="AA136" s="149" t="s">
        <v>717</v>
      </c>
      <c r="AB136" s="149" t="s">
        <v>693</v>
      </c>
      <c r="AC136" s="149" t="s">
        <v>650</v>
      </c>
      <c r="AD136" s="149" t="s">
        <v>694</v>
      </c>
      <c r="AE136" s="149" t="s">
        <v>517</v>
      </c>
      <c r="AF136" s="149" t="s">
        <v>517</v>
      </c>
    </row>
    <row r="137" spans="1:32">
      <c r="A137" s="149" t="s">
        <v>772</v>
      </c>
      <c r="B137" s="149" t="s">
        <v>509</v>
      </c>
      <c r="C137" s="149" t="s">
        <v>690</v>
      </c>
      <c r="D137" s="149" t="s">
        <v>691</v>
      </c>
      <c r="E137" s="149" t="s">
        <v>350</v>
      </c>
      <c r="F137" s="149" t="s">
        <v>350</v>
      </c>
      <c r="G137" s="149" t="s">
        <v>204</v>
      </c>
      <c r="H137" s="149">
        <v>15</v>
      </c>
      <c r="I137" s="149" t="s">
        <v>350</v>
      </c>
      <c r="J137" s="150">
        <v>495</v>
      </c>
      <c r="K137" s="149" t="s">
        <v>350</v>
      </c>
      <c r="L137" s="149" t="s">
        <v>716</v>
      </c>
      <c r="M137" s="149" t="s">
        <v>350</v>
      </c>
      <c r="N137" s="149" t="s">
        <v>350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350</v>
      </c>
      <c r="T137" s="149" t="s">
        <v>517</v>
      </c>
      <c r="U137" s="149" t="s">
        <v>350</v>
      </c>
      <c r="V137" s="149" t="s">
        <v>517</v>
      </c>
      <c r="W137" s="149" t="s">
        <v>350</v>
      </c>
      <c r="X137" s="149" t="s">
        <v>537</v>
      </c>
      <c r="Y137" s="149" t="s">
        <v>350</v>
      </c>
      <c r="Z137" s="149" t="s">
        <v>607</v>
      </c>
      <c r="AA137" s="149" t="s">
        <v>692</v>
      </c>
      <c r="AB137" s="149" t="s">
        <v>693</v>
      </c>
      <c r="AC137" s="149" t="s">
        <v>650</v>
      </c>
      <c r="AD137" s="149" t="s">
        <v>694</v>
      </c>
      <c r="AE137" s="149" t="s">
        <v>517</v>
      </c>
      <c r="AF137" s="149" t="s">
        <v>350</v>
      </c>
    </row>
    <row r="138" spans="1:32">
      <c r="A138" s="149" t="s">
        <v>773</v>
      </c>
      <c r="B138" s="149" t="s">
        <v>509</v>
      </c>
      <c r="C138" s="149" t="s">
        <v>690</v>
      </c>
      <c r="D138" s="149" t="s">
        <v>691</v>
      </c>
      <c r="E138" s="149" t="s">
        <v>350</v>
      </c>
      <c r="F138" s="149" t="s">
        <v>350</v>
      </c>
      <c r="G138" s="149" t="s">
        <v>128</v>
      </c>
      <c r="H138" s="149">
        <v>25</v>
      </c>
      <c r="I138" s="149" t="s">
        <v>350</v>
      </c>
      <c r="J138" s="150">
        <v>406</v>
      </c>
      <c r="K138" s="149" t="s">
        <v>350</v>
      </c>
      <c r="L138" s="149" t="s">
        <v>716</v>
      </c>
      <c r="M138" s="149" t="s">
        <v>350</v>
      </c>
      <c r="N138" s="149" t="s">
        <v>350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350</v>
      </c>
      <c r="T138" s="149" t="s">
        <v>517</v>
      </c>
      <c r="U138" s="149" t="s">
        <v>350</v>
      </c>
      <c r="V138" s="149" t="s">
        <v>517</v>
      </c>
      <c r="W138" s="149" t="s">
        <v>525</v>
      </c>
      <c r="X138" s="149" t="s">
        <v>552</v>
      </c>
      <c r="Y138" s="149" t="s">
        <v>350</v>
      </c>
      <c r="Z138" s="149" t="s">
        <v>607</v>
      </c>
      <c r="AA138" s="149" t="s">
        <v>692</v>
      </c>
      <c r="AB138" s="149" t="s">
        <v>693</v>
      </c>
      <c r="AC138" s="149" t="s">
        <v>650</v>
      </c>
      <c r="AD138" s="149" t="s">
        <v>694</v>
      </c>
      <c r="AE138" s="149" t="s">
        <v>517</v>
      </c>
      <c r="AF138" s="149" t="s">
        <v>350</v>
      </c>
    </row>
    <row r="139" spans="1:32">
      <c r="A139" s="149" t="s">
        <v>774</v>
      </c>
      <c r="B139" s="149" t="s">
        <v>574</v>
      </c>
      <c r="C139" s="149" t="s">
        <v>644</v>
      </c>
      <c r="D139" s="149" t="s">
        <v>340</v>
      </c>
      <c r="E139" s="149" t="s">
        <v>350</v>
      </c>
      <c r="F139" s="149" t="s">
        <v>350</v>
      </c>
      <c r="G139" s="149" t="s">
        <v>744</v>
      </c>
      <c r="H139" s="149">
        <v>52</v>
      </c>
      <c r="I139" s="149" t="s">
        <v>634</v>
      </c>
      <c r="J139" s="150">
        <v>460</v>
      </c>
      <c r="K139" s="149" t="s">
        <v>350</v>
      </c>
      <c r="L139" s="149" t="s">
        <v>647</v>
      </c>
      <c r="M139" s="149" t="s">
        <v>350</v>
      </c>
      <c r="N139" s="149" t="s">
        <v>350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350</v>
      </c>
      <c r="T139" s="149" t="s">
        <v>517</v>
      </c>
      <c r="U139" s="149" t="s">
        <v>350</v>
      </c>
      <c r="V139" s="149" t="s">
        <v>517</v>
      </c>
      <c r="W139" s="149" t="s">
        <v>350</v>
      </c>
      <c r="X139" s="149" t="s">
        <v>350</v>
      </c>
      <c r="Y139" s="149" t="s">
        <v>350</v>
      </c>
      <c r="Z139" s="149" t="s">
        <v>607</v>
      </c>
      <c r="AA139" s="149" t="s">
        <v>681</v>
      </c>
      <c r="AB139" s="149" t="s">
        <v>649</v>
      </c>
      <c r="AC139" s="149" t="s">
        <v>650</v>
      </c>
      <c r="AD139" s="149" t="s">
        <v>535</v>
      </c>
      <c r="AE139" s="149" t="s">
        <v>517</v>
      </c>
      <c r="AF139" s="149" t="s">
        <v>517</v>
      </c>
    </row>
    <row r="140" spans="1:32">
      <c r="A140" s="149" t="s">
        <v>775</v>
      </c>
      <c r="B140" s="149" t="s">
        <v>574</v>
      </c>
      <c r="C140" s="149" t="s">
        <v>510</v>
      </c>
      <c r="D140" s="149" t="s">
        <v>511</v>
      </c>
      <c r="E140" s="149" t="s">
        <v>512</v>
      </c>
      <c r="F140" s="149" t="s">
        <v>513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514</v>
      </c>
      <c r="M140" s="149">
        <v>0</v>
      </c>
      <c r="N140" s="149" t="s">
        <v>515</v>
      </c>
      <c r="O140" s="150">
        <v>5575</v>
      </c>
      <c r="P140" s="149" t="s">
        <v>350</v>
      </c>
      <c r="Q140" s="150">
        <v>7036</v>
      </c>
      <c r="R140" s="150">
        <v>2635</v>
      </c>
      <c r="S140" s="149" t="s">
        <v>350</v>
      </c>
      <c r="T140" s="149" t="s">
        <v>517</v>
      </c>
      <c r="U140" s="149" t="s">
        <v>350</v>
      </c>
      <c r="V140" s="149" t="s">
        <v>516</v>
      </c>
      <c r="W140" s="149" t="s">
        <v>525</v>
      </c>
      <c r="X140" s="149" t="s">
        <v>526</v>
      </c>
      <c r="Y140" s="149" t="s">
        <v>776</v>
      </c>
      <c r="Z140" s="149" t="s">
        <v>519</v>
      </c>
      <c r="AA140" s="149" t="s">
        <v>565</v>
      </c>
      <c r="AB140" s="149" t="s">
        <v>548</v>
      </c>
      <c r="AC140" s="149" t="s">
        <v>529</v>
      </c>
      <c r="AD140" s="149" t="s">
        <v>530</v>
      </c>
      <c r="AE140" s="149" t="s">
        <v>517</v>
      </c>
      <c r="AF140" s="149" t="s">
        <v>516</v>
      </c>
    </row>
    <row r="141" spans="1:32">
      <c r="A141" s="149" t="s">
        <v>777</v>
      </c>
      <c r="B141" s="149" t="s">
        <v>509</v>
      </c>
      <c r="C141" s="149" t="s">
        <v>690</v>
      </c>
      <c r="D141" s="149" t="s">
        <v>691</v>
      </c>
      <c r="E141" s="149" t="s">
        <v>350</v>
      </c>
      <c r="F141" s="149" t="s">
        <v>350</v>
      </c>
      <c r="G141" s="149" t="s">
        <v>127</v>
      </c>
      <c r="H141" s="149">
        <v>26</v>
      </c>
      <c r="I141" s="149" t="s">
        <v>350</v>
      </c>
      <c r="J141" s="150">
        <v>358.33333333333331</v>
      </c>
      <c r="K141" s="149" t="s">
        <v>350</v>
      </c>
      <c r="L141" s="149" t="s">
        <v>716</v>
      </c>
      <c r="M141" s="149" t="s">
        <v>350</v>
      </c>
      <c r="N141" s="149" t="s">
        <v>350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350</v>
      </c>
      <c r="T141" s="149" t="s">
        <v>517</v>
      </c>
      <c r="U141" s="149" t="s">
        <v>350</v>
      </c>
      <c r="V141" s="149" t="s">
        <v>517</v>
      </c>
      <c r="W141" s="149" t="s">
        <v>350</v>
      </c>
      <c r="X141" s="149" t="s">
        <v>350</v>
      </c>
      <c r="Y141" s="149" t="s">
        <v>350</v>
      </c>
      <c r="Z141" s="149" t="s">
        <v>607</v>
      </c>
      <c r="AA141" s="149" t="s">
        <v>778</v>
      </c>
      <c r="AB141" s="149" t="s">
        <v>693</v>
      </c>
      <c r="AC141" s="149" t="s">
        <v>650</v>
      </c>
      <c r="AD141" s="149" t="s">
        <v>694</v>
      </c>
      <c r="AE141" s="149" t="s">
        <v>517</v>
      </c>
      <c r="AF141" s="149" t="s">
        <v>350</v>
      </c>
    </row>
    <row r="142" spans="1:32">
      <c r="A142" s="149" t="s">
        <v>779</v>
      </c>
      <c r="B142" s="149" t="s">
        <v>509</v>
      </c>
      <c r="C142" s="149" t="s">
        <v>690</v>
      </c>
      <c r="D142" s="149" t="s">
        <v>691</v>
      </c>
      <c r="E142" s="149" t="s">
        <v>350</v>
      </c>
      <c r="F142" s="149" t="s">
        <v>350</v>
      </c>
      <c r="G142" s="149" t="s">
        <v>211</v>
      </c>
      <c r="H142" s="149">
        <v>8</v>
      </c>
      <c r="I142" s="149" t="s">
        <v>350</v>
      </c>
      <c r="J142" s="150">
        <v>725</v>
      </c>
      <c r="K142" s="149" t="s">
        <v>350</v>
      </c>
      <c r="L142" s="149" t="s">
        <v>716</v>
      </c>
      <c r="M142" s="149" t="s">
        <v>350</v>
      </c>
      <c r="N142" s="149" t="s">
        <v>350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350</v>
      </c>
      <c r="T142" s="149" t="s">
        <v>517</v>
      </c>
      <c r="U142" s="149" t="s">
        <v>350</v>
      </c>
      <c r="V142" s="149" t="s">
        <v>517</v>
      </c>
      <c r="W142" s="149" t="s">
        <v>350</v>
      </c>
      <c r="X142" s="149" t="s">
        <v>350</v>
      </c>
      <c r="Y142" s="149" t="s">
        <v>350</v>
      </c>
      <c r="Z142" s="149" t="s">
        <v>350</v>
      </c>
      <c r="AA142" s="149" t="s">
        <v>778</v>
      </c>
      <c r="AB142" s="149" t="s">
        <v>693</v>
      </c>
      <c r="AC142" s="149" t="s">
        <v>578</v>
      </c>
      <c r="AD142" s="149" t="s">
        <v>694</v>
      </c>
      <c r="AE142" s="149" t="s">
        <v>517</v>
      </c>
      <c r="AF142" s="149" t="s">
        <v>350</v>
      </c>
    </row>
    <row r="143" spans="1:32">
      <c r="A143" s="149" t="s">
        <v>780</v>
      </c>
      <c r="B143" s="149" t="s">
        <v>574</v>
      </c>
      <c r="C143" s="149" t="s">
        <v>510</v>
      </c>
      <c r="D143" s="149" t="s">
        <v>511</v>
      </c>
      <c r="E143" s="149" t="s">
        <v>512</v>
      </c>
      <c r="F143" s="149" t="s">
        <v>513</v>
      </c>
      <c r="G143" s="149" t="s">
        <v>129</v>
      </c>
      <c r="H143" s="149">
        <v>24</v>
      </c>
      <c r="I143" s="149" t="s">
        <v>634</v>
      </c>
      <c r="J143" s="150">
        <v>350</v>
      </c>
      <c r="K143" s="149">
        <v>4</v>
      </c>
      <c r="L143" s="149" t="s">
        <v>575</v>
      </c>
      <c r="M143" s="149" t="s">
        <v>350</v>
      </c>
      <c r="N143" s="149" t="s">
        <v>350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517</v>
      </c>
      <c r="U143" s="149" t="s">
        <v>350</v>
      </c>
      <c r="V143" s="149" t="s">
        <v>517</v>
      </c>
      <c r="W143" s="149" t="s">
        <v>518</v>
      </c>
      <c r="X143" s="149" t="s">
        <v>552</v>
      </c>
      <c r="Y143" s="149" t="s">
        <v>350</v>
      </c>
      <c r="Z143" s="149" t="s">
        <v>519</v>
      </c>
      <c r="AA143" s="149" t="s">
        <v>544</v>
      </c>
      <c r="AB143" s="149" t="s">
        <v>781</v>
      </c>
      <c r="AC143" s="149" t="s">
        <v>545</v>
      </c>
      <c r="AD143" s="149" t="s">
        <v>530</v>
      </c>
      <c r="AE143" s="149" t="s">
        <v>517</v>
      </c>
      <c r="AF143" s="149" t="s">
        <v>516</v>
      </c>
    </row>
    <row r="144" spans="1:32">
      <c r="A144" s="149" t="s">
        <v>782</v>
      </c>
      <c r="B144" s="149" t="s">
        <v>574</v>
      </c>
      <c r="C144" s="149" t="s">
        <v>690</v>
      </c>
      <c r="D144" s="149" t="s">
        <v>691</v>
      </c>
      <c r="E144" s="149" t="s">
        <v>350</v>
      </c>
      <c r="F144" s="149" t="s">
        <v>350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350</v>
      </c>
      <c r="L144" s="149" t="s">
        <v>647</v>
      </c>
      <c r="M144" s="149" t="s">
        <v>350</v>
      </c>
      <c r="N144" s="149" t="s">
        <v>350</v>
      </c>
      <c r="O144" s="150">
        <v>5495</v>
      </c>
      <c r="P144" s="149" t="s">
        <v>350</v>
      </c>
      <c r="Q144" s="150">
        <v>6000</v>
      </c>
      <c r="R144" s="150">
        <v>2745</v>
      </c>
      <c r="S144" s="149" t="s">
        <v>350</v>
      </c>
      <c r="T144" s="149" t="s">
        <v>517</v>
      </c>
      <c r="U144" s="149" t="s">
        <v>350</v>
      </c>
      <c r="V144" s="149" t="s">
        <v>517</v>
      </c>
      <c r="W144" s="149" t="s">
        <v>350</v>
      </c>
      <c r="X144" s="149" t="s">
        <v>350</v>
      </c>
      <c r="Y144" s="149" t="s">
        <v>350</v>
      </c>
      <c r="Z144" s="149" t="s">
        <v>607</v>
      </c>
      <c r="AA144" s="149" t="s">
        <v>778</v>
      </c>
      <c r="AB144" s="149" t="s">
        <v>693</v>
      </c>
      <c r="AC144" s="149" t="s">
        <v>650</v>
      </c>
      <c r="AD144" s="149" t="s">
        <v>523</v>
      </c>
      <c r="AE144" s="149" t="s">
        <v>517</v>
      </c>
      <c r="AF144" s="149" t="s">
        <v>516</v>
      </c>
    </row>
    <row r="145" spans="1:32">
      <c r="A145" s="149" t="s">
        <v>783</v>
      </c>
      <c r="B145" s="149" t="s">
        <v>509</v>
      </c>
      <c r="C145" s="149" t="s">
        <v>510</v>
      </c>
      <c r="D145" s="149" t="s">
        <v>511</v>
      </c>
      <c r="E145" s="149" t="s">
        <v>512</v>
      </c>
      <c r="F145" s="149" t="s">
        <v>513</v>
      </c>
      <c r="G145" s="149" t="s">
        <v>244</v>
      </c>
      <c r="H145" s="149">
        <v>5</v>
      </c>
      <c r="I145" s="149" t="s">
        <v>350</v>
      </c>
      <c r="J145" s="150">
        <v>1119.4666666666667</v>
      </c>
      <c r="K145" s="149">
        <v>17</v>
      </c>
      <c r="L145" s="149" t="s">
        <v>514</v>
      </c>
      <c r="M145" s="149">
        <v>17</v>
      </c>
      <c r="N145" s="149" t="s">
        <v>515</v>
      </c>
      <c r="O145" s="150">
        <v>5488.4</v>
      </c>
      <c r="P145" s="150">
        <v>1317</v>
      </c>
      <c r="Q145" s="149" t="s">
        <v>350</v>
      </c>
      <c r="R145" s="150">
        <v>5488.4</v>
      </c>
      <c r="S145" s="151">
        <v>26.90392156862745</v>
      </c>
      <c r="T145" s="149" t="s">
        <v>517</v>
      </c>
      <c r="U145" s="149" t="s">
        <v>350</v>
      </c>
      <c r="V145" s="149" t="s">
        <v>516</v>
      </c>
      <c r="W145" s="149" t="s">
        <v>518</v>
      </c>
      <c r="X145" s="149" t="s">
        <v>542</v>
      </c>
      <c r="Y145" s="149" t="s">
        <v>354</v>
      </c>
      <c r="Z145" s="149" t="s">
        <v>519</v>
      </c>
      <c r="AA145" s="149" t="s">
        <v>547</v>
      </c>
      <c r="AB145" s="149" t="s">
        <v>548</v>
      </c>
      <c r="AC145" s="149" t="s">
        <v>529</v>
      </c>
      <c r="AD145" s="149" t="s">
        <v>530</v>
      </c>
      <c r="AE145" s="149" t="s">
        <v>516</v>
      </c>
      <c r="AF145" s="149" t="s">
        <v>350</v>
      </c>
    </row>
    <row r="146" spans="1:32">
      <c r="A146" s="149" t="s">
        <v>784</v>
      </c>
      <c r="B146" s="149" t="s">
        <v>509</v>
      </c>
      <c r="C146" s="149" t="s">
        <v>510</v>
      </c>
      <c r="D146" s="149" t="s">
        <v>511</v>
      </c>
      <c r="E146" s="149" t="s">
        <v>512</v>
      </c>
      <c r="F146" s="149" t="s">
        <v>513</v>
      </c>
      <c r="G146" s="149" t="s">
        <v>203</v>
      </c>
      <c r="H146" s="149">
        <v>16</v>
      </c>
      <c r="I146" s="149" t="s">
        <v>350</v>
      </c>
      <c r="J146" s="150">
        <v>495</v>
      </c>
      <c r="K146" s="149">
        <v>4</v>
      </c>
      <c r="L146" s="149" t="s">
        <v>567</v>
      </c>
      <c r="M146" s="149" t="s">
        <v>350</v>
      </c>
      <c r="N146" s="149" t="s">
        <v>350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517</v>
      </c>
      <c r="U146" s="149" t="s">
        <v>350</v>
      </c>
      <c r="V146" s="149" t="s">
        <v>517</v>
      </c>
      <c r="W146" s="149" t="s">
        <v>518</v>
      </c>
      <c r="X146" s="149" t="s">
        <v>542</v>
      </c>
      <c r="Y146" s="149" t="s">
        <v>350</v>
      </c>
      <c r="Z146" s="149" t="s">
        <v>519</v>
      </c>
      <c r="AA146" s="149" t="s">
        <v>764</v>
      </c>
      <c r="AB146" s="149" t="s">
        <v>534</v>
      </c>
      <c r="AC146" s="149" t="s">
        <v>522</v>
      </c>
      <c r="AD146" s="149" t="s">
        <v>535</v>
      </c>
      <c r="AE146" s="149" t="s">
        <v>516</v>
      </c>
      <c r="AF146" s="149" t="s">
        <v>350</v>
      </c>
    </row>
    <row r="147" spans="1:32">
      <c r="A147" s="149" t="s">
        <v>785</v>
      </c>
      <c r="B147" s="149" t="s">
        <v>574</v>
      </c>
      <c r="C147" s="149" t="s">
        <v>644</v>
      </c>
      <c r="D147" s="149" t="s">
        <v>786</v>
      </c>
      <c r="E147" s="149" t="s">
        <v>350</v>
      </c>
      <c r="F147" s="149" t="s">
        <v>350</v>
      </c>
      <c r="G147" s="149" t="s">
        <v>646</v>
      </c>
      <c r="H147" s="149">
        <v>63</v>
      </c>
      <c r="I147" s="149" t="s">
        <v>350</v>
      </c>
      <c r="J147" s="150">
        <v>455</v>
      </c>
      <c r="K147" s="149" t="s">
        <v>350</v>
      </c>
      <c r="L147" s="149" t="s">
        <v>647</v>
      </c>
      <c r="M147" s="149" t="s">
        <v>350</v>
      </c>
      <c r="N147" s="149" t="s">
        <v>350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350</v>
      </c>
      <c r="T147" s="149" t="s">
        <v>517</v>
      </c>
      <c r="U147" s="149" t="s">
        <v>350</v>
      </c>
      <c r="V147" s="149" t="s">
        <v>517</v>
      </c>
      <c r="W147" s="149" t="s">
        <v>350</v>
      </c>
      <c r="X147" s="149" t="s">
        <v>350</v>
      </c>
      <c r="Y147" s="149" t="s">
        <v>350</v>
      </c>
      <c r="Z147" s="149" t="s">
        <v>519</v>
      </c>
      <c r="AA147" s="149" t="s">
        <v>681</v>
      </c>
      <c r="AB147" s="149" t="s">
        <v>649</v>
      </c>
      <c r="AC147" s="149" t="s">
        <v>650</v>
      </c>
      <c r="AD147" s="149" t="s">
        <v>535</v>
      </c>
      <c r="AE147" s="149" t="s">
        <v>517</v>
      </c>
      <c r="AF147" s="149" t="s">
        <v>350</v>
      </c>
    </row>
    <row r="148" spans="1:32">
      <c r="A148" s="149" t="s">
        <v>787</v>
      </c>
      <c r="B148" s="149" t="s">
        <v>574</v>
      </c>
      <c r="C148" s="149" t="s">
        <v>644</v>
      </c>
      <c r="D148" s="149" t="s">
        <v>788</v>
      </c>
      <c r="E148" s="149" t="s">
        <v>350</v>
      </c>
      <c r="F148" s="149" t="s">
        <v>350</v>
      </c>
      <c r="G148" s="149" t="s">
        <v>789</v>
      </c>
      <c r="H148" s="149">
        <v>43</v>
      </c>
      <c r="I148" s="149" t="s">
        <v>634</v>
      </c>
      <c r="J148" s="150">
        <v>455</v>
      </c>
      <c r="K148" s="149" t="s">
        <v>350</v>
      </c>
      <c r="L148" s="149" t="s">
        <v>647</v>
      </c>
      <c r="M148" s="149" t="s">
        <v>350</v>
      </c>
      <c r="N148" s="149" t="s">
        <v>350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350</v>
      </c>
      <c r="T148" s="149" t="s">
        <v>517</v>
      </c>
      <c r="U148" s="149" t="s">
        <v>350</v>
      </c>
      <c r="V148" s="149" t="s">
        <v>517</v>
      </c>
      <c r="W148" s="149" t="s">
        <v>350</v>
      </c>
      <c r="X148" s="149" t="s">
        <v>350</v>
      </c>
      <c r="Y148" s="149" t="s">
        <v>350</v>
      </c>
      <c r="Z148" s="149" t="s">
        <v>607</v>
      </c>
      <c r="AA148" s="149" t="s">
        <v>681</v>
      </c>
      <c r="AB148" s="149" t="s">
        <v>649</v>
      </c>
      <c r="AC148" s="149" t="s">
        <v>650</v>
      </c>
      <c r="AD148" s="149" t="s">
        <v>535</v>
      </c>
      <c r="AE148" s="149" t="s">
        <v>517</v>
      </c>
      <c r="AF148" s="149" t="s">
        <v>517</v>
      </c>
    </row>
    <row r="149" spans="1:32">
      <c r="A149" s="149" t="s">
        <v>790</v>
      </c>
      <c r="B149" s="149" t="s">
        <v>509</v>
      </c>
      <c r="C149" s="149" t="s">
        <v>690</v>
      </c>
      <c r="D149" s="149" t="s">
        <v>691</v>
      </c>
      <c r="E149" s="149" t="s">
        <v>350</v>
      </c>
      <c r="F149" s="149" t="s">
        <v>350</v>
      </c>
      <c r="G149" s="149" t="s">
        <v>131</v>
      </c>
      <c r="H149" s="149">
        <v>22</v>
      </c>
      <c r="I149" s="149" t="s">
        <v>350</v>
      </c>
      <c r="J149" s="150">
        <v>425</v>
      </c>
      <c r="K149" s="149" t="s">
        <v>350</v>
      </c>
      <c r="L149" s="149" t="s">
        <v>716</v>
      </c>
      <c r="M149" s="149" t="s">
        <v>350</v>
      </c>
      <c r="N149" s="149" t="s">
        <v>350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350</v>
      </c>
      <c r="T149" s="149" t="s">
        <v>517</v>
      </c>
      <c r="U149" s="149" t="s">
        <v>350</v>
      </c>
      <c r="V149" s="149" t="s">
        <v>517</v>
      </c>
      <c r="W149" s="149" t="s">
        <v>350</v>
      </c>
      <c r="X149" s="149" t="s">
        <v>537</v>
      </c>
      <c r="Y149" s="149" t="s">
        <v>350</v>
      </c>
      <c r="Z149" s="149" t="s">
        <v>350</v>
      </c>
      <c r="AA149" s="149" t="s">
        <v>717</v>
      </c>
      <c r="AB149" s="149" t="s">
        <v>693</v>
      </c>
      <c r="AC149" s="149" t="s">
        <v>650</v>
      </c>
      <c r="AD149" s="149" t="s">
        <v>694</v>
      </c>
      <c r="AE149" s="149" t="s">
        <v>517</v>
      </c>
      <c r="AF149" s="149" t="s">
        <v>350</v>
      </c>
    </row>
    <row r="150" spans="1:32">
      <c r="A150" s="149" t="s">
        <v>791</v>
      </c>
      <c r="B150" s="149" t="s">
        <v>509</v>
      </c>
      <c r="C150" s="149" t="s">
        <v>690</v>
      </c>
      <c r="D150" s="149" t="s">
        <v>691</v>
      </c>
      <c r="E150" s="149" t="s">
        <v>350</v>
      </c>
      <c r="F150" s="149" t="s">
        <v>350</v>
      </c>
      <c r="G150" s="149" t="s">
        <v>200</v>
      </c>
      <c r="H150" s="149">
        <v>19</v>
      </c>
      <c r="I150" s="149" t="s">
        <v>350</v>
      </c>
      <c r="J150" s="150">
        <v>406.66666666666669</v>
      </c>
      <c r="K150" s="149" t="s">
        <v>350</v>
      </c>
      <c r="L150" s="149" t="s">
        <v>716</v>
      </c>
      <c r="M150" s="149" t="s">
        <v>350</v>
      </c>
      <c r="N150" s="149" t="s">
        <v>350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350</v>
      </c>
      <c r="T150" s="149" t="s">
        <v>517</v>
      </c>
      <c r="U150" s="149" t="s">
        <v>350</v>
      </c>
      <c r="V150" s="149" t="s">
        <v>517</v>
      </c>
      <c r="W150" s="149" t="s">
        <v>350</v>
      </c>
      <c r="X150" s="149" t="s">
        <v>350</v>
      </c>
      <c r="Y150" s="149" t="s">
        <v>350</v>
      </c>
      <c r="Z150" s="149" t="s">
        <v>607</v>
      </c>
      <c r="AA150" s="149" t="s">
        <v>778</v>
      </c>
      <c r="AB150" s="149" t="s">
        <v>693</v>
      </c>
      <c r="AC150" s="149" t="s">
        <v>650</v>
      </c>
      <c r="AD150" s="149" t="s">
        <v>694</v>
      </c>
      <c r="AE150" s="149" t="s">
        <v>517</v>
      </c>
      <c r="AF150" s="149" t="s">
        <v>350</v>
      </c>
    </row>
    <row r="151" spans="1:32">
      <c r="A151" s="149" t="s">
        <v>792</v>
      </c>
      <c r="B151" s="149" t="s">
        <v>509</v>
      </c>
      <c r="C151" s="149" t="s">
        <v>510</v>
      </c>
      <c r="D151" s="149" t="s">
        <v>511</v>
      </c>
      <c r="E151" s="149" t="s">
        <v>512</v>
      </c>
      <c r="F151" s="149" t="s">
        <v>513</v>
      </c>
      <c r="G151" s="149" t="s">
        <v>245</v>
      </c>
      <c r="H151" s="149">
        <v>4</v>
      </c>
      <c r="I151" s="149" t="s">
        <v>350</v>
      </c>
      <c r="J151" s="150">
        <v>1265</v>
      </c>
      <c r="K151" s="149">
        <v>13</v>
      </c>
      <c r="L151" s="149" t="s">
        <v>514</v>
      </c>
      <c r="M151" s="149">
        <v>13</v>
      </c>
      <c r="N151" s="149" t="s">
        <v>515</v>
      </c>
      <c r="O151" s="150">
        <v>5155</v>
      </c>
      <c r="P151" s="150">
        <v>935</v>
      </c>
      <c r="Q151" s="149" t="s">
        <v>350</v>
      </c>
      <c r="R151" s="150">
        <v>5155</v>
      </c>
      <c r="S151" s="151">
        <v>33.044871794871796</v>
      </c>
      <c r="T151" s="149" t="s">
        <v>516</v>
      </c>
      <c r="U151" s="149">
        <v>3</v>
      </c>
      <c r="V151" s="149" t="s">
        <v>517</v>
      </c>
      <c r="W151" s="149" t="s">
        <v>518</v>
      </c>
      <c r="X151" s="149" t="s">
        <v>526</v>
      </c>
      <c r="Y151" s="149" t="s">
        <v>350</v>
      </c>
      <c r="Z151" s="149" t="s">
        <v>519</v>
      </c>
      <c r="AA151" s="149" t="s">
        <v>677</v>
      </c>
      <c r="AB151" s="149" t="s">
        <v>793</v>
      </c>
      <c r="AC151" s="149" t="s">
        <v>529</v>
      </c>
      <c r="AD151" s="149" t="s">
        <v>570</v>
      </c>
      <c r="AE151" s="149" t="s">
        <v>516</v>
      </c>
      <c r="AF151" s="149" t="s">
        <v>350</v>
      </c>
    </row>
    <row r="152" spans="1:32">
      <c r="A152" s="149" t="s">
        <v>794</v>
      </c>
      <c r="B152" s="149" t="s">
        <v>509</v>
      </c>
      <c r="C152" s="149" t="s">
        <v>510</v>
      </c>
      <c r="D152" s="149" t="s">
        <v>511</v>
      </c>
      <c r="E152" s="149" t="s">
        <v>512</v>
      </c>
      <c r="F152" s="149" t="s">
        <v>513</v>
      </c>
      <c r="G152" s="149" t="s">
        <v>207</v>
      </c>
      <c r="H152" s="149">
        <v>12</v>
      </c>
      <c r="I152" s="149" t="s">
        <v>350</v>
      </c>
      <c r="J152" s="150">
        <v>596.62</v>
      </c>
      <c r="K152" s="149">
        <v>5</v>
      </c>
      <c r="L152" s="149" t="s">
        <v>567</v>
      </c>
      <c r="M152" s="149" t="s">
        <v>350</v>
      </c>
      <c r="N152" s="149" t="s">
        <v>350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516</v>
      </c>
      <c r="U152" s="149">
        <v>4</v>
      </c>
      <c r="V152" s="149" t="s">
        <v>517</v>
      </c>
      <c r="W152" s="149" t="s">
        <v>518</v>
      </c>
      <c r="X152" s="149" t="s">
        <v>537</v>
      </c>
      <c r="Y152" s="149" t="s">
        <v>350</v>
      </c>
      <c r="Z152" s="149" t="s">
        <v>519</v>
      </c>
      <c r="AA152" s="149" t="s">
        <v>612</v>
      </c>
      <c r="AB152" s="149" t="s">
        <v>539</v>
      </c>
      <c r="AC152" s="149" t="s">
        <v>529</v>
      </c>
      <c r="AD152" s="149" t="s">
        <v>523</v>
      </c>
      <c r="AE152" s="149" t="s">
        <v>516</v>
      </c>
      <c r="AF152" s="149" t="s">
        <v>350</v>
      </c>
    </row>
    <row r="153" spans="1:32">
      <c r="A153" s="149" t="s">
        <v>795</v>
      </c>
      <c r="B153" s="149" t="s">
        <v>509</v>
      </c>
      <c r="C153" s="149" t="s">
        <v>690</v>
      </c>
      <c r="D153" s="149" t="s">
        <v>691</v>
      </c>
      <c r="E153" s="149" t="s">
        <v>350</v>
      </c>
      <c r="F153" s="149" t="s">
        <v>350</v>
      </c>
      <c r="G153" s="149" t="s">
        <v>207</v>
      </c>
      <c r="H153" s="149">
        <v>12</v>
      </c>
      <c r="I153" s="149" t="s">
        <v>350</v>
      </c>
      <c r="J153" s="150">
        <v>410</v>
      </c>
      <c r="K153" s="149" t="s">
        <v>350</v>
      </c>
      <c r="L153" s="149" t="s">
        <v>716</v>
      </c>
      <c r="M153" s="149" t="s">
        <v>350</v>
      </c>
      <c r="N153" s="149" t="s">
        <v>350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350</v>
      </c>
      <c r="T153" s="149" t="s">
        <v>517</v>
      </c>
      <c r="U153" s="149" t="s">
        <v>350</v>
      </c>
      <c r="V153" s="149" t="s">
        <v>517</v>
      </c>
      <c r="W153" s="149" t="s">
        <v>525</v>
      </c>
      <c r="X153" s="149" t="s">
        <v>542</v>
      </c>
      <c r="Y153" s="149" t="s">
        <v>350</v>
      </c>
      <c r="Z153" s="149" t="s">
        <v>607</v>
      </c>
      <c r="AA153" s="149" t="s">
        <v>692</v>
      </c>
      <c r="AB153" s="149" t="s">
        <v>693</v>
      </c>
      <c r="AC153" s="149" t="s">
        <v>650</v>
      </c>
      <c r="AD153" s="149" t="s">
        <v>694</v>
      </c>
      <c r="AE153" s="149" t="s">
        <v>517</v>
      </c>
      <c r="AF153" s="149" t="s">
        <v>350</v>
      </c>
    </row>
    <row r="154" spans="1:32">
      <c r="A154" s="149" t="s">
        <v>796</v>
      </c>
      <c r="B154" s="149" t="s">
        <v>574</v>
      </c>
      <c r="C154" s="149" t="s">
        <v>510</v>
      </c>
      <c r="D154" s="149" t="s">
        <v>350</v>
      </c>
      <c r="E154" s="149" t="s">
        <v>350</v>
      </c>
      <c r="F154" s="149" t="s">
        <v>350</v>
      </c>
      <c r="G154" s="149" t="s">
        <v>797</v>
      </c>
      <c r="H154" s="149">
        <v>44</v>
      </c>
      <c r="I154" s="149" t="s">
        <v>350</v>
      </c>
      <c r="J154" s="150">
        <v>666.66666666666663</v>
      </c>
      <c r="K154" s="149">
        <v>14</v>
      </c>
      <c r="L154" s="149" t="s">
        <v>575</v>
      </c>
      <c r="M154" s="149" t="s">
        <v>350</v>
      </c>
      <c r="N154" s="149" t="s">
        <v>350</v>
      </c>
      <c r="O154" s="150">
        <v>5080</v>
      </c>
      <c r="P154" s="149" t="s">
        <v>350</v>
      </c>
      <c r="Q154" s="150">
        <v>6770</v>
      </c>
      <c r="R154" s="150">
        <v>2000</v>
      </c>
      <c r="S154" s="151">
        <v>30.238095238095237</v>
      </c>
      <c r="T154" s="149" t="s">
        <v>517</v>
      </c>
      <c r="U154" s="149" t="s">
        <v>350</v>
      </c>
      <c r="V154" s="149" t="s">
        <v>517</v>
      </c>
      <c r="W154" s="149" t="s">
        <v>350</v>
      </c>
      <c r="X154" s="149" t="s">
        <v>350</v>
      </c>
      <c r="Y154" s="149" t="s">
        <v>350</v>
      </c>
      <c r="Z154" s="149" t="s">
        <v>350</v>
      </c>
      <c r="AA154" s="149" t="s">
        <v>350</v>
      </c>
      <c r="AB154" s="149" t="s">
        <v>350</v>
      </c>
      <c r="AC154" s="149" t="s">
        <v>350</v>
      </c>
      <c r="AD154" s="149" t="s">
        <v>350</v>
      </c>
      <c r="AE154" s="149" t="s">
        <v>517</v>
      </c>
      <c r="AF154" s="149" t="s">
        <v>350</v>
      </c>
    </row>
    <row r="155" spans="1:32">
      <c r="A155" s="149" t="s">
        <v>798</v>
      </c>
      <c r="B155" s="149" t="s">
        <v>509</v>
      </c>
      <c r="C155" s="149" t="s">
        <v>690</v>
      </c>
      <c r="D155" s="149" t="s">
        <v>691</v>
      </c>
      <c r="E155" s="149" t="s">
        <v>350</v>
      </c>
      <c r="F155" s="149" t="s">
        <v>350</v>
      </c>
      <c r="G155" s="149" t="s">
        <v>702</v>
      </c>
      <c r="H155" s="149">
        <v>45</v>
      </c>
      <c r="I155" s="149" t="s">
        <v>350</v>
      </c>
      <c r="J155" s="150">
        <v>425</v>
      </c>
      <c r="K155" s="149">
        <v>0</v>
      </c>
      <c r="L155" s="149" t="s">
        <v>514</v>
      </c>
      <c r="M155" s="149">
        <v>0</v>
      </c>
      <c r="N155" s="149" t="s">
        <v>515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350</v>
      </c>
      <c r="T155" s="149" t="s">
        <v>517</v>
      </c>
      <c r="U155" s="149" t="s">
        <v>350</v>
      </c>
      <c r="V155" s="149" t="s">
        <v>517</v>
      </c>
      <c r="W155" s="149" t="s">
        <v>350</v>
      </c>
      <c r="X155" s="149" t="s">
        <v>350</v>
      </c>
      <c r="Y155" s="149" t="s">
        <v>350</v>
      </c>
      <c r="Z155" s="149" t="s">
        <v>607</v>
      </c>
      <c r="AA155" s="149" t="s">
        <v>717</v>
      </c>
      <c r="AB155" s="149" t="s">
        <v>693</v>
      </c>
      <c r="AC155" s="149" t="s">
        <v>650</v>
      </c>
      <c r="AD155" s="149" t="s">
        <v>694</v>
      </c>
      <c r="AE155" s="149" t="s">
        <v>517</v>
      </c>
      <c r="AF155" s="149" t="s">
        <v>350</v>
      </c>
    </row>
    <row r="156" spans="1:32">
      <c r="A156" s="149" t="s">
        <v>799</v>
      </c>
      <c r="B156" s="149" t="s">
        <v>509</v>
      </c>
      <c r="C156" s="149" t="s">
        <v>690</v>
      </c>
      <c r="D156" s="149" t="s">
        <v>691</v>
      </c>
      <c r="E156" s="149" t="s">
        <v>350</v>
      </c>
      <c r="F156" s="149" t="s">
        <v>350</v>
      </c>
      <c r="G156" s="149" t="s">
        <v>582</v>
      </c>
      <c r="H156" s="149">
        <v>33</v>
      </c>
      <c r="I156" s="149" t="s">
        <v>350</v>
      </c>
      <c r="J156" s="150">
        <v>425</v>
      </c>
      <c r="K156" s="149">
        <v>11</v>
      </c>
      <c r="L156" s="149" t="s">
        <v>514</v>
      </c>
      <c r="M156" s="149">
        <v>11</v>
      </c>
      <c r="N156" s="149" t="s">
        <v>515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517</v>
      </c>
      <c r="U156" s="149" t="s">
        <v>350</v>
      </c>
      <c r="V156" s="149" t="s">
        <v>517</v>
      </c>
      <c r="W156" s="149" t="s">
        <v>350</v>
      </c>
      <c r="X156" s="149" t="s">
        <v>542</v>
      </c>
      <c r="Y156" s="149" t="s">
        <v>350</v>
      </c>
      <c r="Z156" s="149" t="s">
        <v>607</v>
      </c>
      <c r="AA156" s="149" t="s">
        <v>692</v>
      </c>
      <c r="AB156" s="149" t="s">
        <v>693</v>
      </c>
      <c r="AC156" s="149" t="s">
        <v>650</v>
      </c>
      <c r="AD156" s="149" t="s">
        <v>694</v>
      </c>
      <c r="AE156" s="149" t="s">
        <v>517</v>
      </c>
      <c r="AF156" s="149" t="s">
        <v>350</v>
      </c>
    </row>
    <row r="157" spans="1:32">
      <c r="A157" s="149" t="s">
        <v>800</v>
      </c>
      <c r="B157" s="149" t="s">
        <v>509</v>
      </c>
      <c r="C157" s="149" t="s">
        <v>510</v>
      </c>
      <c r="D157" s="149" t="s">
        <v>511</v>
      </c>
      <c r="E157" s="149" t="s">
        <v>512</v>
      </c>
      <c r="F157" s="149" t="s">
        <v>513</v>
      </c>
      <c r="G157" s="149" t="s">
        <v>127</v>
      </c>
      <c r="H157" s="149">
        <v>26</v>
      </c>
      <c r="I157" s="149" t="s">
        <v>350</v>
      </c>
      <c r="J157" s="150">
        <v>452</v>
      </c>
      <c r="K157" s="149">
        <v>2</v>
      </c>
      <c r="L157" s="149" t="s">
        <v>514</v>
      </c>
      <c r="M157" s="149">
        <v>2</v>
      </c>
      <c r="N157" s="149" t="s">
        <v>515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516</v>
      </c>
      <c r="U157" s="149" t="s">
        <v>350</v>
      </c>
      <c r="V157" s="149" t="s">
        <v>517</v>
      </c>
      <c r="W157" s="149" t="s">
        <v>525</v>
      </c>
      <c r="X157" s="149" t="s">
        <v>350</v>
      </c>
      <c r="Y157" s="149" t="s">
        <v>350</v>
      </c>
      <c r="Z157" s="149" t="s">
        <v>519</v>
      </c>
      <c r="AA157" s="149" t="s">
        <v>620</v>
      </c>
      <c r="AB157" s="149" t="s">
        <v>544</v>
      </c>
      <c r="AC157" s="149" t="s">
        <v>545</v>
      </c>
      <c r="AD157" s="149" t="s">
        <v>530</v>
      </c>
      <c r="AE157" s="149" t="s">
        <v>517</v>
      </c>
      <c r="AF157" s="149" t="s">
        <v>350</v>
      </c>
    </row>
    <row r="158" spans="1:32">
      <c r="A158" s="149" t="s">
        <v>801</v>
      </c>
      <c r="B158" s="149" t="s">
        <v>509</v>
      </c>
      <c r="C158" s="149" t="s">
        <v>690</v>
      </c>
      <c r="D158" s="149" t="s">
        <v>691</v>
      </c>
      <c r="E158" s="149" t="s">
        <v>350</v>
      </c>
      <c r="F158" s="149" t="s">
        <v>350</v>
      </c>
      <c r="G158" s="149" t="s">
        <v>206</v>
      </c>
      <c r="H158" s="149">
        <v>13</v>
      </c>
      <c r="I158" s="149" t="s">
        <v>350</v>
      </c>
      <c r="J158" s="150">
        <v>406</v>
      </c>
      <c r="K158" s="149" t="s">
        <v>350</v>
      </c>
      <c r="L158" s="149" t="s">
        <v>716</v>
      </c>
      <c r="M158" s="149" t="s">
        <v>350</v>
      </c>
      <c r="N158" s="149" t="s">
        <v>350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350</v>
      </c>
      <c r="T158" s="149" t="s">
        <v>517</v>
      </c>
      <c r="U158" s="149" t="s">
        <v>350</v>
      </c>
      <c r="V158" s="149" t="s">
        <v>517</v>
      </c>
      <c r="W158" s="149" t="s">
        <v>525</v>
      </c>
      <c r="X158" s="149" t="s">
        <v>526</v>
      </c>
      <c r="Y158" s="149" t="s">
        <v>350</v>
      </c>
      <c r="Z158" s="149" t="s">
        <v>607</v>
      </c>
      <c r="AA158" s="149" t="s">
        <v>692</v>
      </c>
      <c r="AB158" s="149" t="s">
        <v>693</v>
      </c>
      <c r="AC158" s="149" t="s">
        <v>650</v>
      </c>
      <c r="AD158" s="149" t="s">
        <v>694</v>
      </c>
      <c r="AE158" s="149" t="s">
        <v>517</v>
      </c>
      <c r="AF158" s="149" t="s">
        <v>350</v>
      </c>
    </row>
    <row r="159" spans="1:32">
      <c r="A159" s="149" t="s">
        <v>802</v>
      </c>
      <c r="B159" s="149" t="s">
        <v>574</v>
      </c>
      <c r="C159" s="149" t="s">
        <v>644</v>
      </c>
      <c r="D159" s="149" t="s">
        <v>803</v>
      </c>
      <c r="E159" s="149" t="s">
        <v>350</v>
      </c>
      <c r="F159" s="149" t="s">
        <v>350</v>
      </c>
      <c r="G159" s="149" t="s">
        <v>122</v>
      </c>
      <c r="H159" s="149">
        <v>31</v>
      </c>
      <c r="I159" s="149" t="s">
        <v>634</v>
      </c>
      <c r="J159" s="150">
        <v>410</v>
      </c>
      <c r="K159" s="149" t="s">
        <v>350</v>
      </c>
      <c r="L159" s="149" t="s">
        <v>647</v>
      </c>
      <c r="M159" s="149" t="s">
        <v>350</v>
      </c>
      <c r="N159" s="149" t="s">
        <v>350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350</v>
      </c>
      <c r="T159" s="149" t="s">
        <v>517</v>
      </c>
      <c r="U159" s="149" t="s">
        <v>350</v>
      </c>
      <c r="V159" s="149" t="s">
        <v>517</v>
      </c>
      <c r="W159" s="149" t="s">
        <v>350</v>
      </c>
      <c r="X159" s="149" t="s">
        <v>350</v>
      </c>
      <c r="Y159" s="149" t="s">
        <v>350</v>
      </c>
      <c r="Z159" s="149" t="s">
        <v>607</v>
      </c>
      <c r="AA159" s="149" t="s">
        <v>681</v>
      </c>
      <c r="AB159" s="149" t="s">
        <v>649</v>
      </c>
      <c r="AC159" s="149" t="s">
        <v>650</v>
      </c>
      <c r="AD159" s="149" t="s">
        <v>535</v>
      </c>
      <c r="AE159" s="149" t="s">
        <v>517</v>
      </c>
      <c r="AF159" s="149" t="s">
        <v>517</v>
      </c>
    </row>
    <row r="160" spans="1:32">
      <c r="A160" s="149" t="s">
        <v>804</v>
      </c>
      <c r="B160" s="149" t="s">
        <v>509</v>
      </c>
      <c r="C160" s="149" t="s">
        <v>510</v>
      </c>
      <c r="D160" s="149" t="s">
        <v>511</v>
      </c>
      <c r="E160" s="149" t="s">
        <v>512</v>
      </c>
      <c r="F160" s="149" t="s">
        <v>513</v>
      </c>
      <c r="G160" s="149" t="s">
        <v>203</v>
      </c>
      <c r="H160" s="149">
        <v>16</v>
      </c>
      <c r="I160" s="149" t="s">
        <v>350</v>
      </c>
      <c r="J160" s="150">
        <v>418</v>
      </c>
      <c r="K160" s="149">
        <v>4</v>
      </c>
      <c r="L160" s="149" t="s">
        <v>567</v>
      </c>
      <c r="M160" s="149" t="s">
        <v>350</v>
      </c>
      <c r="N160" s="149" t="s">
        <v>350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517</v>
      </c>
      <c r="U160" s="149" t="s">
        <v>350</v>
      </c>
      <c r="V160" s="149" t="s">
        <v>517</v>
      </c>
      <c r="W160" s="149" t="s">
        <v>518</v>
      </c>
      <c r="X160" s="149" t="s">
        <v>350</v>
      </c>
      <c r="Y160" s="149" t="s">
        <v>350</v>
      </c>
      <c r="Z160" s="149" t="s">
        <v>519</v>
      </c>
      <c r="AA160" s="149" t="s">
        <v>527</v>
      </c>
      <c r="AB160" s="149" t="s">
        <v>528</v>
      </c>
      <c r="AC160" s="149" t="s">
        <v>529</v>
      </c>
      <c r="AD160" s="149" t="s">
        <v>530</v>
      </c>
      <c r="AE160" s="149" t="s">
        <v>516</v>
      </c>
      <c r="AF160" s="149" t="s">
        <v>350</v>
      </c>
    </row>
    <row r="161" spans="1:32">
      <c r="A161" s="149" t="s">
        <v>805</v>
      </c>
      <c r="B161" s="149" t="s">
        <v>509</v>
      </c>
      <c r="C161" s="149" t="s">
        <v>690</v>
      </c>
      <c r="D161" s="149" t="s">
        <v>691</v>
      </c>
      <c r="E161" s="149" t="s">
        <v>350</v>
      </c>
      <c r="F161" s="149" t="s">
        <v>350</v>
      </c>
      <c r="G161" s="149" t="s">
        <v>806</v>
      </c>
      <c r="H161" s="149">
        <v>48</v>
      </c>
      <c r="I161" s="149" t="s">
        <v>350</v>
      </c>
      <c r="J161" s="150">
        <v>400</v>
      </c>
      <c r="K161" s="149" t="s">
        <v>350</v>
      </c>
      <c r="L161" s="149" t="s">
        <v>716</v>
      </c>
      <c r="M161" s="149" t="s">
        <v>350</v>
      </c>
      <c r="N161" s="149" t="s">
        <v>350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350</v>
      </c>
      <c r="T161" s="149" t="s">
        <v>517</v>
      </c>
      <c r="U161" s="149" t="s">
        <v>350</v>
      </c>
      <c r="V161" s="149" t="s">
        <v>517</v>
      </c>
      <c r="W161" s="149" t="s">
        <v>525</v>
      </c>
      <c r="X161" s="149" t="s">
        <v>537</v>
      </c>
      <c r="Y161" s="149" t="s">
        <v>350</v>
      </c>
      <c r="Z161" s="149" t="s">
        <v>607</v>
      </c>
      <c r="AA161" s="149" t="s">
        <v>717</v>
      </c>
      <c r="AB161" s="149" t="s">
        <v>693</v>
      </c>
      <c r="AC161" s="149" t="s">
        <v>650</v>
      </c>
      <c r="AD161" s="149" t="s">
        <v>694</v>
      </c>
      <c r="AE161" s="149" t="s">
        <v>517</v>
      </c>
      <c r="AF161" s="149" t="s">
        <v>350</v>
      </c>
    </row>
    <row r="162" spans="1:32">
      <c r="A162" s="149" t="s">
        <v>807</v>
      </c>
      <c r="B162" s="149" t="s">
        <v>509</v>
      </c>
      <c r="C162" s="149" t="s">
        <v>690</v>
      </c>
      <c r="D162" s="149" t="s">
        <v>691</v>
      </c>
      <c r="E162" s="149" t="s">
        <v>350</v>
      </c>
      <c r="F162" s="149" t="s">
        <v>350</v>
      </c>
      <c r="G162" s="149" t="s">
        <v>205</v>
      </c>
      <c r="H162" s="149">
        <v>14</v>
      </c>
      <c r="I162" s="149" t="s">
        <v>350</v>
      </c>
      <c r="J162" s="150">
        <v>412</v>
      </c>
      <c r="K162" s="149">
        <v>12</v>
      </c>
      <c r="L162" s="149" t="s">
        <v>514</v>
      </c>
      <c r="M162" s="149">
        <v>12</v>
      </c>
      <c r="N162" s="149" t="s">
        <v>515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517</v>
      </c>
      <c r="U162" s="149" t="s">
        <v>350</v>
      </c>
      <c r="V162" s="149" t="s">
        <v>517</v>
      </c>
      <c r="W162" s="149" t="s">
        <v>350</v>
      </c>
      <c r="X162" s="149" t="s">
        <v>542</v>
      </c>
      <c r="Y162" s="149" t="s">
        <v>350</v>
      </c>
      <c r="Z162" s="149" t="s">
        <v>607</v>
      </c>
      <c r="AA162" s="149" t="s">
        <v>778</v>
      </c>
      <c r="AB162" s="149" t="s">
        <v>693</v>
      </c>
      <c r="AC162" s="149" t="s">
        <v>650</v>
      </c>
      <c r="AD162" s="149" t="s">
        <v>694</v>
      </c>
      <c r="AE162" s="149" t="s">
        <v>517</v>
      </c>
      <c r="AF162" s="149" t="s">
        <v>350</v>
      </c>
    </row>
    <row r="163" spans="1:32">
      <c r="A163" s="149" t="s">
        <v>808</v>
      </c>
      <c r="B163" s="149" t="s">
        <v>574</v>
      </c>
      <c r="C163" s="149" t="s">
        <v>644</v>
      </c>
      <c r="D163" s="149" t="s">
        <v>679</v>
      </c>
      <c r="E163" s="149" t="s">
        <v>350</v>
      </c>
      <c r="F163" s="149" t="s">
        <v>350</v>
      </c>
      <c r="G163" s="149" t="s">
        <v>769</v>
      </c>
      <c r="H163" s="149">
        <v>47</v>
      </c>
      <c r="I163" s="149" t="s">
        <v>634</v>
      </c>
      <c r="J163" s="150">
        <v>405</v>
      </c>
      <c r="K163" s="149" t="s">
        <v>350</v>
      </c>
      <c r="L163" s="149" t="s">
        <v>647</v>
      </c>
      <c r="M163" s="149" t="s">
        <v>350</v>
      </c>
      <c r="N163" s="149" t="s">
        <v>350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350</v>
      </c>
      <c r="T163" s="149" t="s">
        <v>517</v>
      </c>
      <c r="U163" s="149" t="s">
        <v>350</v>
      </c>
      <c r="V163" s="149" t="s">
        <v>517</v>
      </c>
      <c r="W163" s="149" t="s">
        <v>350</v>
      </c>
      <c r="X163" s="149" t="s">
        <v>350</v>
      </c>
      <c r="Y163" s="149" t="s">
        <v>350</v>
      </c>
      <c r="Z163" s="149" t="s">
        <v>607</v>
      </c>
      <c r="AA163" s="149" t="s">
        <v>681</v>
      </c>
      <c r="AB163" s="149" t="s">
        <v>649</v>
      </c>
      <c r="AC163" s="149" t="s">
        <v>650</v>
      </c>
      <c r="AD163" s="149" t="s">
        <v>535</v>
      </c>
      <c r="AE163" s="149" t="s">
        <v>517</v>
      </c>
      <c r="AF163" s="149" t="s">
        <v>517</v>
      </c>
    </row>
    <row r="164" spans="1:32">
      <c r="A164" s="149" t="s">
        <v>809</v>
      </c>
      <c r="B164" s="149" t="s">
        <v>509</v>
      </c>
      <c r="C164" s="149" t="s">
        <v>690</v>
      </c>
      <c r="D164" s="149" t="s">
        <v>691</v>
      </c>
      <c r="E164" s="149" t="s">
        <v>350</v>
      </c>
      <c r="F164" s="149" t="s">
        <v>350</v>
      </c>
      <c r="G164" s="149" t="s">
        <v>204</v>
      </c>
      <c r="H164" s="149">
        <v>15</v>
      </c>
      <c r="I164" s="149" t="s">
        <v>350</v>
      </c>
      <c r="J164" s="150">
        <v>418</v>
      </c>
      <c r="K164" s="149" t="s">
        <v>350</v>
      </c>
      <c r="L164" s="149" t="s">
        <v>716</v>
      </c>
      <c r="M164" s="149" t="s">
        <v>350</v>
      </c>
      <c r="N164" s="149" t="s">
        <v>350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350</v>
      </c>
      <c r="T164" s="149" t="s">
        <v>517</v>
      </c>
      <c r="U164" s="149" t="s">
        <v>350</v>
      </c>
      <c r="V164" s="149" t="s">
        <v>517</v>
      </c>
      <c r="W164" s="149" t="s">
        <v>350</v>
      </c>
      <c r="X164" s="149" t="s">
        <v>537</v>
      </c>
      <c r="Y164" s="149" t="s">
        <v>350</v>
      </c>
      <c r="Z164" s="149" t="s">
        <v>607</v>
      </c>
      <c r="AA164" s="149" t="s">
        <v>692</v>
      </c>
      <c r="AB164" s="149" t="s">
        <v>693</v>
      </c>
      <c r="AC164" s="149" t="s">
        <v>650</v>
      </c>
      <c r="AD164" s="149" t="s">
        <v>694</v>
      </c>
      <c r="AE164" s="149" t="s">
        <v>517</v>
      </c>
      <c r="AF164" s="149" t="s">
        <v>350</v>
      </c>
    </row>
    <row r="165" spans="1:32">
      <c r="A165" s="149" t="s">
        <v>810</v>
      </c>
      <c r="B165" s="149" t="s">
        <v>509</v>
      </c>
      <c r="C165" s="149" t="s">
        <v>690</v>
      </c>
      <c r="D165" s="149" t="s">
        <v>691</v>
      </c>
      <c r="E165" s="149" t="s">
        <v>350</v>
      </c>
      <c r="F165" s="149" t="s">
        <v>350</v>
      </c>
      <c r="G165" s="149" t="s">
        <v>600</v>
      </c>
      <c r="H165" s="149">
        <v>32</v>
      </c>
      <c r="I165" s="149" t="s">
        <v>350</v>
      </c>
      <c r="J165" s="150">
        <v>400</v>
      </c>
      <c r="K165" s="149" t="s">
        <v>350</v>
      </c>
      <c r="L165" s="149" t="s">
        <v>716</v>
      </c>
      <c r="M165" s="149" t="s">
        <v>350</v>
      </c>
      <c r="N165" s="149" t="s">
        <v>350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350</v>
      </c>
      <c r="T165" s="149" t="s">
        <v>517</v>
      </c>
      <c r="U165" s="149" t="s">
        <v>350</v>
      </c>
      <c r="V165" s="149" t="s">
        <v>517</v>
      </c>
      <c r="W165" s="149" t="s">
        <v>350</v>
      </c>
      <c r="X165" s="149" t="s">
        <v>542</v>
      </c>
      <c r="Y165" s="149" t="s">
        <v>350</v>
      </c>
      <c r="Z165" s="149" t="s">
        <v>607</v>
      </c>
      <c r="AA165" s="149" t="s">
        <v>717</v>
      </c>
      <c r="AB165" s="149" t="s">
        <v>693</v>
      </c>
      <c r="AC165" s="149" t="s">
        <v>650</v>
      </c>
      <c r="AD165" s="149" t="s">
        <v>694</v>
      </c>
      <c r="AE165" s="149" t="s">
        <v>517</v>
      </c>
      <c r="AF165" s="149" t="s">
        <v>350</v>
      </c>
    </row>
    <row r="166" spans="1:32">
      <c r="A166" s="149" t="s">
        <v>811</v>
      </c>
      <c r="B166" s="149" t="s">
        <v>574</v>
      </c>
      <c r="C166" s="149" t="s">
        <v>690</v>
      </c>
      <c r="D166" s="149" t="s">
        <v>691</v>
      </c>
      <c r="E166" s="149" t="s">
        <v>350</v>
      </c>
      <c r="F166" s="149" t="s">
        <v>350</v>
      </c>
      <c r="G166" s="149" t="s">
        <v>203</v>
      </c>
      <c r="H166" s="149">
        <v>16</v>
      </c>
      <c r="I166" s="149" t="s">
        <v>350</v>
      </c>
      <c r="J166" s="150">
        <v>648.33333333333337</v>
      </c>
      <c r="K166" s="149" t="s">
        <v>350</v>
      </c>
      <c r="L166" s="149" t="s">
        <v>647</v>
      </c>
      <c r="M166" s="149" t="s">
        <v>350</v>
      </c>
      <c r="N166" s="149" t="s">
        <v>350</v>
      </c>
      <c r="O166" s="150">
        <v>4820</v>
      </c>
      <c r="P166" s="149" t="s">
        <v>350</v>
      </c>
      <c r="Q166" s="150">
        <v>5336.25</v>
      </c>
      <c r="R166" s="150">
        <v>1945</v>
      </c>
      <c r="S166" s="149" t="s">
        <v>350</v>
      </c>
      <c r="T166" s="149" t="s">
        <v>516</v>
      </c>
      <c r="U166" s="149">
        <v>5</v>
      </c>
      <c r="V166" s="149" t="s">
        <v>517</v>
      </c>
      <c r="W166" s="149" t="s">
        <v>350</v>
      </c>
      <c r="X166" s="149" t="s">
        <v>350</v>
      </c>
      <c r="Y166" s="149" t="s">
        <v>350</v>
      </c>
      <c r="Z166" s="149" t="s">
        <v>607</v>
      </c>
      <c r="AA166" s="149" t="s">
        <v>717</v>
      </c>
      <c r="AB166" s="149" t="s">
        <v>693</v>
      </c>
      <c r="AC166" s="149" t="s">
        <v>650</v>
      </c>
      <c r="AD166" s="149" t="s">
        <v>523</v>
      </c>
      <c r="AE166" s="149" t="s">
        <v>517</v>
      </c>
      <c r="AF166" s="149" t="s">
        <v>350</v>
      </c>
    </row>
    <row r="167" spans="1:32">
      <c r="A167" s="149" t="s">
        <v>812</v>
      </c>
      <c r="B167" s="149" t="s">
        <v>509</v>
      </c>
      <c r="C167" s="149" t="s">
        <v>510</v>
      </c>
      <c r="D167" s="149" t="s">
        <v>511</v>
      </c>
      <c r="E167" s="149" t="s">
        <v>628</v>
      </c>
      <c r="F167" s="149" t="s">
        <v>599</v>
      </c>
      <c r="G167" s="149" t="s">
        <v>246</v>
      </c>
      <c r="H167" s="149">
        <v>3</v>
      </c>
      <c r="I167" s="149" t="s">
        <v>350</v>
      </c>
      <c r="J167" s="150">
        <v>1592.6666666666667</v>
      </c>
      <c r="K167" s="149">
        <v>15</v>
      </c>
      <c r="L167" s="149" t="s">
        <v>514</v>
      </c>
      <c r="M167" s="149">
        <v>15</v>
      </c>
      <c r="N167" s="149" t="s">
        <v>515</v>
      </c>
      <c r="O167" s="150">
        <v>4778</v>
      </c>
      <c r="P167" s="150">
        <v>1108</v>
      </c>
      <c r="Q167" s="149" t="s">
        <v>350</v>
      </c>
      <c r="R167" s="150">
        <v>4778</v>
      </c>
      <c r="S167" s="151">
        <v>26.544444444444444</v>
      </c>
      <c r="T167" s="149" t="s">
        <v>517</v>
      </c>
      <c r="U167" s="149" t="s">
        <v>350</v>
      </c>
      <c r="V167" s="149" t="s">
        <v>517</v>
      </c>
      <c r="W167" s="149" t="s">
        <v>518</v>
      </c>
      <c r="X167" s="149" t="s">
        <v>552</v>
      </c>
      <c r="Y167" s="149" t="s">
        <v>354</v>
      </c>
      <c r="Z167" s="149" t="s">
        <v>519</v>
      </c>
      <c r="AA167" s="149" t="s">
        <v>660</v>
      </c>
      <c r="AB167" s="149" t="s">
        <v>660</v>
      </c>
      <c r="AC167" s="149" t="s">
        <v>545</v>
      </c>
      <c r="AD167" s="149" t="s">
        <v>523</v>
      </c>
      <c r="AE167" s="149" t="s">
        <v>516</v>
      </c>
      <c r="AF167" s="149" t="s">
        <v>350</v>
      </c>
    </row>
    <row r="168" spans="1:32">
      <c r="A168" s="149" t="s">
        <v>813</v>
      </c>
      <c r="B168" s="149" t="s">
        <v>574</v>
      </c>
      <c r="C168" s="149" t="s">
        <v>644</v>
      </c>
      <c r="D168" s="149" t="s">
        <v>814</v>
      </c>
      <c r="E168" s="149" t="s">
        <v>350</v>
      </c>
      <c r="F168" s="149" t="s">
        <v>350</v>
      </c>
      <c r="G168" s="149" t="s">
        <v>646</v>
      </c>
      <c r="H168" s="149">
        <v>63</v>
      </c>
      <c r="I168" s="149" t="s">
        <v>634</v>
      </c>
      <c r="J168" s="150">
        <v>400</v>
      </c>
      <c r="K168" s="149" t="s">
        <v>350</v>
      </c>
      <c r="L168" s="149" t="s">
        <v>647</v>
      </c>
      <c r="M168" s="149" t="s">
        <v>350</v>
      </c>
      <c r="N168" s="149" t="s">
        <v>350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350</v>
      </c>
      <c r="T168" s="149" t="s">
        <v>517</v>
      </c>
      <c r="U168" s="149" t="s">
        <v>350</v>
      </c>
      <c r="V168" s="149" t="s">
        <v>517</v>
      </c>
      <c r="W168" s="149" t="s">
        <v>350</v>
      </c>
      <c r="X168" s="149" t="s">
        <v>350</v>
      </c>
      <c r="Y168" s="149" t="s">
        <v>350</v>
      </c>
      <c r="Z168" s="149" t="s">
        <v>607</v>
      </c>
      <c r="AA168" s="149" t="s">
        <v>648</v>
      </c>
      <c r="AB168" s="149" t="s">
        <v>649</v>
      </c>
      <c r="AC168" s="149" t="s">
        <v>650</v>
      </c>
      <c r="AD168" s="149" t="s">
        <v>535</v>
      </c>
      <c r="AE168" s="149" t="s">
        <v>517</v>
      </c>
      <c r="AF168" s="149" t="s">
        <v>517</v>
      </c>
    </row>
    <row r="169" spans="1:32">
      <c r="A169" s="149" t="s">
        <v>815</v>
      </c>
      <c r="B169" s="149" t="s">
        <v>509</v>
      </c>
      <c r="C169" s="149" t="s">
        <v>510</v>
      </c>
      <c r="D169" s="149" t="s">
        <v>511</v>
      </c>
      <c r="E169" s="149" t="s">
        <v>619</v>
      </c>
      <c r="F169" s="149" t="s">
        <v>606</v>
      </c>
      <c r="G169" s="149" t="s">
        <v>205</v>
      </c>
      <c r="H169" s="149">
        <v>14</v>
      </c>
      <c r="I169" s="149" t="s">
        <v>350</v>
      </c>
      <c r="J169" s="150">
        <v>363.3</v>
      </c>
      <c r="K169" s="149">
        <v>10</v>
      </c>
      <c r="L169" s="149" t="s">
        <v>514</v>
      </c>
      <c r="M169" s="149">
        <v>10</v>
      </c>
      <c r="N169" s="149" t="s">
        <v>515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516</v>
      </c>
      <c r="U169" s="149" t="s">
        <v>350</v>
      </c>
      <c r="V169" s="149" t="s">
        <v>517</v>
      </c>
      <c r="W169" s="149" t="s">
        <v>518</v>
      </c>
      <c r="X169" s="149" t="s">
        <v>526</v>
      </c>
      <c r="Y169" s="149" t="s">
        <v>350</v>
      </c>
      <c r="Z169" s="149" t="s">
        <v>519</v>
      </c>
      <c r="AA169" s="149" t="s">
        <v>603</v>
      </c>
      <c r="AB169" s="149" t="s">
        <v>539</v>
      </c>
      <c r="AC169" s="149" t="s">
        <v>529</v>
      </c>
      <c r="AD169" s="149" t="s">
        <v>523</v>
      </c>
      <c r="AE169" s="149" t="s">
        <v>516</v>
      </c>
      <c r="AF169" s="149" t="s">
        <v>350</v>
      </c>
    </row>
    <row r="170" spans="1:32">
      <c r="A170" s="149" t="s">
        <v>816</v>
      </c>
      <c r="B170" s="149" t="s">
        <v>509</v>
      </c>
      <c r="C170" s="149" t="s">
        <v>510</v>
      </c>
      <c r="D170" s="149" t="s">
        <v>511</v>
      </c>
      <c r="E170" s="149" t="s">
        <v>512</v>
      </c>
      <c r="F170" s="149" t="s">
        <v>599</v>
      </c>
      <c r="G170" s="149" t="s">
        <v>206</v>
      </c>
      <c r="H170" s="149">
        <v>13</v>
      </c>
      <c r="I170" s="149" t="s">
        <v>350</v>
      </c>
      <c r="J170" s="150">
        <v>386</v>
      </c>
      <c r="K170" s="149">
        <v>2</v>
      </c>
      <c r="L170" s="149" t="s">
        <v>514</v>
      </c>
      <c r="M170" s="149">
        <v>2</v>
      </c>
      <c r="N170" s="149" t="s">
        <v>515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517</v>
      </c>
      <c r="U170" s="149" t="s">
        <v>350</v>
      </c>
      <c r="V170" s="149" t="s">
        <v>517</v>
      </c>
      <c r="W170" s="149" t="s">
        <v>518</v>
      </c>
      <c r="X170" s="149" t="s">
        <v>817</v>
      </c>
      <c r="Y170" s="149" t="s">
        <v>350</v>
      </c>
      <c r="Z170" s="149" t="s">
        <v>519</v>
      </c>
      <c r="AA170" s="149" t="s">
        <v>565</v>
      </c>
      <c r="AB170" s="149" t="s">
        <v>548</v>
      </c>
      <c r="AC170" s="149" t="s">
        <v>529</v>
      </c>
      <c r="AD170" s="149" t="s">
        <v>530</v>
      </c>
      <c r="AE170" s="149" t="s">
        <v>516</v>
      </c>
      <c r="AF170" s="149" t="s">
        <v>350</v>
      </c>
    </row>
    <row r="171" spans="1:32">
      <c r="A171" s="149" t="s">
        <v>818</v>
      </c>
      <c r="B171" s="149" t="s">
        <v>574</v>
      </c>
      <c r="C171" s="149" t="s">
        <v>644</v>
      </c>
      <c r="D171" s="149" t="s">
        <v>819</v>
      </c>
      <c r="E171" s="149" t="s">
        <v>350</v>
      </c>
      <c r="F171" s="149" t="s">
        <v>350</v>
      </c>
      <c r="G171" s="149" t="s">
        <v>820</v>
      </c>
      <c r="H171" s="149">
        <v>58</v>
      </c>
      <c r="I171" s="149" t="s">
        <v>634</v>
      </c>
      <c r="J171" s="150">
        <v>385</v>
      </c>
      <c r="K171" s="149" t="s">
        <v>350</v>
      </c>
      <c r="L171" s="149" t="s">
        <v>647</v>
      </c>
      <c r="M171" s="149" t="s">
        <v>350</v>
      </c>
      <c r="N171" s="149" t="s">
        <v>350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350</v>
      </c>
      <c r="T171" s="149" t="s">
        <v>517</v>
      </c>
      <c r="U171" s="149" t="s">
        <v>350</v>
      </c>
      <c r="V171" s="149" t="s">
        <v>517</v>
      </c>
      <c r="W171" s="149" t="s">
        <v>350</v>
      </c>
      <c r="X171" s="149" t="s">
        <v>350</v>
      </c>
      <c r="Y171" s="149" t="s">
        <v>350</v>
      </c>
      <c r="Z171" s="149" t="s">
        <v>607</v>
      </c>
      <c r="AA171" s="149" t="s">
        <v>681</v>
      </c>
      <c r="AB171" s="149" t="s">
        <v>649</v>
      </c>
      <c r="AC171" s="149" t="s">
        <v>650</v>
      </c>
      <c r="AD171" s="149" t="s">
        <v>535</v>
      </c>
      <c r="AE171" s="149" t="s">
        <v>517</v>
      </c>
      <c r="AF171" s="149" t="s">
        <v>517</v>
      </c>
    </row>
    <row r="172" spans="1:32">
      <c r="A172" s="149" t="s">
        <v>821</v>
      </c>
      <c r="B172" s="149" t="s">
        <v>574</v>
      </c>
      <c r="C172" s="149" t="s">
        <v>510</v>
      </c>
      <c r="D172" s="149" t="s">
        <v>511</v>
      </c>
      <c r="E172" s="149" t="s">
        <v>512</v>
      </c>
      <c r="F172" s="149" t="s">
        <v>513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514</v>
      </c>
      <c r="M172" s="149">
        <v>0</v>
      </c>
      <c r="N172" s="149" t="s">
        <v>515</v>
      </c>
      <c r="O172" s="150">
        <v>4640</v>
      </c>
      <c r="P172" s="149" t="s">
        <v>350</v>
      </c>
      <c r="Q172" s="150">
        <v>4360</v>
      </c>
      <c r="R172" s="150">
        <v>2140</v>
      </c>
      <c r="S172" s="149" t="s">
        <v>350</v>
      </c>
      <c r="T172" s="149" t="s">
        <v>517</v>
      </c>
      <c r="U172" s="149" t="s">
        <v>350</v>
      </c>
      <c r="V172" s="149" t="s">
        <v>517</v>
      </c>
      <c r="W172" s="149" t="s">
        <v>525</v>
      </c>
      <c r="X172" s="149" t="s">
        <v>350</v>
      </c>
      <c r="Y172" s="149" t="s">
        <v>366</v>
      </c>
      <c r="Z172" s="149" t="s">
        <v>519</v>
      </c>
      <c r="AA172" s="149" t="s">
        <v>655</v>
      </c>
      <c r="AB172" s="149" t="s">
        <v>558</v>
      </c>
      <c r="AC172" s="149" t="s">
        <v>578</v>
      </c>
      <c r="AD172" s="149" t="s">
        <v>535</v>
      </c>
      <c r="AE172" s="149" t="s">
        <v>517</v>
      </c>
      <c r="AF172" s="149" t="s">
        <v>517</v>
      </c>
    </row>
    <row r="173" spans="1:32">
      <c r="A173" s="149" t="s">
        <v>822</v>
      </c>
      <c r="B173" s="149" t="s">
        <v>574</v>
      </c>
      <c r="C173" s="149" t="s">
        <v>510</v>
      </c>
      <c r="D173" s="149" t="s">
        <v>511</v>
      </c>
      <c r="E173" s="149" t="s">
        <v>512</v>
      </c>
      <c r="F173" s="149" t="s">
        <v>513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514</v>
      </c>
      <c r="M173" s="149">
        <v>0</v>
      </c>
      <c r="N173" s="149" t="s">
        <v>515</v>
      </c>
      <c r="O173" s="150">
        <v>4625</v>
      </c>
      <c r="P173" s="149" t="s">
        <v>350</v>
      </c>
      <c r="Q173" s="150">
        <v>5960</v>
      </c>
      <c r="R173" s="150">
        <v>2475</v>
      </c>
      <c r="S173" s="149" t="s">
        <v>350</v>
      </c>
      <c r="T173" s="149" t="s">
        <v>517</v>
      </c>
      <c r="U173" s="149" t="s">
        <v>350</v>
      </c>
      <c r="V173" s="149" t="s">
        <v>517</v>
      </c>
      <c r="W173" s="149" t="s">
        <v>525</v>
      </c>
      <c r="X173" s="149" t="s">
        <v>542</v>
      </c>
      <c r="Y173" s="149" t="s">
        <v>350</v>
      </c>
      <c r="Z173" s="149" t="s">
        <v>519</v>
      </c>
      <c r="AA173" s="149" t="s">
        <v>543</v>
      </c>
      <c r="AB173" s="149" t="s">
        <v>781</v>
      </c>
      <c r="AC173" s="149" t="s">
        <v>545</v>
      </c>
      <c r="AD173" s="149" t="s">
        <v>530</v>
      </c>
      <c r="AE173" s="149" t="s">
        <v>517</v>
      </c>
      <c r="AF173" s="149" t="s">
        <v>516</v>
      </c>
    </row>
    <row r="174" spans="1:32">
      <c r="A174" s="149" t="s">
        <v>823</v>
      </c>
      <c r="B174" s="149" t="s">
        <v>574</v>
      </c>
      <c r="C174" s="149" t="s">
        <v>644</v>
      </c>
      <c r="D174" s="149" t="s">
        <v>824</v>
      </c>
      <c r="E174" s="149" t="s">
        <v>350</v>
      </c>
      <c r="F174" s="149" t="s">
        <v>350</v>
      </c>
      <c r="G174" s="149" t="s">
        <v>609</v>
      </c>
      <c r="H174" s="149">
        <v>35</v>
      </c>
      <c r="I174" s="149" t="s">
        <v>634</v>
      </c>
      <c r="J174" s="150">
        <v>385</v>
      </c>
      <c r="K174" s="149" t="s">
        <v>350</v>
      </c>
      <c r="L174" s="149" t="s">
        <v>647</v>
      </c>
      <c r="M174" s="149" t="s">
        <v>350</v>
      </c>
      <c r="N174" s="149" t="s">
        <v>350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350</v>
      </c>
      <c r="T174" s="149" t="s">
        <v>517</v>
      </c>
      <c r="U174" s="149" t="s">
        <v>350</v>
      </c>
      <c r="V174" s="149" t="s">
        <v>517</v>
      </c>
      <c r="W174" s="149" t="s">
        <v>350</v>
      </c>
      <c r="X174" s="149" t="s">
        <v>350</v>
      </c>
      <c r="Y174" s="149" t="s">
        <v>350</v>
      </c>
      <c r="Z174" s="149" t="s">
        <v>607</v>
      </c>
      <c r="AA174" s="149" t="s">
        <v>648</v>
      </c>
      <c r="AB174" s="149" t="s">
        <v>649</v>
      </c>
      <c r="AC174" s="149" t="s">
        <v>650</v>
      </c>
      <c r="AD174" s="149" t="s">
        <v>535</v>
      </c>
      <c r="AE174" s="149" t="s">
        <v>517</v>
      </c>
      <c r="AF174" s="149" t="s">
        <v>517</v>
      </c>
    </row>
    <row r="175" spans="1:32">
      <c r="A175" s="149" t="s">
        <v>825</v>
      </c>
      <c r="B175" s="149" t="s">
        <v>509</v>
      </c>
      <c r="C175" s="149" t="s">
        <v>510</v>
      </c>
      <c r="D175" s="149" t="s">
        <v>511</v>
      </c>
      <c r="E175" s="149" t="s">
        <v>512</v>
      </c>
      <c r="F175" s="149" t="s">
        <v>513</v>
      </c>
      <c r="G175" s="149" t="s">
        <v>126</v>
      </c>
      <c r="H175" s="149">
        <v>27</v>
      </c>
      <c r="I175" s="149" t="s">
        <v>350</v>
      </c>
      <c r="J175" s="150">
        <v>389.33333333333331</v>
      </c>
      <c r="K175" s="149">
        <v>3</v>
      </c>
      <c r="L175" s="149" t="s">
        <v>567</v>
      </c>
      <c r="M175" s="149" t="s">
        <v>350</v>
      </c>
      <c r="N175" s="149" t="s">
        <v>350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517</v>
      </c>
      <c r="U175" s="149" t="s">
        <v>350</v>
      </c>
      <c r="V175" s="149" t="s">
        <v>517</v>
      </c>
      <c r="W175" s="149" t="s">
        <v>518</v>
      </c>
      <c r="X175" s="149" t="s">
        <v>526</v>
      </c>
      <c r="Y175" s="149" t="s">
        <v>350</v>
      </c>
      <c r="Z175" s="149" t="s">
        <v>519</v>
      </c>
      <c r="AA175" s="149" t="s">
        <v>601</v>
      </c>
      <c r="AB175" s="149" t="s">
        <v>593</v>
      </c>
      <c r="AC175" s="149" t="s">
        <v>522</v>
      </c>
      <c r="AD175" s="149" t="s">
        <v>535</v>
      </c>
      <c r="AE175" s="149" t="s">
        <v>516</v>
      </c>
      <c r="AF175" s="149" t="s">
        <v>350</v>
      </c>
    </row>
    <row r="176" spans="1:32">
      <c r="A176" s="149" t="s">
        <v>826</v>
      </c>
      <c r="B176" s="149" t="s">
        <v>509</v>
      </c>
      <c r="C176" s="149" t="s">
        <v>690</v>
      </c>
      <c r="D176" s="149" t="s">
        <v>691</v>
      </c>
      <c r="E176" s="149" t="s">
        <v>350</v>
      </c>
      <c r="F176" s="149" t="s">
        <v>350</v>
      </c>
      <c r="G176" s="149" t="s">
        <v>584</v>
      </c>
      <c r="H176" s="149">
        <v>42</v>
      </c>
      <c r="I176" s="149" t="s">
        <v>350</v>
      </c>
      <c r="J176" s="150">
        <v>410</v>
      </c>
      <c r="K176" s="149">
        <v>0</v>
      </c>
      <c r="L176" s="149" t="s">
        <v>514</v>
      </c>
      <c r="M176" s="149">
        <v>0</v>
      </c>
      <c r="N176" s="149" t="s">
        <v>515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350</v>
      </c>
      <c r="T176" s="149" t="s">
        <v>517</v>
      </c>
      <c r="U176" s="149" t="s">
        <v>350</v>
      </c>
      <c r="V176" s="149" t="s">
        <v>517</v>
      </c>
      <c r="W176" s="149" t="s">
        <v>350</v>
      </c>
      <c r="X176" s="149" t="s">
        <v>350</v>
      </c>
      <c r="Y176" s="149" t="s">
        <v>350</v>
      </c>
      <c r="Z176" s="149" t="s">
        <v>607</v>
      </c>
      <c r="AA176" s="149" t="s">
        <v>692</v>
      </c>
      <c r="AB176" s="149" t="s">
        <v>693</v>
      </c>
      <c r="AC176" s="149" t="s">
        <v>650</v>
      </c>
      <c r="AD176" s="149" t="s">
        <v>694</v>
      </c>
      <c r="AE176" s="149" t="s">
        <v>517</v>
      </c>
      <c r="AF176" s="149" t="s">
        <v>350</v>
      </c>
    </row>
    <row r="177" spans="1:32">
      <c r="A177" s="149" t="s">
        <v>827</v>
      </c>
      <c r="B177" s="149" t="s">
        <v>509</v>
      </c>
      <c r="C177" s="149" t="s">
        <v>690</v>
      </c>
      <c r="D177" s="149" t="s">
        <v>691</v>
      </c>
      <c r="E177" s="149" t="s">
        <v>350</v>
      </c>
      <c r="F177" s="149" t="s">
        <v>350</v>
      </c>
      <c r="G177" s="149" t="s">
        <v>209</v>
      </c>
      <c r="H177" s="149">
        <v>10</v>
      </c>
      <c r="I177" s="149" t="s">
        <v>350</v>
      </c>
      <c r="J177" s="150">
        <v>420</v>
      </c>
      <c r="K177" s="149">
        <v>2</v>
      </c>
      <c r="L177" s="149" t="s">
        <v>514</v>
      </c>
      <c r="M177" s="149">
        <v>2</v>
      </c>
      <c r="N177" s="149" t="s">
        <v>515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516</v>
      </c>
      <c r="U177" s="149">
        <v>1</v>
      </c>
      <c r="V177" s="149" t="s">
        <v>517</v>
      </c>
      <c r="W177" s="149" t="s">
        <v>525</v>
      </c>
      <c r="X177" s="149" t="s">
        <v>542</v>
      </c>
      <c r="Y177" s="149" t="s">
        <v>350</v>
      </c>
      <c r="Z177" s="149" t="s">
        <v>607</v>
      </c>
      <c r="AA177" s="149" t="s">
        <v>717</v>
      </c>
      <c r="AB177" s="149" t="s">
        <v>693</v>
      </c>
      <c r="AC177" s="149" t="s">
        <v>650</v>
      </c>
      <c r="AD177" s="149" t="s">
        <v>694</v>
      </c>
      <c r="AE177" s="149" t="s">
        <v>517</v>
      </c>
      <c r="AF177" s="149" t="s">
        <v>350</v>
      </c>
    </row>
    <row r="178" spans="1:32">
      <c r="A178" s="149" t="s">
        <v>828</v>
      </c>
      <c r="B178" s="149" t="s">
        <v>574</v>
      </c>
      <c r="C178" s="149" t="s">
        <v>690</v>
      </c>
      <c r="D178" s="149" t="s">
        <v>691</v>
      </c>
      <c r="E178" s="149" t="s">
        <v>350</v>
      </c>
      <c r="F178" s="149" t="s">
        <v>350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350</v>
      </c>
      <c r="L178" s="149" t="s">
        <v>647</v>
      </c>
      <c r="M178" s="149" t="s">
        <v>350</v>
      </c>
      <c r="N178" s="149" t="s">
        <v>350</v>
      </c>
      <c r="O178" s="150">
        <v>4400</v>
      </c>
      <c r="P178" s="149" t="s">
        <v>350</v>
      </c>
      <c r="Q178" s="150">
        <v>3379.25</v>
      </c>
      <c r="R178" s="150">
        <v>2300</v>
      </c>
      <c r="S178" s="149" t="s">
        <v>350</v>
      </c>
      <c r="T178" s="149" t="s">
        <v>516</v>
      </c>
      <c r="U178" s="149" t="s">
        <v>350</v>
      </c>
      <c r="V178" s="149" t="s">
        <v>517</v>
      </c>
      <c r="W178" s="149" t="s">
        <v>350</v>
      </c>
      <c r="X178" s="149" t="s">
        <v>537</v>
      </c>
      <c r="Y178" s="149" t="s">
        <v>350</v>
      </c>
      <c r="Z178" s="149" t="s">
        <v>607</v>
      </c>
      <c r="AA178" s="149" t="s">
        <v>778</v>
      </c>
      <c r="AB178" s="149" t="s">
        <v>693</v>
      </c>
      <c r="AC178" s="149" t="s">
        <v>650</v>
      </c>
      <c r="AD178" s="149" t="s">
        <v>694</v>
      </c>
      <c r="AE178" s="149" t="s">
        <v>517</v>
      </c>
      <c r="AF178" s="149" t="s">
        <v>516</v>
      </c>
    </row>
    <row r="179" spans="1:32">
      <c r="A179" s="149" t="s">
        <v>829</v>
      </c>
      <c r="B179" s="149" t="s">
        <v>574</v>
      </c>
      <c r="C179" s="149" t="s">
        <v>690</v>
      </c>
      <c r="D179" s="149" t="s">
        <v>691</v>
      </c>
      <c r="E179" s="149" t="s">
        <v>350</v>
      </c>
      <c r="F179" s="149" t="s">
        <v>350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514</v>
      </c>
      <c r="M179" s="149">
        <v>25</v>
      </c>
      <c r="N179" s="149" t="s">
        <v>515</v>
      </c>
      <c r="O179" s="150">
        <v>4390</v>
      </c>
      <c r="P179" s="149" t="s">
        <v>350</v>
      </c>
      <c r="Q179" s="150">
        <v>4755</v>
      </c>
      <c r="R179" s="150">
        <v>2400</v>
      </c>
      <c r="S179" s="151">
        <v>14.633333333333333</v>
      </c>
      <c r="T179" s="149" t="s">
        <v>517</v>
      </c>
      <c r="U179" s="149" t="s">
        <v>350</v>
      </c>
      <c r="V179" s="149" t="s">
        <v>517</v>
      </c>
      <c r="W179" s="149" t="s">
        <v>350</v>
      </c>
      <c r="X179" s="149" t="s">
        <v>552</v>
      </c>
      <c r="Y179" s="149" t="s">
        <v>350</v>
      </c>
      <c r="Z179" s="149" t="s">
        <v>607</v>
      </c>
      <c r="AA179" s="149" t="s">
        <v>692</v>
      </c>
      <c r="AB179" s="149" t="s">
        <v>693</v>
      </c>
      <c r="AC179" s="149" t="s">
        <v>650</v>
      </c>
      <c r="AD179" s="149" t="s">
        <v>523</v>
      </c>
      <c r="AE179" s="149" t="s">
        <v>517</v>
      </c>
      <c r="AF179" s="149" t="s">
        <v>516</v>
      </c>
    </row>
    <row r="180" spans="1:32">
      <c r="A180" s="149" t="s">
        <v>830</v>
      </c>
      <c r="B180" s="149" t="s">
        <v>574</v>
      </c>
      <c r="C180" s="149" t="s">
        <v>510</v>
      </c>
      <c r="D180" s="149" t="s">
        <v>511</v>
      </c>
      <c r="E180" s="149" t="s">
        <v>512</v>
      </c>
      <c r="F180" s="149" t="s">
        <v>513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575</v>
      </c>
      <c r="M180" s="149" t="s">
        <v>350</v>
      </c>
      <c r="N180" s="149" t="s">
        <v>350</v>
      </c>
      <c r="O180" s="150">
        <v>4370</v>
      </c>
      <c r="P180" s="149" t="s">
        <v>350</v>
      </c>
      <c r="Q180" s="150">
        <v>1970</v>
      </c>
      <c r="R180" s="150">
        <v>2400</v>
      </c>
      <c r="S180" s="151">
        <v>91.041666666666671</v>
      </c>
      <c r="T180" s="149" t="s">
        <v>516</v>
      </c>
      <c r="U180" s="149" t="s">
        <v>350</v>
      </c>
      <c r="V180" s="149" t="s">
        <v>517</v>
      </c>
      <c r="W180" s="149" t="s">
        <v>518</v>
      </c>
      <c r="X180" s="149" t="s">
        <v>537</v>
      </c>
      <c r="Y180" s="149" t="s">
        <v>350</v>
      </c>
      <c r="Z180" s="149" t="s">
        <v>519</v>
      </c>
      <c r="AA180" s="149" t="s">
        <v>612</v>
      </c>
      <c r="AB180" s="149" t="s">
        <v>539</v>
      </c>
      <c r="AC180" s="149" t="s">
        <v>529</v>
      </c>
      <c r="AD180" s="149" t="s">
        <v>523</v>
      </c>
      <c r="AE180" s="149" t="s">
        <v>516</v>
      </c>
      <c r="AF180" s="149" t="s">
        <v>516</v>
      </c>
    </row>
    <row r="181" spans="1:32">
      <c r="A181" s="149" t="s">
        <v>831</v>
      </c>
      <c r="B181" s="149" t="s">
        <v>574</v>
      </c>
      <c r="C181" s="149" t="s">
        <v>644</v>
      </c>
      <c r="D181" s="149" t="s">
        <v>350</v>
      </c>
      <c r="E181" s="149" t="s">
        <v>350</v>
      </c>
      <c r="F181" s="149" t="s">
        <v>350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350</v>
      </c>
      <c r="L181" s="149" t="s">
        <v>647</v>
      </c>
      <c r="M181" s="149" t="s">
        <v>350</v>
      </c>
      <c r="N181" s="149" t="s">
        <v>350</v>
      </c>
      <c r="O181" s="150">
        <v>4345</v>
      </c>
      <c r="P181" s="149" t="s">
        <v>350</v>
      </c>
      <c r="Q181" s="150">
        <v>3325</v>
      </c>
      <c r="R181" s="150">
        <v>1700</v>
      </c>
      <c r="S181" s="149" t="s">
        <v>350</v>
      </c>
      <c r="T181" s="149" t="s">
        <v>517</v>
      </c>
      <c r="U181" s="149" t="s">
        <v>350</v>
      </c>
      <c r="V181" s="149" t="s">
        <v>517</v>
      </c>
      <c r="W181" s="149" t="s">
        <v>350</v>
      </c>
      <c r="X181" s="149" t="s">
        <v>350</v>
      </c>
      <c r="Y181" s="149" t="s">
        <v>350</v>
      </c>
      <c r="Z181" s="149" t="s">
        <v>607</v>
      </c>
      <c r="AA181" s="149" t="s">
        <v>778</v>
      </c>
      <c r="AB181" s="149" t="s">
        <v>693</v>
      </c>
      <c r="AC181" s="149" t="s">
        <v>650</v>
      </c>
      <c r="AD181" s="149" t="s">
        <v>694</v>
      </c>
      <c r="AE181" s="149" t="s">
        <v>517</v>
      </c>
      <c r="AF181" s="149" t="s">
        <v>516</v>
      </c>
    </row>
    <row r="182" spans="1:32">
      <c r="A182" s="149" t="s">
        <v>832</v>
      </c>
      <c r="B182" s="149" t="s">
        <v>574</v>
      </c>
      <c r="C182" s="149" t="s">
        <v>669</v>
      </c>
      <c r="D182" s="149" t="s">
        <v>350</v>
      </c>
      <c r="E182" s="149" t="s">
        <v>350</v>
      </c>
      <c r="F182" s="149" t="s">
        <v>350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350</v>
      </c>
      <c r="L182" s="149" t="s">
        <v>647</v>
      </c>
      <c r="M182" s="149" t="s">
        <v>350</v>
      </c>
      <c r="N182" s="149" t="s">
        <v>350</v>
      </c>
      <c r="O182" s="150">
        <v>4315</v>
      </c>
      <c r="P182" s="149" t="s">
        <v>350</v>
      </c>
      <c r="Q182" s="150">
        <v>5085</v>
      </c>
      <c r="R182" s="150">
        <v>2115</v>
      </c>
      <c r="S182" s="149" t="s">
        <v>350</v>
      </c>
      <c r="T182" s="149" t="s">
        <v>350</v>
      </c>
      <c r="U182" s="149" t="s">
        <v>350</v>
      </c>
      <c r="V182" s="149" t="s">
        <v>350</v>
      </c>
      <c r="W182" s="149" t="s">
        <v>350</v>
      </c>
      <c r="X182" s="149" t="s">
        <v>350</v>
      </c>
      <c r="Y182" s="149" t="s">
        <v>350</v>
      </c>
      <c r="Z182" s="149" t="s">
        <v>350</v>
      </c>
      <c r="AA182" s="149" t="s">
        <v>350</v>
      </c>
      <c r="AB182" s="149" t="s">
        <v>350</v>
      </c>
      <c r="AC182" s="149" t="s">
        <v>350</v>
      </c>
      <c r="AD182" s="149" t="s">
        <v>350</v>
      </c>
      <c r="AE182" s="149" t="s">
        <v>350</v>
      </c>
      <c r="AF182" s="149" t="s">
        <v>516</v>
      </c>
    </row>
    <row r="183" spans="1:32">
      <c r="A183" s="149" t="s">
        <v>833</v>
      </c>
      <c r="B183" s="149" t="s">
        <v>509</v>
      </c>
      <c r="C183" s="149" t="s">
        <v>510</v>
      </c>
      <c r="D183" s="149" t="s">
        <v>511</v>
      </c>
      <c r="E183" s="149" t="s">
        <v>512</v>
      </c>
      <c r="F183" s="149" t="s">
        <v>513</v>
      </c>
      <c r="G183" s="149" t="s">
        <v>242</v>
      </c>
      <c r="H183" s="149">
        <v>7</v>
      </c>
      <c r="I183" s="149" t="s">
        <v>350</v>
      </c>
      <c r="J183" s="150">
        <v>719</v>
      </c>
      <c r="K183" s="149">
        <v>8</v>
      </c>
      <c r="L183" s="149" t="s">
        <v>514</v>
      </c>
      <c r="M183" s="149">
        <v>8</v>
      </c>
      <c r="N183" s="149" t="s">
        <v>515</v>
      </c>
      <c r="O183" s="150">
        <v>4276</v>
      </c>
      <c r="P183" s="150">
        <v>719</v>
      </c>
      <c r="Q183" s="149" t="s">
        <v>350</v>
      </c>
      <c r="R183" s="150">
        <v>4276</v>
      </c>
      <c r="S183" s="151">
        <v>44.541666666666664</v>
      </c>
      <c r="T183" s="149" t="s">
        <v>517</v>
      </c>
      <c r="U183" s="149" t="s">
        <v>350</v>
      </c>
      <c r="V183" s="149" t="s">
        <v>516</v>
      </c>
      <c r="W183" s="149" t="s">
        <v>518</v>
      </c>
      <c r="X183" s="149" t="s">
        <v>542</v>
      </c>
      <c r="Y183" s="149" t="s">
        <v>354</v>
      </c>
      <c r="Z183" s="149" t="s">
        <v>519</v>
      </c>
      <c r="AA183" s="149" t="s">
        <v>568</v>
      </c>
      <c r="AB183" s="149" t="s">
        <v>569</v>
      </c>
      <c r="AC183" s="149" t="s">
        <v>522</v>
      </c>
      <c r="AD183" s="149" t="s">
        <v>570</v>
      </c>
      <c r="AE183" s="149" t="s">
        <v>516</v>
      </c>
      <c r="AF183" s="149" t="s">
        <v>350</v>
      </c>
    </row>
    <row r="184" spans="1:32">
      <c r="A184" s="149" t="s">
        <v>834</v>
      </c>
      <c r="B184" s="149" t="s">
        <v>509</v>
      </c>
      <c r="C184" s="149" t="s">
        <v>644</v>
      </c>
      <c r="D184" s="149" t="s">
        <v>835</v>
      </c>
      <c r="E184" s="149" t="s">
        <v>350</v>
      </c>
      <c r="F184" s="149" t="s">
        <v>350</v>
      </c>
      <c r="G184" s="149" t="s">
        <v>646</v>
      </c>
      <c r="H184" s="149">
        <v>63</v>
      </c>
      <c r="I184" s="149" t="s">
        <v>350</v>
      </c>
      <c r="J184" s="150">
        <v>355</v>
      </c>
      <c r="K184" s="149" t="s">
        <v>350</v>
      </c>
      <c r="L184" s="149" t="s">
        <v>680</v>
      </c>
      <c r="M184" s="149" t="s">
        <v>350</v>
      </c>
      <c r="N184" s="149" t="s">
        <v>350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350</v>
      </c>
      <c r="T184" s="149" t="s">
        <v>517</v>
      </c>
      <c r="U184" s="149" t="s">
        <v>350</v>
      </c>
      <c r="V184" s="149" t="s">
        <v>517</v>
      </c>
      <c r="W184" s="149" t="s">
        <v>350</v>
      </c>
      <c r="X184" s="149" t="s">
        <v>350</v>
      </c>
      <c r="Y184" s="149" t="s">
        <v>350</v>
      </c>
      <c r="Z184" s="149" t="s">
        <v>607</v>
      </c>
      <c r="AA184" s="149" t="s">
        <v>648</v>
      </c>
      <c r="AB184" s="149" t="s">
        <v>649</v>
      </c>
      <c r="AC184" s="149" t="s">
        <v>650</v>
      </c>
      <c r="AD184" s="149" t="s">
        <v>535</v>
      </c>
      <c r="AE184" s="149" t="s">
        <v>517</v>
      </c>
      <c r="AF184" s="149" t="s">
        <v>350</v>
      </c>
    </row>
    <row r="185" spans="1:32">
      <c r="A185" s="149" t="s">
        <v>836</v>
      </c>
      <c r="B185" s="149" t="s">
        <v>509</v>
      </c>
      <c r="C185" s="149" t="s">
        <v>510</v>
      </c>
      <c r="D185" s="149" t="s">
        <v>511</v>
      </c>
      <c r="E185" s="149" t="s">
        <v>619</v>
      </c>
      <c r="F185" s="149" t="s">
        <v>606</v>
      </c>
      <c r="G185" s="149" t="s">
        <v>205</v>
      </c>
      <c r="H185" s="149">
        <v>14</v>
      </c>
      <c r="I185" s="149" t="s">
        <v>350</v>
      </c>
      <c r="J185" s="150">
        <v>360</v>
      </c>
      <c r="K185" s="149">
        <v>5</v>
      </c>
      <c r="L185" s="149" t="s">
        <v>567</v>
      </c>
      <c r="M185" s="149" t="s">
        <v>350</v>
      </c>
      <c r="N185" s="149" t="s">
        <v>350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516</v>
      </c>
      <c r="U185" s="149">
        <v>6</v>
      </c>
      <c r="V185" s="149" t="s">
        <v>517</v>
      </c>
      <c r="W185" s="149" t="s">
        <v>518</v>
      </c>
      <c r="X185" s="149" t="s">
        <v>526</v>
      </c>
      <c r="Y185" s="149" t="s">
        <v>350</v>
      </c>
      <c r="Z185" s="149" t="s">
        <v>519</v>
      </c>
      <c r="AA185" s="149" t="s">
        <v>543</v>
      </c>
      <c r="AB185" s="149" t="s">
        <v>544</v>
      </c>
      <c r="AC185" s="149" t="s">
        <v>545</v>
      </c>
      <c r="AD185" s="149" t="s">
        <v>530</v>
      </c>
      <c r="AE185" s="149" t="s">
        <v>516</v>
      </c>
      <c r="AF185" s="149" t="s">
        <v>350</v>
      </c>
    </row>
    <row r="186" spans="1:32">
      <c r="A186" s="149" t="s">
        <v>837</v>
      </c>
      <c r="B186" s="149" t="s">
        <v>509</v>
      </c>
      <c r="C186" s="149" t="s">
        <v>510</v>
      </c>
      <c r="D186" s="149" t="s">
        <v>511</v>
      </c>
      <c r="E186" s="149" t="s">
        <v>628</v>
      </c>
      <c r="F186" s="149" t="s">
        <v>599</v>
      </c>
      <c r="G186" s="149" t="s">
        <v>244</v>
      </c>
      <c r="H186" s="149">
        <v>5</v>
      </c>
      <c r="I186" s="149" t="s">
        <v>350</v>
      </c>
      <c r="J186" s="150">
        <v>899.33333333333337</v>
      </c>
      <c r="K186" s="149">
        <v>8</v>
      </c>
      <c r="L186" s="149" t="s">
        <v>514</v>
      </c>
      <c r="M186" s="149">
        <v>8</v>
      </c>
      <c r="N186" s="149" t="s">
        <v>515</v>
      </c>
      <c r="O186" s="150">
        <v>4204</v>
      </c>
      <c r="P186" s="150">
        <v>886</v>
      </c>
      <c r="Q186" s="149" t="s">
        <v>350</v>
      </c>
      <c r="R186" s="150">
        <v>4204</v>
      </c>
      <c r="S186" s="151">
        <v>43.791666666666664</v>
      </c>
      <c r="T186" s="149" t="s">
        <v>516</v>
      </c>
      <c r="U186" s="149" t="s">
        <v>350</v>
      </c>
      <c r="V186" s="149" t="s">
        <v>517</v>
      </c>
      <c r="W186" s="149" t="s">
        <v>518</v>
      </c>
      <c r="X186" s="149" t="s">
        <v>526</v>
      </c>
      <c r="Y186" s="149" t="s">
        <v>354</v>
      </c>
      <c r="Z186" s="149" t="s">
        <v>519</v>
      </c>
      <c r="AA186" s="149" t="s">
        <v>547</v>
      </c>
      <c r="AB186" s="149" t="s">
        <v>548</v>
      </c>
      <c r="AC186" s="149" t="s">
        <v>529</v>
      </c>
      <c r="AD186" s="149" t="s">
        <v>530</v>
      </c>
      <c r="AE186" s="149" t="s">
        <v>516</v>
      </c>
      <c r="AF186" s="149" t="s">
        <v>350</v>
      </c>
    </row>
    <row r="187" spans="1:32">
      <c r="A187" s="149" t="s">
        <v>838</v>
      </c>
      <c r="B187" s="149" t="s">
        <v>19</v>
      </c>
      <c r="C187" s="149" t="s">
        <v>510</v>
      </c>
      <c r="D187" s="149" t="s">
        <v>511</v>
      </c>
      <c r="E187" s="149" t="s">
        <v>350</v>
      </c>
      <c r="F187" s="149" t="s">
        <v>513</v>
      </c>
      <c r="G187" s="149" t="s">
        <v>247</v>
      </c>
      <c r="H187" s="149">
        <v>2</v>
      </c>
      <c r="I187" s="149" t="s">
        <v>350</v>
      </c>
      <c r="J187" s="150">
        <v>1986</v>
      </c>
      <c r="K187" s="149">
        <v>21</v>
      </c>
      <c r="L187" s="149" t="s">
        <v>514</v>
      </c>
      <c r="M187" s="149">
        <v>21</v>
      </c>
      <c r="N187" s="149" t="s">
        <v>515</v>
      </c>
      <c r="O187" s="150">
        <v>3972</v>
      </c>
      <c r="P187" s="150">
        <v>1316</v>
      </c>
      <c r="Q187" s="149" t="s">
        <v>350</v>
      </c>
      <c r="R187" s="150">
        <v>3972</v>
      </c>
      <c r="S187" s="151">
        <v>15.761904761904763</v>
      </c>
      <c r="T187" s="149" t="s">
        <v>516</v>
      </c>
      <c r="U187" s="149" t="s">
        <v>350</v>
      </c>
      <c r="V187" s="149" t="s">
        <v>516</v>
      </c>
      <c r="W187" s="149" t="s">
        <v>518</v>
      </c>
      <c r="X187" s="149" t="s">
        <v>622</v>
      </c>
      <c r="Y187" s="149" t="s">
        <v>354</v>
      </c>
      <c r="Z187" s="149" t="s">
        <v>519</v>
      </c>
      <c r="AA187" s="149" t="s">
        <v>663</v>
      </c>
      <c r="AB187" s="149" t="s">
        <v>664</v>
      </c>
      <c r="AC187" s="149" t="s">
        <v>578</v>
      </c>
      <c r="AD187" s="149" t="s">
        <v>665</v>
      </c>
      <c r="AE187" s="149" t="s">
        <v>516</v>
      </c>
      <c r="AF187" s="149" t="s">
        <v>350</v>
      </c>
    </row>
    <row r="188" spans="1:32">
      <c r="A188" s="149" t="s">
        <v>839</v>
      </c>
      <c r="B188" s="149" t="s">
        <v>574</v>
      </c>
      <c r="C188" s="149" t="s">
        <v>690</v>
      </c>
      <c r="D188" s="149" t="s">
        <v>691</v>
      </c>
      <c r="E188" s="149" t="s">
        <v>350</v>
      </c>
      <c r="F188" s="149" t="s">
        <v>350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350</v>
      </c>
      <c r="L188" s="149" t="s">
        <v>647</v>
      </c>
      <c r="M188" s="149" t="s">
        <v>350</v>
      </c>
      <c r="N188" s="149" t="s">
        <v>350</v>
      </c>
      <c r="O188" s="150">
        <v>3940</v>
      </c>
      <c r="P188" s="149" t="s">
        <v>350</v>
      </c>
      <c r="Q188" s="150">
        <v>2190</v>
      </c>
      <c r="R188" s="150">
        <v>1750</v>
      </c>
      <c r="S188" s="149" t="s">
        <v>350</v>
      </c>
      <c r="T188" s="149" t="s">
        <v>517</v>
      </c>
      <c r="U188" s="149" t="s">
        <v>350</v>
      </c>
      <c r="V188" s="149" t="s">
        <v>517</v>
      </c>
      <c r="W188" s="149" t="s">
        <v>350</v>
      </c>
      <c r="X188" s="149" t="s">
        <v>350</v>
      </c>
      <c r="Y188" s="149" t="s">
        <v>350</v>
      </c>
      <c r="Z188" s="149" t="s">
        <v>607</v>
      </c>
      <c r="AA188" s="149" t="s">
        <v>717</v>
      </c>
      <c r="AB188" s="149" t="s">
        <v>693</v>
      </c>
      <c r="AC188" s="149" t="s">
        <v>650</v>
      </c>
      <c r="AD188" s="149" t="s">
        <v>523</v>
      </c>
      <c r="AE188" s="149" t="s">
        <v>517</v>
      </c>
      <c r="AF188" s="149" t="s">
        <v>516</v>
      </c>
    </row>
    <row r="189" spans="1:32">
      <c r="A189" s="149" t="s">
        <v>840</v>
      </c>
      <c r="B189" s="149" t="s">
        <v>574</v>
      </c>
      <c r="C189" s="149" t="s">
        <v>510</v>
      </c>
      <c r="D189" s="149" t="s">
        <v>511</v>
      </c>
      <c r="E189" s="149" t="s">
        <v>512</v>
      </c>
      <c r="F189" s="149" t="s">
        <v>513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575</v>
      </c>
      <c r="M189" s="149" t="s">
        <v>350</v>
      </c>
      <c r="N189" s="149" t="s">
        <v>350</v>
      </c>
      <c r="O189" s="150">
        <v>3800</v>
      </c>
      <c r="P189" s="149" t="s">
        <v>350</v>
      </c>
      <c r="Q189" s="150">
        <v>2940</v>
      </c>
      <c r="R189" s="150">
        <v>1570</v>
      </c>
      <c r="S189" s="151">
        <v>79.166666666666671</v>
      </c>
      <c r="T189" s="149" t="s">
        <v>517</v>
      </c>
      <c r="U189" s="149">
        <v>2</v>
      </c>
      <c r="V189" s="149" t="s">
        <v>517</v>
      </c>
      <c r="W189" s="149" t="s">
        <v>350</v>
      </c>
      <c r="X189" s="149" t="s">
        <v>350</v>
      </c>
      <c r="Y189" s="149" t="s">
        <v>350</v>
      </c>
      <c r="Z189" s="149" t="s">
        <v>350</v>
      </c>
      <c r="AA189" s="149" t="s">
        <v>603</v>
      </c>
      <c r="AB189" s="149" t="s">
        <v>539</v>
      </c>
      <c r="AC189" s="149" t="s">
        <v>350</v>
      </c>
      <c r="AD189" s="149" t="s">
        <v>350</v>
      </c>
      <c r="AE189" s="149" t="s">
        <v>517</v>
      </c>
      <c r="AF189" s="149" t="s">
        <v>516</v>
      </c>
    </row>
    <row r="190" spans="1:32">
      <c r="A190" s="149" t="s">
        <v>841</v>
      </c>
      <c r="B190" s="149" t="s">
        <v>574</v>
      </c>
      <c r="C190" s="149" t="s">
        <v>510</v>
      </c>
      <c r="D190" s="149" t="s">
        <v>511</v>
      </c>
      <c r="E190" s="149" t="s">
        <v>512</v>
      </c>
      <c r="F190" s="149" t="s">
        <v>513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567</v>
      </c>
      <c r="M190" s="149" t="s">
        <v>350</v>
      </c>
      <c r="N190" s="149" t="s">
        <v>350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517</v>
      </c>
      <c r="U190" s="149" t="s">
        <v>350</v>
      </c>
      <c r="V190" s="149" t="s">
        <v>517</v>
      </c>
      <c r="W190" s="149" t="s">
        <v>518</v>
      </c>
      <c r="X190" s="149" t="s">
        <v>526</v>
      </c>
      <c r="Y190" s="149" t="s">
        <v>350</v>
      </c>
      <c r="Z190" s="149" t="s">
        <v>519</v>
      </c>
      <c r="AA190" s="149" t="s">
        <v>663</v>
      </c>
      <c r="AB190" s="149" t="s">
        <v>664</v>
      </c>
      <c r="AC190" s="149" t="s">
        <v>578</v>
      </c>
      <c r="AD190" s="149" t="s">
        <v>665</v>
      </c>
      <c r="AE190" s="149" t="s">
        <v>516</v>
      </c>
      <c r="AF190" s="149" t="s">
        <v>516</v>
      </c>
    </row>
    <row r="191" spans="1:32">
      <c r="A191" s="149" t="s">
        <v>842</v>
      </c>
      <c r="B191" s="149" t="s">
        <v>509</v>
      </c>
      <c r="C191" s="149" t="s">
        <v>510</v>
      </c>
      <c r="D191" s="149" t="s">
        <v>511</v>
      </c>
      <c r="E191" s="149" t="s">
        <v>628</v>
      </c>
      <c r="F191" s="149" t="s">
        <v>599</v>
      </c>
      <c r="G191" s="149" t="s">
        <v>246</v>
      </c>
      <c r="H191" s="149">
        <v>3</v>
      </c>
      <c r="I191" s="149" t="s">
        <v>350</v>
      </c>
      <c r="J191" s="150">
        <v>1256.3333333333333</v>
      </c>
      <c r="K191" s="149">
        <v>22</v>
      </c>
      <c r="L191" s="149" t="s">
        <v>514</v>
      </c>
      <c r="M191" s="149">
        <v>22</v>
      </c>
      <c r="N191" s="149" t="s">
        <v>515</v>
      </c>
      <c r="O191" s="150">
        <v>3769</v>
      </c>
      <c r="P191" s="150">
        <v>885</v>
      </c>
      <c r="Q191" s="149" t="s">
        <v>350</v>
      </c>
      <c r="R191" s="150">
        <v>3769</v>
      </c>
      <c r="S191" s="151">
        <v>14.27651515151515</v>
      </c>
      <c r="T191" s="149" t="s">
        <v>517</v>
      </c>
      <c r="U191" s="149" t="s">
        <v>350</v>
      </c>
      <c r="V191" s="149" t="s">
        <v>517</v>
      </c>
      <c r="W191" s="149" t="s">
        <v>518</v>
      </c>
      <c r="X191" s="149" t="s">
        <v>542</v>
      </c>
      <c r="Y191" s="149" t="s">
        <v>350</v>
      </c>
      <c r="Z191" s="149" t="s">
        <v>519</v>
      </c>
      <c r="AA191" s="149" t="s">
        <v>660</v>
      </c>
      <c r="AB191" s="149" t="s">
        <v>660</v>
      </c>
      <c r="AC191" s="149" t="s">
        <v>545</v>
      </c>
      <c r="AD191" s="149" t="s">
        <v>523</v>
      </c>
      <c r="AE191" s="149" t="s">
        <v>516</v>
      </c>
      <c r="AF191" s="149" t="s">
        <v>350</v>
      </c>
    </row>
    <row r="192" spans="1:32">
      <c r="A192" s="149" t="s">
        <v>843</v>
      </c>
      <c r="B192" s="149" t="s">
        <v>509</v>
      </c>
      <c r="C192" s="149" t="s">
        <v>510</v>
      </c>
      <c r="D192" s="149" t="s">
        <v>511</v>
      </c>
      <c r="E192" s="149" t="s">
        <v>512</v>
      </c>
      <c r="F192" s="149" t="s">
        <v>513</v>
      </c>
      <c r="G192" s="149" t="s">
        <v>211</v>
      </c>
      <c r="H192" s="149">
        <v>8</v>
      </c>
      <c r="I192" s="149" t="s">
        <v>350</v>
      </c>
      <c r="J192" s="150">
        <v>425</v>
      </c>
      <c r="K192" s="149">
        <v>6</v>
      </c>
      <c r="L192" s="149" t="s">
        <v>514</v>
      </c>
      <c r="M192" s="149">
        <v>6</v>
      </c>
      <c r="N192" s="149" t="s">
        <v>515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516</v>
      </c>
      <c r="U192" s="149" t="s">
        <v>350</v>
      </c>
      <c r="V192" s="149" t="s">
        <v>517</v>
      </c>
      <c r="W192" s="149" t="s">
        <v>518</v>
      </c>
      <c r="X192" s="149" t="s">
        <v>542</v>
      </c>
      <c r="Y192" s="149" t="s">
        <v>350</v>
      </c>
      <c r="Z192" s="149" t="s">
        <v>519</v>
      </c>
      <c r="AA192" s="149" t="s">
        <v>638</v>
      </c>
      <c r="AB192" s="149" t="s">
        <v>521</v>
      </c>
      <c r="AC192" s="149" t="s">
        <v>522</v>
      </c>
      <c r="AD192" s="149" t="s">
        <v>523</v>
      </c>
      <c r="AE192" s="149" t="s">
        <v>516</v>
      </c>
      <c r="AF192" s="149" t="s">
        <v>350</v>
      </c>
    </row>
    <row r="193" spans="1:32">
      <c r="A193" s="149" t="s">
        <v>844</v>
      </c>
      <c r="B193" s="149" t="s">
        <v>574</v>
      </c>
      <c r="C193" s="149" t="s">
        <v>510</v>
      </c>
      <c r="D193" s="149" t="s">
        <v>511</v>
      </c>
      <c r="E193" s="149" t="s">
        <v>628</v>
      </c>
      <c r="F193" s="149" t="s">
        <v>599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514</v>
      </c>
      <c r="M193" s="149">
        <v>14</v>
      </c>
      <c r="N193" s="149" t="s">
        <v>515</v>
      </c>
      <c r="O193" s="150">
        <v>3748</v>
      </c>
      <c r="P193" s="149" t="s">
        <v>350</v>
      </c>
      <c r="Q193" s="149" t="s">
        <v>350</v>
      </c>
      <c r="R193" s="150">
        <v>3748</v>
      </c>
      <c r="S193" s="151">
        <v>22.309523809523807</v>
      </c>
      <c r="T193" s="149" t="s">
        <v>517</v>
      </c>
      <c r="U193" s="149" t="s">
        <v>350</v>
      </c>
      <c r="V193" s="149" t="s">
        <v>516</v>
      </c>
      <c r="W193" s="149" t="s">
        <v>525</v>
      </c>
      <c r="X193" s="149" t="s">
        <v>537</v>
      </c>
      <c r="Y193" s="149" t="s">
        <v>354</v>
      </c>
      <c r="Z193" s="149" t="s">
        <v>519</v>
      </c>
      <c r="AA193" s="149" t="s">
        <v>845</v>
      </c>
      <c r="AB193" s="149" t="s">
        <v>845</v>
      </c>
      <c r="AC193" s="149" t="s">
        <v>529</v>
      </c>
      <c r="AD193" s="149" t="s">
        <v>530</v>
      </c>
      <c r="AE193" s="149" t="s">
        <v>517</v>
      </c>
      <c r="AF193" s="149" t="s">
        <v>516</v>
      </c>
    </row>
    <row r="194" spans="1:32">
      <c r="A194" s="149" t="s">
        <v>846</v>
      </c>
      <c r="B194" s="149" t="s">
        <v>509</v>
      </c>
      <c r="C194" s="149" t="s">
        <v>510</v>
      </c>
      <c r="D194" s="149" t="s">
        <v>511</v>
      </c>
      <c r="E194" s="149" t="s">
        <v>619</v>
      </c>
      <c r="F194" s="149" t="s">
        <v>606</v>
      </c>
      <c r="G194" s="149" t="s">
        <v>245</v>
      </c>
      <c r="H194" s="149">
        <v>4</v>
      </c>
      <c r="I194" s="149" t="s">
        <v>350</v>
      </c>
      <c r="J194" s="150">
        <v>760</v>
      </c>
      <c r="K194" s="149">
        <v>25</v>
      </c>
      <c r="L194" s="149" t="s">
        <v>567</v>
      </c>
      <c r="M194" s="149" t="s">
        <v>350</v>
      </c>
      <c r="N194" s="149" t="s">
        <v>350</v>
      </c>
      <c r="O194" s="150">
        <v>3660</v>
      </c>
      <c r="P194" s="150">
        <v>750</v>
      </c>
      <c r="Q194" s="149" t="s">
        <v>350</v>
      </c>
      <c r="R194" s="150">
        <v>3660</v>
      </c>
      <c r="S194" s="151">
        <v>12.2</v>
      </c>
      <c r="T194" s="149" t="s">
        <v>517</v>
      </c>
      <c r="U194" s="149" t="s">
        <v>350</v>
      </c>
      <c r="V194" s="149" t="s">
        <v>517</v>
      </c>
      <c r="W194" s="149" t="s">
        <v>518</v>
      </c>
      <c r="X194" s="149" t="s">
        <v>526</v>
      </c>
      <c r="Y194" s="149" t="s">
        <v>350</v>
      </c>
      <c r="Z194" s="149" t="s">
        <v>519</v>
      </c>
      <c r="AA194" s="149" t="s">
        <v>547</v>
      </c>
      <c r="AB194" s="149" t="s">
        <v>548</v>
      </c>
      <c r="AC194" s="149" t="s">
        <v>529</v>
      </c>
      <c r="AD194" s="149" t="s">
        <v>530</v>
      </c>
      <c r="AE194" s="149" t="s">
        <v>517</v>
      </c>
      <c r="AF194" s="149" t="s">
        <v>350</v>
      </c>
    </row>
    <row r="195" spans="1:32">
      <c r="A195" s="149" t="s">
        <v>847</v>
      </c>
      <c r="B195" s="149" t="s">
        <v>509</v>
      </c>
      <c r="C195" s="149" t="s">
        <v>690</v>
      </c>
      <c r="D195" s="149" t="s">
        <v>691</v>
      </c>
      <c r="E195" s="149" t="s">
        <v>350</v>
      </c>
      <c r="F195" s="149" t="s">
        <v>350</v>
      </c>
      <c r="G195" s="149" t="s">
        <v>125</v>
      </c>
      <c r="H195" s="149">
        <v>28</v>
      </c>
      <c r="I195" s="149" t="s">
        <v>350</v>
      </c>
      <c r="J195" s="150">
        <v>306.66666666666669</v>
      </c>
      <c r="K195" s="149" t="s">
        <v>350</v>
      </c>
      <c r="L195" s="149" t="s">
        <v>716</v>
      </c>
      <c r="M195" s="149" t="s">
        <v>350</v>
      </c>
      <c r="N195" s="149" t="s">
        <v>350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350</v>
      </c>
      <c r="T195" s="149" t="s">
        <v>517</v>
      </c>
      <c r="U195" s="149" t="s">
        <v>350</v>
      </c>
      <c r="V195" s="149" t="s">
        <v>517</v>
      </c>
      <c r="W195" s="149" t="s">
        <v>350</v>
      </c>
      <c r="X195" s="149" t="s">
        <v>350</v>
      </c>
      <c r="Y195" s="149" t="s">
        <v>350</v>
      </c>
      <c r="Z195" s="149" t="s">
        <v>607</v>
      </c>
      <c r="AA195" s="149" t="s">
        <v>692</v>
      </c>
      <c r="AB195" s="149" t="s">
        <v>693</v>
      </c>
      <c r="AC195" s="149" t="s">
        <v>650</v>
      </c>
      <c r="AD195" s="149" t="s">
        <v>694</v>
      </c>
      <c r="AE195" s="149" t="s">
        <v>517</v>
      </c>
      <c r="AF195" s="149" t="s">
        <v>350</v>
      </c>
    </row>
    <row r="196" spans="1:32">
      <c r="A196" s="149" t="s">
        <v>848</v>
      </c>
      <c r="B196" s="149" t="s">
        <v>509</v>
      </c>
      <c r="C196" s="149" t="s">
        <v>510</v>
      </c>
      <c r="D196" s="149" t="s">
        <v>511</v>
      </c>
      <c r="E196" s="149" t="s">
        <v>512</v>
      </c>
      <c r="F196" s="149" t="s">
        <v>513</v>
      </c>
      <c r="G196" s="149" t="s">
        <v>208</v>
      </c>
      <c r="H196" s="149">
        <v>11</v>
      </c>
      <c r="I196" s="149" t="s">
        <v>350</v>
      </c>
      <c r="J196" s="150">
        <v>407.12333333333328</v>
      </c>
      <c r="K196" s="149">
        <v>2</v>
      </c>
      <c r="L196" s="149" t="s">
        <v>567</v>
      </c>
      <c r="M196" s="149" t="s">
        <v>350</v>
      </c>
      <c r="N196" s="149" t="s">
        <v>350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516</v>
      </c>
      <c r="U196" s="149" t="s">
        <v>350</v>
      </c>
      <c r="V196" s="149" t="s">
        <v>517</v>
      </c>
      <c r="W196" s="149" t="s">
        <v>518</v>
      </c>
      <c r="X196" s="149" t="s">
        <v>542</v>
      </c>
      <c r="Y196" s="149" t="s">
        <v>350</v>
      </c>
      <c r="Z196" s="149" t="s">
        <v>519</v>
      </c>
      <c r="AA196" s="149" t="s">
        <v>638</v>
      </c>
      <c r="AB196" s="149" t="s">
        <v>521</v>
      </c>
      <c r="AC196" s="149" t="s">
        <v>522</v>
      </c>
      <c r="AD196" s="149" t="s">
        <v>523</v>
      </c>
      <c r="AE196" s="149" t="s">
        <v>516</v>
      </c>
      <c r="AF196" s="149" t="s">
        <v>350</v>
      </c>
    </row>
    <row r="197" spans="1:32">
      <c r="A197" s="149" t="s">
        <v>849</v>
      </c>
      <c r="B197" s="149" t="s">
        <v>509</v>
      </c>
      <c r="C197" s="149" t="s">
        <v>690</v>
      </c>
      <c r="D197" s="149" t="s">
        <v>691</v>
      </c>
      <c r="E197" s="149" t="s">
        <v>350</v>
      </c>
      <c r="F197" s="149" t="s">
        <v>350</v>
      </c>
      <c r="G197" s="149" t="s">
        <v>210</v>
      </c>
      <c r="H197" s="149">
        <v>9</v>
      </c>
      <c r="I197" s="149" t="s">
        <v>350</v>
      </c>
      <c r="J197" s="150">
        <v>400</v>
      </c>
      <c r="K197" s="149" t="s">
        <v>350</v>
      </c>
      <c r="L197" s="149" t="s">
        <v>716</v>
      </c>
      <c r="M197" s="149" t="s">
        <v>350</v>
      </c>
      <c r="N197" s="149" t="s">
        <v>350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350</v>
      </c>
      <c r="T197" s="149" t="s">
        <v>517</v>
      </c>
      <c r="U197" s="149" t="s">
        <v>350</v>
      </c>
      <c r="V197" s="149" t="s">
        <v>517</v>
      </c>
      <c r="W197" s="149" t="s">
        <v>525</v>
      </c>
      <c r="X197" s="149" t="s">
        <v>526</v>
      </c>
      <c r="Y197" s="149" t="s">
        <v>350</v>
      </c>
      <c r="Z197" s="149" t="s">
        <v>607</v>
      </c>
      <c r="AA197" s="149" t="s">
        <v>778</v>
      </c>
      <c r="AB197" s="149" t="s">
        <v>693</v>
      </c>
      <c r="AC197" s="149" t="s">
        <v>650</v>
      </c>
      <c r="AD197" s="149" t="s">
        <v>694</v>
      </c>
      <c r="AE197" s="149" t="s">
        <v>517</v>
      </c>
      <c r="AF197" s="149" t="s">
        <v>350</v>
      </c>
    </row>
    <row r="198" spans="1:32">
      <c r="A198" s="149" t="s">
        <v>850</v>
      </c>
      <c r="B198" s="149" t="s">
        <v>574</v>
      </c>
      <c r="C198" s="149" t="s">
        <v>510</v>
      </c>
      <c r="D198" s="149" t="s">
        <v>511</v>
      </c>
      <c r="E198" s="149" t="s">
        <v>512</v>
      </c>
      <c r="F198" s="149" t="s">
        <v>513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575</v>
      </c>
      <c r="M198" s="149" t="s">
        <v>350</v>
      </c>
      <c r="N198" s="149" t="s">
        <v>350</v>
      </c>
      <c r="O198" s="150">
        <v>3455</v>
      </c>
      <c r="P198" s="149" t="s">
        <v>350</v>
      </c>
      <c r="Q198" s="150">
        <v>5025</v>
      </c>
      <c r="R198" s="150">
        <v>1200</v>
      </c>
      <c r="S198" s="151">
        <v>71.979166666666671</v>
      </c>
      <c r="T198" s="149" t="s">
        <v>517</v>
      </c>
      <c r="U198" s="149" t="s">
        <v>350</v>
      </c>
      <c r="V198" s="149" t="s">
        <v>517</v>
      </c>
      <c r="W198" s="149" t="s">
        <v>350</v>
      </c>
      <c r="X198" s="149" t="s">
        <v>350</v>
      </c>
      <c r="Y198" s="149" t="s">
        <v>350</v>
      </c>
      <c r="Z198" s="149" t="s">
        <v>350</v>
      </c>
      <c r="AA198" s="149" t="s">
        <v>557</v>
      </c>
      <c r="AB198" s="149" t="s">
        <v>558</v>
      </c>
      <c r="AC198" s="149" t="s">
        <v>350</v>
      </c>
      <c r="AD198" s="149" t="s">
        <v>350</v>
      </c>
      <c r="AE198" s="149" t="s">
        <v>517</v>
      </c>
      <c r="AF198" s="149" t="s">
        <v>516</v>
      </c>
    </row>
    <row r="199" spans="1:32">
      <c r="A199" s="149" t="s">
        <v>851</v>
      </c>
      <c r="B199" s="149" t="s">
        <v>574</v>
      </c>
      <c r="C199" s="149" t="s">
        <v>644</v>
      </c>
      <c r="D199" s="149" t="s">
        <v>679</v>
      </c>
      <c r="E199" s="149" t="s">
        <v>350</v>
      </c>
      <c r="F199" s="149" t="s">
        <v>350</v>
      </c>
      <c r="G199" s="149" t="s">
        <v>769</v>
      </c>
      <c r="H199" s="149">
        <v>47</v>
      </c>
      <c r="I199" s="149" t="s">
        <v>634</v>
      </c>
      <c r="J199" s="150">
        <v>285</v>
      </c>
      <c r="K199" s="149" t="s">
        <v>350</v>
      </c>
      <c r="L199" s="149" t="s">
        <v>647</v>
      </c>
      <c r="M199" s="149" t="s">
        <v>350</v>
      </c>
      <c r="N199" s="149" t="s">
        <v>350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350</v>
      </c>
      <c r="T199" s="149" t="s">
        <v>517</v>
      </c>
      <c r="U199" s="149" t="s">
        <v>350</v>
      </c>
      <c r="V199" s="149" t="s">
        <v>517</v>
      </c>
      <c r="W199" s="149" t="s">
        <v>350</v>
      </c>
      <c r="X199" s="149" t="s">
        <v>350</v>
      </c>
      <c r="Y199" s="149" t="s">
        <v>350</v>
      </c>
      <c r="Z199" s="149" t="s">
        <v>607</v>
      </c>
      <c r="AA199" s="149" t="s">
        <v>681</v>
      </c>
      <c r="AB199" s="149" t="s">
        <v>649</v>
      </c>
      <c r="AC199" s="149" t="s">
        <v>650</v>
      </c>
      <c r="AD199" s="149" t="s">
        <v>535</v>
      </c>
      <c r="AE199" s="149" t="s">
        <v>517</v>
      </c>
      <c r="AF199" s="149" t="s">
        <v>517</v>
      </c>
    </row>
    <row r="200" spans="1:32">
      <c r="A200" s="149" t="s">
        <v>852</v>
      </c>
      <c r="B200" s="149" t="s">
        <v>574</v>
      </c>
      <c r="C200" s="149" t="s">
        <v>690</v>
      </c>
      <c r="D200" s="149" t="s">
        <v>691</v>
      </c>
      <c r="E200" s="149" t="s">
        <v>350</v>
      </c>
      <c r="F200" s="149" t="s">
        <v>350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350</v>
      </c>
      <c r="L200" s="149" t="s">
        <v>647</v>
      </c>
      <c r="M200" s="149" t="s">
        <v>350</v>
      </c>
      <c r="N200" s="149" t="s">
        <v>350</v>
      </c>
      <c r="O200" s="150">
        <v>3340</v>
      </c>
      <c r="P200" s="149" t="s">
        <v>350</v>
      </c>
      <c r="Q200" s="150">
        <v>640</v>
      </c>
      <c r="R200" s="150">
        <v>2700</v>
      </c>
      <c r="S200" s="149" t="s">
        <v>350</v>
      </c>
      <c r="T200" s="149" t="s">
        <v>517</v>
      </c>
      <c r="U200" s="149" t="s">
        <v>350</v>
      </c>
      <c r="V200" s="149" t="s">
        <v>517</v>
      </c>
      <c r="W200" s="149" t="s">
        <v>525</v>
      </c>
      <c r="X200" s="149" t="s">
        <v>542</v>
      </c>
      <c r="Y200" s="149" t="s">
        <v>350</v>
      </c>
      <c r="Z200" s="149" t="s">
        <v>607</v>
      </c>
      <c r="AA200" s="149" t="s">
        <v>717</v>
      </c>
      <c r="AB200" s="149" t="s">
        <v>693</v>
      </c>
      <c r="AC200" s="149" t="s">
        <v>650</v>
      </c>
      <c r="AD200" s="149" t="s">
        <v>523</v>
      </c>
      <c r="AE200" s="149" t="s">
        <v>517</v>
      </c>
      <c r="AF200" s="149" t="s">
        <v>516</v>
      </c>
    </row>
    <row r="201" spans="1:32">
      <c r="A201" s="149" t="s">
        <v>853</v>
      </c>
      <c r="B201" s="149" t="s">
        <v>19</v>
      </c>
      <c r="C201" s="149" t="s">
        <v>510</v>
      </c>
      <c r="D201" s="149" t="s">
        <v>511</v>
      </c>
      <c r="E201" s="149" t="s">
        <v>350</v>
      </c>
      <c r="F201" s="149" t="s">
        <v>599</v>
      </c>
      <c r="G201" s="149" t="s">
        <v>247</v>
      </c>
      <c r="H201" s="149">
        <v>2</v>
      </c>
      <c r="I201" s="149" t="s">
        <v>350</v>
      </c>
      <c r="J201" s="150">
        <v>1662.5</v>
      </c>
      <c r="K201" s="149">
        <v>15</v>
      </c>
      <c r="L201" s="149" t="s">
        <v>514</v>
      </c>
      <c r="M201" s="149">
        <v>15</v>
      </c>
      <c r="N201" s="149" t="s">
        <v>515</v>
      </c>
      <c r="O201" s="150">
        <v>3325</v>
      </c>
      <c r="P201" s="150">
        <v>965</v>
      </c>
      <c r="Q201" s="149" t="s">
        <v>350</v>
      </c>
      <c r="R201" s="150">
        <v>3325</v>
      </c>
      <c r="S201" s="151">
        <v>18.472222222222221</v>
      </c>
      <c r="T201" s="149" t="s">
        <v>517</v>
      </c>
      <c r="U201" s="149" t="s">
        <v>350</v>
      </c>
      <c r="V201" s="149" t="s">
        <v>517</v>
      </c>
      <c r="W201" s="149" t="s">
        <v>854</v>
      </c>
      <c r="X201" s="149" t="s">
        <v>537</v>
      </c>
      <c r="Y201" s="149" t="s">
        <v>350</v>
      </c>
      <c r="Z201" s="149" t="s">
        <v>519</v>
      </c>
      <c r="AA201" s="149" t="s">
        <v>727</v>
      </c>
      <c r="AB201" s="149" t="s">
        <v>664</v>
      </c>
      <c r="AC201" s="149" t="s">
        <v>578</v>
      </c>
      <c r="AD201" s="149" t="s">
        <v>728</v>
      </c>
      <c r="AE201" s="149" t="s">
        <v>517</v>
      </c>
      <c r="AF201" s="149" t="s">
        <v>350</v>
      </c>
    </row>
    <row r="202" spans="1:32">
      <c r="A202" s="149" t="s">
        <v>855</v>
      </c>
      <c r="B202" s="149" t="s">
        <v>509</v>
      </c>
      <c r="C202" s="149" t="s">
        <v>510</v>
      </c>
      <c r="D202" s="149" t="s">
        <v>511</v>
      </c>
      <c r="E202" s="149" t="s">
        <v>628</v>
      </c>
      <c r="F202" s="149" t="s">
        <v>599</v>
      </c>
      <c r="G202" s="149" t="s">
        <v>243</v>
      </c>
      <c r="H202" s="149">
        <v>6</v>
      </c>
      <c r="I202" s="149" t="s">
        <v>350</v>
      </c>
      <c r="J202" s="150">
        <v>585.33333333333337</v>
      </c>
      <c r="K202" s="149">
        <v>10</v>
      </c>
      <c r="L202" s="149" t="s">
        <v>514</v>
      </c>
      <c r="M202" s="149">
        <v>10</v>
      </c>
      <c r="N202" s="149" t="s">
        <v>515</v>
      </c>
      <c r="O202" s="150">
        <v>3278</v>
      </c>
      <c r="P202" s="150">
        <v>606</v>
      </c>
      <c r="Q202" s="149" t="s">
        <v>350</v>
      </c>
      <c r="R202" s="150">
        <v>3278</v>
      </c>
      <c r="S202" s="151">
        <v>27.31666666666667</v>
      </c>
      <c r="T202" s="149" t="s">
        <v>517</v>
      </c>
      <c r="U202" s="149" t="s">
        <v>350</v>
      </c>
      <c r="V202" s="149" t="s">
        <v>517</v>
      </c>
      <c r="W202" s="149" t="s">
        <v>518</v>
      </c>
      <c r="X202" s="149" t="s">
        <v>542</v>
      </c>
      <c r="Y202" s="149" t="s">
        <v>350</v>
      </c>
      <c r="Z202" s="149" t="s">
        <v>519</v>
      </c>
      <c r="AA202" s="149" t="s">
        <v>533</v>
      </c>
      <c r="AB202" s="149" t="s">
        <v>534</v>
      </c>
      <c r="AC202" s="149" t="s">
        <v>522</v>
      </c>
      <c r="AD202" s="149" t="s">
        <v>535</v>
      </c>
      <c r="AE202" s="149" t="s">
        <v>516</v>
      </c>
      <c r="AF202" s="149" t="s">
        <v>350</v>
      </c>
    </row>
    <row r="203" spans="1:32">
      <c r="A203" s="149" t="s">
        <v>856</v>
      </c>
      <c r="B203" s="149" t="s">
        <v>574</v>
      </c>
      <c r="C203" s="149" t="s">
        <v>644</v>
      </c>
      <c r="D203" s="149" t="s">
        <v>857</v>
      </c>
      <c r="E203" s="149" t="s">
        <v>350</v>
      </c>
      <c r="F203" s="149" t="s">
        <v>350</v>
      </c>
      <c r="G203" s="149" t="s">
        <v>646</v>
      </c>
      <c r="H203" s="149">
        <v>63</v>
      </c>
      <c r="I203" s="149" t="s">
        <v>634</v>
      </c>
      <c r="J203" s="150">
        <v>285</v>
      </c>
      <c r="K203" s="149" t="s">
        <v>350</v>
      </c>
      <c r="L203" s="149" t="s">
        <v>647</v>
      </c>
      <c r="M203" s="149" t="s">
        <v>350</v>
      </c>
      <c r="N203" s="149" t="s">
        <v>350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350</v>
      </c>
      <c r="T203" s="149" t="s">
        <v>517</v>
      </c>
      <c r="U203" s="149" t="s">
        <v>350</v>
      </c>
      <c r="V203" s="149" t="s">
        <v>517</v>
      </c>
      <c r="W203" s="149" t="s">
        <v>350</v>
      </c>
      <c r="X203" s="149" t="s">
        <v>350</v>
      </c>
      <c r="Y203" s="149" t="s">
        <v>350</v>
      </c>
      <c r="Z203" s="149" t="s">
        <v>607</v>
      </c>
      <c r="AA203" s="149" t="s">
        <v>648</v>
      </c>
      <c r="AB203" s="149" t="s">
        <v>649</v>
      </c>
      <c r="AC203" s="149" t="s">
        <v>650</v>
      </c>
      <c r="AD203" s="149" t="s">
        <v>535</v>
      </c>
      <c r="AE203" s="149" t="s">
        <v>517</v>
      </c>
      <c r="AF203" s="149" t="s">
        <v>517</v>
      </c>
    </row>
    <row r="204" spans="1:32">
      <c r="A204" s="149" t="s">
        <v>858</v>
      </c>
      <c r="B204" s="149" t="s">
        <v>509</v>
      </c>
      <c r="C204" s="149" t="s">
        <v>510</v>
      </c>
      <c r="D204" s="149" t="s">
        <v>511</v>
      </c>
      <c r="E204" s="149" t="s">
        <v>512</v>
      </c>
      <c r="F204" s="149" t="s">
        <v>513</v>
      </c>
      <c r="G204" s="149" t="s">
        <v>210</v>
      </c>
      <c r="H204" s="149">
        <v>9</v>
      </c>
      <c r="I204" s="149" t="s">
        <v>350</v>
      </c>
      <c r="J204" s="150">
        <v>400</v>
      </c>
      <c r="K204" s="149">
        <v>4</v>
      </c>
      <c r="L204" s="149" t="s">
        <v>567</v>
      </c>
      <c r="M204" s="149" t="s">
        <v>350</v>
      </c>
      <c r="N204" s="149" t="s">
        <v>350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517</v>
      </c>
      <c r="U204" s="149" t="s">
        <v>350</v>
      </c>
      <c r="V204" s="149" t="s">
        <v>517</v>
      </c>
      <c r="W204" s="149" t="s">
        <v>518</v>
      </c>
      <c r="X204" s="149" t="s">
        <v>542</v>
      </c>
      <c r="Y204" s="149" t="s">
        <v>350</v>
      </c>
      <c r="Z204" s="149" t="s">
        <v>519</v>
      </c>
      <c r="AA204" s="149" t="s">
        <v>655</v>
      </c>
      <c r="AB204" s="149" t="s">
        <v>558</v>
      </c>
      <c r="AC204" s="149" t="s">
        <v>545</v>
      </c>
      <c r="AD204" s="149" t="s">
        <v>535</v>
      </c>
      <c r="AE204" s="149" t="s">
        <v>516</v>
      </c>
      <c r="AF204" s="149" t="s">
        <v>350</v>
      </c>
    </row>
    <row r="205" spans="1:32">
      <c r="A205" s="149" t="s">
        <v>859</v>
      </c>
      <c r="B205" s="149" t="s">
        <v>509</v>
      </c>
      <c r="C205" s="149" t="s">
        <v>510</v>
      </c>
      <c r="D205" s="149" t="s">
        <v>511</v>
      </c>
      <c r="E205" s="149" t="s">
        <v>619</v>
      </c>
      <c r="F205" s="149" t="s">
        <v>606</v>
      </c>
      <c r="G205" s="149" t="s">
        <v>209</v>
      </c>
      <c r="H205" s="149">
        <v>10</v>
      </c>
      <c r="I205" s="149" t="s">
        <v>350</v>
      </c>
      <c r="J205" s="150">
        <v>350</v>
      </c>
      <c r="K205" s="149">
        <v>10</v>
      </c>
      <c r="L205" s="149" t="s">
        <v>567</v>
      </c>
      <c r="M205" s="149" t="s">
        <v>350</v>
      </c>
      <c r="N205" s="149" t="s">
        <v>350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517</v>
      </c>
      <c r="U205" s="149" t="s">
        <v>350</v>
      </c>
      <c r="V205" s="149" t="s">
        <v>517</v>
      </c>
      <c r="W205" s="149" t="s">
        <v>518</v>
      </c>
      <c r="X205" s="149" t="s">
        <v>526</v>
      </c>
      <c r="Y205" s="149" t="s">
        <v>350</v>
      </c>
      <c r="Z205" s="149" t="s">
        <v>519</v>
      </c>
      <c r="AA205" s="149" t="s">
        <v>568</v>
      </c>
      <c r="AB205" s="149" t="s">
        <v>569</v>
      </c>
      <c r="AC205" s="149" t="s">
        <v>522</v>
      </c>
      <c r="AD205" s="149" t="s">
        <v>570</v>
      </c>
      <c r="AE205" s="149" t="s">
        <v>516</v>
      </c>
      <c r="AF205" s="149" t="s">
        <v>350</v>
      </c>
    </row>
    <row r="206" spans="1:32">
      <c r="A206" s="149" t="s">
        <v>860</v>
      </c>
      <c r="B206" s="149" t="s">
        <v>509</v>
      </c>
      <c r="C206" s="149" t="s">
        <v>510</v>
      </c>
      <c r="D206" s="149" t="s">
        <v>511</v>
      </c>
      <c r="E206" s="149" t="s">
        <v>619</v>
      </c>
      <c r="F206" s="149" t="s">
        <v>606</v>
      </c>
      <c r="G206" s="149" t="s">
        <v>242</v>
      </c>
      <c r="H206" s="149">
        <v>7</v>
      </c>
      <c r="I206" s="149" t="s">
        <v>350</v>
      </c>
      <c r="J206" s="150">
        <v>420</v>
      </c>
      <c r="K206" s="149">
        <v>12</v>
      </c>
      <c r="L206" s="149" t="s">
        <v>567</v>
      </c>
      <c r="M206" s="149">
        <v>12</v>
      </c>
      <c r="N206" s="149" t="s">
        <v>591</v>
      </c>
      <c r="O206" s="150">
        <v>3220</v>
      </c>
      <c r="P206" s="150">
        <v>420</v>
      </c>
      <c r="Q206" s="149" t="s">
        <v>350</v>
      </c>
      <c r="R206" s="150">
        <v>3220</v>
      </c>
      <c r="S206" s="151">
        <v>22.361111111111111</v>
      </c>
      <c r="T206" s="149" t="s">
        <v>517</v>
      </c>
      <c r="U206" s="149" t="s">
        <v>350</v>
      </c>
      <c r="V206" s="149" t="s">
        <v>517</v>
      </c>
      <c r="W206" s="149" t="s">
        <v>518</v>
      </c>
      <c r="X206" s="149" t="s">
        <v>526</v>
      </c>
      <c r="Y206" s="149" t="s">
        <v>350</v>
      </c>
      <c r="Z206" s="149" t="s">
        <v>519</v>
      </c>
      <c r="AA206" s="149" t="s">
        <v>676</v>
      </c>
      <c r="AB206" s="149" t="s">
        <v>677</v>
      </c>
      <c r="AC206" s="149" t="s">
        <v>529</v>
      </c>
      <c r="AD206" s="149" t="s">
        <v>570</v>
      </c>
      <c r="AE206" s="149" t="s">
        <v>516</v>
      </c>
      <c r="AF206" s="149" t="s">
        <v>350</v>
      </c>
    </row>
    <row r="207" spans="1:32">
      <c r="A207" s="149" t="s">
        <v>861</v>
      </c>
      <c r="B207" s="149" t="s">
        <v>574</v>
      </c>
      <c r="C207" s="149" t="s">
        <v>510</v>
      </c>
      <c r="D207" s="149" t="s">
        <v>511</v>
      </c>
      <c r="E207" s="149" t="s">
        <v>628</v>
      </c>
      <c r="F207" s="149" t="s">
        <v>599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575</v>
      </c>
      <c r="M207" s="149" t="s">
        <v>350</v>
      </c>
      <c r="N207" s="149" t="s">
        <v>350</v>
      </c>
      <c r="O207" s="150">
        <v>3123</v>
      </c>
      <c r="P207" s="149" t="s">
        <v>350</v>
      </c>
      <c r="Q207" s="150">
        <v>973</v>
      </c>
      <c r="R207" s="150">
        <v>2150</v>
      </c>
      <c r="S207" s="151">
        <v>28.916666666666668</v>
      </c>
      <c r="T207" s="149" t="s">
        <v>517</v>
      </c>
      <c r="U207" s="149" t="s">
        <v>350</v>
      </c>
      <c r="V207" s="149" t="s">
        <v>517</v>
      </c>
      <c r="W207" s="149" t="s">
        <v>854</v>
      </c>
      <c r="X207" s="149" t="s">
        <v>350</v>
      </c>
      <c r="Y207" s="149" t="s">
        <v>350</v>
      </c>
      <c r="Z207" s="149" t="s">
        <v>519</v>
      </c>
      <c r="AA207" s="149" t="s">
        <v>565</v>
      </c>
      <c r="AB207" s="149" t="s">
        <v>548</v>
      </c>
      <c r="AC207" s="149" t="s">
        <v>578</v>
      </c>
      <c r="AD207" s="149" t="s">
        <v>530</v>
      </c>
      <c r="AE207" s="149" t="s">
        <v>517</v>
      </c>
      <c r="AF207" s="149" t="s">
        <v>516</v>
      </c>
    </row>
    <row r="208" spans="1:32">
      <c r="A208" s="149" t="s">
        <v>862</v>
      </c>
      <c r="B208" s="149" t="s">
        <v>574</v>
      </c>
      <c r="C208" s="149" t="s">
        <v>510</v>
      </c>
      <c r="D208" s="149" t="s">
        <v>511</v>
      </c>
      <c r="E208" s="149" t="s">
        <v>628</v>
      </c>
      <c r="F208" s="149" t="s">
        <v>599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575</v>
      </c>
      <c r="M208" s="149" t="s">
        <v>350</v>
      </c>
      <c r="N208" s="149" t="s">
        <v>350</v>
      </c>
      <c r="O208" s="150">
        <v>3035</v>
      </c>
      <c r="P208" s="149" t="s">
        <v>350</v>
      </c>
      <c r="Q208" s="149" t="s">
        <v>350</v>
      </c>
      <c r="R208" s="150">
        <v>3035</v>
      </c>
      <c r="S208" s="151">
        <v>31.614583333333332</v>
      </c>
      <c r="T208" s="149" t="s">
        <v>517</v>
      </c>
      <c r="U208" s="149" t="s">
        <v>350</v>
      </c>
      <c r="V208" s="149" t="s">
        <v>517</v>
      </c>
      <c r="W208" s="149" t="s">
        <v>350</v>
      </c>
      <c r="X208" s="149" t="s">
        <v>350</v>
      </c>
      <c r="Y208" s="149" t="s">
        <v>350</v>
      </c>
      <c r="Z208" s="149" t="s">
        <v>350</v>
      </c>
      <c r="AA208" s="149" t="s">
        <v>863</v>
      </c>
      <c r="AB208" s="149" t="s">
        <v>864</v>
      </c>
      <c r="AC208" s="149" t="s">
        <v>350</v>
      </c>
      <c r="AD208" s="149" t="s">
        <v>350</v>
      </c>
      <c r="AE208" s="149" t="s">
        <v>517</v>
      </c>
      <c r="AF208" s="149" t="s">
        <v>516</v>
      </c>
    </row>
    <row r="209" spans="1:32">
      <c r="A209" s="149" t="s">
        <v>865</v>
      </c>
      <c r="B209" s="149" t="s">
        <v>574</v>
      </c>
      <c r="C209" s="149" t="s">
        <v>669</v>
      </c>
      <c r="D209" s="149" t="s">
        <v>350</v>
      </c>
      <c r="E209" s="149" t="s">
        <v>350</v>
      </c>
      <c r="F209" s="149" t="s">
        <v>350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350</v>
      </c>
      <c r="L209" s="149" t="s">
        <v>647</v>
      </c>
      <c r="M209" s="149" t="s">
        <v>350</v>
      </c>
      <c r="N209" s="149" t="s">
        <v>350</v>
      </c>
      <c r="O209" s="150">
        <v>2982.5</v>
      </c>
      <c r="P209" s="149" t="s">
        <v>350</v>
      </c>
      <c r="Q209" s="150">
        <v>4737.5</v>
      </c>
      <c r="R209" s="150">
        <v>90</v>
      </c>
      <c r="S209" s="149" t="s">
        <v>350</v>
      </c>
      <c r="T209" s="149" t="s">
        <v>350</v>
      </c>
      <c r="U209" s="149" t="s">
        <v>350</v>
      </c>
      <c r="V209" s="149" t="s">
        <v>350</v>
      </c>
      <c r="W209" s="149" t="s">
        <v>350</v>
      </c>
      <c r="X209" s="149" t="s">
        <v>350</v>
      </c>
      <c r="Y209" s="149" t="s">
        <v>350</v>
      </c>
      <c r="Z209" s="149" t="s">
        <v>350</v>
      </c>
      <c r="AA209" s="149" t="s">
        <v>350</v>
      </c>
      <c r="AB209" s="149" t="s">
        <v>350</v>
      </c>
      <c r="AC209" s="149" t="s">
        <v>350</v>
      </c>
      <c r="AD209" s="149" t="s">
        <v>350</v>
      </c>
      <c r="AE209" s="149" t="s">
        <v>350</v>
      </c>
      <c r="AF209" s="149" t="s">
        <v>516</v>
      </c>
    </row>
    <row r="210" spans="1:32">
      <c r="A210" s="149" t="s">
        <v>866</v>
      </c>
      <c r="B210" s="149" t="s">
        <v>574</v>
      </c>
      <c r="C210" s="149" t="s">
        <v>510</v>
      </c>
      <c r="D210" s="149" t="s">
        <v>511</v>
      </c>
      <c r="E210" s="149" t="s">
        <v>512</v>
      </c>
      <c r="F210" s="149" t="s">
        <v>513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575</v>
      </c>
      <c r="M210" s="149" t="s">
        <v>350</v>
      </c>
      <c r="N210" s="149" t="s">
        <v>350</v>
      </c>
      <c r="O210" s="150">
        <v>2926</v>
      </c>
      <c r="P210" s="149" t="s">
        <v>350</v>
      </c>
      <c r="Q210" s="149" t="s">
        <v>350</v>
      </c>
      <c r="R210" s="150">
        <v>2926</v>
      </c>
      <c r="S210" s="151">
        <v>48.766666666666666</v>
      </c>
      <c r="T210" s="149" t="s">
        <v>517</v>
      </c>
      <c r="U210" s="149" t="s">
        <v>350</v>
      </c>
      <c r="V210" s="149" t="s">
        <v>517</v>
      </c>
      <c r="W210" s="149" t="s">
        <v>854</v>
      </c>
      <c r="X210" s="149" t="s">
        <v>350</v>
      </c>
      <c r="Y210" s="149" t="s">
        <v>350</v>
      </c>
      <c r="Z210" s="149" t="s">
        <v>519</v>
      </c>
      <c r="AA210" s="149" t="s">
        <v>565</v>
      </c>
      <c r="AB210" s="149" t="s">
        <v>548</v>
      </c>
      <c r="AC210" s="149" t="s">
        <v>578</v>
      </c>
      <c r="AD210" s="149" t="s">
        <v>530</v>
      </c>
      <c r="AE210" s="149" t="s">
        <v>517</v>
      </c>
      <c r="AF210" s="149" t="s">
        <v>516</v>
      </c>
    </row>
    <row r="211" spans="1:32">
      <c r="A211" s="149" t="s">
        <v>867</v>
      </c>
      <c r="B211" s="149" t="s">
        <v>574</v>
      </c>
      <c r="C211" s="149" t="s">
        <v>510</v>
      </c>
      <c r="D211" s="149" t="s">
        <v>511</v>
      </c>
      <c r="E211" s="149" t="s">
        <v>350</v>
      </c>
      <c r="F211" s="149" t="s">
        <v>350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575</v>
      </c>
      <c r="M211" s="149" t="s">
        <v>350</v>
      </c>
      <c r="N211" s="149" t="s">
        <v>350</v>
      </c>
      <c r="O211" s="150">
        <v>2875</v>
      </c>
      <c r="P211" s="149" t="s">
        <v>350</v>
      </c>
      <c r="Q211" s="150">
        <v>5171</v>
      </c>
      <c r="R211" s="150">
        <v>875</v>
      </c>
      <c r="S211" s="151">
        <v>59.895833333333336</v>
      </c>
      <c r="T211" s="149" t="s">
        <v>517</v>
      </c>
      <c r="U211" s="149" t="s">
        <v>350</v>
      </c>
      <c r="V211" s="149" t="s">
        <v>517</v>
      </c>
      <c r="W211" s="149" t="s">
        <v>350</v>
      </c>
      <c r="X211" s="149" t="s">
        <v>350</v>
      </c>
      <c r="Y211" s="149" t="s">
        <v>350</v>
      </c>
      <c r="Z211" s="149" t="s">
        <v>350</v>
      </c>
      <c r="AA211" s="149" t="s">
        <v>717</v>
      </c>
      <c r="AB211" s="149" t="s">
        <v>693</v>
      </c>
      <c r="AC211" s="149" t="s">
        <v>350</v>
      </c>
      <c r="AD211" s="149" t="s">
        <v>350</v>
      </c>
      <c r="AE211" s="149" t="s">
        <v>517</v>
      </c>
      <c r="AF211" s="149" t="s">
        <v>516</v>
      </c>
    </row>
    <row r="212" spans="1:32">
      <c r="A212" s="149" t="s">
        <v>868</v>
      </c>
      <c r="B212" s="149" t="s">
        <v>509</v>
      </c>
      <c r="C212" s="149" t="s">
        <v>510</v>
      </c>
      <c r="D212" s="149" t="s">
        <v>511</v>
      </c>
      <c r="E212" s="149" t="s">
        <v>628</v>
      </c>
      <c r="F212" s="149" t="s">
        <v>599</v>
      </c>
      <c r="G212" s="149" t="s">
        <v>243</v>
      </c>
      <c r="H212" s="149">
        <v>6</v>
      </c>
      <c r="I212" s="149" t="s">
        <v>350</v>
      </c>
      <c r="J212" s="150">
        <v>420</v>
      </c>
      <c r="K212" s="149">
        <v>6</v>
      </c>
      <c r="L212" s="149" t="s">
        <v>567</v>
      </c>
      <c r="M212" s="149" t="s">
        <v>350</v>
      </c>
      <c r="N212" s="149" t="s">
        <v>350</v>
      </c>
      <c r="O212" s="150">
        <v>2794</v>
      </c>
      <c r="P212" s="150">
        <v>420</v>
      </c>
      <c r="Q212" s="149" t="s">
        <v>350</v>
      </c>
      <c r="R212" s="150">
        <v>2794</v>
      </c>
      <c r="S212" s="151">
        <v>38.805555555555557</v>
      </c>
      <c r="T212" s="149" t="s">
        <v>517</v>
      </c>
      <c r="U212" s="149" t="s">
        <v>350</v>
      </c>
      <c r="V212" s="149" t="s">
        <v>517</v>
      </c>
      <c r="W212" s="149" t="s">
        <v>518</v>
      </c>
      <c r="X212" s="149" t="s">
        <v>526</v>
      </c>
      <c r="Y212" s="149" t="s">
        <v>350</v>
      </c>
      <c r="Z212" s="149" t="s">
        <v>519</v>
      </c>
      <c r="AA212" s="149" t="s">
        <v>676</v>
      </c>
      <c r="AB212" s="149" t="s">
        <v>677</v>
      </c>
      <c r="AC212" s="149" t="s">
        <v>529</v>
      </c>
      <c r="AD212" s="149" t="s">
        <v>570</v>
      </c>
      <c r="AE212" s="149" t="s">
        <v>516</v>
      </c>
      <c r="AF212" s="149" t="s">
        <v>350</v>
      </c>
    </row>
    <row r="213" spans="1:32">
      <c r="A213" s="149" t="s">
        <v>869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350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350</v>
      </c>
      <c r="L213" s="149" t="s">
        <v>647</v>
      </c>
      <c r="M213" s="149" t="s">
        <v>350</v>
      </c>
      <c r="N213" s="149" t="s">
        <v>350</v>
      </c>
      <c r="O213" s="150">
        <v>2775</v>
      </c>
      <c r="P213" s="149" t="s">
        <v>350</v>
      </c>
      <c r="Q213" s="150">
        <v>7455</v>
      </c>
      <c r="R213" s="149" t="s">
        <v>350</v>
      </c>
      <c r="S213" s="149" t="s">
        <v>350</v>
      </c>
      <c r="T213" s="149" t="s">
        <v>350</v>
      </c>
      <c r="U213" s="149" t="s">
        <v>350</v>
      </c>
      <c r="V213" s="149" t="s">
        <v>350</v>
      </c>
      <c r="W213" s="149" t="s">
        <v>350</v>
      </c>
      <c r="X213" s="149" t="s">
        <v>350</v>
      </c>
      <c r="Y213" s="149" t="s">
        <v>350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49" t="s">
        <v>350</v>
      </c>
      <c r="AE213" s="149" t="s">
        <v>350</v>
      </c>
      <c r="AF213" s="149" t="s">
        <v>517</v>
      </c>
    </row>
    <row r="214" spans="1:32">
      <c r="A214" s="149" t="s">
        <v>870</v>
      </c>
      <c r="B214" s="149" t="s">
        <v>509</v>
      </c>
      <c r="C214" s="149" t="s">
        <v>690</v>
      </c>
      <c r="D214" s="149" t="s">
        <v>691</v>
      </c>
      <c r="E214" s="149" t="s">
        <v>350</v>
      </c>
      <c r="F214" s="149" t="s">
        <v>350</v>
      </c>
      <c r="G214" s="149" t="s">
        <v>243</v>
      </c>
      <c r="H214" s="149">
        <v>6</v>
      </c>
      <c r="I214" s="149" t="s">
        <v>350</v>
      </c>
      <c r="J214" s="150">
        <v>418</v>
      </c>
      <c r="K214" s="149">
        <v>5</v>
      </c>
      <c r="L214" s="149" t="s">
        <v>514</v>
      </c>
      <c r="M214" s="149">
        <v>5</v>
      </c>
      <c r="N214" s="149" t="s">
        <v>515</v>
      </c>
      <c r="O214" s="150">
        <v>2621</v>
      </c>
      <c r="P214" s="150">
        <v>418</v>
      </c>
      <c r="Q214" s="149" t="s">
        <v>350</v>
      </c>
      <c r="R214" s="150">
        <v>2621</v>
      </c>
      <c r="S214" s="151">
        <v>43.68333333333333</v>
      </c>
      <c r="T214" s="149" t="s">
        <v>517</v>
      </c>
      <c r="U214" s="149" t="s">
        <v>350</v>
      </c>
      <c r="V214" s="149" t="s">
        <v>517</v>
      </c>
      <c r="W214" s="149" t="s">
        <v>525</v>
      </c>
      <c r="X214" s="149" t="s">
        <v>537</v>
      </c>
      <c r="Y214" s="149" t="s">
        <v>350</v>
      </c>
      <c r="Z214" s="149" t="s">
        <v>607</v>
      </c>
      <c r="AA214" s="149" t="s">
        <v>778</v>
      </c>
      <c r="AB214" s="149" t="s">
        <v>693</v>
      </c>
      <c r="AC214" s="149" t="s">
        <v>650</v>
      </c>
      <c r="AD214" s="149" t="s">
        <v>694</v>
      </c>
      <c r="AE214" s="149" t="s">
        <v>517</v>
      </c>
      <c r="AF214" s="149" t="s">
        <v>350</v>
      </c>
    </row>
    <row r="215" spans="1:32">
      <c r="A215" s="149" t="s">
        <v>871</v>
      </c>
      <c r="B215" s="149" t="s">
        <v>574</v>
      </c>
      <c r="C215" s="149" t="s">
        <v>669</v>
      </c>
      <c r="D215" s="149" t="s">
        <v>350</v>
      </c>
      <c r="E215" s="149" t="s">
        <v>350</v>
      </c>
      <c r="F215" s="149" t="s">
        <v>350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350</v>
      </c>
      <c r="L215" s="149" t="s">
        <v>647</v>
      </c>
      <c r="M215" s="149" t="s">
        <v>350</v>
      </c>
      <c r="N215" s="149" t="s">
        <v>350</v>
      </c>
      <c r="O215" s="150">
        <v>2590</v>
      </c>
      <c r="P215" s="149" t="s">
        <v>350</v>
      </c>
      <c r="Q215" s="150">
        <v>5411.25</v>
      </c>
      <c r="R215" s="149" t="s">
        <v>350</v>
      </c>
      <c r="S215" s="149" t="s">
        <v>350</v>
      </c>
      <c r="T215" s="149" t="s">
        <v>350</v>
      </c>
      <c r="U215" s="149" t="s">
        <v>350</v>
      </c>
      <c r="V215" s="149" t="s">
        <v>350</v>
      </c>
      <c r="W215" s="149" t="s">
        <v>350</v>
      </c>
      <c r="X215" s="149" t="s">
        <v>350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49" t="s">
        <v>350</v>
      </c>
      <c r="AE215" s="149" t="s">
        <v>350</v>
      </c>
      <c r="AF215" s="149" t="s">
        <v>516</v>
      </c>
    </row>
    <row r="216" spans="1:32">
      <c r="A216" s="149" t="s">
        <v>872</v>
      </c>
      <c r="B216" s="149" t="s">
        <v>509</v>
      </c>
      <c r="C216" s="149" t="s">
        <v>510</v>
      </c>
      <c r="D216" s="149" t="s">
        <v>511</v>
      </c>
      <c r="E216" s="149" t="s">
        <v>512</v>
      </c>
      <c r="F216" s="149" t="s">
        <v>513</v>
      </c>
      <c r="G216" s="149" t="s">
        <v>245</v>
      </c>
      <c r="H216" s="149">
        <v>4</v>
      </c>
      <c r="I216" s="149" t="s">
        <v>350</v>
      </c>
      <c r="J216" s="150">
        <v>547.66666666666663</v>
      </c>
      <c r="K216" s="149">
        <v>8</v>
      </c>
      <c r="L216" s="149" t="s">
        <v>567</v>
      </c>
      <c r="M216" s="149">
        <v>6</v>
      </c>
      <c r="N216" s="149" t="s">
        <v>591</v>
      </c>
      <c r="O216" s="150">
        <v>2581</v>
      </c>
      <c r="P216" s="150">
        <v>632</v>
      </c>
      <c r="Q216" s="149" t="s">
        <v>350</v>
      </c>
      <c r="R216" s="150">
        <v>2581</v>
      </c>
      <c r="S216" s="151">
        <v>26.885416666666668</v>
      </c>
      <c r="T216" s="149" t="s">
        <v>517</v>
      </c>
      <c r="U216" s="149" t="s">
        <v>350</v>
      </c>
      <c r="V216" s="149" t="s">
        <v>516</v>
      </c>
      <c r="W216" s="149" t="s">
        <v>518</v>
      </c>
      <c r="X216" s="149" t="s">
        <v>537</v>
      </c>
      <c r="Y216" s="149" t="s">
        <v>354</v>
      </c>
      <c r="Z216" s="149" t="s">
        <v>519</v>
      </c>
      <c r="AA216" s="149" t="s">
        <v>624</v>
      </c>
      <c r="AB216" s="149" t="s">
        <v>625</v>
      </c>
      <c r="AC216" s="149" t="s">
        <v>545</v>
      </c>
      <c r="AD216" s="149" t="s">
        <v>523</v>
      </c>
      <c r="AE216" s="149" t="s">
        <v>516</v>
      </c>
      <c r="AF216" s="149" t="s">
        <v>350</v>
      </c>
    </row>
    <row r="217" spans="1:32">
      <c r="A217" s="149" t="s">
        <v>873</v>
      </c>
      <c r="B217" s="149" t="s">
        <v>19</v>
      </c>
      <c r="C217" s="149" t="s">
        <v>510</v>
      </c>
      <c r="D217" s="149" t="s">
        <v>511</v>
      </c>
      <c r="E217" s="149" t="s">
        <v>350</v>
      </c>
      <c r="F217" s="149" t="s">
        <v>606</v>
      </c>
      <c r="G217" s="149" t="s">
        <v>248</v>
      </c>
      <c r="H217" s="149">
        <v>1</v>
      </c>
      <c r="I217" s="149" t="s">
        <v>350</v>
      </c>
      <c r="J217" s="150">
        <v>2460</v>
      </c>
      <c r="K217" s="149">
        <v>41</v>
      </c>
      <c r="L217" s="149" t="s">
        <v>567</v>
      </c>
      <c r="M217" s="149" t="s">
        <v>350</v>
      </c>
      <c r="N217" s="149" t="s">
        <v>350</v>
      </c>
      <c r="O217" s="150">
        <v>2460</v>
      </c>
      <c r="P217" s="150">
        <v>2460</v>
      </c>
      <c r="Q217" s="149" t="s">
        <v>350</v>
      </c>
      <c r="R217" s="150">
        <v>2460</v>
      </c>
      <c r="S217" s="151">
        <v>5</v>
      </c>
      <c r="T217" s="149" t="s">
        <v>517</v>
      </c>
      <c r="U217" s="149" t="s">
        <v>350</v>
      </c>
      <c r="V217" s="149" t="s">
        <v>517</v>
      </c>
      <c r="W217" s="149" t="s">
        <v>518</v>
      </c>
      <c r="X217" s="149" t="s">
        <v>526</v>
      </c>
      <c r="Y217" s="149" t="s">
        <v>350</v>
      </c>
      <c r="Z217" s="149" t="s">
        <v>519</v>
      </c>
      <c r="AA217" s="149" t="s">
        <v>874</v>
      </c>
      <c r="AB217" s="149" t="s">
        <v>664</v>
      </c>
      <c r="AC217" s="149" t="s">
        <v>578</v>
      </c>
      <c r="AD217" s="149" t="s">
        <v>665</v>
      </c>
      <c r="AE217" s="149" t="s">
        <v>516</v>
      </c>
      <c r="AF217" s="149" t="s">
        <v>350</v>
      </c>
    </row>
    <row r="218" spans="1:32">
      <c r="A218" s="149" t="s">
        <v>875</v>
      </c>
      <c r="B218" s="149" t="s">
        <v>574</v>
      </c>
      <c r="C218" s="149" t="s">
        <v>510</v>
      </c>
      <c r="D218" s="149" t="s">
        <v>511</v>
      </c>
      <c r="E218" s="149" t="s">
        <v>512</v>
      </c>
      <c r="F218" s="149" t="s">
        <v>513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575</v>
      </c>
      <c r="M218" s="149" t="s">
        <v>350</v>
      </c>
      <c r="N218" s="149" t="s">
        <v>350</v>
      </c>
      <c r="O218" s="150">
        <v>2360</v>
      </c>
      <c r="P218" s="149" t="s">
        <v>350</v>
      </c>
      <c r="Q218" s="149" t="s">
        <v>350</v>
      </c>
      <c r="R218" s="150">
        <v>2360</v>
      </c>
      <c r="S218" s="151">
        <v>24.583333333333332</v>
      </c>
      <c r="T218" s="149" t="s">
        <v>517</v>
      </c>
      <c r="U218" s="149" t="s">
        <v>350</v>
      </c>
      <c r="V218" s="149" t="s">
        <v>517</v>
      </c>
      <c r="W218" s="149" t="s">
        <v>526</v>
      </c>
      <c r="X218" s="149" t="s">
        <v>350</v>
      </c>
      <c r="Y218" s="149" t="s">
        <v>350</v>
      </c>
      <c r="Z218" s="149" t="s">
        <v>519</v>
      </c>
      <c r="AA218" s="149" t="s">
        <v>580</v>
      </c>
      <c r="AB218" s="149" t="s">
        <v>569</v>
      </c>
      <c r="AC218" s="149" t="s">
        <v>522</v>
      </c>
      <c r="AD218" s="149" t="s">
        <v>570</v>
      </c>
      <c r="AE218" s="149" t="s">
        <v>517</v>
      </c>
      <c r="AF218" s="149" t="s">
        <v>517</v>
      </c>
    </row>
    <row r="219" spans="1:32">
      <c r="A219" s="149" t="s">
        <v>876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350</v>
      </c>
      <c r="G219" s="149" t="s">
        <v>582</v>
      </c>
      <c r="H219" s="149">
        <v>23</v>
      </c>
      <c r="I219" s="149" t="s">
        <v>209</v>
      </c>
      <c r="J219" s="150">
        <v>1200</v>
      </c>
      <c r="K219" s="149" t="s">
        <v>350</v>
      </c>
      <c r="L219" s="149" t="s">
        <v>647</v>
      </c>
      <c r="M219" s="149" t="s">
        <v>350</v>
      </c>
      <c r="N219" s="149" t="s">
        <v>350</v>
      </c>
      <c r="O219" s="150">
        <v>2330</v>
      </c>
      <c r="P219" s="149" t="s">
        <v>350</v>
      </c>
      <c r="Q219" s="150">
        <v>10615</v>
      </c>
      <c r="R219" s="149" t="s">
        <v>350</v>
      </c>
      <c r="S219" s="149" t="s">
        <v>350</v>
      </c>
      <c r="T219" s="149" t="s">
        <v>350</v>
      </c>
      <c r="U219" s="149" t="s">
        <v>350</v>
      </c>
      <c r="V219" s="149" t="s">
        <v>350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49" t="s">
        <v>350</v>
      </c>
      <c r="AE219" s="149" t="s">
        <v>350</v>
      </c>
      <c r="AF219" s="149" t="s">
        <v>516</v>
      </c>
    </row>
    <row r="220" spans="1:32">
      <c r="A220" s="149" t="s">
        <v>877</v>
      </c>
      <c r="B220" s="149" t="s">
        <v>574</v>
      </c>
      <c r="C220" s="149" t="s">
        <v>644</v>
      </c>
      <c r="D220" s="149" t="s">
        <v>350</v>
      </c>
      <c r="E220" s="149" t="s">
        <v>350</v>
      </c>
      <c r="F220" s="149" t="s">
        <v>350</v>
      </c>
      <c r="G220" s="149" t="s">
        <v>646</v>
      </c>
      <c r="H220" s="149">
        <v>59</v>
      </c>
      <c r="I220" s="149" t="s">
        <v>245</v>
      </c>
      <c r="J220" s="150">
        <v>300</v>
      </c>
      <c r="K220" s="149" t="s">
        <v>350</v>
      </c>
      <c r="L220" s="149" t="s">
        <v>647</v>
      </c>
      <c r="M220" s="149" t="s">
        <v>350</v>
      </c>
      <c r="N220" s="149" t="s">
        <v>350</v>
      </c>
      <c r="O220" s="150">
        <v>2225</v>
      </c>
      <c r="P220" s="149" t="s">
        <v>350</v>
      </c>
      <c r="Q220" s="150">
        <v>3210</v>
      </c>
      <c r="R220" s="150">
        <v>900</v>
      </c>
      <c r="S220" s="149" t="s">
        <v>350</v>
      </c>
      <c r="T220" s="149" t="s">
        <v>517</v>
      </c>
      <c r="U220" s="149" t="s">
        <v>350</v>
      </c>
      <c r="V220" s="149" t="s">
        <v>517</v>
      </c>
      <c r="W220" s="149" t="s">
        <v>350</v>
      </c>
      <c r="X220" s="149" t="s">
        <v>350</v>
      </c>
      <c r="Y220" s="149" t="s">
        <v>350</v>
      </c>
      <c r="Z220" s="149" t="s">
        <v>350</v>
      </c>
      <c r="AA220" s="149" t="s">
        <v>681</v>
      </c>
      <c r="AB220" s="149" t="s">
        <v>649</v>
      </c>
      <c r="AC220" s="149" t="s">
        <v>350</v>
      </c>
      <c r="AD220" s="149" t="s">
        <v>350</v>
      </c>
      <c r="AE220" s="149" t="s">
        <v>517</v>
      </c>
      <c r="AF220" s="149" t="s">
        <v>516</v>
      </c>
    </row>
    <row r="221" spans="1:32">
      <c r="A221" s="149" t="s">
        <v>878</v>
      </c>
      <c r="B221" s="149" t="s">
        <v>574</v>
      </c>
      <c r="C221" s="149" t="s">
        <v>669</v>
      </c>
      <c r="D221" s="149" t="s">
        <v>350</v>
      </c>
      <c r="E221" s="149" t="s">
        <v>350</v>
      </c>
      <c r="F221" s="149" t="s">
        <v>350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350</v>
      </c>
      <c r="L221" s="149" t="s">
        <v>647</v>
      </c>
      <c r="M221" s="149" t="s">
        <v>350</v>
      </c>
      <c r="N221" s="149" t="s">
        <v>350</v>
      </c>
      <c r="O221" s="150">
        <v>2205</v>
      </c>
      <c r="P221" s="149" t="s">
        <v>350</v>
      </c>
      <c r="Q221" s="150">
        <v>3260</v>
      </c>
      <c r="R221" s="150">
        <v>375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49" t="s">
        <v>350</v>
      </c>
      <c r="AD221" s="149" t="s">
        <v>350</v>
      </c>
      <c r="AE221" s="149" t="s">
        <v>350</v>
      </c>
      <c r="AF221" s="149" t="s">
        <v>517</v>
      </c>
    </row>
    <row r="222" spans="1:32">
      <c r="A222" s="149" t="s">
        <v>879</v>
      </c>
      <c r="B222" s="149" t="s">
        <v>19</v>
      </c>
      <c r="C222" s="149" t="s">
        <v>510</v>
      </c>
      <c r="D222" s="149" t="s">
        <v>511</v>
      </c>
      <c r="E222" s="149" t="s">
        <v>350</v>
      </c>
      <c r="F222" s="149" t="s">
        <v>513</v>
      </c>
      <c r="G222" s="149" t="s">
        <v>248</v>
      </c>
      <c r="H222" s="149">
        <v>1</v>
      </c>
      <c r="I222" s="149" t="s">
        <v>350</v>
      </c>
      <c r="J222" s="150">
        <v>2198</v>
      </c>
      <c r="K222" s="149">
        <v>29</v>
      </c>
      <c r="L222" s="149" t="s">
        <v>567</v>
      </c>
      <c r="M222" s="149" t="s">
        <v>350</v>
      </c>
      <c r="N222" s="149" t="s">
        <v>350</v>
      </c>
      <c r="O222" s="150">
        <v>2198</v>
      </c>
      <c r="P222" s="150">
        <v>2198</v>
      </c>
      <c r="Q222" s="149" t="s">
        <v>350</v>
      </c>
      <c r="R222" s="150">
        <v>2198</v>
      </c>
      <c r="S222" s="151">
        <v>6.3160919540229878</v>
      </c>
      <c r="T222" s="149" t="s">
        <v>516</v>
      </c>
      <c r="U222" s="149" t="s">
        <v>350</v>
      </c>
      <c r="V222" s="149" t="s">
        <v>517</v>
      </c>
      <c r="W222" s="149" t="s">
        <v>518</v>
      </c>
      <c r="X222" s="149" t="s">
        <v>526</v>
      </c>
      <c r="Y222" s="149" t="s">
        <v>350</v>
      </c>
      <c r="Z222" s="149" t="s">
        <v>519</v>
      </c>
      <c r="AA222" s="149" t="s">
        <v>663</v>
      </c>
      <c r="AB222" s="149" t="s">
        <v>664</v>
      </c>
      <c r="AC222" s="149" t="s">
        <v>578</v>
      </c>
      <c r="AD222" s="149" t="s">
        <v>665</v>
      </c>
      <c r="AE222" s="149" t="s">
        <v>516</v>
      </c>
      <c r="AF222" s="149" t="s">
        <v>350</v>
      </c>
    </row>
    <row r="223" spans="1:32">
      <c r="A223" s="149" t="s">
        <v>880</v>
      </c>
      <c r="B223" s="149" t="s">
        <v>574</v>
      </c>
      <c r="C223" s="149" t="s">
        <v>510</v>
      </c>
      <c r="D223" s="149" t="s">
        <v>511</v>
      </c>
      <c r="E223" s="149" t="s">
        <v>350</v>
      </c>
      <c r="F223" s="149" t="s">
        <v>599</v>
      </c>
      <c r="G223" s="149" t="s">
        <v>246</v>
      </c>
      <c r="H223" s="149">
        <v>3</v>
      </c>
      <c r="I223" s="149" t="s">
        <v>350</v>
      </c>
      <c r="J223" s="150">
        <v>1097</v>
      </c>
      <c r="K223" s="149">
        <v>20</v>
      </c>
      <c r="L223" s="149" t="s">
        <v>514</v>
      </c>
      <c r="M223" s="149">
        <v>20</v>
      </c>
      <c r="N223" s="149" t="s">
        <v>515</v>
      </c>
      <c r="O223" s="150">
        <v>2194</v>
      </c>
      <c r="P223" s="150">
        <v>1097</v>
      </c>
      <c r="Q223" s="149" t="s">
        <v>350</v>
      </c>
      <c r="R223" s="150">
        <v>2194</v>
      </c>
      <c r="S223" s="151">
        <v>9.1416666666666675</v>
      </c>
      <c r="T223" s="149" t="s">
        <v>517</v>
      </c>
      <c r="U223" s="149" t="s">
        <v>350</v>
      </c>
      <c r="V223" s="149" t="s">
        <v>517</v>
      </c>
      <c r="W223" s="149" t="s">
        <v>854</v>
      </c>
      <c r="X223" s="149" t="s">
        <v>526</v>
      </c>
      <c r="Y223" s="149" t="s">
        <v>350</v>
      </c>
      <c r="Z223" s="149" t="s">
        <v>519</v>
      </c>
      <c r="AA223" s="149" t="s">
        <v>727</v>
      </c>
      <c r="AB223" s="149" t="s">
        <v>664</v>
      </c>
      <c r="AC223" s="149" t="s">
        <v>578</v>
      </c>
      <c r="AD223" s="149" t="s">
        <v>728</v>
      </c>
      <c r="AE223" s="149" t="s">
        <v>517</v>
      </c>
      <c r="AF223" s="149" t="s">
        <v>350</v>
      </c>
    </row>
    <row r="224" spans="1:32">
      <c r="A224" s="149" t="s">
        <v>881</v>
      </c>
      <c r="B224" s="149" t="s">
        <v>574</v>
      </c>
      <c r="C224" s="149" t="s">
        <v>669</v>
      </c>
      <c r="D224" s="149" t="s">
        <v>350</v>
      </c>
      <c r="E224" s="149" t="s">
        <v>350</v>
      </c>
      <c r="F224" s="149" t="s">
        <v>350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350</v>
      </c>
      <c r="L224" s="149" t="s">
        <v>647</v>
      </c>
      <c r="M224" s="149" t="s">
        <v>350</v>
      </c>
      <c r="N224" s="149" t="s">
        <v>350</v>
      </c>
      <c r="O224" s="150">
        <v>2185</v>
      </c>
      <c r="P224" s="149" t="s">
        <v>350</v>
      </c>
      <c r="Q224" s="150">
        <v>3508.75</v>
      </c>
      <c r="R224" s="150">
        <v>60</v>
      </c>
      <c r="S224" s="149" t="s">
        <v>350</v>
      </c>
      <c r="T224" s="149" t="s">
        <v>350</v>
      </c>
      <c r="U224" s="149" t="s">
        <v>350</v>
      </c>
      <c r="V224" s="149" t="s">
        <v>350</v>
      </c>
      <c r="W224" s="149" t="s">
        <v>350</v>
      </c>
      <c r="X224" s="149" t="s">
        <v>350</v>
      </c>
      <c r="Y224" s="149" t="s">
        <v>350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49" t="s">
        <v>350</v>
      </c>
      <c r="AE224" s="149" t="s">
        <v>350</v>
      </c>
      <c r="AF224" s="149" t="s">
        <v>516</v>
      </c>
    </row>
    <row r="225" spans="1:32">
      <c r="A225" s="149" t="s">
        <v>882</v>
      </c>
      <c r="B225" s="149" t="s">
        <v>509</v>
      </c>
      <c r="C225" s="149" t="s">
        <v>690</v>
      </c>
      <c r="D225" s="149" t="s">
        <v>691</v>
      </c>
      <c r="E225" s="149" t="s">
        <v>350</v>
      </c>
      <c r="F225" s="149" t="s">
        <v>350</v>
      </c>
      <c r="G225" s="149" t="s">
        <v>242</v>
      </c>
      <c r="H225" s="149">
        <v>7</v>
      </c>
      <c r="I225" s="149" t="s">
        <v>350</v>
      </c>
      <c r="J225" s="150">
        <v>300</v>
      </c>
      <c r="K225" s="149">
        <v>5</v>
      </c>
      <c r="L225" s="149" t="s">
        <v>514</v>
      </c>
      <c r="M225" s="149">
        <v>5</v>
      </c>
      <c r="N225" s="149" t="s">
        <v>515</v>
      </c>
      <c r="O225" s="150">
        <v>2165</v>
      </c>
      <c r="P225" s="150">
        <v>300</v>
      </c>
      <c r="Q225" s="149" t="s">
        <v>350</v>
      </c>
      <c r="R225" s="150">
        <v>2165</v>
      </c>
      <c r="S225" s="151">
        <v>36.083333333333329</v>
      </c>
      <c r="T225" s="149" t="s">
        <v>516</v>
      </c>
      <c r="U225" s="149" t="s">
        <v>350</v>
      </c>
      <c r="V225" s="149" t="s">
        <v>517</v>
      </c>
      <c r="W225" s="149" t="s">
        <v>525</v>
      </c>
      <c r="X225" s="149" t="s">
        <v>350</v>
      </c>
      <c r="Y225" s="149" t="s">
        <v>366</v>
      </c>
      <c r="Z225" s="149" t="s">
        <v>607</v>
      </c>
      <c r="AA225" s="149" t="s">
        <v>778</v>
      </c>
      <c r="AB225" s="149" t="s">
        <v>693</v>
      </c>
      <c r="AC225" s="149" t="s">
        <v>650</v>
      </c>
      <c r="AD225" s="149" t="s">
        <v>694</v>
      </c>
      <c r="AE225" s="149" t="s">
        <v>517</v>
      </c>
      <c r="AF225" s="149" t="s">
        <v>350</v>
      </c>
    </row>
    <row r="226" spans="1:32">
      <c r="A226" s="149" t="s">
        <v>883</v>
      </c>
      <c r="B226" s="149" t="s">
        <v>574</v>
      </c>
      <c r="C226" s="149" t="s">
        <v>884</v>
      </c>
      <c r="D226" s="149" t="s">
        <v>350</v>
      </c>
      <c r="E226" s="149" t="s">
        <v>350</v>
      </c>
      <c r="F226" s="149" t="s">
        <v>350</v>
      </c>
      <c r="G226" s="149" t="s">
        <v>885</v>
      </c>
      <c r="H226" s="149">
        <v>54</v>
      </c>
      <c r="I226" s="149" t="s">
        <v>244</v>
      </c>
      <c r="J226" s="150">
        <v>305</v>
      </c>
      <c r="K226" s="149" t="s">
        <v>350</v>
      </c>
      <c r="L226" s="149" t="s">
        <v>647</v>
      </c>
      <c r="M226" s="149" t="s">
        <v>350</v>
      </c>
      <c r="N226" s="149" t="s">
        <v>350</v>
      </c>
      <c r="O226" s="150">
        <v>2125</v>
      </c>
      <c r="P226" s="149" t="s">
        <v>350</v>
      </c>
      <c r="Q226" s="150">
        <v>3595</v>
      </c>
      <c r="R226" s="150">
        <v>610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49" t="s">
        <v>350</v>
      </c>
      <c r="AD226" s="149" t="s">
        <v>350</v>
      </c>
      <c r="AE226" s="149" t="s">
        <v>350</v>
      </c>
      <c r="AF226" s="149" t="s">
        <v>516</v>
      </c>
    </row>
    <row r="227" spans="1:32">
      <c r="A227" s="149" t="s">
        <v>886</v>
      </c>
      <c r="B227" s="149" t="s">
        <v>574</v>
      </c>
      <c r="C227" s="149" t="s">
        <v>884</v>
      </c>
      <c r="D227" s="149" t="s">
        <v>350</v>
      </c>
      <c r="E227" s="149" t="s">
        <v>350</v>
      </c>
      <c r="F227" s="149" t="s">
        <v>350</v>
      </c>
      <c r="G227" s="149" t="s">
        <v>744</v>
      </c>
      <c r="H227" s="149">
        <v>46</v>
      </c>
      <c r="I227" s="149" t="s">
        <v>243</v>
      </c>
      <c r="J227" s="150">
        <v>350</v>
      </c>
      <c r="K227" s="149" t="s">
        <v>350</v>
      </c>
      <c r="L227" s="149" t="s">
        <v>647</v>
      </c>
      <c r="M227" s="149" t="s">
        <v>350</v>
      </c>
      <c r="N227" s="149" t="s">
        <v>350</v>
      </c>
      <c r="O227" s="150">
        <v>2100</v>
      </c>
      <c r="P227" s="149" t="s">
        <v>350</v>
      </c>
      <c r="Q227" s="150">
        <v>4155</v>
      </c>
      <c r="R227" s="150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49" t="s">
        <v>350</v>
      </c>
      <c r="AB227" s="149" t="s">
        <v>350</v>
      </c>
      <c r="AC227" s="149" t="s">
        <v>350</v>
      </c>
      <c r="AD227" s="149" t="s">
        <v>350</v>
      </c>
      <c r="AE227" s="149" t="s">
        <v>350</v>
      </c>
      <c r="AF227" s="149" t="s">
        <v>516</v>
      </c>
    </row>
    <row r="228" spans="1:32">
      <c r="A228" s="149" t="s">
        <v>887</v>
      </c>
      <c r="B228" s="149" t="s">
        <v>574</v>
      </c>
      <c r="C228" s="149" t="s">
        <v>510</v>
      </c>
      <c r="D228" s="149" t="s">
        <v>511</v>
      </c>
      <c r="E228" s="149" t="s">
        <v>512</v>
      </c>
      <c r="F228" s="149" t="s">
        <v>513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575</v>
      </c>
      <c r="M228" s="149" t="s">
        <v>350</v>
      </c>
      <c r="N228" s="149" t="s">
        <v>350</v>
      </c>
      <c r="O228" s="150">
        <v>2100</v>
      </c>
      <c r="P228" s="149" t="s">
        <v>350</v>
      </c>
      <c r="Q228" s="150">
        <v>3620</v>
      </c>
      <c r="R228" s="150">
        <v>-200</v>
      </c>
      <c r="S228" s="151">
        <v>43.75</v>
      </c>
      <c r="T228" s="149" t="s">
        <v>517</v>
      </c>
      <c r="U228" s="149" t="s">
        <v>350</v>
      </c>
      <c r="V228" s="149" t="s">
        <v>517</v>
      </c>
      <c r="W228" s="149" t="s">
        <v>350</v>
      </c>
      <c r="X228" s="149" t="s">
        <v>350</v>
      </c>
      <c r="Y228" s="149" t="s">
        <v>350</v>
      </c>
      <c r="Z228" s="149" t="s">
        <v>350</v>
      </c>
      <c r="AA228" s="149" t="s">
        <v>888</v>
      </c>
      <c r="AB228" s="149" t="s">
        <v>889</v>
      </c>
      <c r="AC228" s="149" t="s">
        <v>350</v>
      </c>
      <c r="AD228" s="149" t="s">
        <v>350</v>
      </c>
      <c r="AE228" s="149" t="s">
        <v>517</v>
      </c>
      <c r="AF228" s="149" t="s">
        <v>517</v>
      </c>
    </row>
    <row r="229" spans="1:32">
      <c r="A229" s="149" t="s">
        <v>890</v>
      </c>
      <c r="B229" s="149" t="s">
        <v>574</v>
      </c>
      <c r="C229" s="149" t="s">
        <v>669</v>
      </c>
      <c r="D229" s="149" t="s">
        <v>350</v>
      </c>
      <c r="E229" s="149" t="s">
        <v>350</v>
      </c>
      <c r="F229" s="149" t="s">
        <v>350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350</v>
      </c>
      <c r="L229" s="149" t="s">
        <v>647</v>
      </c>
      <c r="M229" s="149" t="s">
        <v>350</v>
      </c>
      <c r="N229" s="149" t="s">
        <v>350</v>
      </c>
      <c r="O229" s="150">
        <v>2065</v>
      </c>
      <c r="P229" s="149" t="s">
        <v>350</v>
      </c>
      <c r="Q229" s="150">
        <v>7271.25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49" t="s">
        <v>350</v>
      </c>
      <c r="X229" s="149" t="s">
        <v>350</v>
      </c>
      <c r="Y229" s="149" t="s">
        <v>350</v>
      </c>
      <c r="Z229" s="149" t="s">
        <v>350</v>
      </c>
      <c r="AA229" s="149" t="s">
        <v>350</v>
      </c>
      <c r="AB229" s="149" t="s">
        <v>350</v>
      </c>
      <c r="AC229" s="149" t="s">
        <v>350</v>
      </c>
      <c r="AD229" s="149" t="s">
        <v>350</v>
      </c>
      <c r="AE229" s="149" t="s">
        <v>350</v>
      </c>
      <c r="AF229" s="149" t="s">
        <v>517</v>
      </c>
    </row>
    <row r="230" spans="1:32">
      <c r="A230" s="149" t="s">
        <v>891</v>
      </c>
      <c r="B230" s="149" t="s">
        <v>509</v>
      </c>
      <c r="C230" s="149" t="s">
        <v>510</v>
      </c>
      <c r="D230" s="149" t="s">
        <v>511</v>
      </c>
      <c r="E230" s="149" t="s">
        <v>512</v>
      </c>
      <c r="F230" s="149" t="s">
        <v>513</v>
      </c>
      <c r="G230" s="149" t="s">
        <v>246</v>
      </c>
      <c r="H230" s="149">
        <v>3</v>
      </c>
      <c r="I230" s="149" t="s">
        <v>350</v>
      </c>
      <c r="J230" s="150">
        <v>680.66666666666663</v>
      </c>
      <c r="K230" s="149">
        <v>3</v>
      </c>
      <c r="L230" s="149" t="s">
        <v>514</v>
      </c>
      <c r="M230" s="149">
        <v>3</v>
      </c>
      <c r="N230" s="149" t="s">
        <v>515</v>
      </c>
      <c r="O230" s="150">
        <v>2042</v>
      </c>
      <c r="P230" s="150">
        <v>378</v>
      </c>
      <c r="Q230" s="149" t="s">
        <v>350</v>
      </c>
      <c r="R230" s="150">
        <v>2042</v>
      </c>
      <c r="S230" s="151">
        <v>56.722222222222221</v>
      </c>
      <c r="T230" s="149" t="s">
        <v>516</v>
      </c>
      <c r="U230" s="149" t="s">
        <v>350</v>
      </c>
      <c r="V230" s="149" t="s">
        <v>517</v>
      </c>
      <c r="W230" s="149" t="s">
        <v>518</v>
      </c>
      <c r="X230" s="149" t="s">
        <v>542</v>
      </c>
      <c r="Y230" s="149" t="s">
        <v>350</v>
      </c>
      <c r="Z230" s="149" t="s">
        <v>519</v>
      </c>
      <c r="AA230" s="149" t="s">
        <v>612</v>
      </c>
      <c r="AB230" s="149" t="s">
        <v>539</v>
      </c>
      <c r="AC230" s="149" t="s">
        <v>529</v>
      </c>
      <c r="AD230" s="149" t="s">
        <v>523</v>
      </c>
      <c r="AE230" s="149" t="s">
        <v>516</v>
      </c>
      <c r="AF230" s="149" t="s">
        <v>350</v>
      </c>
    </row>
    <row r="231" spans="1:32">
      <c r="A231" s="149" t="s">
        <v>892</v>
      </c>
      <c r="B231" s="149" t="s">
        <v>574</v>
      </c>
      <c r="C231" s="149" t="s">
        <v>690</v>
      </c>
      <c r="D231" s="149" t="s">
        <v>691</v>
      </c>
      <c r="E231" s="149" t="s">
        <v>350</v>
      </c>
      <c r="F231" s="149" t="s">
        <v>350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350</v>
      </c>
      <c r="L231" s="149" t="s">
        <v>647</v>
      </c>
      <c r="M231" s="149" t="s">
        <v>350</v>
      </c>
      <c r="N231" s="149" t="s">
        <v>350</v>
      </c>
      <c r="O231" s="150">
        <v>2000</v>
      </c>
      <c r="P231" s="149" t="s">
        <v>350</v>
      </c>
      <c r="Q231" s="150">
        <v>2432.5</v>
      </c>
      <c r="R231" s="150">
        <v>1000</v>
      </c>
      <c r="S231" s="149" t="s">
        <v>350</v>
      </c>
      <c r="T231" s="149" t="s">
        <v>517</v>
      </c>
      <c r="U231" s="149" t="s">
        <v>350</v>
      </c>
      <c r="V231" s="149" t="s">
        <v>517</v>
      </c>
      <c r="W231" s="149" t="s">
        <v>350</v>
      </c>
      <c r="X231" s="149" t="s">
        <v>526</v>
      </c>
      <c r="Y231" s="149" t="s">
        <v>350</v>
      </c>
      <c r="Z231" s="149" t="s">
        <v>607</v>
      </c>
      <c r="AA231" s="149" t="s">
        <v>692</v>
      </c>
      <c r="AB231" s="149" t="s">
        <v>693</v>
      </c>
      <c r="AC231" s="149" t="s">
        <v>650</v>
      </c>
      <c r="AD231" s="149" t="s">
        <v>523</v>
      </c>
      <c r="AE231" s="149" t="s">
        <v>517</v>
      </c>
      <c r="AF231" s="149" t="s">
        <v>516</v>
      </c>
    </row>
    <row r="232" spans="1:32">
      <c r="A232" s="149" t="s">
        <v>893</v>
      </c>
      <c r="B232" s="149" t="s">
        <v>574</v>
      </c>
      <c r="C232" s="149" t="s">
        <v>669</v>
      </c>
      <c r="D232" s="149" t="s">
        <v>350</v>
      </c>
      <c r="E232" s="149" t="s">
        <v>350</v>
      </c>
      <c r="F232" s="149" t="s">
        <v>350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350</v>
      </c>
      <c r="L232" s="149" t="s">
        <v>647</v>
      </c>
      <c r="M232" s="149" t="s">
        <v>350</v>
      </c>
      <c r="N232" s="149" t="s">
        <v>350</v>
      </c>
      <c r="O232" s="150">
        <v>2000</v>
      </c>
      <c r="P232" s="149" t="s">
        <v>350</v>
      </c>
      <c r="Q232" s="150">
        <v>2387.5</v>
      </c>
      <c r="R232" s="150">
        <v>1000</v>
      </c>
      <c r="S232" s="149" t="s">
        <v>350</v>
      </c>
      <c r="T232" s="149" t="s">
        <v>350</v>
      </c>
      <c r="U232" s="149" t="s">
        <v>350</v>
      </c>
      <c r="V232" s="149" t="s">
        <v>350</v>
      </c>
      <c r="W232" s="149" t="s">
        <v>350</v>
      </c>
      <c r="X232" s="149" t="s">
        <v>350</v>
      </c>
      <c r="Y232" s="149" t="s">
        <v>350</v>
      </c>
      <c r="Z232" s="149" t="s">
        <v>350</v>
      </c>
      <c r="AA232" s="149" t="s">
        <v>350</v>
      </c>
      <c r="AB232" s="149" t="s">
        <v>350</v>
      </c>
      <c r="AC232" s="149" t="s">
        <v>350</v>
      </c>
      <c r="AD232" s="149" t="s">
        <v>350</v>
      </c>
      <c r="AE232" s="149" t="s">
        <v>350</v>
      </c>
      <c r="AF232" s="149" t="s">
        <v>516</v>
      </c>
    </row>
    <row r="233" spans="1:32">
      <c r="A233" s="149" t="s">
        <v>894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350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350</v>
      </c>
      <c r="L233" s="149" t="s">
        <v>647</v>
      </c>
      <c r="M233" s="149" t="s">
        <v>350</v>
      </c>
      <c r="N233" s="149" t="s">
        <v>350</v>
      </c>
      <c r="O233" s="150">
        <v>1890</v>
      </c>
      <c r="P233" s="149" t="s">
        <v>350</v>
      </c>
      <c r="Q233" s="150">
        <v>8275</v>
      </c>
      <c r="R233" s="149" t="s">
        <v>350</v>
      </c>
      <c r="S233" s="149" t="s">
        <v>350</v>
      </c>
      <c r="T233" s="149" t="s">
        <v>350</v>
      </c>
      <c r="U233" s="149" t="s">
        <v>350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49" t="s">
        <v>350</v>
      </c>
      <c r="AE233" s="149" t="s">
        <v>350</v>
      </c>
      <c r="AF233" s="149" t="s">
        <v>516</v>
      </c>
    </row>
    <row r="234" spans="1:32">
      <c r="A234" s="149" t="s">
        <v>895</v>
      </c>
      <c r="B234" s="149" t="s">
        <v>574</v>
      </c>
      <c r="C234" s="149" t="s">
        <v>510</v>
      </c>
      <c r="D234" s="149" t="s">
        <v>511</v>
      </c>
      <c r="E234" s="149" t="s">
        <v>512</v>
      </c>
      <c r="F234" s="149" t="s">
        <v>513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575</v>
      </c>
      <c r="M234" s="149" t="s">
        <v>350</v>
      </c>
      <c r="N234" s="149" t="s">
        <v>350</v>
      </c>
      <c r="O234" s="150">
        <v>1794</v>
      </c>
      <c r="P234" s="149" t="s">
        <v>350</v>
      </c>
      <c r="Q234" s="149" t="s">
        <v>350</v>
      </c>
      <c r="R234" s="150">
        <v>1794</v>
      </c>
      <c r="S234" s="151">
        <v>16.611111111111111</v>
      </c>
      <c r="T234" s="149" t="s">
        <v>517</v>
      </c>
      <c r="U234" s="149" t="s">
        <v>350</v>
      </c>
      <c r="V234" s="149" t="s">
        <v>517</v>
      </c>
      <c r="W234" s="149" t="s">
        <v>526</v>
      </c>
      <c r="X234" s="149" t="s">
        <v>350</v>
      </c>
      <c r="Y234" s="149" t="s">
        <v>350</v>
      </c>
      <c r="Z234" s="149" t="s">
        <v>519</v>
      </c>
      <c r="AA234" s="149" t="s">
        <v>863</v>
      </c>
      <c r="AB234" s="149" t="s">
        <v>864</v>
      </c>
      <c r="AC234" s="149" t="s">
        <v>793</v>
      </c>
      <c r="AD234" s="149" t="s">
        <v>728</v>
      </c>
      <c r="AE234" s="149" t="s">
        <v>517</v>
      </c>
      <c r="AF234" s="149" t="s">
        <v>517</v>
      </c>
    </row>
    <row r="235" spans="1:32">
      <c r="A235" s="149" t="s">
        <v>896</v>
      </c>
      <c r="B235" s="149" t="s">
        <v>574</v>
      </c>
      <c r="C235" s="149" t="s">
        <v>740</v>
      </c>
      <c r="D235" s="149" t="s">
        <v>350</v>
      </c>
      <c r="E235" s="149" t="s">
        <v>350</v>
      </c>
      <c r="F235" s="149" t="s">
        <v>350</v>
      </c>
      <c r="G235" s="149" t="s">
        <v>133</v>
      </c>
      <c r="H235" s="149">
        <v>20</v>
      </c>
      <c r="I235" s="149" t="s">
        <v>350</v>
      </c>
      <c r="J235" s="150">
        <v>400</v>
      </c>
      <c r="K235" s="149" t="s">
        <v>350</v>
      </c>
      <c r="L235" s="149" t="s">
        <v>647</v>
      </c>
      <c r="M235" s="149" t="s">
        <v>350</v>
      </c>
      <c r="N235" s="149" t="s">
        <v>350</v>
      </c>
      <c r="O235" s="150">
        <v>1600</v>
      </c>
      <c r="P235" s="149" t="s">
        <v>350</v>
      </c>
      <c r="Q235" s="150">
        <v>4600</v>
      </c>
      <c r="R235" s="149" t="s">
        <v>350</v>
      </c>
      <c r="S235" s="149" t="s">
        <v>350</v>
      </c>
      <c r="T235" s="149" t="s">
        <v>350</v>
      </c>
      <c r="U235" s="149" t="s">
        <v>350</v>
      </c>
      <c r="V235" s="149" t="s">
        <v>350</v>
      </c>
      <c r="W235" s="149" t="s">
        <v>350</v>
      </c>
      <c r="X235" s="149" t="s">
        <v>350</v>
      </c>
      <c r="Y235" s="149" t="s">
        <v>350</v>
      </c>
      <c r="Z235" s="149" t="s">
        <v>350</v>
      </c>
      <c r="AA235" s="149" t="s">
        <v>350</v>
      </c>
      <c r="AB235" s="149" t="s">
        <v>350</v>
      </c>
      <c r="AC235" s="149" t="s">
        <v>350</v>
      </c>
      <c r="AD235" s="149" t="s">
        <v>350</v>
      </c>
      <c r="AE235" s="149" t="s">
        <v>350</v>
      </c>
      <c r="AF235" s="149" t="s">
        <v>350</v>
      </c>
    </row>
    <row r="236" spans="1:32">
      <c r="A236" s="149" t="s">
        <v>897</v>
      </c>
      <c r="B236" s="149" t="s">
        <v>509</v>
      </c>
      <c r="C236" s="149" t="s">
        <v>510</v>
      </c>
      <c r="D236" s="149" t="s">
        <v>511</v>
      </c>
      <c r="E236" s="149" t="s">
        <v>619</v>
      </c>
      <c r="F236" s="149" t="s">
        <v>606</v>
      </c>
      <c r="G236" s="149" t="s">
        <v>209</v>
      </c>
      <c r="H236" s="149">
        <v>10</v>
      </c>
      <c r="I236" s="149" t="s">
        <v>350</v>
      </c>
      <c r="J236" s="150">
        <v>333.33333333333331</v>
      </c>
      <c r="K236" s="149">
        <v>9</v>
      </c>
      <c r="L236" s="149" t="s">
        <v>567</v>
      </c>
      <c r="M236" s="149" t="s">
        <v>350</v>
      </c>
      <c r="N236" s="149" t="s">
        <v>350</v>
      </c>
      <c r="O236" s="150">
        <v>1600</v>
      </c>
      <c r="P236" s="150">
        <v>400</v>
      </c>
      <c r="Q236" s="149" t="s">
        <v>350</v>
      </c>
      <c r="R236" s="150">
        <v>1600</v>
      </c>
      <c r="S236" s="151">
        <v>14.814814814814817</v>
      </c>
      <c r="T236" s="149" t="s">
        <v>516</v>
      </c>
      <c r="U236" s="149" t="s">
        <v>350</v>
      </c>
      <c r="V236" s="149" t="s">
        <v>517</v>
      </c>
      <c r="W236" s="149" t="s">
        <v>518</v>
      </c>
      <c r="X236" s="149" t="s">
        <v>542</v>
      </c>
      <c r="Y236" s="149" t="s">
        <v>350</v>
      </c>
      <c r="Z236" s="149" t="s">
        <v>350</v>
      </c>
      <c r="AA236" s="149" t="s">
        <v>652</v>
      </c>
      <c r="AB236" s="149" t="s">
        <v>548</v>
      </c>
      <c r="AC236" s="149" t="s">
        <v>529</v>
      </c>
      <c r="AD236" s="149" t="s">
        <v>530</v>
      </c>
      <c r="AE236" s="149" t="s">
        <v>516</v>
      </c>
      <c r="AF236" s="149" t="s">
        <v>350</v>
      </c>
    </row>
    <row r="237" spans="1:32">
      <c r="A237" s="149" t="s">
        <v>898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350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350</v>
      </c>
      <c r="L237" s="149" t="s">
        <v>647</v>
      </c>
      <c r="M237" s="149" t="s">
        <v>350</v>
      </c>
      <c r="N237" s="149" t="s">
        <v>350</v>
      </c>
      <c r="O237" s="150">
        <v>1537</v>
      </c>
      <c r="P237" s="149" t="s">
        <v>350</v>
      </c>
      <c r="Q237" s="150">
        <v>5194</v>
      </c>
      <c r="R237" s="150">
        <v>225</v>
      </c>
      <c r="S237" s="149" t="s">
        <v>350</v>
      </c>
      <c r="T237" s="149" t="s">
        <v>350</v>
      </c>
      <c r="U237" s="149" t="s">
        <v>350</v>
      </c>
      <c r="V237" s="149" t="s">
        <v>350</v>
      </c>
      <c r="W237" s="149" t="s">
        <v>350</v>
      </c>
      <c r="X237" s="149" t="s">
        <v>350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49" t="s">
        <v>350</v>
      </c>
      <c r="AE237" s="149" t="s">
        <v>350</v>
      </c>
      <c r="AF237" s="149" t="s">
        <v>516</v>
      </c>
    </row>
    <row r="238" spans="1:32">
      <c r="A238" s="149" t="s">
        <v>899</v>
      </c>
      <c r="B238" s="149" t="s">
        <v>574</v>
      </c>
      <c r="C238" s="149" t="s">
        <v>740</v>
      </c>
      <c r="D238" s="149" t="s">
        <v>350</v>
      </c>
      <c r="E238" s="149" t="s">
        <v>350</v>
      </c>
      <c r="F238" s="149" t="s">
        <v>350</v>
      </c>
      <c r="G238" s="149" t="s">
        <v>209</v>
      </c>
      <c r="H238" s="149">
        <v>10</v>
      </c>
      <c r="I238" s="149" t="s">
        <v>350</v>
      </c>
      <c r="J238" s="150">
        <v>765</v>
      </c>
      <c r="K238" s="149" t="s">
        <v>350</v>
      </c>
      <c r="L238" s="149" t="s">
        <v>647</v>
      </c>
      <c r="M238" s="149" t="s">
        <v>350</v>
      </c>
      <c r="N238" s="149" t="s">
        <v>350</v>
      </c>
      <c r="O238" s="150">
        <v>1530</v>
      </c>
      <c r="P238" s="149" t="s">
        <v>350</v>
      </c>
      <c r="Q238" s="150">
        <v>765</v>
      </c>
      <c r="R238" s="150">
        <v>765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49" t="s">
        <v>350</v>
      </c>
      <c r="AA238" s="149" t="s">
        <v>350</v>
      </c>
      <c r="AB238" s="149" t="s">
        <v>350</v>
      </c>
      <c r="AC238" s="149" t="s">
        <v>350</v>
      </c>
      <c r="AD238" s="149" t="s">
        <v>350</v>
      </c>
      <c r="AE238" s="149" t="s">
        <v>350</v>
      </c>
      <c r="AF238" s="149" t="s">
        <v>350</v>
      </c>
    </row>
    <row r="239" spans="1:32">
      <c r="A239" s="149" t="s">
        <v>900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350</v>
      </c>
      <c r="G239" s="149" t="s">
        <v>209</v>
      </c>
      <c r="H239" s="149">
        <v>10</v>
      </c>
      <c r="I239" s="149" t="s">
        <v>350</v>
      </c>
      <c r="J239" s="150">
        <v>765</v>
      </c>
      <c r="K239" s="149" t="s">
        <v>350</v>
      </c>
      <c r="L239" s="149" t="s">
        <v>647</v>
      </c>
      <c r="M239" s="149" t="s">
        <v>350</v>
      </c>
      <c r="N239" s="149" t="s">
        <v>350</v>
      </c>
      <c r="O239" s="150">
        <v>1530</v>
      </c>
      <c r="P239" s="149" t="s">
        <v>350</v>
      </c>
      <c r="Q239" s="150">
        <v>765</v>
      </c>
      <c r="R239" s="150">
        <v>765</v>
      </c>
      <c r="S239" s="149" t="s">
        <v>350</v>
      </c>
      <c r="T239" s="149" t="s">
        <v>350</v>
      </c>
      <c r="U239" s="149" t="s">
        <v>350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49" t="s">
        <v>350</v>
      </c>
      <c r="AE239" s="149" t="s">
        <v>350</v>
      </c>
      <c r="AF239" s="149" t="s">
        <v>350</v>
      </c>
    </row>
    <row r="240" spans="1:32">
      <c r="A240" s="149" t="s">
        <v>901</v>
      </c>
      <c r="B240" s="149" t="s">
        <v>574</v>
      </c>
      <c r="C240" s="149" t="s">
        <v>740</v>
      </c>
      <c r="D240" s="149" t="s">
        <v>350</v>
      </c>
      <c r="E240" s="149" t="s">
        <v>350</v>
      </c>
      <c r="F240" s="149" t="s">
        <v>350</v>
      </c>
      <c r="G240" s="149" t="s">
        <v>209</v>
      </c>
      <c r="H240" s="149">
        <v>10</v>
      </c>
      <c r="I240" s="149" t="s">
        <v>350</v>
      </c>
      <c r="J240" s="150">
        <v>765</v>
      </c>
      <c r="K240" s="149" t="s">
        <v>350</v>
      </c>
      <c r="L240" s="149" t="s">
        <v>647</v>
      </c>
      <c r="M240" s="149" t="s">
        <v>350</v>
      </c>
      <c r="N240" s="149" t="s">
        <v>350</v>
      </c>
      <c r="O240" s="150">
        <v>1530</v>
      </c>
      <c r="P240" s="149" t="s">
        <v>350</v>
      </c>
      <c r="Q240" s="150">
        <v>765</v>
      </c>
      <c r="R240" s="150">
        <v>765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49" t="s">
        <v>350</v>
      </c>
      <c r="X240" s="149" t="s">
        <v>350</v>
      </c>
      <c r="Y240" s="149" t="s">
        <v>350</v>
      </c>
      <c r="Z240" s="149" t="s">
        <v>350</v>
      </c>
      <c r="AA240" s="149" t="s">
        <v>350</v>
      </c>
      <c r="AB240" s="149" t="s">
        <v>350</v>
      </c>
      <c r="AC240" s="149" t="s">
        <v>350</v>
      </c>
      <c r="AD240" s="149" t="s">
        <v>350</v>
      </c>
      <c r="AE240" s="149" t="s">
        <v>350</v>
      </c>
      <c r="AF240" s="149" t="s">
        <v>350</v>
      </c>
    </row>
    <row r="241" spans="1:32">
      <c r="A241" s="149" t="s">
        <v>902</v>
      </c>
      <c r="B241" s="149" t="s">
        <v>574</v>
      </c>
      <c r="C241" s="149" t="s">
        <v>740</v>
      </c>
      <c r="D241" s="149" t="s">
        <v>350</v>
      </c>
      <c r="E241" s="149" t="s">
        <v>350</v>
      </c>
      <c r="F241" s="149" t="s">
        <v>350</v>
      </c>
      <c r="G241" s="149" t="s">
        <v>209</v>
      </c>
      <c r="H241" s="149">
        <v>10</v>
      </c>
      <c r="I241" s="149" t="s">
        <v>350</v>
      </c>
      <c r="J241" s="150">
        <v>765</v>
      </c>
      <c r="K241" s="149" t="s">
        <v>350</v>
      </c>
      <c r="L241" s="149" t="s">
        <v>647</v>
      </c>
      <c r="M241" s="149" t="s">
        <v>350</v>
      </c>
      <c r="N241" s="149" t="s">
        <v>350</v>
      </c>
      <c r="O241" s="150">
        <v>1530</v>
      </c>
      <c r="P241" s="149" t="s">
        <v>350</v>
      </c>
      <c r="Q241" s="150">
        <v>765</v>
      </c>
      <c r="R241" s="150">
        <v>765</v>
      </c>
      <c r="S241" s="149" t="s">
        <v>350</v>
      </c>
      <c r="T241" s="149" t="s">
        <v>350</v>
      </c>
      <c r="U241" s="149" t="s">
        <v>350</v>
      </c>
      <c r="V241" s="149" t="s">
        <v>350</v>
      </c>
      <c r="W241" s="149" t="s">
        <v>350</v>
      </c>
      <c r="X241" s="149" t="s">
        <v>350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49" t="s">
        <v>350</v>
      </c>
      <c r="AE241" s="149" t="s">
        <v>350</v>
      </c>
      <c r="AF241" s="149" t="s">
        <v>350</v>
      </c>
    </row>
    <row r="242" spans="1:32">
      <c r="A242" s="149" t="s">
        <v>903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350</v>
      </c>
      <c r="G242" s="149" t="s">
        <v>209</v>
      </c>
      <c r="H242" s="149">
        <v>10</v>
      </c>
      <c r="I242" s="149" t="s">
        <v>350</v>
      </c>
      <c r="J242" s="150">
        <v>765</v>
      </c>
      <c r="K242" s="149" t="s">
        <v>350</v>
      </c>
      <c r="L242" s="149" t="s">
        <v>647</v>
      </c>
      <c r="M242" s="149" t="s">
        <v>350</v>
      </c>
      <c r="N242" s="149" t="s">
        <v>350</v>
      </c>
      <c r="O242" s="150">
        <v>1530</v>
      </c>
      <c r="P242" s="149" t="s">
        <v>350</v>
      </c>
      <c r="Q242" s="150">
        <v>765</v>
      </c>
      <c r="R242" s="150">
        <v>765</v>
      </c>
      <c r="S242" s="149" t="s">
        <v>350</v>
      </c>
      <c r="T242" s="149" t="s">
        <v>350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49" t="s">
        <v>350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49" t="s">
        <v>350</v>
      </c>
      <c r="AE242" s="149" t="s">
        <v>350</v>
      </c>
      <c r="AF242" s="149" t="s">
        <v>350</v>
      </c>
    </row>
    <row r="243" spans="1:32">
      <c r="A243" s="149" t="s">
        <v>904</v>
      </c>
      <c r="B243" s="149" t="s">
        <v>574</v>
      </c>
      <c r="C243" s="149" t="s">
        <v>690</v>
      </c>
      <c r="D243" s="149" t="s">
        <v>350</v>
      </c>
      <c r="E243" s="149" t="s">
        <v>350</v>
      </c>
      <c r="F243" s="149" t="s">
        <v>350</v>
      </c>
      <c r="G243" s="149" t="s">
        <v>209</v>
      </c>
      <c r="H243" s="149">
        <v>10</v>
      </c>
      <c r="I243" s="149" t="s">
        <v>350</v>
      </c>
      <c r="J243" s="150">
        <v>765</v>
      </c>
      <c r="K243" s="149" t="s">
        <v>350</v>
      </c>
      <c r="L243" s="149" t="s">
        <v>647</v>
      </c>
      <c r="M243" s="149" t="s">
        <v>350</v>
      </c>
      <c r="N243" s="149" t="s">
        <v>350</v>
      </c>
      <c r="O243" s="150">
        <v>1530</v>
      </c>
      <c r="P243" s="149" t="s">
        <v>350</v>
      </c>
      <c r="Q243" s="150">
        <v>765</v>
      </c>
      <c r="R243" s="150">
        <v>765</v>
      </c>
      <c r="S243" s="149" t="s">
        <v>350</v>
      </c>
      <c r="T243" s="149" t="s">
        <v>350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49" t="s">
        <v>350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49" t="s">
        <v>350</v>
      </c>
      <c r="AE243" s="149" t="s">
        <v>350</v>
      </c>
      <c r="AF243" s="149" t="s">
        <v>350</v>
      </c>
    </row>
    <row r="244" spans="1:32">
      <c r="A244" s="149" t="s">
        <v>905</v>
      </c>
      <c r="B244" s="149" t="s">
        <v>574</v>
      </c>
      <c r="C244" s="149" t="s">
        <v>884</v>
      </c>
      <c r="D244" s="149" t="s">
        <v>350</v>
      </c>
      <c r="E244" s="149" t="s">
        <v>350</v>
      </c>
      <c r="F244" s="149" t="s">
        <v>350</v>
      </c>
      <c r="G244" s="149" t="s">
        <v>789</v>
      </c>
      <c r="H244" s="149">
        <v>36</v>
      </c>
      <c r="I244" s="149" t="s">
        <v>242</v>
      </c>
      <c r="J244" s="150">
        <v>305</v>
      </c>
      <c r="K244" s="149" t="s">
        <v>350</v>
      </c>
      <c r="L244" s="149" t="s">
        <v>647</v>
      </c>
      <c r="M244" s="149" t="s">
        <v>350</v>
      </c>
      <c r="N244" s="149" t="s">
        <v>350</v>
      </c>
      <c r="O244" s="150">
        <v>1525</v>
      </c>
      <c r="P244" s="149" t="s">
        <v>350</v>
      </c>
      <c r="Q244" s="150">
        <v>3735</v>
      </c>
      <c r="R244" s="149" t="s">
        <v>350</v>
      </c>
      <c r="S244" s="149" t="s">
        <v>350</v>
      </c>
      <c r="T244" s="149" t="s">
        <v>350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49" t="s">
        <v>350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49" t="s">
        <v>350</v>
      </c>
      <c r="AE244" s="149" t="s">
        <v>350</v>
      </c>
      <c r="AF244" s="149" t="s">
        <v>516</v>
      </c>
    </row>
    <row r="245" spans="1:32">
      <c r="A245" s="149" t="s">
        <v>906</v>
      </c>
      <c r="B245" s="149" t="s">
        <v>509</v>
      </c>
      <c r="C245" s="149" t="s">
        <v>690</v>
      </c>
      <c r="D245" s="149" t="s">
        <v>691</v>
      </c>
      <c r="E245" s="149" t="s">
        <v>350</v>
      </c>
      <c r="F245" s="149" t="s">
        <v>350</v>
      </c>
      <c r="G245" s="149" t="s">
        <v>244</v>
      </c>
      <c r="H245" s="149">
        <v>5</v>
      </c>
      <c r="I245" s="149" t="s">
        <v>350</v>
      </c>
      <c r="J245" s="150">
        <v>401.66666666666669</v>
      </c>
      <c r="K245" s="149">
        <v>0</v>
      </c>
      <c r="L245" s="149" t="s">
        <v>514</v>
      </c>
      <c r="M245" s="149">
        <v>0</v>
      </c>
      <c r="N245" s="149" t="s">
        <v>515</v>
      </c>
      <c r="O245" s="150">
        <v>1525</v>
      </c>
      <c r="P245" s="150">
        <v>260</v>
      </c>
      <c r="Q245" s="149" t="s">
        <v>350</v>
      </c>
      <c r="R245" s="150">
        <v>1525</v>
      </c>
      <c r="S245" s="149" t="s">
        <v>350</v>
      </c>
      <c r="T245" s="149" t="s">
        <v>517</v>
      </c>
      <c r="U245" s="149" t="s">
        <v>350</v>
      </c>
      <c r="V245" s="149" t="s">
        <v>517</v>
      </c>
      <c r="W245" s="149" t="s">
        <v>525</v>
      </c>
      <c r="X245" s="149" t="s">
        <v>542</v>
      </c>
      <c r="Y245" s="149" t="s">
        <v>350</v>
      </c>
      <c r="Z245" s="149" t="s">
        <v>350</v>
      </c>
      <c r="AA245" s="149" t="s">
        <v>717</v>
      </c>
      <c r="AB245" s="149" t="s">
        <v>693</v>
      </c>
      <c r="AC245" s="149" t="s">
        <v>578</v>
      </c>
      <c r="AD245" s="149" t="s">
        <v>694</v>
      </c>
      <c r="AE245" s="149" t="s">
        <v>517</v>
      </c>
      <c r="AF245" s="149" t="s">
        <v>350</v>
      </c>
    </row>
    <row r="246" spans="1:32">
      <c r="A246" s="149" t="s">
        <v>907</v>
      </c>
      <c r="B246" s="149" t="s">
        <v>509</v>
      </c>
      <c r="C246" s="149" t="s">
        <v>510</v>
      </c>
      <c r="D246" s="149" t="s">
        <v>511</v>
      </c>
      <c r="E246" s="149" t="s">
        <v>619</v>
      </c>
      <c r="F246" s="149" t="s">
        <v>606</v>
      </c>
      <c r="G246" s="149" t="s">
        <v>203</v>
      </c>
      <c r="H246" s="149">
        <v>16</v>
      </c>
      <c r="I246" s="149" t="s">
        <v>350</v>
      </c>
      <c r="J246" s="150">
        <v>116.66666666666667</v>
      </c>
      <c r="K246" s="149">
        <v>5</v>
      </c>
      <c r="L246" s="149" t="s">
        <v>514</v>
      </c>
      <c r="M246" s="149">
        <v>5</v>
      </c>
      <c r="N246" s="149" t="s">
        <v>515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517</v>
      </c>
      <c r="U246" s="149" t="s">
        <v>350</v>
      </c>
      <c r="V246" s="149" t="s">
        <v>517</v>
      </c>
      <c r="W246" s="149" t="s">
        <v>526</v>
      </c>
      <c r="X246" s="149" t="s">
        <v>526</v>
      </c>
      <c r="Y246" s="149" t="s">
        <v>350</v>
      </c>
      <c r="Z246" s="149" t="s">
        <v>519</v>
      </c>
      <c r="AA246" s="149" t="s">
        <v>601</v>
      </c>
      <c r="AB246" s="149" t="s">
        <v>593</v>
      </c>
      <c r="AC246" s="149" t="s">
        <v>522</v>
      </c>
      <c r="AD246" s="149" t="s">
        <v>535</v>
      </c>
      <c r="AE246" s="149" t="s">
        <v>517</v>
      </c>
      <c r="AF246" s="149" t="s">
        <v>350</v>
      </c>
    </row>
    <row r="247" spans="1:32">
      <c r="A247" s="149" t="s">
        <v>908</v>
      </c>
      <c r="B247" s="149" t="s">
        <v>509</v>
      </c>
      <c r="C247" s="149" t="s">
        <v>510</v>
      </c>
      <c r="D247" s="149" t="s">
        <v>511</v>
      </c>
      <c r="E247" s="149" t="s">
        <v>512</v>
      </c>
      <c r="F247" s="149" t="s">
        <v>606</v>
      </c>
      <c r="G247" s="149" t="s">
        <v>243</v>
      </c>
      <c r="H247" s="149">
        <v>6</v>
      </c>
      <c r="I247" s="149" t="s">
        <v>350</v>
      </c>
      <c r="J247" s="150">
        <v>120</v>
      </c>
      <c r="K247" s="149">
        <v>2</v>
      </c>
      <c r="L247" s="149" t="s">
        <v>567</v>
      </c>
      <c r="M247" s="149" t="s">
        <v>350</v>
      </c>
      <c r="N247" s="149" t="s">
        <v>350</v>
      </c>
      <c r="O247" s="150">
        <v>1502.5</v>
      </c>
      <c r="P247" s="150">
        <v>120</v>
      </c>
      <c r="Q247" s="149" t="s">
        <v>350</v>
      </c>
      <c r="R247" s="150">
        <v>1502.5</v>
      </c>
      <c r="S247" s="151">
        <v>62.604166666666664</v>
      </c>
      <c r="T247" s="149" t="s">
        <v>517</v>
      </c>
      <c r="U247" s="149" t="s">
        <v>350</v>
      </c>
      <c r="V247" s="149" t="s">
        <v>517</v>
      </c>
      <c r="W247" s="149" t="s">
        <v>518</v>
      </c>
      <c r="X247" s="149" t="s">
        <v>526</v>
      </c>
      <c r="Y247" s="149" t="s">
        <v>350</v>
      </c>
      <c r="Z247" s="149" t="s">
        <v>519</v>
      </c>
      <c r="AA247" s="149" t="s">
        <v>580</v>
      </c>
      <c r="AB247" s="149" t="s">
        <v>569</v>
      </c>
      <c r="AC247" s="149" t="s">
        <v>522</v>
      </c>
      <c r="AD247" s="149" t="s">
        <v>570</v>
      </c>
      <c r="AE247" s="149" t="s">
        <v>516</v>
      </c>
      <c r="AF247" s="149" t="s">
        <v>350</v>
      </c>
    </row>
    <row r="248" spans="1:32">
      <c r="A248" s="149" t="s">
        <v>909</v>
      </c>
      <c r="B248" s="149" t="s">
        <v>574</v>
      </c>
      <c r="C248" s="149" t="s">
        <v>669</v>
      </c>
      <c r="D248" s="149" t="s">
        <v>350</v>
      </c>
      <c r="E248" s="149" t="s">
        <v>350</v>
      </c>
      <c r="F248" s="149" t="s">
        <v>350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350</v>
      </c>
      <c r="L248" s="149" t="s">
        <v>647</v>
      </c>
      <c r="M248" s="149" t="s">
        <v>350</v>
      </c>
      <c r="N248" s="149" t="s">
        <v>350</v>
      </c>
      <c r="O248" s="150">
        <v>1450</v>
      </c>
      <c r="P248" s="149" t="s">
        <v>350</v>
      </c>
      <c r="Q248" s="150">
        <v>3200</v>
      </c>
      <c r="R248" s="149" t="s">
        <v>350</v>
      </c>
      <c r="S248" s="149" t="s">
        <v>350</v>
      </c>
      <c r="T248" s="149" t="s">
        <v>350</v>
      </c>
      <c r="U248" s="149" t="s">
        <v>350</v>
      </c>
      <c r="V248" s="149" t="s">
        <v>350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49" t="s">
        <v>350</v>
      </c>
      <c r="AE248" s="149" t="s">
        <v>350</v>
      </c>
      <c r="AF248" s="149" t="s">
        <v>516</v>
      </c>
    </row>
    <row r="249" spans="1:32">
      <c r="A249" s="149" t="s">
        <v>910</v>
      </c>
      <c r="B249" s="149" t="s">
        <v>574</v>
      </c>
      <c r="C249" s="149" t="s">
        <v>669</v>
      </c>
      <c r="D249" s="149" t="s">
        <v>350</v>
      </c>
      <c r="E249" s="149" t="s">
        <v>350</v>
      </c>
      <c r="F249" s="149" t="s">
        <v>350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350</v>
      </c>
      <c r="L249" s="149" t="s">
        <v>647</v>
      </c>
      <c r="M249" s="149" t="s">
        <v>350</v>
      </c>
      <c r="N249" s="149" t="s">
        <v>350</v>
      </c>
      <c r="O249" s="150">
        <v>1410</v>
      </c>
      <c r="P249" s="149" t="s">
        <v>350</v>
      </c>
      <c r="Q249" s="150">
        <v>1640</v>
      </c>
      <c r="R249" s="150">
        <v>120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49" t="s">
        <v>350</v>
      </c>
      <c r="Z249" s="149" t="s">
        <v>350</v>
      </c>
      <c r="AA249" s="149" t="s">
        <v>350</v>
      </c>
      <c r="AB249" s="149" t="s">
        <v>350</v>
      </c>
      <c r="AC249" s="149" t="s">
        <v>350</v>
      </c>
      <c r="AD249" s="149" t="s">
        <v>350</v>
      </c>
      <c r="AE249" s="149" t="s">
        <v>350</v>
      </c>
      <c r="AF249" s="149" t="s">
        <v>516</v>
      </c>
    </row>
    <row r="250" spans="1:32">
      <c r="A250" s="149" t="s">
        <v>911</v>
      </c>
      <c r="B250" s="149" t="s">
        <v>574</v>
      </c>
      <c r="C250" s="149" t="s">
        <v>690</v>
      </c>
      <c r="D250" s="149" t="s">
        <v>691</v>
      </c>
      <c r="E250" s="149" t="s">
        <v>350</v>
      </c>
      <c r="F250" s="149" t="s">
        <v>350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514</v>
      </c>
      <c r="M250" s="149">
        <v>4</v>
      </c>
      <c r="N250" s="149" t="s">
        <v>515</v>
      </c>
      <c r="O250" s="150">
        <v>1336.5</v>
      </c>
      <c r="P250" s="149" t="s">
        <v>350</v>
      </c>
      <c r="Q250" s="149" t="s">
        <v>350</v>
      </c>
      <c r="R250" s="150">
        <v>1336.5</v>
      </c>
      <c r="S250" s="151">
        <v>27.84375</v>
      </c>
      <c r="T250" s="149" t="s">
        <v>517</v>
      </c>
      <c r="U250" s="149" t="s">
        <v>350</v>
      </c>
      <c r="V250" s="149" t="s">
        <v>517</v>
      </c>
      <c r="W250" s="149" t="s">
        <v>525</v>
      </c>
      <c r="X250" s="149" t="s">
        <v>537</v>
      </c>
      <c r="Y250" s="149" t="s">
        <v>350</v>
      </c>
      <c r="Z250" s="149" t="s">
        <v>607</v>
      </c>
      <c r="AA250" s="149" t="s">
        <v>649</v>
      </c>
      <c r="AB250" s="149" t="s">
        <v>649</v>
      </c>
      <c r="AC250" s="149" t="s">
        <v>650</v>
      </c>
      <c r="AD250" s="149" t="s">
        <v>535</v>
      </c>
      <c r="AE250" s="149" t="s">
        <v>517</v>
      </c>
      <c r="AF250" s="149" t="s">
        <v>516</v>
      </c>
    </row>
    <row r="251" spans="1:32">
      <c r="A251" s="149" t="s">
        <v>912</v>
      </c>
      <c r="B251" s="149" t="s">
        <v>509</v>
      </c>
      <c r="C251" s="149" t="s">
        <v>690</v>
      </c>
      <c r="D251" s="149" t="s">
        <v>691</v>
      </c>
      <c r="E251" s="149" t="s">
        <v>350</v>
      </c>
      <c r="F251" s="149" t="s">
        <v>350</v>
      </c>
      <c r="G251" s="149" t="s">
        <v>245</v>
      </c>
      <c r="H251" s="149">
        <v>4</v>
      </c>
      <c r="I251" s="149" t="s">
        <v>350</v>
      </c>
      <c r="J251" s="150">
        <v>310</v>
      </c>
      <c r="K251" s="149" t="s">
        <v>350</v>
      </c>
      <c r="L251" s="149" t="s">
        <v>716</v>
      </c>
      <c r="M251" s="149" t="s">
        <v>350</v>
      </c>
      <c r="N251" s="149" t="s">
        <v>350</v>
      </c>
      <c r="O251" s="150">
        <v>1240</v>
      </c>
      <c r="P251" s="150">
        <v>310</v>
      </c>
      <c r="Q251" s="149" t="s">
        <v>350</v>
      </c>
      <c r="R251" s="150">
        <v>1240</v>
      </c>
      <c r="S251" s="149" t="s">
        <v>350</v>
      </c>
      <c r="T251" s="149" t="s">
        <v>517</v>
      </c>
      <c r="U251" s="149" t="s">
        <v>350</v>
      </c>
      <c r="V251" s="149" t="s">
        <v>517</v>
      </c>
      <c r="W251" s="149" t="s">
        <v>525</v>
      </c>
      <c r="X251" s="149" t="s">
        <v>526</v>
      </c>
      <c r="Y251" s="149" t="s">
        <v>350</v>
      </c>
      <c r="Z251" s="149" t="s">
        <v>350</v>
      </c>
      <c r="AA251" s="149" t="s">
        <v>778</v>
      </c>
      <c r="AB251" s="149" t="s">
        <v>693</v>
      </c>
      <c r="AC251" s="149" t="s">
        <v>578</v>
      </c>
      <c r="AD251" s="149" t="s">
        <v>694</v>
      </c>
      <c r="AE251" s="149" t="s">
        <v>517</v>
      </c>
      <c r="AF251" s="149" t="s">
        <v>350</v>
      </c>
    </row>
    <row r="252" spans="1:32">
      <c r="A252" s="149" t="s">
        <v>913</v>
      </c>
      <c r="B252" s="149" t="s">
        <v>509</v>
      </c>
      <c r="C252" s="149" t="s">
        <v>510</v>
      </c>
      <c r="D252" s="149" t="s">
        <v>511</v>
      </c>
      <c r="E252" s="149" t="s">
        <v>350</v>
      </c>
      <c r="F252" s="149" t="s">
        <v>513</v>
      </c>
      <c r="G252" s="149" t="s">
        <v>247</v>
      </c>
      <c r="H252" s="149">
        <v>2</v>
      </c>
      <c r="I252" s="149" t="s">
        <v>350</v>
      </c>
      <c r="J252" s="150">
        <v>614.5</v>
      </c>
      <c r="K252" s="149">
        <v>4</v>
      </c>
      <c r="L252" s="149" t="s">
        <v>514</v>
      </c>
      <c r="M252" s="149">
        <v>4</v>
      </c>
      <c r="N252" s="149" t="s">
        <v>515</v>
      </c>
      <c r="O252" s="150">
        <v>1229</v>
      </c>
      <c r="P252" s="150">
        <v>418</v>
      </c>
      <c r="Q252" s="149" t="s">
        <v>350</v>
      </c>
      <c r="R252" s="150">
        <v>1229</v>
      </c>
      <c r="S252" s="151">
        <v>25.604166666666668</v>
      </c>
      <c r="T252" s="149" t="s">
        <v>517</v>
      </c>
      <c r="U252" s="149" t="s">
        <v>350</v>
      </c>
      <c r="V252" s="149" t="s">
        <v>517</v>
      </c>
      <c r="W252" s="149" t="s">
        <v>518</v>
      </c>
      <c r="X252" s="149" t="s">
        <v>537</v>
      </c>
      <c r="Y252" s="149" t="s">
        <v>354</v>
      </c>
      <c r="Z252" s="149" t="s">
        <v>519</v>
      </c>
      <c r="AA252" s="149" t="s">
        <v>914</v>
      </c>
      <c r="AB252" s="149" t="s">
        <v>660</v>
      </c>
      <c r="AC252" s="149" t="s">
        <v>545</v>
      </c>
      <c r="AD252" s="149" t="s">
        <v>523</v>
      </c>
      <c r="AE252" s="149" t="s">
        <v>516</v>
      </c>
      <c r="AF252" s="149" t="s">
        <v>350</v>
      </c>
    </row>
    <row r="253" spans="1:32">
      <c r="A253" s="149" t="s">
        <v>915</v>
      </c>
      <c r="B253" s="149" t="s">
        <v>509</v>
      </c>
      <c r="C253" s="149" t="s">
        <v>690</v>
      </c>
      <c r="D253" s="149" t="s">
        <v>691</v>
      </c>
      <c r="E253" s="149" t="s">
        <v>350</v>
      </c>
      <c r="F253" s="149" t="s">
        <v>350</v>
      </c>
      <c r="G253" s="149" t="s">
        <v>211</v>
      </c>
      <c r="H253" s="149">
        <v>8</v>
      </c>
      <c r="I253" s="149" t="s">
        <v>350</v>
      </c>
      <c r="J253" s="150">
        <v>150</v>
      </c>
      <c r="K253" s="149">
        <v>0</v>
      </c>
      <c r="L253" s="149" t="s">
        <v>514</v>
      </c>
      <c r="M253" s="149">
        <v>0</v>
      </c>
      <c r="N253" s="149" t="s">
        <v>515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350</v>
      </c>
      <c r="T253" s="149" t="s">
        <v>517</v>
      </c>
      <c r="U253" s="149" t="s">
        <v>350</v>
      </c>
      <c r="V253" s="149" t="s">
        <v>517</v>
      </c>
      <c r="W253" s="149" t="s">
        <v>350</v>
      </c>
      <c r="X253" s="149" t="s">
        <v>350</v>
      </c>
      <c r="Y253" s="149" t="s">
        <v>350</v>
      </c>
      <c r="Z253" s="149" t="s">
        <v>607</v>
      </c>
      <c r="AA253" s="149" t="s">
        <v>778</v>
      </c>
      <c r="AB253" s="149" t="s">
        <v>693</v>
      </c>
      <c r="AC253" s="149" t="s">
        <v>650</v>
      </c>
      <c r="AD253" s="149" t="s">
        <v>694</v>
      </c>
      <c r="AE253" s="149" t="s">
        <v>517</v>
      </c>
      <c r="AF253" s="149" t="s">
        <v>350</v>
      </c>
    </row>
    <row r="254" spans="1:32">
      <c r="A254" s="149" t="s">
        <v>916</v>
      </c>
      <c r="B254" s="149" t="s">
        <v>509</v>
      </c>
      <c r="C254" s="149" t="s">
        <v>510</v>
      </c>
      <c r="D254" s="149" t="s">
        <v>511</v>
      </c>
      <c r="E254" s="149" t="s">
        <v>350</v>
      </c>
      <c r="F254" s="149" t="s">
        <v>599</v>
      </c>
      <c r="G254" s="149" t="s">
        <v>247</v>
      </c>
      <c r="H254" s="149">
        <v>2</v>
      </c>
      <c r="I254" s="149" t="s">
        <v>350</v>
      </c>
      <c r="J254" s="150">
        <v>603.25</v>
      </c>
      <c r="K254" s="149">
        <v>3</v>
      </c>
      <c r="L254" s="149" t="s">
        <v>514</v>
      </c>
      <c r="M254" s="149">
        <v>3</v>
      </c>
      <c r="N254" s="149" t="s">
        <v>515</v>
      </c>
      <c r="O254" s="150">
        <v>1206.5</v>
      </c>
      <c r="P254" s="150">
        <v>373</v>
      </c>
      <c r="Q254" s="149" t="s">
        <v>350</v>
      </c>
      <c r="R254" s="150">
        <v>1206.5</v>
      </c>
      <c r="S254" s="151">
        <v>33.513888888888893</v>
      </c>
      <c r="T254" s="149" t="s">
        <v>517</v>
      </c>
      <c r="U254" s="149" t="s">
        <v>350</v>
      </c>
      <c r="V254" s="149" t="s">
        <v>517</v>
      </c>
      <c r="W254" s="149" t="s">
        <v>518</v>
      </c>
      <c r="X254" s="149" t="s">
        <v>542</v>
      </c>
      <c r="Y254" s="149" t="s">
        <v>354</v>
      </c>
      <c r="Z254" s="149" t="s">
        <v>519</v>
      </c>
      <c r="AA254" s="149" t="s">
        <v>914</v>
      </c>
      <c r="AB254" s="149" t="s">
        <v>660</v>
      </c>
      <c r="AC254" s="149" t="s">
        <v>545</v>
      </c>
      <c r="AD254" s="149" t="s">
        <v>523</v>
      </c>
      <c r="AE254" s="149" t="s">
        <v>516</v>
      </c>
      <c r="AF254" s="149" t="s">
        <v>350</v>
      </c>
    </row>
    <row r="255" spans="1:32">
      <c r="A255" s="149" t="s">
        <v>917</v>
      </c>
      <c r="B255" s="149" t="s">
        <v>574</v>
      </c>
      <c r="C255" s="149" t="s">
        <v>740</v>
      </c>
      <c r="D255" s="149" t="s">
        <v>350</v>
      </c>
      <c r="E255" s="149" t="s">
        <v>350</v>
      </c>
      <c r="F255" s="149" t="s">
        <v>350</v>
      </c>
      <c r="G255" s="149" t="s">
        <v>242</v>
      </c>
      <c r="H255" s="149">
        <v>7</v>
      </c>
      <c r="I255" s="149" t="s">
        <v>350</v>
      </c>
      <c r="J255" s="150">
        <v>1125</v>
      </c>
      <c r="K255" s="149" t="s">
        <v>350</v>
      </c>
      <c r="L255" s="149" t="s">
        <v>647</v>
      </c>
      <c r="M255" s="149" t="s">
        <v>350</v>
      </c>
      <c r="N255" s="149" t="s">
        <v>350</v>
      </c>
      <c r="O255" s="150">
        <v>1125</v>
      </c>
      <c r="P255" s="149" t="s">
        <v>350</v>
      </c>
      <c r="Q255" s="149" t="s">
        <v>350</v>
      </c>
      <c r="R255" s="150">
        <v>1125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49" t="s">
        <v>350</v>
      </c>
      <c r="AA255" s="149" t="s">
        <v>350</v>
      </c>
      <c r="AB255" s="149" t="s">
        <v>350</v>
      </c>
      <c r="AC255" s="149" t="s">
        <v>350</v>
      </c>
      <c r="AD255" s="149" t="s">
        <v>350</v>
      </c>
      <c r="AE255" s="149" t="s">
        <v>350</v>
      </c>
      <c r="AF255" s="149" t="s">
        <v>350</v>
      </c>
    </row>
    <row r="256" spans="1:32">
      <c r="A256" s="149" t="s">
        <v>918</v>
      </c>
      <c r="B256" s="149" t="s">
        <v>19</v>
      </c>
      <c r="C256" s="149" t="s">
        <v>510</v>
      </c>
      <c r="D256" s="149" t="s">
        <v>511</v>
      </c>
      <c r="E256" s="149" t="s">
        <v>350</v>
      </c>
      <c r="F256" s="149" t="s">
        <v>513</v>
      </c>
      <c r="G256" s="149" t="s">
        <v>248</v>
      </c>
      <c r="H256" s="149">
        <v>1</v>
      </c>
      <c r="I256" s="149" t="s">
        <v>350</v>
      </c>
      <c r="J256" s="150">
        <v>1101</v>
      </c>
      <c r="K256" s="149">
        <v>6</v>
      </c>
      <c r="L256" s="149" t="s">
        <v>514</v>
      </c>
      <c r="M256" s="149">
        <v>6</v>
      </c>
      <c r="N256" s="149" t="s">
        <v>515</v>
      </c>
      <c r="O256" s="150">
        <v>1101</v>
      </c>
      <c r="P256" s="150">
        <v>1101</v>
      </c>
      <c r="Q256" s="149" t="s">
        <v>350</v>
      </c>
      <c r="R256" s="150">
        <v>1101</v>
      </c>
      <c r="S256" s="151">
        <v>15.291666666666666</v>
      </c>
      <c r="T256" s="149" t="s">
        <v>516</v>
      </c>
      <c r="U256" s="149" t="s">
        <v>350</v>
      </c>
      <c r="V256" s="149" t="s">
        <v>517</v>
      </c>
      <c r="W256" s="149" t="s">
        <v>518</v>
      </c>
      <c r="X256" s="149" t="s">
        <v>537</v>
      </c>
      <c r="Y256" s="149" t="s">
        <v>354</v>
      </c>
      <c r="Z256" s="149" t="s">
        <v>519</v>
      </c>
      <c r="AA256" s="149" t="s">
        <v>874</v>
      </c>
      <c r="AB256" s="149" t="s">
        <v>664</v>
      </c>
      <c r="AC256" s="149" t="s">
        <v>578</v>
      </c>
      <c r="AD256" s="149" t="s">
        <v>728</v>
      </c>
      <c r="AE256" s="149" t="s">
        <v>516</v>
      </c>
      <c r="AF256" s="149" t="s">
        <v>350</v>
      </c>
    </row>
    <row r="257" spans="1:32">
      <c r="A257" s="149" t="s">
        <v>919</v>
      </c>
      <c r="B257" s="149" t="s">
        <v>574</v>
      </c>
      <c r="C257" s="149" t="s">
        <v>740</v>
      </c>
      <c r="D257" s="149" t="s">
        <v>350</v>
      </c>
      <c r="E257" s="149" t="s">
        <v>350</v>
      </c>
      <c r="F257" s="149" t="s">
        <v>350</v>
      </c>
      <c r="G257" s="149" t="s">
        <v>208</v>
      </c>
      <c r="H257" s="149">
        <v>11</v>
      </c>
      <c r="I257" s="149" t="s">
        <v>350</v>
      </c>
      <c r="J257" s="150">
        <v>1080</v>
      </c>
      <c r="K257" s="149" t="s">
        <v>350</v>
      </c>
      <c r="L257" s="149" t="s">
        <v>647</v>
      </c>
      <c r="M257" s="149" t="s">
        <v>350</v>
      </c>
      <c r="N257" s="149" t="s">
        <v>350</v>
      </c>
      <c r="O257" s="150">
        <v>1080</v>
      </c>
      <c r="P257" s="149" t="s">
        <v>350</v>
      </c>
      <c r="Q257" s="150">
        <v>1080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49" t="s">
        <v>350</v>
      </c>
      <c r="W257" s="149" t="s">
        <v>350</v>
      </c>
      <c r="X257" s="149" t="s">
        <v>350</v>
      </c>
      <c r="Y257" s="149" t="s">
        <v>350</v>
      </c>
      <c r="Z257" s="149" t="s">
        <v>350</v>
      </c>
      <c r="AA257" s="149" t="s">
        <v>350</v>
      </c>
      <c r="AB257" s="149" t="s">
        <v>350</v>
      </c>
      <c r="AC257" s="149" t="s">
        <v>350</v>
      </c>
      <c r="AD257" s="149" t="s">
        <v>350</v>
      </c>
      <c r="AE257" s="149" t="s">
        <v>350</v>
      </c>
      <c r="AF257" s="149" t="s">
        <v>350</v>
      </c>
    </row>
    <row r="258" spans="1:32">
      <c r="A258" s="149" t="s">
        <v>920</v>
      </c>
      <c r="B258" s="149" t="s">
        <v>509</v>
      </c>
      <c r="C258" s="149" t="s">
        <v>690</v>
      </c>
      <c r="D258" s="149" t="s">
        <v>691</v>
      </c>
      <c r="E258" s="149" t="s">
        <v>350</v>
      </c>
      <c r="F258" s="149" t="s">
        <v>350</v>
      </c>
      <c r="G258" s="149" t="s">
        <v>245</v>
      </c>
      <c r="H258" s="149">
        <v>4</v>
      </c>
      <c r="I258" s="149" t="s">
        <v>350</v>
      </c>
      <c r="J258" s="150">
        <v>260</v>
      </c>
      <c r="K258" s="149" t="s">
        <v>350</v>
      </c>
      <c r="L258" s="149" t="s">
        <v>716</v>
      </c>
      <c r="M258" s="149" t="s">
        <v>350</v>
      </c>
      <c r="N258" s="149" t="s">
        <v>350</v>
      </c>
      <c r="O258" s="150">
        <v>1040</v>
      </c>
      <c r="P258" s="150">
        <v>260</v>
      </c>
      <c r="Q258" s="149" t="s">
        <v>350</v>
      </c>
      <c r="R258" s="150">
        <v>1040</v>
      </c>
      <c r="S258" s="149" t="s">
        <v>350</v>
      </c>
      <c r="T258" s="149" t="s">
        <v>517</v>
      </c>
      <c r="U258" s="149" t="s">
        <v>350</v>
      </c>
      <c r="V258" s="149" t="s">
        <v>517</v>
      </c>
      <c r="W258" s="149" t="s">
        <v>525</v>
      </c>
      <c r="X258" s="149" t="s">
        <v>542</v>
      </c>
      <c r="Y258" s="149" t="s">
        <v>350</v>
      </c>
      <c r="Z258" s="149" t="s">
        <v>607</v>
      </c>
      <c r="AA258" s="149" t="s">
        <v>717</v>
      </c>
      <c r="AB258" s="149" t="s">
        <v>693</v>
      </c>
      <c r="AC258" s="149" t="s">
        <v>578</v>
      </c>
      <c r="AD258" s="149" t="s">
        <v>694</v>
      </c>
      <c r="AE258" s="149" t="s">
        <v>517</v>
      </c>
      <c r="AF258" s="149" t="s">
        <v>350</v>
      </c>
    </row>
    <row r="259" spans="1:32">
      <c r="A259" s="149" t="s">
        <v>921</v>
      </c>
      <c r="B259" s="149" t="s">
        <v>574</v>
      </c>
      <c r="C259" s="149" t="s">
        <v>644</v>
      </c>
      <c r="D259" s="149" t="s">
        <v>350</v>
      </c>
      <c r="E259" s="149" t="s">
        <v>350</v>
      </c>
      <c r="F259" s="149" t="s">
        <v>350</v>
      </c>
      <c r="G259" s="149" t="s">
        <v>646</v>
      </c>
      <c r="H259" s="149">
        <v>56</v>
      </c>
      <c r="I259" s="149" t="s">
        <v>242</v>
      </c>
      <c r="J259" s="150">
        <v>148.33333333333334</v>
      </c>
      <c r="K259" s="149" t="s">
        <v>350</v>
      </c>
      <c r="L259" s="149" t="s">
        <v>647</v>
      </c>
      <c r="M259" s="149" t="s">
        <v>350</v>
      </c>
      <c r="N259" s="149" t="s">
        <v>350</v>
      </c>
      <c r="O259" s="150">
        <v>1000</v>
      </c>
      <c r="P259" s="149" t="s">
        <v>350</v>
      </c>
      <c r="Q259" s="150">
        <v>2325</v>
      </c>
      <c r="R259" s="150">
        <v>75</v>
      </c>
      <c r="S259" s="149" t="s">
        <v>350</v>
      </c>
      <c r="T259" s="149" t="s">
        <v>517</v>
      </c>
      <c r="U259" s="149" t="s">
        <v>350</v>
      </c>
      <c r="V259" s="149" t="s">
        <v>517</v>
      </c>
      <c r="W259" s="149" t="s">
        <v>350</v>
      </c>
      <c r="X259" s="149" t="s">
        <v>350</v>
      </c>
      <c r="Y259" s="149" t="s">
        <v>350</v>
      </c>
      <c r="Z259" s="149" t="s">
        <v>350</v>
      </c>
      <c r="AA259" s="149" t="s">
        <v>648</v>
      </c>
      <c r="AB259" s="149" t="s">
        <v>649</v>
      </c>
      <c r="AC259" s="149" t="s">
        <v>350</v>
      </c>
      <c r="AD259" s="149" t="s">
        <v>350</v>
      </c>
      <c r="AE259" s="149" t="s">
        <v>517</v>
      </c>
      <c r="AF259" s="149" t="s">
        <v>516</v>
      </c>
    </row>
    <row r="260" spans="1:32">
      <c r="A260" s="149" t="s">
        <v>922</v>
      </c>
      <c r="B260" s="149" t="s">
        <v>574</v>
      </c>
      <c r="C260" s="149" t="s">
        <v>669</v>
      </c>
      <c r="D260" s="149" t="s">
        <v>350</v>
      </c>
      <c r="E260" s="149" t="s">
        <v>350</v>
      </c>
      <c r="F260" s="149" t="s">
        <v>350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350</v>
      </c>
      <c r="L260" s="149" t="s">
        <v>647</v>
      </c>
      <c r="M260" s="149" t="s">
        <v>350</v>
      </c>
      <c r="N260" s="149" t="s">
        <v>350</v>
      </c>
      <c r="O260" s="150">
        <v>980</v>
      </c>
      <c r="P260" s="149" t="s">
        <v>350</v>
      </c>
      <c r="Q260" s="150">
        <v>980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49" t="s">
        <v>350</v>
      </c>
      <c r="AD260" s="149" t="s">
        <v>350</v>
      </c>
      <c r="AE260" s="149" t="s">
        <v>350</v>
      </c>
      <c r="AF260" s="149" t="s">
        <v>517</v>
      </c>
    </row>
    <row r="261" spans="1:32">
      <c r="A261" s="149" t="s">
        <v>923</v>
      </c>
      <c r="B261" s="149" t="s">
        <v>19</v>
      </c>
      <c r="C261" s="149" t="s">
        <v>690</v>
      </c>
      <c r="D261" s="149" t="s">
        <v>691</v>
      </c>
      <c r="E261" s="149" t="s">
        <v>350</v>
      </c>
      <c r="F261" s="149" t="s">
        <v>350</v>
      </c>
      <c r="G261" s="149" t="s">
        <v>243</v>
      </c>
      <c r="H261" s="149">
        <v>6</v>
      </c>
      <c r="I261" s="149" t="s">
        <v>350</v>
      </c>
      <c r="J261" s="150">
        <v>975</v>
      </c>
      <c r="K261" s="149" t="s">
        <v>350</v>
      </c>
      <c r="L261" s="149" t="s">
        <v>716</v>
      </c>
      <c r="M261" s="149" t="s">
        <v>350</v>
      </c>
      <c r="N261" s="149" t="s">
        <v>350</v>
      </c>
      <c r="O261" s="150">
        <v>975</v>
      </c>
      <c r="P261" s="149" t="s">
        <v>350</v>
      </c>
      <c r="Q261" s="149" t="s">
        <v>350</v>
      </c>
      <c r="R261" s="150">
        <v>975</v>
      </c>
      <c r="S261" s="149" t="s">
        <v>350</v>
      </c>
      <c r="T261" s="149" t="s">
        <v>517</v>
      </c>
      <c r="U261" s="149" t="s">
        <v>350</v>
      </c>
      <c r="V261" s="149" t="s">
        <v>517</v>
      </c>
      <c r="W261" s="149" t="s">
        <v>525</v>
      </c>
      <c r="X261" s="149" t="s">
        <v>350</v>
      </c>
      <c r="Y261" s="149" t="s">
        <v>350</v>
      </c>
      <c r="Z261" s="149" t="s">
        <v>350</v>
      </c>
      <c r="AA261" s="149" t="s">
        <v>663</v>
      </c>
      <c r="AB261" s="149" t="s">
        <v>664</v>
      </c>
      <c r="AC261" s="149" t="s">
        <v>578</v>
      </c>
      <c r="AD261" s="149" t="s">
        <v>728</v>
      </c>
      <c r="AE261" s="149" t="s">
        <v>516</v>
      </c>
      <c r="AF261" s="149" t="s">
        <v>350</v>
      </c>
    </row>
    <row r="262" spans="1:32">
      <c r="A262" s="149" t="s">
        <v>924</v>
      </c>
      <c r="B262" s="149" t="s">
        <v>574</v>
      </c>
      <c r="C262" s="149" t="s">
        <v>740</v>
      </c>
      <c r="D262" s="149" t="s">
        <v>350</v>
      </c>
      <c r="E262" s="149" t="s">
        <v>350</v>
      </c>
      <c r="F262" s="149" t="s">
        <v>350</v>
      </c>
      <c r="G262" s="149" t="s">
        <v>243</v>
      </c>
      <c r="H262" s="149">
        <v>6</v>
      </c>
      <c r="I262" s="149" t="s">
        <v>350</v>
      </c>
      <c r="J262" s="150">
        <v>975</v>
      </c>
      <c r="K262" s="149" t="s">
        <v>350</v>
      </c>
      <c r="L262" s="149" t="s">
        <v>647</v>
      </c>
      <c r="M262" s="149" t="s">
        <v>350</v>
      </c>
      <c r="N262" s="149" t="s">
        <v>350</v>
      </c>
      <c r="O262" s="150">
        <v>975</v>
      </c>
      <c r="P262" s="149" t="s">
        <v>350</v>
      </c>
      <c r="Q262" s="149" t="s">
        <v>350</v>
      </c>
      <c r="R262" s="150">
        <v>975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49" t="s">
        <v>350</v>
      </c>
      <c r="AA262" s="149" t="s">
        <v>350</v>
      </c>
      <c r="AB262" s="149" t="s">
        <v>350</v>
      </c>
      <c r="AC262" s="149" t="s">
        <v>350</v>
      </c>
      <c r="AD262" s="149" t="s">
        <v>350</v>
      </c>
      <c r="AE262" s="149" t="s">
        <v>350</v>
      </c>
      <c r="AF262" s="149" t="s">
        <v>350</v>
      </c>
    </row>
    <row r="263" spans="1:32">
      <c r="A263" s="149" t="s">
        <v>925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350</v>
      </c>
      <c r="G263" s="149" t="s">
        <v>926</v>
      </c>
      <c r="H263" s="149">
        <v>47</v>
      </c>
      <c r="I263" s="149" t="s">
        <v>245</v>
      </c>
      <c r="J263" s="150">
        <v>65.5</v>
      </c>
      <c r="K263" s="149" t="s">
        <v>350</v>
      </c>
      <c r="L263" s="149" t="s">
        <v>647</v>
      </c>
      <c r="M263" s="149" t="s">
        <v>350</v>
      </c>
      <c r="N263" s="149" t="s">
        <v>350</v>
      </c>
      <c r="O263" s="150">
        <v>956.5</v>
      </c>
      <c r="P263" s="149" t="s">
        <v>350</v>
      </c>
      <c r="Q263" s="150">
        <v>1895</v>
      </c>
      <c r="R263" s="150">
        <v>196.5</v>
      </c>
      <c r="S263" s="149" t="s">
        <v>350</v>
      </c>
      <c r="T263" s="149" t="s">
        <v>517</v>
      </c>
      <c r="U263" s="149" t="s">
        <v>350</v>
      </c>
      <c r="V263" s="149" t="s">
        <v>517</v>
      </c>
      <c r="W263" s="149" t="s">
        <v>350</v>
      </c>
      <c r="X263" s="149" t="s">
        <v>350</v>
      </c>
      <c r="Y263" s="149" t="s">
        <v>350</v>
      </c>
      <c r="Z263" s="149" t="s">
        <v>350</v>
      </c>
      <c r="AA263" s="149" t="s">
        <v>648</v>
      </c>
      <c r="AB263" s="149" t="s">
        <v>649</v>
      </c>
      <c r="AC263" s="149" t="s">
        <v>350</v>
      </c>
      <c r="AD263" s="149" t="s">
        <v>350</v>
      </c>
      <c r="AE263" s="149" t="s">
        <v>517</v>
      </c>
      <c r="AF263" s="149" t="s">
        <v>516</v>
      </c>
    </row>
    <row r="264" spans="1:32">
      <c r="A264" s="149" t="s">
        <v>927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350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350</v>
      </c>
      <c r="L264" s="149" t="s">
        <v>647</v>
      </c>
      <c r="M264" s="149" t="s">
        <v>350</v>
      </c>
      <c r="N264" s="149" t="s">
        <v>350</v>
      </c>
      <c r="O264" s="150">
        <v>900</v>
      </c>
      <c r="P264" s="149" t="s">
        <v>350</v>
      </c>
      <c r="Q264" s="150">
        <v>4050</v>
      </c>
      <c r="R264" s="149" t="s">
        <v>350</v>
      </c>
      <c r="S264" s="149" t="s">
        <v>350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49" t="s">
        <v>350</v>
      </c>
      <c r="AE264" s="149" t="s">
        <v>350</v>
      </c>
      <c r="AF264" s="149" t="s">
        <v>516</v>
      </c>
    </row>
    <row r="265" spans="1:32">
      <c r="A265" s="149" t="s">
        <v>928</v>
      </c>
      <c r="B265" s="149" t="s">
        <v>574</v>
      </c>
      <c r="C265" s="149" t="s">
        <v>510</v>
      </c>
      <c r="D265" s="149" t="s">
        <v>350</v>
      </c>
      <c r="E265" s="149" t="s">
        <v>350</v>
      </c>
      <c r="F265" s="149" t="s">
        <v>350</v>
      </c>
      <c r="G265" s="149" t="s">
        <v>125</v>
      </c>
      <c r="H265" s="149">
        <v>28</v>
      </c>
      <c r="I265" s="149" t="s">
        <v>350</v>
      </c>
      <c r="J265" s="150">
        <v>425</v>
      </c>
      <c r="K265" s="149">
        <v>5</v>
      </c>
      <c r="L265" s="149" t="s">
        <v>575</v>
      </c>
      <c r="M265" s="149" t="s">
        <v>350</v>
      </c>
      <c r="N265" s="149" t="s">
        <v>350</v>
      </c>
      <c r="O265" s="150">
        <v>875</v>
      </c>
      <c r="P265" s="149" t="s">
        <v>350</v>
      </c>
      <c r="Q265" s="150">
        <v>3750</v>
      </c>
      <c r="R265" s="149" t="s">
        <v>350</v>
      </c>
      <c r="S265" s="151">
        <v>14.583333333333334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49" t="s">
        <v>350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49" t="s">
        <v>350</v>
      </c>
      <c r="AE265" s="149" t="s">
        <v>350</v>
      </c>
      <c r="AF265" s="149" t="s">
        <v>350</v>
      </c>
    </row>
    <row r="266" spans="1:32">
      <c r="A266" s="149" t="s">
        <v>929</v>
      </c>
      <c r="B266" s="149" t="s">
        <v>574</v>
      </c>
      <c r="C266" s="149" t="s">
        <v>690</v>
      </c>
      <c r="D266" s="149" t="s">
        <v>691</v>
      </c>
      <c r="E266" s="149" t="s">
        <v>350</v>
      </c>
      <c r="F266" s="149" t="s">
        <v>350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514</v>
      </c>
      <c r="M266" s="149">
        <v>0</v>
      </c>
      <c r="N266" s="149" t="s">
        <v>515</v>
      </c>
      <c r="O266" s="150">
        <v>800</v>
      </c>
      <c r="P266" s="149" t="s">
        <v>350</v>
      </c>
      <c r="Q266" s="149" t="s">
        <v>350</v>
      </c>
      <c r="R266" s="150">
        <v>800</v>
      </c>
      <c r="S266" s="149" t="s">
        <v>350</v>
      </c>
      <c r="T266" s="149" t="s">
        <v>517</v>
      </c>
      <c r="U266" s="149" t="s">
        <v>350</v>
      </c>
      <c r="V266" s="149" t="s">
        <v>517</v>
      </c>
      <c r="W266" s="149" t="s">
        <v>350</v>
      </c>
      <c r="X266" s="149" t="s">
        <v>350</v>
      </c>
      <c r="Y266" s="149" t="s">
        <v>350</v>
      </c>
      <c r="Z266" s="149" t="s">
        <v>607</v>
      </c>
      <c r="AA266" s="149" t="s">
        <v>778</v>
      </c>
      <c r="AB266" s="149" t="s">
        <v>693</v>
      </c>
      <c r="AC266" s="149" t="s">
        <v>650</v>
      </c>
      <c r="AD266" s="149" t="s">
        <v>523</v>
      </c>
      <c r="AE266" s="149" t="s">
        <v>517</v>
      </c>
      <c r="AF266" s="149" t="s">
        <v>516</v>
      </c>
    </row>
    <row r="267" spans="1:32">
      <c r="A267" s="149" t="s">
        <v>930</v>
      </c>
      <c r="B267" s="149" t="s">
        <v>574</v>
      </c>
      <c r="C267" s="149" t="s">
        <v>690</v>
      </c>
      <c r="D267" s="149" t="s">
        <v>691</v>
      </c>
      <c r="E267" s="149" t="s">
        <v>350</v>
      </c>
      <c r="F267" s="149" t="s">
        <v>350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514</v>
      </c>
      <c r="M267" s="149">
        <v>0</v>
      </c>
      <c r="N267" s="149" t="s">
        <v>515</v>
      </c>
      <c r="O267" s="150">
        <v>800</v>
      </c>
      <c r="P267" s="149" t="s">
        <v>350</v>
      </c>
      <c r="Q267" s="149" t="s">
        <v>350</v>
      </c>
      <c r="R267" s="150">
        <v>800</v>
      </c>
      <c r="S267" s="149" t="s">
        <v>350</v>
      </c>
      <c r="T267" s="149" t="s">
        <v>517</v>
      </c>
      <c r="U267" s="149" t="s">
        <v>350</v>
      </c>
      <c r="V267" s="149" t="s">
        <v>517</v>
      </c>
      <c r="W267" s="149" t="s">
        <v>350</v>
      </c>
      <c r="X267" s="149" t="s">
        <v>350</v>
      </c>
      <c r="Y267" s="149" t="s">
        <v>350</v>
      </c>
      <c r="Z267" s="149" t="s">
        <v>607</v>
      </c>
      <c r="AA267" s="149" t="s">
        <v>778</v>
      </c>
      <c r="AB267" s="149" t="s">
        <v>693</v>
      </c>
      <c r="AC267" s="149" t="s">
        <v>650</v>
      </c>
      <c r="AD267" s="149" t="s">
        <v>523</v>
      </c>
      <c r="AE267" s="149" t="s">
        <v>517</v>
      </c>
      <c r="AF267" s="149" t="s">
        <v>516</v>
      </c>
    </row>
    <row r="268" spans="1:32">
      <c r="A268" s="149" t="s">
        <v>931</v>
      </c>
      <c r="B268" s="149" t="s">
        <v>574</v>
      </c>
      <c r="C268" s="149" t="s">
        <v>884</v>
      </c>
      <c r="D268" s="149" t="s">
        <v>350</v>
      </c>
      <c r="E268" s="149" t="s">
        <v>350</v>
      </c>
      <c r="F268" s="149" t="s">
        <v>350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350</v>
      </c>
      <c r="L268" s="149" t="s">
        <v>647</v>
      </c>
      <c r="M268" s="149" t="s">
        <v>350</v>
      </c>
      <c r="N268" s="149" t="s">
        <v>350</v>
      </c>
      <c r="O268" s="150">
        <v>800</v>
      </c>
      <c r="P268" s="149" t="s">
        <v>350</v>
      </c>
      <c r="Q268" s="150">
        <v>800</v>
      </c>
      <c r="R268" s="149" t="s">
        <v>350</v>
      </c>
      <c r="S268" s="149" t="s">
        <v>350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49" t="s">
        <v>350</v>
      </c>
      <c r="AE268" s="149" t="s">
        <v>350</v>
      </c>
      <c r="AF268" s="149" t="s">
        <v>517</v>
      </c>
    </row>
    <row r="269" spans="1:32">
      <c r="A269" s="149" t="s">
        <v>932</v>
      </c>
      <c r="B269" s="149" t="s">
        <v>574</v>
      </c>
      <c r="C269" s="149" t="s">
        <v>669</v>
      </c>
      <c r="D269" s="149" t="s">
        <v>350</v>
      </c>
      <c r="E269" s="149" t="s">
        <v>350</v>
      </c>
      <c r="F269" s="149" t="s">
        <v>350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350</v>
      </c>
      <c r="L269" s="149" t="s">
        <v>647</v>
      </c>
      <c r="M269" s="149" t="s">
        <v>350</v>
      </c>
      <c r="N269" s="149" t="s">
        <v>350</v>
      </c>
      <c r="O269" s="150">
        <v>800</v>
      </c>
      <c r="P269" s="149" t="s">
        <v>350</v>
      </c>
      <c r="Q269" s="150">
        <v>800</v>
      </c>
      <c r="R269" s="149" t="s">
        <v>350</v>
      </c>
      <c r="S269" s="149" t="s">
        <v>350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49" t="s">
        <v>350</v>
      </c>
      <c r="AE269" s="149" t="s">
        <v>350</v>
      </c>
      <c r="AF269" s="149" t="s">
        <v>517</v>
      </c>
    </row>
    <row r="270" spans="1:32">
      <c r="A270" s="149" t="s">
        <v>933</v>
      </c>
      <c r="B270" s="149" t="s">
        <v>574</v>
      </c>
      <c r="C270" s="149" t="s">
        <v>644</v>
      </c>
      <c r="D270" s="149" t="s">
        <v>679</v>
      </c>
      <c r="E270" s="149" t="s">
        <v>350</v>
      </c>
      <c r="F270" s="149" t="s">
        <v>350</v>
      </c>
      <c r="G270" s="149" t="s">
        <v>646</v>
      </c>
      <c r="H270" s="149">
        <v>56</v>
      </c>
      <c r="I270" s="149" t="s">
        <v>242</v>
      </c>
      <c r="J270" s="150">
        <v>147</v>
      </c>
      <c r="K270" s="149" t="s">
        <v>350</v>
      </c>
      <c r="L270" s="149" t="s">
        <v>647</v>
      </c>
      <c r="M270" s="149" t="s">
        <v>350</v>
      </c>
      <c r="N270" s="149" t="s">
        <v>350</v>
      </c>
      <c r="O270" s="150">
        <v>735</v>
      </c>
      <c r="P270" s="149" t="s">
        <v>350</v>
      </c>
      <c r="Q270" s="150">
        <v>1809</v>
      </c>
      <c r="R270" s="149" t="s">
        <v>350</v>
      </c>
      <c r="S270" s="149" t="s">
        <v>350</v>
      </c>
      <c r="T270" s="149" t="s">
        <v>517</v>
      </c>
      <c r="U270" s="149" t="s">
        <v>350</v>
      </c>
      <c r="V270" s="149" t="s">
        <v>517</v>
      </c>
      <c r="W270" s="149" t="s">
        <v>350</v>
      </c>
      <c r="X270" s="149" t="s">
        <v>350</v>
      </c>
      <c r="Y270" s="149" t="s">
        <v>350</v>
      </c>
      <c r="Z270" s="149" t="s">
        <v>607</v>
      </c>
      <c r="AA270" s="149" t="s">
        <v>648</v>
      </c>
      <c r="AB270" s="149" t="s">
        <v>649</v>
      </c>
      <c r="AC270" s="149" t="s">
        <v>650</v>
      </c>
      <c r="AD270" s="149" t="s">
        <v>535</v>
      </c>
      <c r="AE270" s="149" t="s">
        <v>517</v>
      </c>
      <c r="AF270" s="149" t="s">
        <v>516</v>
      </c>
    </row>
    <row r="271" spans="1:32">
      <c r="A271" s="149" t="s">
        <v>934</v>
      </c>
      <c r="B271" s="149" t="s">
        <v>574</v>
      </c>
      <c r="C271" s="149" t="s">
        <v>669</v>
      </c>
      <c r="D271" s="149" t="s">
        <v>350</v>
      </c>
      <c r="E271" s="149" t="s">
        <v>350</v>
      </c>
      <c r="F271" s="149" t="s">
        <v>350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350</v>
      </c>
      <c r="L271" s="149" t="s">
        <v>647</v>
      </c>
      <c r="M271" s="149" t="s">
        <v>350</v>
      </c>
      <c r="N271" s="149" t="s">
        <v>350</v>
      </c>
      <c r="O271" s="150">
        <v>725</v>
      </c>
      <c r="P271" s="149" t="s">
        <v>350</v>
      </c>
      <c r="Q271" s="150">
        <v>725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49" t="s">
        <v>350</v>
      </c>
      <c r="X271" s="149" t="s">
        <v>350</v>
      </c>
      <c r="Y271" s="149" t="s">
        <v>350</v>
      </c>
      <c r="Z271" s="149" t="s">
        <v>350</v>
      </c>
      <c r="AA271" s="149" t="s">
        <v>350</v>
      </c>
      <c r="AB271" s="149" t="s">
        <v>350</v>
      </c>
      <c r="AC271" s="149" t="s">
        <v>350</v>
      </c>
      <c r="AD271" s="149" t="s">
        <v>350</v>
      </c>
      <c r="AE271" s="149" t="s">
        <v>350</v>
      </c>
      <c r="AF271" s="149" t="s">
        <v>517</v>
      </c>
    </row>
    <row r="272" spans="1:32">
      <c r="A272" s="149" t="s">
        <v>935</v>
      </c>
      <c r="B272" s="149" t="s">
        <v>574</v>
      </c>
      <c r="C272" s="149" t="s">
        <v>740</v>
      </c>
      <c r="D272" s="149" t="s">
        <v>350</v>
      </c>
      <c r="E272" s="149" t="s">
        <v>350</v>
      </c>
      <c r="F272" s="149" t="s">
        <v>350</v>
      </c>
      <c r="G272" s="149" t="s">
        <v>243</v>
      </c>
      <c r="H272" s="149">
        <v>6</v>
      </c>
      <c r="I272" s="149" t="s">
        <v>350</v>
      </c>
      <c r="J272" s="150">
        <v>650</v>
      </c>
      <c r="K272" s="149" t="s">
        <v>350</v>
      </c>
      <c r="L272" s="149" t="s">
        <v>647</v>
      </c>
      <c r="M272" s="149" t="s">
        <v>350</v>
      </c>
      <c r="N272" s="149" t="s">
        <v>350</v>
      </c>
      <c r="O272" s="150">
        <v>650</v>
      </c>
      <c r="P272" s="149" t="s">
        <v>350</v>
      </c>
      <c r="Q272" s="149" t="s">
        <v>350</v>
      </c>
      <c r="R272" s="150">
        <v>650</v>
      </c>
      <c r="S272" s="149" t="s">
        <v>350</v>
      </c>
      <c r="T272" s="149" t="s">
        <v>350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49" t="s">
        <v>350</v>
      </c>
      <c r="AE272" s="149" t="s">
        <v>350</v>
      </c>
      <c r="AF272" s="149" t="s">
        <v>350</v>
      </c>
    </row>
    <row r="273" spans="1:32">
      <c r="A273" s="149" t="s">
        <v>936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350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350</v>
      </c>
      <c r="L273" s="149" t="s">
        <v>647</v>
      </c>
      <c r="M273" s="149" t="s">
        <v>350</v>
      </c>
      <c r="N273" s="149" t="s">
        <v>350</v>
      </c>
      <c r="O273" s="150">
        <v>550</v>
      </c>
      <c r="P273" s="149" t="s">
        <v>350</v>
      </c>
      <c r="Q273" s="150">
        <v>4460</v>
      </c>
      <c r="R273" s="149" t="s">
        <v>350</v>
      </c>
      <c r="S273" s="149" t="s">
        <v>350</v>
      </c>
      <c r="T273" s="149" t="s">
        <v>350</v>
      </c>
      <c r="U273" s="149" t="s">
        <v>350</v>
      </c>
      <c r="V273" s="149" t="s">
        <v>350</v>
      </c>
      <c r="W273" s="149" t="s">
        <v>350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49" t="s">
        <v>350</v>
      </c>
      <c r="AE273" s="149" t="s">
        <v>350</v>
      </c>
      <c r="AF273" s="149" t="s">
        <v>516</v>
      </c>
    </row>
    <row r="274" spans="1:32">
      <c r="A274" s="149" t="s">
        <v>937</v>
      </c>
      <c r="B274" s="149" t="s">
        <v>574</v>
      </c>
      <c r="C274" s="149" t="s">
        <v>740</v>
      </c>
      <c r="D274" s="149" t="s">
        <v>350</v>
      </c>
      <c r="E274" s="149" t="s">
        <v>350</v>
      </c>
      <c r="F274" s="149" t="s">
        <v>350</v>
      </c>
      <c r="G274" s="149" t="s">
        <v>209</v>
      </c>
      <c r="H274" s="149">
        <v>10</v>
      </c>
      <c r="I274" s="149" t="s">
        <v>350</v>
      </c>
      <c r="J274" s="150">
        <v>495</v>
      </c>
      <c r="K274" s="149" t="s">
        <v>350</v>
      </c>
      <c r="L274" s="149" t="s">
        <v>647</v>
      </c>
      <c r="M274" s="149" t="s">
        <v>350</v>
      </c>
      <c r="N274" s="149" t="s">
        <v>350</v>
      </c>
      <c r="O274" s="150">
        <v>495</v>
      </c>
      <c r="P274" s="149" t="s">
        <v>350</v>
      </c>
      <c r="Q274" s="150">
        <v>495</v>
      </c>
      <c r="R274" s="149" t="s">
        <v>350</v>
      </c>
      <c r="S274" s="149" t="s">
        <v>350</v>
      </c>
      <c r="T274" s="149" t="s">
        <v>350</v>
      </c>
      <c r="U274" s="149" t="s">
        <v>350</v>
      </c>
      <c r="V274" s="149" t="s">
        <v>350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49" t="s">
        <v>350</v>
      </c>
      <c r="AE274" s="149" t="s">
        <v>350</v>
      </c>
      <c r="AF274" s="149" t="s">
        <v>350</v>
      </c>
    </row>
    <row r="275" spans="1:32">
      <c r="A275" s="149" t="s">
        <v>938</v>
      </c>
      <c r="B275" s="149" t="s">
        <v>19</v>
      </c>
      <c r="C275" s="149" t="s">
        <v>690</v>
      </c>
      <c r="D275" s="149" t="s">
        <v>691</v>
      </c>
      <c r="E275" s="149" t="s">
        <v>350</v>
      </c>
      <c r="F275" s="149" t="s">
        <v>350</v>
      </c>
      <c r="G275" s="149" t="s">
        <v>248</v>
      </c>
      <c r="H275" s="149">
        <v>1</v>
      </c>
      <c r="I275" s="149" t="s">
        <v>350</v>
      </c>
      <c r="J275" s="150">
        <v>418</v>
      </c>
      <c r="K275" s="149" t="s">
        <v>350</v>
      </c>
      <c r="L275" s="149" t="s">
        <v>716</v>
      </c>
      <c r="M275" s="149" t="s">
        <v>350</v>
      </c>
      <c r="N275" s="149" t="s">
        <v>350</v>
      </c>
      <c r="O275" s="150">
        <v>418</v>
      </c>
      <c r="P275" s="150">
        <v>418</v>
      </c>
      <c r="Q275" s="149" t="s">
        <v>350</v>
      </c>
      <c r="R275" s="150">
        <v>418</v>
      </c>
      <c r="S275" s="149" t="s">
        <v>350</v>
      </c>
      <c r="T275" s="149" t="s">
        <v>517</v>
      </c>
      <c r="U275" s="149" t="s">
        <v>350</v>
      </c>
      <c r="V275" s="149" t="s">
        <v>517</v>
      </c>
      <c r="W275" s="149" t="s">
        <v>525</v>
      </c>
      <c r="X275" s="149" t="s">
        <v>542</v>
      </c>
      <c r="Y275" s="149" t="s">
        <v>350</v>
      </c>
      <c r="Z275" s="149" t="s">
        <v>607</v>
      </c>
      <c r="AA275" s="149" t="s">
        <v>874</v>
      </c>
      <c r="AB275" s="149" t="s">
        <v>664</v>
      </c>
      <c r="AC275" s="149" t="s">
        <v>578</v>
      </c>
      <c r="AD275" s="149" t="s">
        <v>728</v>
      </c>
      <c r="AE275" s="149" t="s">
        <v>517</v>
      </c>
      <c r="AF275" s="149" t="s">
        <v>350</v>
      </c>
    </row>
    <row r="276" spans="1:32">
      <c r="A276" s="149" t="s">
        <v>939</v>
      </c>
      <c r="B276" s="149" t="s">
        <v>574</v>
      </c>
      <c r="C276" s="149" t="s">
        <v>669</v>
      </c>
      <c r="D276" s="149" t="s">
        <v>350</v>
      </c>
      <c r="E276" s="149" t="s">
        <v>350</v>
      </c>
      <c r="F276" s="149" t="s">
        <v>350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350</v>
      </c>
      <c r="L276" s="149" t="s">
        <v>647</v>
      </c>
      <c r="M276" s="149" t="s">
        <v>350</v>
      </c>
      <c r="N276" s="149" t="s">
        <v>350</v>
      </c>
      <c r="O276" s="150">
        <v>395</v>
      </c>
      <c r="P276" s="149" t="s">
        <v>350</v>
      </c>
      <c r="Q276" s="150">
        <v>3160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49" t="s">
        <v>350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49" t="s">
        <v>350</v>
      </c>
      <c r="AE276" s="149" t="s">
        <v>350</v>
      </c>
      <c r="AF276" s="149" t="s">
        <v>516</v>
      </c>
    </row>
    <row r="277" spans="1:32">
      <c r="A277" s="149" t="s">
        <v>940</v>
      </c>
      <c r="B277" s="149" t="s">
        <v>574</v>
      </c>
      <c r="C277" s="149" t="s">
        <v>740</v>
      </c>
      <c r="D277" s="149" t="s">
        <v>350</v>
      </c>
      <c r="E277" s="149" t="s">
        <v>350</v>
      </c>
      <c r="F277" s="149" t="s">
        <v>350</v>
      </c>
      <c r="G277" s="149" t="s">
        <v>209</v>
      </c>
      <c r="H277" s="149">
        <v>10</v>
      </c>
      <c r="I277" s="149" t="s">
        <v>350</v>
      </c>
      <c r="J277" s="150">
        <v>380.25</v>
      </c>
      <c r="K277" s="149" t="s">
        <v>350</v>
      </c>
      <c r="L277" s="149" t="s">
        <v>647</v>
      </c>
      <c r="M277" s="149" t="s">
        <v>350</v>
      </c>
      <c r="N277" s="149" t="s">
        <v>350</v>
      </c>
      <c r="O277" s="150">
        <v>380.25</v>
      </c>
      <c r="P277" s="149" t="s">
        <v>350</v>
      </c>
      <c r="Q277" s="150">
        <v>380.25</v>
      </c>
      <c r="R277" s="149" t="s">
        <v>350</v>
      </c>
      <c r="S277" s="149" t="s">
        <v>350</v>
      </c>
      <c r="T277" s="149" t="s">
        <v>350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49" t="s">
        <v>350</v>
      </c>
      <c r="AE277" s="149" t="s">
        <v>350</v>
      </c>
      <c r="AF277" s="149" t="s">
        <v>350</v>
      </c>
    </row>
    <row r="278" spans="1:32">
      <c r="A278" s="149" t="s">
        <v>941</v>
      </c>
      <c r="B278" s="149" t="s">
        <v>574</v>
      </c>
      <c r="C278" s="149" t="s">
        <v>669</v>
      </c>
      <c r="D278" s="149" t="s">
        <v>350</v>
      </c>
      <c r="E278" s="149" t="s">
        <v>350</v>
      </c>
      <c r="F278" s="149" t="s">
        <v>350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350</v>
      </c>
      <c r="L278" s="149" t="s">
        <v>647</v>
      </c>
      <c r="M278" s="149" t="s">
        <v>350</v>
      </c>
      <c r="N278" s="149" t="s">
        <v>350</v>
      </c>
      <c r="O278" s="150">
        <v>355</v>
      </c>
      <c r="P278" s="149" t="s">
        <v>350</v>
      </c>
      <c r="Q278" s="150">
        <v>355</v>
      </c>
      <c r="R278" s="149" t="s">
        <v>350</v>
      </c>
      <c r="S278" s="149" t="s">
        <v>350</v>
      </c>
      <c r="T278" s="149" t="s">
        <v>350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49" t="s">
        <v>350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49" t="s">
        <v>350</v>
      </c>
      <c r="AE278" s="149" t="s">
        <v>350</v>
      </c>
      <c r="AF278" s="149" t="s">
        <v>517</v>
      </c>
    </row>
    <row r="279" spans="1:32">
      <c r="A279" s="149" t="s">
        <v>942</v>
      </c>
      <c r="B279" s="149" t="s">
        <v>574</v>
      </c>
      <c r="C279" s="149" t="s">
        <v>669</v>
      </c>
      <c r="D279" s="149" t="s">
        <v>350</v>
      </c>
      <c r="E279" s="149" t="s">
        <v>350</v>
      </c>
      <c r="F279" s="149" t="s">
        <v>350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350</v>
      </c>
      <c r="L279" s="149" t="s">
        <v>647</v>
      </c>
      <c r="M279" s="149" t="s">
        <v>350</v>
      </c>
      <c r="N279" s="149" t="s">
        <v>350</v>
      </c>
      <c r="O279" s="150">
        <v>200</v>
      </c>
      <c r="P279" s="149" t="s">
        <v>350</v>
      </c>
      <c r="Q279" s="150">
        <v>200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49" t="s">
        <v>350</v>
      </c>
      <c r="AD279" s="149" t="s">
        <v>350</v>
      </c>
      <c r="AE279" s="149" t="s">
        <v>350</v>
      </c>
      <c r="AF279" s="149" t="s">
        <v>517</v>
      </c>
    </row>
    <row r="280" spans="1:32">
      <c r="A280" s="149" t="s">
        <v>943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350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350</v>
      </c>
      <c r="L280" s="149" t="s">
        <v>647</v>
      </c>
      <c r="M280" s="149" t="s">
        <v>350</v>
      </c>
      <c r="N280" s="149" t="s">
        <v>350</v>
      </c>
      <c r="O280" s="150">
        <v>90</v>
      </c>
      <c r="P280" s="149" t="s">
        <v>350</v>
      </c>
      <c r="Q280" s="150">
        <v>6488</v>
      </c>
      <c r="R280" s="150">
        <v>90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49" t="s">
        <v>350</v>
      </c>
      <c r="AE280" s="149" t="s">
        <v>350</v>
      </c>
      <c r="AF280" s="149" t="s">
        <v>516</v>
      </c>
    </row>
    <row r="281" spans="1:32">
      <c r="A281" s="149" t="s">
        <v>944</v>
      </c>
      <c r="B281" s="149" t="s">
        <v>574</v>
      </c>
      <c r="C281" s="149" t="s">
        <v>669</v>
      </c>
      <c r="D281" s="149" t="s">
        <v>350</v>
      </c>
      <c r="E281" s="149" t="s">
        <v>350</v>
      </c>
      <c r="F281" s="149" t="s">
        <v>350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350</v>
      </c>
      <c r="L281" s="149" t="s">
        <v>647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50">
        <v>6030</v>
      </c>
      <c r="R281" s="149" t="s">
        <v>350</v>
      </c>
      <c r="S281" s="149" t="s">
        <v>350</v>
      </c>
      <c r="T281" s="149" t="s">
        <v>350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49" t="s">
        <v>350</v>
      </c>
      <c r="AE281" s="149" t="s">
        <v>350</v>
      </c>
      <c r="AF281" s="149" t="s">
        <v>516</v>
      </c>
    </row>
    <row r="282" spans="1:32">
      <c r="A282" s="149" t="s">
        <v>945</v>
      </c>
      <c r="B282" s="149" t="s">
        <v>574</v>
      </c>
      <c r="C282" s="149" t="s">
        <v>884</v>
      </c>
      <c r="D282" s="149" t="s">
        <v>350</v>
      </c>
      <c r="E282" s="149" t="s">
        <v>350</v>
      </c>
      <c r="F282" s="149" t="s">
        <v>350</v>
      </c>
      <c r="G282" s="149" t="s">
        <v>646</v>
      </c>
      <c r="H282" s="149">
        <v>51</v>
      </c>
      <c r="I282" s="149" t="s">
        <v>207</v>
      </c>
      <c r="J282" s="150">
        <v>710</v>
      </c>
      <c r="K282" s="149" t="s">
        <v>350</v>
      </c>
      <c r="L282" s="149" t="s">
        <v>647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50">
        <v>5210</v>
      </c>
      <c r="R282" s="149" t="s">
        <v>350</v>
      </c>
      <c r="S282" s="149" t="s">
        <v>350</v>
      </c>
      <c r="T282" s="149" t="s">
        <v>350</v>
      </c>
      <c r="U282" s="149" t="s">
        <v>350</v>
      </c>
      <c r="V282" s="149" t="s">
        <v>350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49" t="s">
        <v>350</v>
      </c>
      <c r="AE282" s="149" t="s">
        <v>350</v>
      </c>
      <c r="AF282" s="149" t="s">
        <v>516</v>
      </c>
    </row>
    <row r="283" spans="1:32">
      <c r="A283" s="149" t="s">
        <v>946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350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350</v>
      </c>
      <c r="L283" s="149" t="s">
        <v>647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50">
        <v>5082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49" t="s">
        <v>350</v>
      </c>
      <c r="W283" s="149" t="s">
        <v>350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49" t="s">
        <v>350</v>
      </c>
      <c r="AE283" s="149" t="s">
        <v>350</v>
      </c>
      <c r="AF283" s="149" t="s">
        <v>516</v>
      </c>
    </row>
    <row r="284" spans="1:32">
      <c r="A284" s="149" t="s">
        <v>947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350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350</v>
      </c>
      <c r="L284" s="149" t="s">
        <v>647</v>
      </c>
      <c r="M284" s="149" t="s">
        <v>350</v>
      </c>
      <c r="N284" s="149" t="s">
        <v>350</v>
      </c>
      <c r="O284" s="149" t="s">
        <v>350</v>
      </c>
      <c r="P284" s="149" t="s">
        <v>350</v>
      </c>
      <c r="Q284" s="150">
        <v>2390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49" t="s">
        <v>350</v>
      </c>
      <c r="X284" s="149" t="s">
        <v>350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49" t="s">
        <v>350</v>
      </c>
      <c r="AE284" s="149" t="s">
        <v>350</v>
      </c>
      <c r="AF284" s="149" t="s">
        <v>517</v>
      </c>
    </row>
    <row r="285" spans="1:32">
      <c r="A285" s="149" t="s">
        <v>948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350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350</v>
      </c>
      <c r="L285" s="149" t="s">
        <v>647</v>
      </c>
      <c r="M285" s="149" t="s">
        <v>350</v>
      </c>
      <c r="N285" s="149" t="s">
        <v>350</v>
      </c>
      <c r="O285" s="149" t="s">
        <v>350</v>
      </c>
      <c r="P285" s="149" t="s">
        <v>350</v>
      </c>
      <c r="Q285" s="150">
        <v>2160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49" t="s">
        <v>350</v>
      </c>
      <c r="AE285" s="149" t="s">
        <v>350</v>
      </c>
      <c r="AF285" s="149" t="s">
        <v>516</v>
      </c>
    </row>
    <row r="286" spans="1:32">
      <c r="A286" s="149" t="s">
        <v>949</v>
      </c>
      <c r="B286" s="149" t="s">
        <v>574</v>
      </c>
      <c r="C286" s="149" t="s">
        <v>669</v>
      </c>
      <c r="D286" s="149" t="s">
        <v>350</v>
      </c>
      <c r="E286" s="149" t="s">
        <v>350</v>
      </c>
      <c r="F286" s="149" t="s">
        <v>350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350</v>
      </c>
      <c r="L286" s="149" t="s">
        <v>647</v>
      </c>
      <c r="M286" s="149" t="s">
        <v>350</v>
      </c>
      <c r="N286" s="149" t="s">
        <v>350</v>
      </c>
      <c r="O286" s="149" t="s">
        <v>350</v>
      </c>
      <c r="P286" s="149" t="s">
        <v>350</v>
      </c>
      <c r="Q286" s="150">
        <v>2061.25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49" t="s">
        <v>350</v>
      </c>
      <c r="AE286" s="149" t="s">
        <v>350</v>
      </c>
      <c r="AF286" s="149" t="s">
        <v>516</v>
      </c>
    </row>
    <row r="287" spans="1:32">
      <c r="A287" s="149" t="s">
        <v>950</v>
      </c>
      <c r="B287" s="149" t="s">
        <v>574</v>
      </c>
      <c r="C287" s="149" t="s">
        <v>884</v>
      </c>
      <c r="D287" s="149" t="s">
        <v>350</v>
      </c>
      <c r="E287" s="149" t="s">
        <v>350</v>
      </c>
      <c r="F287" s="149" t="s">
        <v>350</v>
      </c>
      <c r="G287" s="149" t="s">
        <v>951</v>
      </c>
      <c r="H287" s="149">
        <v>51</v>
      </c>
      <c r="I287" s="149" t="s">
        <v>206</v>
      </c>
      <c r="J287" s="150">
        <v>303.33333333333331</v>
      </c>
      <c r="K287" s="149" t="s">
        <v>350</v>
      </c>
      <c r="L287" s="149" t="s">
        <v>647</v>
      </c>
      <c r="M287" s="149" t="s">
        <v>350</v>
      </c>
      <c r="N287" s="149" t="s">
        <v>350</v>
      </c>
      <c r="O287" s="149" t="s">
        <v>350</v>
      </c>
      <c r="P287" s="149" t="s">
        <v>350</v>
      </c>
      <c r="Q287" s="150">
        <v>2035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49" t="s">
        <v>350</v>
      </c>
      <c r="AE287" s="149" t="s">
        <v>350</v>
      </c>
      <c r="AF287" s="149" t="s">
        <v>516</v>
      </c>
    </row>
    <row r="288" spans="1:32">
      <c r="A288" s="149" t="s">
        <v>952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350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350</v>
      </c>
      <c r="L288" s="149" t="s">
        <v>647</v>
      </c>
      <c r="M288" s="149" t="s">
        <v>350</v>
      </c>
      <c r="N288" s="149" t="s">
        <v>350</v>
      </c>
      <c r="O288" s="149" t="s">
        <v>350</v>
      </c>
      <c r="P288" s="149" t="s">
        <v>350</v>
      </c>
      <c r="Q288" s="150">
        <v>1870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49" t="s">
        <v>350</v>
      </c>
      <c r="AE288" s="149" t="s">
        <v>350</v>
      </c>
      <c r="AF288" s="149" t="s">
        <v>516</v>
      </c>
    </row>
    <row r="289" spans="1:32">
      <c r="A289" s="149" t="s">
        <v>953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350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350</v>
      </c>
      <c r="L289" s="149" t="s">
        <v>647</v>
      </c>
      <c r="M289" s="149" t="s">
        <v>350</v>
      </c>
      <c r="N289" s="149" t="s">
        <v>350</v>
      </c>
      <c r="O289" s="149" t="s">
        <v>350</v>
      </c>
      <c r="P289" s="149" t="s">
        <v>350</v>
      </c>
      <c r="Q289" s="150">
        <v>1735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49" t="s">
        <v>350</v>
      </c>
      <c r="AE289" s="149" t="s">
        <v>350</v>
      </c>
      <c r="AF289" s="149" t="s">
        <v>516</v>
      </c>
    </row>
    <row r="290" spans="1:32">
      <c r="A290" s="149" t="s">
        <v>954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350</v>
      </c>
      <c r="G290" s="149" t="s">
        <v>632</v>
      </c>
      <c r="H290" s="149">
        <v>35</v>
      </c>
      <c r="I290" s="149" t="s">
        <v>205</v>
      </c>
      <c r="J290" s="150">
        <v>335</v>
      </c>
      <c r="K290" s="149" t="s">
        <v>350</v>
      </c>
      <c r="L290" s="149" t="s">
        <v>647</v>
      </c>
      <c r="M290" s="149" t="s">
        <v>350</v>
      </c>
      <c r="N290" s="149" t="s">
        <v>350</v>
      </c>
      <c r="O290" s="149" t="s">
        <v>350</v>
      </c>
      <c r="P290" s="149" t="s">
        <v>350</v>
      </c>
      <c r="Q290" s="150">
        <v>1665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49" t="s">
        <v>350</v>
      </c>
      <c r="AE290" s="149" t="s">
        <v>350</v>
      </c>
      <c r="AF290" s="149" t="s">
        <v>517</v>
      </c>
    </row>
    <row r="291" spans="1:32">
      <c r="A291" s="149" t="s">
        <v>955</v>
      </c>
      <c r="B291" s="149" t="s">
        <v>574</v>
      </c>
      <c r="C291" s="149" t="s">
        <v>669</v>
      </c>
      <c r="D291" s="149" t="s">
        <v>350</v>
      </c>
      <c r="E291" s="149" t="s">
        <v>350</v>
      </c>
      <c r="F291" s="149" t="s">
        <v>350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350</v>
      </c>
      <c r="L291" s="149" t="s">
        <v>647</v>
      </c>
      <c r="M291" s="149" t="s">
        <v>350</v>
      </c>
      <c r="N291" s="149" t="s">
        <v>350</v>
      </c>
      <c r="O291" s="149" t="s">
        <v>350</v>
      </c>
      <c r="P291" s="149" t="s">
        <v>350</v>
      </c>
      <c r="Q291" s="150">
        <v>1655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49" t="s">
        <v>350</v>
      </c>
      <c r="AE291" s="149" t="s">
        <v>350</v>
      </c>
      <c r="AF291" s="149" t="s">
        <v>516</v>
      </c>
    </row>
    <row r="292" spans="1:32">
      <c r="A292" s="149" t="s">
        <v>956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350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350</v>
      </c>
      <c r="L292" s="149" t="s">
        <v>647</v>
      </c>
      <c r="M292" s="149" t="s">
        <v>350</v>
      </c>
      <c r="N292" s="149" t="s">
        <v>350</v>
      </c>
      <c r="O292" s="149" t="s">
        <v>350</v>
      </c>
      <c r="P292" s="149" t="s">
        <v>350</v>
      </c>
      <c r="Q292" s="150">
        <v>1580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49" t="s">
        <v>350</v>
      </c>
      <c r="AE292" s="149" t="s">
        <v>350</v>
      </c>
      <c r="AF292" s="149" t="s">
        <v>517</v>
      </c>
    </row>
    <row r="293" spans="1:32">
      <c r="A293" s="149" t="s">
        <v>957</v>
      </c>
      <c r="B293" s="149" t="s">
        <v>574</v>
      </c>
      <c r="C293" s="149" t="s">
        <v>884</v>
      </c>
      <c r="D293" s="149" t="s">
        <v>350</v>
      </c>
      <c r="E293" s="149" t="s">
        <v>350</v>
      </c>
      <c r="F293" s="149" t="s">
        <v>350</v>
      </c>
      <c r="G293" s="149" t="s">
        <v>646</v>
      </c>
      <c r="H293" s="149">
        <v>49</v>
      </c>
      <c r="I293" s="149" t="s">
        <v>205</v>
      </c>
      <c r="J293" s="150">
        <v>300</v>
      </c>
      <c r="K293" s="149" t="s">
        <v>350</v>
      </c>
      <c r="L293" s="149" t="s">
        <v>647</v>
      </c>
      <c r="M293" s="149" t="s">
        <v>350</v>
      </c>
      <c r="N293" s="149" t="s">
        <v>350</v>
      </c>
      <c r="O293" s="149" t="s">
        <v>350</v>
      </c>
      <c r="P293" s="149" t="s">
        <v>350</v>
      </c>
      <c r="Q293" s="150">
        <v>1545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49" t="s">
        <v>350</v>
      </c>
      <c r="AE293" s="149" t="s">
        <v>350</v>
      </c>
      <c r="AF293" s="149" t="s">
        <v>516</v>
      </c>
    </row>
    <row r="294" spans="1:32">
      <c r="A294" s="149" t="s">
        <v>958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350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350</v>
      </c>
      <c r="L294" s="149" t="s">
        <v>647</v>
      </c>
      <c r="M294" s="149" t="s">
        <v>350</v>
      </c>
      <c r="N294" s="149" t="s">
        <v>350</v>
      </c>
      <c r="O294" s="149" t="s">
        <v>350</v>
      </c>
      <c r="P294" s="149" t="s">
        <v>350</v>
      </c>
      <c r="Q294" s="150">
        <v>1185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49" t="s">
        <v>350</v>
      </c>
      <c r="AE294" s="149" t="s">
        <v>350</v>
      </c>
      <c r="AF294" s="149" t="s">
        <v>516</v>
      </c>
    </row>
    <row r="295" spans="1:32">
      <c r="A295" s="149" t="s">
        <v>959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350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350</v>
      </c>
      <c r="L295" s="149" t="s">
        <v>647</v>
      </c>
      <c r="M295" s="149" t="s">
        <v>350</v>
      </c>
      <c r="N295" s="149" t="s">
        <v>350</v>
      </c>
      <c r="O295" s="149" t="s">
        <v>350</v>
      </c>
      <c r="P295" s="149" t="s">
        <v>350</v>
      </c>
      <c r="Q295" s="150">
        <v>1125.75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49" t="s">
        <v>350</v>
      </c>
      <c r="AE295" s="149" t="s">
        <v>350</v>
      </c>
      <c r="AF295" s="149" t="s">
        <v>517</v>
      </c>
    </row>
    <row r="296" spans="1:32">
      <c r="A296" s="149" t="s">
        <v>960</v>
      </c>
      <c r="B296" s="149" t="s">
        <v>574</v>
      </c>
      <c r="C296" s="149" t="s">
        <v>884</v>
      </c>
      <c r="D296" s="149" t="s">
        <v>350</v>
      </c>
      <c r="E296" s="149" t="s">
        <v>350</v>
      </c>
      <c r="F296" s="149" t="s">
        <v>350</v>
      </c>
      <c r="G296" s="149" t="s">
        <v>584</v>
      </c>
      <c r="H296" s="149">
        <v>24</v>
      </c>
      <c r="I296" s="149" t="s">
        <v>201</v>
      </c>
      <c r="J296" s="150">
        <v>875</v>
      </c>
      <c r="K296" s="149" t="s">
        <v>350</v>
      </c>
      <c r="L296" s="149" t="s">
        <v>647</v>
      </c>
      <c r="M296" s="149" t="s">
        <v>350</v>
      </c>
      <c r="N296" s="149" t="s">
        <v>350</v>
      </c>
      <c r="O296" s="149" t="s">
        <v>350</v>
      </c>
      <c r="P296" s="149" t="s">
        <v>350</v>
      </c>
      <c r="Q296" s="150">
        <v>875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49" t="s">
        <v>350</v>
      </c>
      <c r="AE296" s="149" t="s">
        <v>350</v>
      </c>
      <c r="AF296" s="149" t="s">
        <v>516</v>
      </c>
    </row>
    <row r="297" spans="1:32">
      <c r="A297" s="149" t="s">
        <v>961</v>
      </c>
      <c r="B297" s="149" t="s">
        <v>574</v>
      </c>
      <c r="C297" s="149" t="s">
        <v>669</v>
      </c>
      <c r="D297" s="149" t="s">
        <v>350</v>
      </c>
      <c r="E297" s="149" t="s">
        <v>350</v>
      </c>
      <c r="F297" s="149" t="s">
        <v>350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350</v>
      </c>
      <c r="L297" s="149" t="s">
        <v>647</v>
      </c>
      <c r="M297" s="149" t="s">
        <v>350</v>
      </c>
      <c r="N297" s="149" t="s">
        <v>350</v>
      </c>
      <c r="O297" s="149" t="s">
        <v>350</v>
      </c>
      <c r="P297" s="149" t="s">
        <v>350</v>
      </c>
      <c r="Q297" s="150">
        <v>860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49" t="s">
        <v>350</v>
      </c>
      <c r="AE297" s="149" t="s">
        <v>350</v>
      </c>
      <c r="AF297" s="149" t="s">
        <v>516</v>
      </c>
    </row>
    <row r="298" spans="1:32">
      <c r="A298" s="149" t="s">
        <v>962</v>
      </c>
      <c r="B298" s="149" t="s">
        <v>574</v>
      </c>
      <c r="C298" s="149" t="s">
        <v>884</v>
      </c>
      <c r="D298" s="149" t="s">
        <v>350</v>
      </c>
      <c r="E298" s="149" t="s">
        <v>350</v>
      </c>
      <c r="F298" s="149" t="s">
        <v>350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350</v>
      </c>
      <c r="L298" s="149" t="s">
        <v>647</v>
      </c>
      <c r="M298" s="149" t="s">
        <v>350</v>
      </c>
      <c r="N298" s="149" t="s">
        <v>350</v>
      </c>
      <c r="O298" s="149" t="s">
        <v>350</v>
      </c>
      <c r="P298" s="149" t="s">
        <v>350</v>
      </c>
      <c r="Q298" s="150">
        <v>800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49" t="s">
        <v>350</v>
      </c>
      <c r="AE298" s="149" t="s">
        <v>350</v>
      </c>
      <c r="AF298" s="149" t="s">
        <v>517</v>
      </c>
    </row>
    <row r="299" spans="1:32">
      <c r="A299" s="149" t="s">
        <v>963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350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350</v>
      </c>
      <c r="L299" s="149" t="s">
        <v>647</v>
      </c>
      <c r="M299" s="149" t="s">
        <v>350</v>
      </c>
      <c r="N299" s="149" t="s">
        <v>350</v>
      </c>
      <c r="O299" s="149" t="s">
        <v>350</v>
      </c>
      <c r="P299" s="149" t="s">
        <v>350</v>
      </c>
      <c r="Q299" s="150">
        <v>790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49" t="s">
        <v>350</v>
      </c>
      <c r="AE299" s="149" t="s">
        <v>350</v>
      </c>
      <c r="AF299" s="149" t="s">
        <v>516</v>
      </c>
    </row>
    <row r="300" spans="1:32">
      <c r="A300" s="149" t="s">
        <v>964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350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350</v>
      </c>
      <c r="L300" s="149" t="s">
        <v>647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50">
        <v>760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49" t="s">
        <v>350</v>
      </c>
      <c r="AE300" s="149" t="s">
        <v>350</v>
      </c>
      <c r="AF300" s="149" t="s">
        <v>517</v>
      </c>
    </row>
    <row r="301" spans="1:32">
      <c r="A301" s="149" t="s">
        <v>965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350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350</v>
      </c>
      <c r="L301" s="149" t="s">
        <v>647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50">
        <v>660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49" t="s">
        <v>350</v>
      </c>
      <c r="AE301" s="149" t="s">
        <v>350</v>
      </c>
      <c r="AF301" s="149" t="s">
        <v>517</v>
      </c>
    </row>
    <row r="302" spans="1:32">
      <c r="A302" s="149" t="s">
        <v>966</v>
      </c>
      <c r="B302" s="149" t="s">
        <v>574</v>
      </c>
      <c r="C302" s="149" t="s">
        <v>669</v>
      </c>
      <c r="D302" s="149" t="s">
        <v>350</v>
      </c>
      <c r="E302" s="149" t="s">
        <v>350</v>
      </c>
      <c r="F302" s="149" t="s">
        <v>350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350</v>
      </c>
      <c r="L302" s="149" t="s">
        <v>647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50">
        <v>561.25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49" t="s">
        <v>350</v>
      </c>
      <c r="AE302" s="149" t="s">
        <v>350</v>
      </c>
      <c r="AF302" s="149" t="s">
        <v>517</v>
      </c>
    </row>
    <row r="303" spans="1:32">
      <c r="A303" s="149" t="s">
        <v>967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350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350</v>
      </c>
      <c r="L303" s="149" t="s">
        <v>647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50">
        <v>510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49" t="s">
        <v>350</v>
      </c>
      <c r="AE303" s="149" t="s">
        <v>350</v>
      </c>
      <c r="AF303" s="149" t="s">
        <v>517</v>
      </c>
    </row>
    <row r="304" spans="1:32">
      <c r="A304" s="149" t="s">
        <v>968</v>
      </c>
      <c r="B304" s="149" t="s">
        <v>574</v>
      </c>
      <c r="C304" s="149" t="s">
        <v>669</v>
      </c>
      <c r="D304" s="149" t="s">
        <v>350</v>
      </c>
      <c r="E304" s="149" t="s">
        <v>350</v>
      </c>
      <c r="F304" s="149" t="s">
        <v>350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350</v>
      </c>
      <c r="L304" s="149" t="s">
        <v>647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50">
        <v>375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49" t="s">
        <v>350</v>
      </c>
      <c r="AE304" s="149" t="s">
        <v>350</v>
      </c>
      <c r="AF304" s="149" t="s">
        <v>517</v>
      </c>
    </row>
    <row r="305" spans="1:32">
      <c r="A305" s="149" t="s">
        <v>969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350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350</v>
      </c>
      <c r="L305" s="149" t="s">
        <v>647</v>
      </c>
      <c r="M305" s="149" t="s">
        <v>350</v>
      </c>
      <c r="N305" s="149" t="s">
        <v>350</v>
      </c>
      <c r="O305" s="149" t="s">
        <v>350</v>
      </c>
      <c r="P305" s="149" t="s">
        <v>350</v>
      </c>
      <c r="Q305" s="150">
        <v>360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49" t="s">
        <v>350</v>
      </c>
      <c r="AE305" s="149" t="s">
        <v>350</v>
      </c>
      <c r="AF305" s="149" t="s">
        <v>517</v>
      </c>
    </row>
    <row r="306" spans="1:32">
      <c r="A306" s="149" t="s">
        <v>970</v>
      </c>
      <c r="B306" s="149" t="s">
        <v>574</v>
      </c>
      <c r="C306" s="149" t="s">
        <v>884</v>
      </c>
      <c r="D306" s="149" t="s">
        <v>350</v>
      </c>
      <c r="E306" s="149" t="s">
        <v>350</v>
      </c>
      <c r="F306" s="149" t="s">
        <v>350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350</v>
      </c>
      <c r="L306" s="149" t="s">
        <v>647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50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49" t="s">
        <v>350</v>
      </c>
      <c r="AE306" s="149" t="s">
        <v>350</v>
      </c>
      <c r="AF306" s="149" t="s">
        <v>517</v>
      </c>
    </row>
    <row r="307" spans="1:32">
      <c r="A307" s="149" t="s">
        <v>971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350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350</v>
      </c>
      <c r="L307" s="149" t="s">
        <v>647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50">
        <v>229.5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49" t="s">
        <v>350</v>
      </c>
      <c r="AE307" s="149" t="s">
        <v>350</v>
      </c>
      <c r="AF307" s="149" t="s">
        <v>516</v>
      </c>
    </row>
    <row r="308" spans="1:32">
      <c r="A308" s="149" t="s">
        <v>972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350</v>
      </c>
      <c r="G308" s="149" t="s">
        <v>600</v>
      </c>
      <c r="H308" s="149">
        <v>13</v>
      </c>
      <c r="I308" s="149" t="s">
        <v>200</v>
      </c>
      <c r="J308" s="150">
        <v>210</v>
      </c>
      <c r="K308" s="149" t="s">
        <v>350</v>
      </c>
      <c r="L308" s="149" t="s">
        <v>647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50">
        <v>210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49" t="s">
        <v>350</v>
      </c>
      <c r="AE308" s="149" t="s">
        <v>350</v>
      </c>
      <c r="AF308" s="149" t="s">
        <v>516</v>
      </c>
    </row>
    <row r="309" spans="1:32">
      <c r="A309" s="149" t="s">
        <v>973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350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350</v>
      </c>
      <c r="L309" s="149" t="s">
        <v>647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50">
        <v>85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49" t="s">
        <v>350</v>
      </c>
      <c r="AE309" s="149" t="s">
        <v>350</v>
      </c>
      <c r="AF309" s="149" t="s">
        <v>517</v>
      </c>
    </row>
    <row r="310" spans="1:32">
      <c r="A310" s="149" t="s">
        <v>974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350</v>
      </c>
      <c r="G310" s="149" t="s">
        <v>820</v>
      </c>
      <c r="H310" s="149">
        <v>39</v>
      </c>
      <c r="I310" s="149" t="s">
        <v>200</v>
      </c>
      <c r="J310" s="150">
        <v>15</v>
      </c>
      <c r="K310" s="149" t="s">
        <v>350</v>
      </c>
      <c r="L310" s="149" t="s">
        <v>647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50">
        <v>15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49" t="s">
        <v>350</v>
      </c>
      <c r="AE310" s="149" t="s">
        <v>350</v>
      </c>
      <c r="AF310" s="149" t="s">
        <v>516</v>
      </c>
    </row>
    <row r="312" spans="1:32">
      <c r="A312" s="149" t="s">
        <v>461</v>
      </c>
      <c r="B312" s="149" t="s">
        <v>975</v>
      </c>
      <c r="C312" s="149" t="s">
        <v>350</v>
      </c>
      <c r="D312" s="149" t="s">
        <v>350</v>
      </c>
      <c r="E312" s="149" t="s">
        <v>350</v>
      </c>
      <c r="F312" s="149" t="s">
        <v>350</v>
      </c>
      <c r="G312" s="149" t="s">
        <v>350</v>
      </c>
      <c r="H312" s="149" t="s">
        <v>350</v>
      </c>
      <c r="I312" s="149" t="s">
        <v>350</v>
      </c>
      <c r="J312" s="150">
        <v>325078.2983333334</v>
      </c>
      <c r="K312" s="149">
        <v>4211</v>
      </c>
      <c r="L312" s="149" t="s">
        <v>350</v>
      </c>
      <c r="M312" s="149" t="s">
        <v>350</v>
      </c>
      <c r="N312" s="149" t="s">
        <v>350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49" t="s">
        <v>350</v>
      </c>
      <c r="AE312" s="149" t="s">
        <v>350</v>
      </c>
      <c r="AF312" s="149" t="s">
        <v>350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5" customWidth="1"/>
    <col min="2" max="3" width="24" style="175" customWidth="1"/>
    <col min="4" max="16384" width="9.140625" style="175"/>
  </cols>
  <sheetData>
    <row r="2" spans="2:7" ht="16.5">
      <c r="B2" s="37" t="str">
        <f>+'Tech Stack'!B2</f>
        <v>Keystone Bookkeepers</v>
      </c>
    </row>
    <row r="3" spans="2:7">
      <c r="B3" s="38" t="s">
        <v>1310</v>
      </c>
      <c r="C3" s="176"/>
      <c r="D3" s="176"/>
      <c r="E3" s="176"/>
      <c r="F3" s="176"/>
      <c r="G3" s="176"/>
    </row>
    <row r="5" spans="2:7">
      <c r="B5" s="74" t="s">
        <v>116</v>
      </c>
      <c r="C5" s="74"/>
    </row>
    <row r="6" spans="2:7">
      <c r="B6" s="181" t="s">
        <v>1311</v>
      </c>
      <c r="C6" s="181" t="s">
        <v>1312</v>
      </c>
    </row>
    <row r="7" spans="2:7">
      <c r="B7" s="175" t="s">
        <v>510</v>
      </c>
      <c r="C7" s="175" t="s">
        <v>1313</v>
      </c>
    </row>
    <row r="8" spans="2:7">
      <c r="B8" s="175" t="s">
        <v>644</v>
      </c>
      <c r="C8" s="175" t="s">
        <v>1314</v>
      </c>
    </row>
    <row r="9" spans="2:7">
      <c r="B9" s="175" t="s">
        <v>669</v>
      </c>
      <c r="C9" s="175" t="s">
        <v>1315</v>
      </c>
    </row>
    <row r="10" spans="2:7">
      <c r="B10" s="175" t="s">
        <v>690</v>
      </c>
      <c r="C10" s="175" t="s">
        <v>1190</v>
      </c>
    </row>
    <row r="11" spans="2:7">
      <c r="B11" s="175" t="s">
        <v>740</v>
      </c>
      <c r="C11" s="175" t="s">
        <v>1316</v>
      </c>
    </row>
    <row r="12" spans="2:7">
      <c r="B12" s="175" t="s">
        <v>884</v>
      </c>
      <c r="C12" s="175" t="s">
        <v>1314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9" customWidth="1"/>
    <col min="2" max="2" width="120.28515625" style="149" customWidth="1"/>
    <col min="3" max="16384" width="9" style="149"/>
  </cols>
  <sheetData>
    <row r="1" spans="1:2">
      <c r="A1" s="149" t="s">
        <v>1016</v>
      </c>
    </row>
    <row r="2" spans="1:2">
      <c r="A2" s="149" t="s">
        <v>1017</v>
      </c>
    </row>
    <row r="4" spans="1:2">
      <c r="A4" s="149" t="s">
        <v>1018</v>
      </c>
    </row>
    <row r="5" spans="1:2">
      <c r="A5" s="149" t="s">
        <v>1019</v>
      </c>
      <c r="B5" s="149" t="s">
        <v>1020</v>
      </c>
    </row>
    <row r="6" spans="1:2">
      <c r="A6" s="149" t="s">
        <v>1021</v>
      </c>
      <c r="B6" s="149" t="s">
        <v>1022</v>
      </c>
    </row>
    <row r="7" spans="1:2">
      <c r="A7" s="149" t="s">
        <v>1023</v>
      </c>
      <c r="B7" s="149" t="s">
        <v>1024</v>
      </c>
    </row>
    <row r="9" spans="1:2">
      <c r="A9" s="149" t="s">
        <v>1025</v>
      </c>
    </row>
    <row r="10" spans="1:2">
      <c r="A10" s="149" t="s">
        <v>1026</v>
      </c>
    </row>
    <row r="11" spans="1:2">
      <c r="A11" s="149" t="s">
        <v>1027</v>
      </c>
    </row>
    <row r="12" spans="1:2">
      <c r="A12" s="149" t="s">
        <v>1028</v>
      </c>
    </row>
    <row r="13" spans="1:2">
      <c r="A13" s="149" t="s">
        <v>350</v>
      </c>
    </row>
    <row r="14" spans="1:2">
      <c r="A14" s="149" t="s">
        <v>1029</v>
      </c>
    </row>
    <row r="15" spans="1:2">
      <c r="A15" s="149" t="s">
        <v>1030</v>
      </c>
    </row>
    <row r="17" spans="1:2">
      <c r="A17" s="149" t="s">
        <v>1031</v>
      </c>
    </row>
    <row r="18" spans="1:2">
      <c r="A18" s="149" t="s">
        <v>1032</v>
      </c>
    </row>
    <row r="19" spans="1:2">
      <c r="A19" s="149" t="s">
        <v>1033</v>
      </c>
    </row>
    <row r="20" spans="1:2">
      <c r="A20" s="149" t="s">
        <v>1034</v>
      </c>
    </row>
    <row r="21" spans="1:2">
      <c r="A21" s="149" t="s">
        <v>1035</v>
      </c>
    </row>
    <row r="22" spans="1:2">
      <c r="A22" s="149" t="s">
        <v>1036</v>
      </c>
    </row>
    <row r="23" spans="1:2">
      <c r="A23" s="149" t="s">
        <v>1037</v>
      </c>
    </row>
    <row r="25" spans="1:2">
      <c r="A25" s="149" t="s">
        <v>1038</v>
      </c>
    </row>
    <row r="26" spans="1:2">
      <c r="A26" s="149" t="s">
        <v>1039</v>
      </c>
      <c r="B26" s="151">
        <v>1874906.59</v>
      </c>
    </row>
    <row r="27" spans="1:2">
      <c r="A27" s="149" t="s">
        <v>1040</v>
      </c>
      <c r="B27" s="151">
        <v>1667598.3199999998</v>
      </c>
    </row>
    <row r="28" spans="1:2">
      <c r="A28" s="149" t="s">
        <v>1041</v>
      </c>
      <c r="B28" s="151">
        <v>3542504.9099999992</v>
      </c>
    </row>
    <row r="29" spans="1:2">
      <c r="A29" s="149" t="s">
        <v>1042</v>
      </c>
      <c r="B29" s="151">
        <v>2561315.7599999998</v>
      </c>
    </row>
    <row r="30" spans="1:2">
      <c r="A30" s="149" t="s">
        <v>1043</v>
      </c>
      <c r="B30" s="151">
        <v>251179.65</v>
      </c>
    </row>
    <row r="31" spans="1:2">
      <c r="A31" s="149" t="s">
        <v>1044</v>
      </c>
      <c r="B31" s="151">
        <v>3014155.8</v>
      </c>
    </row>
    <row r="32" spans="1:2">
      <c r="A32" s="149" t="s">
        <v>1045</v>
      </c>
      <c r="B32" s="151">
        <v>0.69956865095787091</v>
      </c>
    </row>
    <row r="33" spans="1:2">
      <c r="A33" s="149" t="s">
        <v>1046</v>
      </c>
      <c r="B33" s="151">
        <v>195</v>
      </c>
    </row>
    <row r="34" spans="1:2">
      <c r="A34" s="149" t="s">
        <v>1047</v>
      </c>
      <c r="B34" s="151">
        <v>307</v>
      </c>
    </row>
    <row r="36" spans="1:2">
      <c r="A36" s="149" t="s">
        <v>1048</v>
      </c>
    </row>
    <row r="37" spans="1:2">
      <c r="A37" s="149" t="s">
        <v>1049</v>
      </c>
    </row>
    <row r="38" spans="1:2">
      <c r="A38" s="149" t="s">
        <v>1050</v>
      </c>
    </row>
    <row r="39" spans="1:2">
      <c r="A39" s="149" t="s">
        <v>1051</v>
      </c>
    </row>
    <row r="40" spans="1:2">
      <c r="A40" s="149" t="s">
        <v>1052</v>
      </c>
    </row>
    <row r="41" spans="1:2">
      <c r="A41" s="149" t="s">
        <v>1053</v>
      </c>
    </row>
    <row r="43" spans="1:2">
      <c r="A43" s="149" t="s">
        <v>1054</v>
      </c>
    </row>
    <row r="44" spans="1:2">
      <c r="A44" s="149" t="s">
        <v>1055</v>
      </c>
    </row>
    <row r="45" spans="1:2">
      <c r="A45" s="149" t="s">
        <v>1056</v>
      </c>
    </row>
    <row r="46" spans="1:2">
      <c r="A46" s="149" t="s">
        <v>1057</v>
      </c>
    </row>
    <row r="47" spans="1:2">
      <c r="A47" s="149" t="s">
        <v>1058</v>
      </c>
    </row>
    <row r="48" spans="1:2">
      <c r="A48" s="149" t="s">
        <v>1059</v>
      </c>
    </row>
    <row r="49" spans="1:1">
      <c r="A49" s="149" t="s">
        <v>1060</v>
      </c>
    </row>
    <row r="50" spans="1:1">
      <c r="A50" s="149" t="s">
        <v>1061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workbookViewId="0"/>
  </sheetViews>
  <sheetFormatPr defaultColWidth="9" defaultRowHeight="15.75"/>
  <cols>
    <col min="1" max="1" width="43.5703125" style="149" customWidth="1"/>
    <col min="2" max="3" width="15.85546875" style="149" customWidth="1"/>
    <col min="4" max="4" width="13.7109375" style="149" customWidth="1"/>
    <col min="5" max="5" width="15.85546875" style="149" customWidth="1"/>
    <col min="6" max="6" width="14.7109375" style="149" customWidth="1"/>
    <col min="7" max="7" width="18" style="149" customWidth="1"/>
    <col min="8" max="8" width="20" style="149" customWidth="1"/>
    <col min="9" max="10" width="14.7109375" style="149" customWidth="1"/>
    <col min="11" max="11" width="13.7109375" style="149" customWidth="1"/>
    <col min="12" max="16384" width="9" style="149"/>
  </cols>
  <sheetData>
    <row r="1" spans="1:2">
      <c r="A1" s="149" t="s">
        <v>1062</v>
      </c>
    </row>
    <row r="2" spans="1:2">
      <c r="A2" s="149" t="s">
        <v>1063</v>
      </c>
    </row>
    <row r="4" spans="1:2">
      <c r="A4" s="149" t="s">
        <v>1064</v>
      </c>
      <c r="B4" s="149" t="s">
        <v>1065</v>
      </c>
    </row>
    <row r="5" spans="1:2">
      <c r="A5" s="149" t="s">
        <v>4</v>
      </c>
      <c r="B5" s="150">
        <v>1874906.59</v>
      </c>
    </row>
    <row r="6" spans="1:2">
      <c r="A6" s="149" t="s">
        <v>1066</v>
      </c>
      <c r="B6" s="150">
        <v>1667598.3199999998</v>
      </c>
    </row>
    <row r="7" spans="1:2">
      <c r="A7" s="149" t="s">
        <v>1067</v>
      </c>
      <c r="B7" s="150">
        <v>2561315.7599999998</v>
      </c>
    </row>
    <row r="8" spans="1:2">
      <c r="A8" s="149" t="s">
        <v>1068</v>
      </c>
      <c r="B8" s="150">
        <v>251179.65</v>
      </c>
    </row>
    <row r="9" spans="1:2">
      <c r="A9" s="149" t="s">
        <v>1069</v>
      </c>
      <c r="B9" s="150">
        <v>3014155.8</v>
      </c>
    </row>
    <row r="11" spans="1:2">
      <c r="A11" s="149" t="s">
        <v>1070</v>
      </c>
      <c r="B11" s="149" t="s">
        <v>1071</v>
      </c>
    </row>
    <row r="12" spans="1:2">
      <c r="A12" s="149" t="s">
        <v>1072</v>
      </c>
      <c r="B12" s="174">
        <v>0.62418442297757926</v>
      </c>
    </row>
    <row r="13" spans="1:2">
      <c r="A13" s="149" t="s">
        <v>1073</v>
      </c>
      <c r="B13" s="174">
        <v>0.69956865095787091</v>
      </c>
    </row>
    <row r="14" spans="1:2">
      <c r="A14" s="149" t="s">
        <v>1074</v>
      </c>
      <c r="B14" s="174">
        <v>0.91686562499880764</v>
      </c>
    </row>
    <row r="16" spans="1:2">
      <c r="A16" s="149" t="s">
        <v>1075</v>
      </c>
      <c r="B16" s="149" t="s">
        <v>1076</v>
      </c>
    </row>
    <row r="17" spans="1:5">
      <c r="A17" s="149" t="s">
        <v>1077</v>
      </c>
      <c r="B17" s="150">
        <v>195</v>
      </c>
    </row>
    <row r="18" spans="1:5">
      <c r="A18" s="149" t="s">
        <v>1078</v>
      </c>
      <c r="B18" s="150">
        <v>171</v>
      </c>
    </row>
    <row r="19" spans="1:5">
      <c r="A19" s="149" t="s">
        <v>1079</v>
      </c>
      <c r="B19" s="150">
        <v>156</v>
      </c>
    </row>
    <row r="20" spans="1:5">
      <c r="A20" s="149" t="s">
        <v>1080</v>
      </c>
      <c r="B20" s="150">
        <v>307</v>
      </c>
    </row>
    <row r="21" spans="1:5">
      <c r="A21" s="149" t="s">
        <v>1081</v>
      </c>
      <c r="B21" s="150">
        <v>1288.1007692307692</v>
      </c>
    </row>
    <row r="22" spans="1:5">
      <c r="A22" s="149" t="s">
        <v>1082</v>
      </c>
      <c r="B22" s="150">
        <v>5552.5</v>
      </c>
    </row>
    <row r="24" spans="1:5">
      <c r="A24" s="149" t="s">
        <v>1083</v>
      </c>
      <c r="B24" s="149" t="s">
        <v>1084</v>
      </c>
    </row>
    <row r="25" spans="1:5">
      <c r="A25" s="149" t="s">
        <v>1085</v>
      </c>
      <c r="B25" s="174">
        <v>3.814703033725135E-2</v>
      </c>
    </row>
    <row r="26" spans="1:5">
      <c r="A26" s="149" t="s">
        <v>1086</v>
      </c>
      <c r="B26" s="174">
        <v>0.12870712590313346</v>
      </c>
    </row>
    <row r="27" spans="1:5">
      <c r="A27" s="149" t="s">
        <v>1087</v>
      </c>
      <c r="B27" s="174">
        <v>0.20009113206721532</v>
      </c>
    </row>
    <row r="28" spans="1:5">
      <c r="A28" s="149" t="s">
        <v>1088</v>
      </c>
      <c r="B28" s="174">
        <v>0.3054273519169694</v>
      </c>
    </row>
    <row r="29" spans="1:5">
      <c r="A29" s="149" t="s">
        <v>1089</v>
      </c>
      <c r="B29" s="174">
        <v>0.53592261111921624</v>
      </c>
    </row>
    <row r="31" spans="1:5">
      <c r="A31" s="149" t="s">
        <v>1090</v>
      </c>
    </row>
    <row r="32" spans="1:5">
      <c r="A32" s="149" t="s">
        <v>1091</v>
      </c>
      <c r="B32" s="149" t="s">
        <v>1092</v>
      </c>
      <c r="C32" s="149" t="s">
        <v>1093</v>
      </c>
      <c r="D32" s="149" t="s">
        <v>1094</v>
      </c>
      <c r="E32" s="149" t="s">
        <v>487</v>
      </c>
    </row>
    <row r="33" spans="1:5">
      <c r="A33" s="149" t="s">
        <v>1095</v>
      </c>
      <c r="B33" s="150">
        <v>166</v>
      </c>
      <c r="C33" s="150">
        <v>2139558.5699999998</v>
      </c>
      <c r="D33" s="174">
        <v>0.8353357299452997</v>
      </c>
      <c r="E33" s="150">
        <v>4089</v>
      </c>
    </row>
    <row r="34" spans="1:5">
      <c r="A34" s="149" t="s">
        <v>1096</v>
      </c>
      <c r="B34" s="150">
        <v>40</v>
      </c>
      <c r="C34" s="150">
        <v>163299.41</v>
      </c>
      <c r="D34" s="174">
        <v>6.3756063407035768E-2</v>
      </c>
      <c r="E34" s="150">
        <v>78</v>
      </c>
    </row>
    <row r="35" spans="1:5">
      <c r="A35" s="149" t="s">
        <v>1097</v>
      </c>
      <c r="B35" s="150">
        <v>48</v>
      </c>
      <c r="C35" s="150">
        <v>132296.28</v>
      </c>
      <c r="D35" s="174">
        <v>5.1651687021985922E-2</v>
      </c>
      <c r="E35" s="150">
        <v>44</v>
      </c>
    </row>
    <row r="36" spans="1:5">
      <c r="A36" s="149" t="s">
        <v>1098</v>
      </c>
      <c r="B36" s="150">
        <v>23</v>
      </c>
      <c r="C36" s="150">
        <v>126161.5</v>
      </c>
      <c r="D36" s="174">
        <v>4.9256519625678646E-2</v>
      </c>
      <c r="E36" s="174">
        <v>0</v>
      </c>
    </row>
    <row r="38" spans="1:5">
      <c r="A38" s="149" t="s">
        <v>1099</v>
      </c>
    </row>
    <row r="39" spans="1:5">
      <c r="A39" s="149" t="s">
        <v>1100</v>
      </c>
      <c r="B39" s="149" t="s">
        <v>1092</v>
      </c>
      <c r="C39" s="149" t="s">
        <v>1093</v>
      </c>
      <c r="D39" s="149" t="s">
        <v>1094</v>
      </c>
      <c r="E39" s="149" t="s">
        <v>487</v>
      </c>
    </row>
    <row r="40" spans="1:5">
      <c r="A40" s="149" t="s">
        <v>512</v>
      </c>
      <c r="B40" s="150">
        <v>120</v>
      </c>
      <c r="C40" s="150">
        <v>1824632.02</v>
      </c>
      <c r="D40" s="174">
        <v>0.71238074137333229</v>
      </c>
      <c r="E40" s="150">
        <v>2798</v>
      </c>
    </row>
    <row r="41" spans="1:5">
      <c r="A41" s="149" t="s">
        <v>1097</v>
      </c>
      <c r="B41" s="150">
        <v>124</v>
      </c>
      <c r="C41" s="150">
        <v>495962.69</v>
      </c>
      <c r="D41" s="174">
        <v>0.19363590297824118</v>
      </c>
      <c r="E41" s="150">
        <v>587</v>
      </c>
    </row>
    <row r="42" spans="1:5">
      <c r="A42" s="149" t="s">
        <v>628</v>
      </c>
      <c r="B42" s="150">
        <v>17</v>
      </c>
      <c r="C42" s="150">
        <v>126501.9</v>
      </c>
      <c r="D42" s="174">
        <v>4.938942006900391E-2</v>
      </c>
      <c r="E42" s="150">
        <v>447</v>
      </c>
    </row>
    <row r="43" spans="1:5">
      <c r="A43" s="149" t="s">
        <v>619</v>
      </c>
      <c r="B43" s="150">
        <v>16</v>
      </c>
      <c r="C43" s="150">
        <v>114219.15</v>
      </c>
      <c r="D43" s="174">
        <v>4.4593935579422664E-2</v>
      </c>
      <c r="E43" s="150">
        <v>379</v>
      </c>
    </row>
    <row r="45" spans="1:5">
      <c r="A45" s="149" t="s">
        <v>1101</v>
      </c>
    </row>
    <row r="46" spans="1:5">
      <c r="A46" s="149" t="s">
        <v>499</v>
      </c>
      <c r="B46" s="149" t="s">
        <v>1092</v>
      </c>
      <c r="C46" s="149" t="s">
        <v>1093</v>
      </c>
      <c r="D46" s="149" t="s">
        <v>1094</v>
      </c>
      <c r="E46" s="149" t="s">
        <v>487</v>
      </c>
    </row>
    <row r="47" spans="1:5">
      <c r="A47" s="149" t="s">
        <v>526</v>
      </c>
      <c r="B47" s="150">
        <v>57</v>
      </c>
      <c r="C47" s="150">
        <v>735105.75</v>
      </c>
      <c r="D47" s="174">
        <v>0.28700317293171229</v>
      </c>
      <c r="E47" s="150">
        <v>1408</v>
      </c>
    </row>
    <row r="48" spans="1:5">
      <c r="A48" s="149" t="s">
        <v>1097</v>
      </c>
      <c r="B48" s="150">
        <v>106</v>
      </c>
      <c r="C48" s="150">
        <v>561495.37</v>
      </c>
      <c r="D48" s="174">
        <v>0.21922145592857323</v>
      </c>
      <c r="E48" s="150">
        <v>636</v>
      </c>
    </row>
    <row r="49" spans="1:5">
      <c r="A49" s="149" t="s">
        <v>542</v>
      </c>
      <c r="B49" s="150">
        <v>50</v>
      </c>
      <c r="C49" s="150">
        <v>490344.97000000003</v>
      </c>
      <c r="D49" s="174">
        <v>0.19144260838812005</v>
      </c>
      <c r="E49" s="150">
        <v>829</v>
      </c>
    </row>
    <row r="50" spans="1:5">
      <c r="A50" s="149" t="s">
        <v>552</v>
      </c>
      <c r="B50" s="150">
        <v>22</v>
      </c>
      <c r="C50" s="150">
        <v>308632.11</v>
      </c>
      <c r="D50" s="174">
        <v>0.12049748602647883</v>
      </c>
      <c r="E50" s="150">
        <v>573</v>
      </c>
    </row>
    <row r="51" spans="1:5">
      <c r="A51" s="149" t="s">
        <v>537</v>
      </c>
      <c r="B51" s="150">
        <v>29</v>
      </c>
      <c r="C51" s="150">
        <v>308417.90999999997</v>
      </c>
      <c r="D51" s="174">
        <v>0.12041385713411611</v>
      </c>
      <c r="E51" s="150">
        <v>486</v>
      </c>
    </row>
    <row r="52" spans="1:5">
      <c r="A52" s="149" t="s">
        <v>622</v>
      </c>
      <c r="B52" s="150">
        <v>8</v>
      </c>
      <c r="C52" s="150">
        <v>79463.75</v>
      </c>
      <c r="D52" s="174">
        <v>3.1024581678285541E-2</v>
      </c>
      <c r="E52" s="150">
        <v>152</v>
      </c>
    </row>
    <row r="53" spans="1:5">
      <c r="A53" s="149" t="s">
        <v>585</v>
      </c>
      <c r="B53" s="150">
        <v>1</v>
      </c>
      <c r="C53" s="150">
        <v>25309</v>
      </c>
      <c r="D53" s="174">
        <v>9.8812494715606655E-3</v>
      </c>
      <c r="E53" s="150">
        <v>26</v>
      </c>
    </row>
    <row r="54" spans="1:5">
      <c r="A54" s="149" t="s">
        <v>610</v>
      </c>
      <c r="B54" s="150">
        <v>1</v>
      </c>
      <c r="C54" s="150">
        <v>22143</v>
      </c>
      <c r="D54" s="174">
        <v>8.6451660298221111E-3</v>
      </c>
      <c r="E54" s="150">
        <v>22</v>
      </c>
    </row>
    <row r="55" spans="1:5">
      <c r="A55" s="149" t="s">
        <v>629</v>
      </c>
      <c r="B55" s="150">
        <v>1</v>
      </c>
      <c r="C55" s="150">
        <v>17818.900000000001</v>
      </c>
      <c r="D55" s="174">
        <v>6.9569321667704116E-3</v>
      </c>
      <c r="E55" s="150">
        <v>48</v>
      </c>
    </row>
    <row r="56" spans="1:5">
      <c r="A56" s="149" t="s">
        <v>730</v>
      </c>
      <c r="B56" s="150">
        <v>1</v>
      </c>
      <c r="C56" s="150">
        <v>7917</v>
      </c>
      <c r="D56" s="174">
        <v>3.0909894530145713E-3</v>
      </c>
      <c r="E56" s="150">
        <v>29</v>
      </c>
    </row>
    <row r="57" spans="1:5">
      <c r="A57" s="149" t="s">
        <v>817</v>
      </c>
      <c r="B57" s="150">
        <v>1</v>
      </c>
      <c r="C57" s="150">
        <v>4668</v>
      </c>
      <c r="D57" s="174">
        <v>1.8225007915462952E-3</v>
      </c>
      <c r="E57" s="150">
        <v>2</v>
      </c>
    </row>
    <row r="59" spans="1:5">
      <c r="A59" s="149" t="s">
        <v>1102</v>
      </c>
    </row>
    <row r="60" spans="1:5">
      <c r="A60" s="149" t="s">
        <v>1103</v>
      </c>
      <c r="B60" s="149" t="s">
        <v>1092</v>
      </c>
      <c r="C60" s="149" t="s">
        <v>1093</v>
      </c>
      <c r="D60" s="149" t="s">
        <v>1094</v>
      </c>
      <c r="E60" s="149" t="s">
        <v>487</v>
      </c>
    </row>
    <row r="61" spans="1:5">
      <c r="A61" s="149" t="s">
        <v>1097</v>
      </c>
      <c r="B61" s="150">
        <v>211</v>
      </c>
      <c r="C61" s="150">
        <v>1386201.09</v>
      </c>
      <c r="D61" s="174">
        <v>0.54120663748229159</v>
      </c>
      <c r="E61" s="150">
        <v>2019</v>
      </c>
    </row>
    <row r="62" spans="1:5">
      <c r="A62" s="149" t="s">
        <v>354</v>
      </c>
      <c r="B62" s="150">
        <v>52</v>
      </c>
      <c r="C62" s="150">
        <v>970538.91999999993</v>
      </c>
      <c r="D62" s="174">
        <v>0.37892201155237493</v>
      </c>
      <c r="E62" s="150">
        <v>1961</v>
      </c>
    </row>
    <row r="63" spans="1:5">
      <c r="A63" s="149" t="s">
        <v>366</v>
      </c>
      <c r="B63" s="150">
        <v>13</v>
      </c>
      <c r="C63" s="150">
        <v>199000.75</v>
      </c>
      <c r="D63" s="174">
        <v>7.769473530276487E-2</v>
      </c>
      <c r="E63" s="150">
        <v>231</v>
      </c>
    </row>
    <row r="64" spans="1:5">
      <c r="A64" s="149" t="s">
        <v>776</v>
      </c>
      <c r="B64" s="150">
        <v>1</v>
      </c>
      <c r="C64" s="150">
        <v>5575</v>
      </c>
      <c r="D64" s="174">
        <v>2.1766156625686794E-3</v>
      </c>
      <c r="E64" s="174">
        <v>0</v>
      </c>
    </row>
    <row r="66" spans="1:11">
      <c r="A66" s="149" t="s">
        <v>1104</v>
      </c>
    </row>
    <row r="67" spans="1:11">
      <c r="A67" s="149" t="s">
        <v>1105</v>
      </c>
      <c r="B67" s="149" t="s">
        <v>478</v>
      </c>
      <c r="C67" s="149" t="s">
        <v>1093</v>
      </c>
      <c r="D67" s="149" t="s">
        <v>1094</v>
      </c>
      <c r="E67" s="149" t="s">
        <v>4</v>
      </c>
      <c r="F67" s="149" t="s">
        <v>493</v>
      </c>
      <c r="G67" s="149" t="s">
        <v>1106</v>
      </c>
      <c r="H67" s="149" t="s">
        <v>1091</v>
      </c>
      <c r="I67" s="149" t="s">
        <v>1100</v>
      </c>
      <c r="J67" s="149" t="s">
        <v>1107</v>
      </c>
      <c r="K67" s="149" t="s">
        <v>1108</v>
      </c>
    </row>
    <row r="68" spans="1:11">
      <c r="A68" s="149">
        <v>1</v>
      </c>
      <c r="B68" s="149" t="s">
        <v>508</v>
      </c>
      <c r="C68" s="150">
        <v>97706.59</v>
      </c>
      <c r="D68" s="174">
        <v>3.814703033725135E-2</v>
      </c>
      <c r="E68" s="150">
        <v>61957.5</v>
      </c>
      <c r="F68" s="150">
        <v>66239.09</v>
      </c>
      <c r="G68" s="150">
        <v>206</v>
      </c>
      <c r="H68" s="149" t="s">
        <v>510</v>
      </c>
      <c r="I68" s="149" t="s">
        <v>512</v>
      </c>
      <c r="J68" s="149" t="s">
        <v>1109</v>
      </c>
      <c r="K68" s="149" t="s">
        <v>516</v>
      </c>
    </row>
    <row r="69" spans="1:11">
      <c r="A69" s="149">
        <v>2</v>
      </c>
      <c r="B69" s="149" t="s">
        <v>524</v>
      </c>
      <c r="C69" s="150">
        <v>84889</v>
      </c>
      <c r="D69" s="174">
        <v>3.3142731296823789E-2</v>
      </c>
      <c r="E69" s="150">
        <v>24345</v>
      </c>
      <c r="F69" s="150">
        <v>60544</v>
      </c>
      <c r="G69" s="150">
        <v>163</v>
      </c>
      <c r="H69" s="149" t="s">
        <v>510</v>
      </c>
      <c r="I69" s="149" t="s">
        <v>512</v>
      </c>
      <c r="J69" s="149" t="s">
        <v>209</v>
      </c>
      <c r="K69" s="149" t="s">
        <v>516</v>
      </c>
    </row>
    <row r="70" spans="1:11">
      <c r="A70" s="149">
        <v>3</v>
      </c>
      <c r="B70" s="149" t="s">
        <v>531</v>
      </c>
      <c r="C70" s="150">
        <v>50392</v>
      </c>
      <c r="D70" s="174">
        <v>1.9674263043616302E-2</v>
      </c>
      <c r="E70" s="150">
        <v>54535</v>
      </c>
      <c r="F70" s="150">
        <v>27242</v>
      </c>
      <c r="G70" s="150">
        <v>85</v>
      </c>
      <c r="H70" s="149" t="s">
        <v>510</v>
      </c>
      <c r="I70" s="149" t="s">
        <v>512</v>
      </c>
      <c r="J70" s="149" t="s">
        <v>1109</v>
      </c>
      <c r="K70" s="149" t="s">
        <v>516</v>
      </c>
    </row>
    <row r="71" spans="1:11">
      <c r="A71" s="149">
        <v>4</v>
      </c>
      <c r="B71" s="149" t="s">
        <v>536</v>
      </c>
      <c r="C71" s="150">
        <v>49344</v>
      </c>
      <c r="D71" s="174">
        <v>1.9265098341486802E-2</v>
      </c>
      <c r="E71" s="150">
        <v>44944</v>
      </c>
      <c r="F71" s="150">
        <v>28852</v>
      </c>
      <c r="G71" s="150">
        <v>99</v>
      </c>
      <c r="H71" s="149" t="s">
        <v>510</v>
      </c>
      <c r="I71" s="149" t="s">
        <v>512</v>
      </c>
      <c r="J71" s="149" t="s">
        <v>202</v>
      </c>
      <c r="K71" s="149" t="s">
        <v>516</v>
      </c>
    </row>
    <row r="72" spans="1:11">
      <c r="A72" s="149">
        <v>5</v>
      </c>
      <c r="B72" s="149" t="s">
        <v>540</v>
      </c>
      <c r="C72" s="150">
        <v>47328</v>
      </c>
      <c r="D72" s="174">
        <v>1.8478002883955239E-2</v>
      </c>
      <c r="E72" s="150">
        <v>42300</v>
      </c>
      <c r="F72" s="150">
        <v>28308</v>
      </c>
      <c r="G72" s="150">
        <v>73</v>
      </c>
      <c r="H72" s="149" t="s">
        <v>510</v>
      </c>
      <c r="I72" s="149" t="s">
        <v>512</v>
      </c>
      <c r="J72" s="149" t="s">
        <v>1109</v>
      </c>
      <c r="K72" s="149" t="s">
        <v>516</v>
      </c>
    </row>
    <row r="73" spans="1:11">
      <c r="A73" s="149">
        <v>6</v>
      </c>
      <c r="B73" s="149" t="s">
        <v>546</v>
      </c>
      <c r="C73" s="150">
        <v>45758</v>
      </c>
      <c r="D73" s="174">
        <v>1.786503667942917E-2</v>
      </c>
      <c r="E73" s="150">
        <v>42302</v>
      </c>
      <c r="F73" s="150">
        <v>27357</v>
      </c>
      <c r="G73" s="150">
        <v>54</v>
      </c>
      <c r="H73" s="149" t="s">
        <v>510</v>
      </c>
      <c r="I73" s="149" t="s">
        <v>512</v>
      </c>
      <c r="J73" s="149" t="s">
        <v>1109</v>
      </c>
      <c r="K73" s="149" t="s">
        <v>516</v>
      </c>
    </row>
    <row r="74" spans="1:11">
      <c r="A74" s="149">
        <v>7</v>
      </c>
      <c r="B74" s="149" t="s">
        <v>549</v>
      </c>
      <c r="C74" s="150">
        <v>38990</v>
      </c>
      <c r="D74" s="174">
        <v>1.5222644786287499E-2</v>
      </c>
      <c r="E74" s="150">
        <v>22145</v>
      </c>
      <c r="F74" s="150">
        <v>28490</v>
      </c>
      <c r="G74" s="150">
        <v>81</v>
      </c>
      <c r="H74" s="149" t="s">
        <v>510</v>
      </c>
      <c r="I74" s="149" t="s">
        <v>512</v>
      </c>
      <c r="J74" s="149" t="s">
        <v>202</v>
      </c>
      <c r="K74" s="149" t="s">
        <v>516</v>
      </c>
    </row>
    <row r="75" spans="1:11">
      <c r="A75" s="149">
        <v>8</v>
      </c>
      <c r="B75" s="149" t="s">
        <v>551</v>
      </c>
      <c r="C75" s="150">
        <v>33223</v>
      </c>
      <c r="D75" s="174">
        <v>1.2971067651572956E-2</v>
      </c>
      <c r="E75" s="150">
        <v>29267</v>
      </c>
      <c r="F75" s="150">
        <v>20296</v>
      </c>
      <c r="G75" s="150">
        <v>33</v>
      </c>
      <c r="H75" s="149" t="s">
        <v>510</v>
      </c>
      <c r="I75" s="149" t="s">
        <v>512</v>
      </c>
      <c r="J75" s="149" t="s">
        <v>1109</v>
      </c>
      <c r="K75" s="149" t="s">
        <v>516</v>
      </c>
    </row>
    <row r="76" spans="1:11">
      <c r="A76" s="149">
        <v>9</v>
      </c>
      <c r="B76" s="149" t="s">
        <v>554</v>
      </c>
      <c r="C76" s="150">
        <v>32640.98</v>
      </c>
      <c r="D76" s="174">
        <v>1.2743832880644127E-2</v>
      </c>
      <c r="E76" s="150">
        <v>31130</v>
      </c>
      <c r="F76" s="150">
        <v>18781.98</v>
      </c>
      <c r="G76" s="150">
        <v>36</v>
      </c>
      <c r="H76" s="149" t="s">
        <v>510</v>
      </c>
      <c r="I76" s="149" t="s">
        <v>512</v>
      </c>
      <c r="J76" s="149" t="s">
        <v>1109</v>
      </c>
      <c r="K76" s="149" t="s">
        <v>516</v>
      </c>
    </row>
    <row r="77" spans="1:11">
      <c r="A77" s="149">
        <v>10</v>
      </c>
      <c r="B77" s="149" t="s">
        <v>556</v>
      </c>
      <c r="C77" s="150">
        <v>32225</v>
      </c>
      <c r="D77" s="174">
        <v>1.2581424166148106E-2</v>
      </c>
      <c r="E77" s="150">
        <v>17918.75</v>
      </c>
      <c r="F77" s="150">
        <v>25020</v>
      </c>
      <c r="G77" s="150">
        <v>38</v>
      </c>
      <c r="H77" s="149" t="s">
        <v>510</v>
      </c>
      <c r="I77" s="149" t="s">
        <v>512</v>
      </c>
      <c r="J77" s="149" t="s">
        <v>1109</v>
      </c>
      <c r="K77" s="149" t="s">
        <v>516</v>
      </c>
    </row>
    <row r="78" spans="1:11">
      <c r="A78" s="149">
        <v>11</v>
      </c>
      <c r="B78" s="149" t="s">
        <v>559</v>
      </c>
      <c r="C78" s="150">
        <v>29627</v>
      </c>
      <c r="D78" s="174">
        <v>1.1567101746174396E-2</v>
      </c>
      <c r="E78" s="150">
        <v>23070</v>
      </c>
      <c r="F78" s="150">
        <v>19035</v>
      </c>
      <c r="G78" s="150">
        <v>61</v>
      </c>
      <c r="H78" s="149" t="s">
        <v>510</v>
      </c>
      <c r="I78" s="149" t="s">
        <v>512</v>
      </c>
      <c r="J78" s="149" t="s">
        <v>1109</v>
      </c>
      <c r="K78" s="149" t="s">
        <v>516</v>
      </c>
    </row>
    <row r="79" spans="1:11">
      <c r="A79" s="149">
        <v>12</v>
      </c>
      <c r="B79" s="149" t="s">
        <v>563</v>
      </c>
      <c r="C79" s="150">
        <v>28951.62</v>
      </c>
      <c r="D79" s="174">
        <v>1.1303416959414642E-2</v>
      </c>
      <c r="E79" s="150">
        <v>28526</v>
      </c>
      <c r="F79" s="150">
        <v>17372.62</v>
      </c>
      <c r="G79" s="150">
        <v>27</v>
      </c>
      <c r="H79" s="149" t="s">
        <v>510</v>
      </c>
      <c r="I79" s="149" t="s">
        <v>512</v>
      </c>
      <c r="J79" s="149" t="s">
        <v>1109</v>
      </c>
      <c r="K79" s="149" t="s">
        <v>516</v>
      </c>
    </row>
    <row r="80" spans="1:11">
      <c r="A80" s="149">
        <v>13</v>
      </c>
      <c r="B80" s="149" t="s">
        <v>564</v>
      </c>
      <c r="C80" s="150">
        <v>28873</v>
      </c>
      <c r="D80" s="174">
        <v>1.1272721798268248E-2</v>
      </c>
      <c r="E80" s="150">
        <v>32127.5</v>
      </c>
      <c r="F80" s="150">
        <v>17117</v>
      </c>
      <c r="G80" s="150">
        <v>21</v>
      </c>
      <c r="H80" s="149" t="s">
        <v>510</v>
      </c>
      <c r="I80" s="149" t="s">
        <v>512</v>
      </c>
      <c r="J80" s="149" t="s">
        <v>1109</v>
      </c>
      <c r="K80" s="149" t="s">
        <v>516</v>
      </c>
    </row>
    <row r="81" spans="1:11">
      <c r="A81" s="149">
        <v>14</v>
      </c>
      <c r="B81" s="149" t="s">
        <v>566</v>
      </c>
      <c r="C81" s="150">
        <v>27920</v>
      </c>
      <c r="D81" s="174">
        <v>1.0900647407877584E-2</v>
      </c>
      <c r="E81" s="150">
        <v>27160</v>
      </c>
      <c r="F81" s="150">
        <v>16295</v>
      </c>
      <c r="G81" s="150">
        <v>25</v>
      </c>
      <c r="H81" s="149" t="s">
        <v>510</v>
      </c>
      <c r="I81" s="149" t="s">
        <v>512</v>
      </c>
      <c r="J81" s="149" t="s">
        <v>1109</v>
      </c>
      <c r="K81" s="149" t="s">
        <v>516</v>
      </c>
    </row>
    <row r="82" spans="1:11">
      <c r="A82" s="149">
        <v>15</v>
      </c>
      <c r="B82" s="149" t="s">
        <v>571</v>
      </c>
      <c r="C82" s="150">
        <v>27140</v>
      </c>
      <c r="D82" s="174">
        <v>1.0596116427285016E-2</v>
      </c>
      <c r="E82" s="150">
        <v>16414</v>
      </c>
      <c r="F82" s="150">
        <v>17190</v>
      </c>
      <c r="G82" s="150">
        <v>60</v>
      </c>
      <c r="H82" s="149" t="s">
        <v>510</v>
      </c>
      <c r="I82" s="149" t="s">
        <v>512</v>
      </c>
      <c r="J82" s="149" t="s">
        <v>204</v>
      </c>
      <c r="K82" s="149" t="s">
        <v>516</v>
      </c>
    </row>
    <row r="83" spans="1:11">
      <c r="A83" s="149">
        <v>16</v>
      </c>
      <c r="B83" s="149" t="s">
        <v>573</v>
      </c>
      <c r="C83" s="150">
        <v>26019.5</v>
      </c>
      <c r="D83" s="174">
        <v>1.0158645960933767E-2</v>
      </c>
      <c r="E83" s="150">
        <v>14379.5</v>
      </c>
      <c r="F83" s="150">
        <v>11640</v>
      </c>
      <c r="G83" s="150">
        <v>73</v>
      </c>
      <c r="H83" s="149" t="s">
        <v>510</v>
      </c>
      <c r="I83" s="149" t="s">
        <v>512</v>
      </c>
      <c r="J83" s="149" t="s">
        <v>207</v>
      </c>
      <c r="K83" s="149" t="s">
        <v>517</v>
      </c>
    </row>
    <row r="84" spans="1:11">
      <c r="A84" s="149">
        <v>17</v>
      </c>
      <c r="B84" s="149" t="s">
        <v>579</v>
      </c>
      <c r="C84" s="150">
        <v>25552</v>
      </c>
      <c r="D84" s="174">
        <v>9.9761225847452718E-3</v>
      </c>
      <c r="E84" s="150">
        <v>13910</v>
      </c>
      <c r="F84" s="150">
        <v>15482</v>
      </c>
      <c r="G84" s="150">
        <v>42</v>
      </c>
      <c r="H84" s="149" t="s">
        <v>510</v>
      </c>
      <c r="I84" s="149" t="s">
        <v>512</v>
      </c>
      <c r="J84" s="149" t="s">
        <v>206</v>
      </c>
      <c r="K84" s="149" t="s">
        <v>516</v>
      </c>
    </row>
    <row r="85" spans="1:11">
      <c r="A85" s="149">
        <v>18</v>
      </c>
      <c r="B85" s="149" t="s">
        <v>581</v>
      </c>
      <c r="C85" s="150">
        <v>25527</v>
      </c>
      <c r="D85" s="174">
        <v>9.9663619763929474E-3</v>
      </c>
      <c r="E85" s="150">
        <v>14986</v>
      </c>
      <c r="F85" s="150">
        <v>17639</v>
      </c>
      <c r="G85" s="150">
        <v>47</v>
      </c>
      <c r="H85" s="149" t="s">
        <v>510</v>
      </c>
      <c r="I85" s="149" t="s">
        <v>512</v>
      </c>
      <c r="J85" s="149" t="s">
        <v>1109</v>
      </c>
      <c r="K85" s="149" t="s">
        <v>516</v>
      </c>
    </row>
    <row r="86" spans="1:11">
      <c r="A86" s="149">
        <v>19</v>
      </c>
      <c r="B86" s="149" t="s">
        <v>583</v>
      </c>
      <c r="C86" s="150">
        <v>25309</v>
      </c>
      <c r="D86" s="174">
        <v>9.8812494715606655E-3</v>
      </c>
      <c r="E86" s="150">
        <v>19847</v>
      </c>
      <c r="F86" s="150">
        <v>15569</v>
      </c>
      <c r="G86" s="150">
        <v>26</v>
      </c>
      <c r="H86" s="149" t="s">
        <v>510</v>
      </c>
      <c r="I86" s="149" t="s">
        <v>512</v>
      </c>
      <c r="J86" s="149" t="s">
        <v>1109</v>
      </c>
      <c r="K86" s="149" t="s">
        <v>516</v>
      </c>
    </row>
    <row r="87" spans="1:11">
      <c r="A87" s="149">
        <v>20</v>
      </c>
      <c r="B87" s="149" t="s">
        <v>587</v>
      </c>
      <c r="C87" s="150">
        <v>24880.2</v>
      </c>
      <c r="D87" s="174">
        <v>9.7138355171015704E-3</v>
      </c>
      <c r="E87" s="150">
        <v>21350</v>
      </c>
      <c r="F87" s="150">
        <v>14941.2</v>
      </c>
      <c r="G87" s="150">
        <v>26</v>
      </c>
      <c r="H87" s="149" t="s">
        <v>510</v>
      </c>
      <c r="I87" s="149" t="s">
        <v>512</v>
      </c>
      <c r="J87" s="149" t="s">
        <v>200</v>
      </c>
      <c r="K87" s="149" t="s">
        <v>516</v>
      </c>
    </row>
    <row r="88" spans="1:11">
      <c r="A88" s="149">
        <v>21</v>
      </c>
      <c r="B88" s="149" t="s">
        <v>589</v>
      </c>
      <c r="C88" s="150">
        <v>24265</v>
      </c>
      <c r="D88" s="174">
        <v>9.4736464667675348E-3</v>
      </c>
      <c r="E88" s="150">
        <v>19650</v>
      </c>
      <c r="F88" s="150">
        <v>15760</v>
      </c>
      <c r="G88" s="150">
        <v>34</v>
      </c>
      <c r="H88" s="149" t="s">
        <v>510</v>
      </c>
      <c r="I88" s="149" t="s">
        <v>512</v>
      </c>
      <c r="J88" s="149" t="s">
        <v>1109</v>
      </c>
      <c r="K88" s="149" t="s">
        <v>516</v>
      </c>
    </row>
    <row r="89" spans="1:11">
      <c r="A89" s="149">
        <v>22</v>
      </c>
      <c r="B89" s="149" t="s">
        <v>590</v>
      </c>
      <c r="C89" s="150">
        <v>24064</v>
      </c>
      <c r="D89" s="174">
        <v>9.3951711756148342E-3</v>
      </c>
      <c r="E89" s="150">
        <v>28169</v>
      </c>
      <c r="F89" s="150">
        <v>14427</v>
      </c>
      <c r="G89" s="150">
        <v>28</v>
      </c>
      <c r="H89" s="149" t="s">
        <v>510</v>
      </c>
      <c r="I89" s="149" t="s">
        <v>512</v>
      </c>
      <c r="J89" s="149" t="s">
        <v>1109</v>
      </c>
      <c r="K89" s="149" t="s">
        <v>516</v>
      </c>
    </row>
    <row r="90" spans="1:11">
      <c r="A90" s="149">
        <v>23</v>
      </c>
      <c r="B90" s="149" t="s">
        <v>594</v>
      </c>
      <c r="C90" s="150">
        <v>23603</v>
      </c>
      <c r="D90" s="174">
        <v>9.2151855575979442E-3</v>
      </c>
      <c r="E90" s="150">
        <v>19729</v>
      </c>
      <c r="F90" s="150">
        <v>14773</v>
      </c>
      <c r="G90" s="150">
        <v>24</v>
      </c>
      <c r="H90" s="149" t="s">
        <v>510</v>
      </c>
      <c r="I90" s="149" t="s">
        <v>512</v>
      </c>
      <c r="J90" s="149" t="s">
        <v>1109</v>
      </c>
      <c r="K90" s="149" t="s">
        <v>516</v>
      </c>
    </row>
    <row r="91" spans="1:11">
      <c r="A91" s="149">
        <v>24</v>
      </c>
      <c r="B91" s="149" t="s">
        <v>597</v>
      </c>
      <c r="C91" s="150">
        <v>23175</v>
      </c>
      <c r="D91" s="174">
        <v>9.0480839426061253E-3</v>
      </c>
      <c r="E91" s="150">
        <v>13703</v>
      </c>
      <c r="F91" s="150">
        <v>15292</v>
      </c>
      <c r="G91" s="150">
        <v>30</v>
      </c>
      <c r="H91" s="149" t="s">
        <v>510</v>
      </c>
      <c r="I91" s="149" t="s">
        <v>512</v>
      </c>
      <c r="J91" s="149" t="s">
        <v>204</v>
      </c>
      <c r="K91" s="149" t="s">
        <v>516</v>
      </c>
    </row>
    <row r="92" spans="1:11">
      <c r="A92" s="149">
        <v>25</v>
      </c>
      <c r="B92" s="149" t="s">
        <v>598</v>
      </c>
      <c r="C92" s="150">
        <v>22977</v>
      </c>
      <c r="D92" s="174">
        <v>8.9707799244557029E-3</v>
      </c>
      <c r="E92" s="150">
        <v>19155</v>
      </c>
      <c r="F92" s="150">
        <v>12479</v>
      </c>
      <c r="G92" s="150">
        <v>18</v>
      </c>
      <c r="H92" s="149" t="s">
        <v>510</v>
      </c>
      <c r="I92" s="149" t="s">
        <v>512</v>
      </c>
      <c r="J92" s="149" t="s">
        <v>1109</v>
      </c>
      <c r="K92" s="149" t="s">
        <v>516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workbookViewId="0">
      <selection activeCell="G6" sqref="G6:G17"/>
    </sheetView>
  </sheetViews>
  <sheetFormatPr defaultColWidth="9" defaultRowHeight="15.75"/>
  <cols>
    <col min="1" max="1" width="13.7109375" style="149" customWidth="1"/>
    <col min="2" max="3" width="15.85546875" style="149" customWidth="1"/>
    <col min="4" max="4" width="11.5703125" style="149" customWidth="1"/>
    <col min="5" max="5" width="18" style="149" customWidth="1"/>
    <col min="6" max="6" width="16.85546875" style="149" customWidth="1"/>
    <col min="7" max="7" width="15.85546875" style="149" customWidth="1"/>
    <col min="8" max="8" width="22.140625" style="149" customWidth="1"/>
    <col min="9" max="9" width="16.85546875" style="149" customWidth="1"/>
    <col min="10" max="10" width="26.42578125" style="149" customWidth="1"/>
    <col min="11" max="11" width="15.85546875" style="149" customWidth="1"/>
    <col min="12" max="12" width="11.5703125" style="149" customWidth="1"/>
    <col min="13" max="16384" width="9" style="149"/>
  </cols>
  <sheetData>
    <row r="1" spans="1:12">
      <c r="A1" s="149" t="s">
        <v>1120</v>
      </c>
    </row>
    <row r="2" spans="1:12">
      <c r="A2" s="149" t="s">
        <v>1121</v>
      </c>
    </row>
    <row r="3" spans="1:12">
      <c r="A3" s="149" t="s">
        <v>1122</v>
      </c>
    </row>
    <row r="5" spans="1:12">
      <c r="A5" s="149" t="s">
        <v>1123</v>
      </c>
      <c r="B5" s="149" t="s">
        <v>258</v>
      </c>
      <c r="C5" s="149" t="s">
        <v>1124</v>
      </c>
      <c r="D5" s="149" t="s">
        <v>1125</v>
      </c>
      <c r="E5" s="149" t="s">
        <v>1119</v>
      </c>
      <c r="F5" s="149" t="s">
        <v>1126</v>
      </c>
      <c r="G5" s="149" t="s">
        <v>1127</v>
      </c>
      <c r="H5" s="149" t="s">
        <v>1128</v>
      </c>
      <c r="I5" s="149" t="s">
        <v>1129</v>
      </c>
      <c r="J5" s="149" t="s">
        <v>1130</v>
      </c>
      <c r="K5" s="149" t="s">
        <v>1131</v>
      </c>
      <c r="L5" s="149" t="s">
        <v>1132</v>
      </c>
    </row>
    <row r="6" spans="1:12">
      <c r="A6" s="149" t="s">
        <v>200</v>
      </c>
      <c r="B6" s="150">
        <v>131036.65</v>
      </c>
      <c r="C6" s="149" t="s">
        <v>350</v>
      </c>
      <c r="D6" s="149" t="s">
        <v>350</v>
      </c>
      <c r="E6" s="149">
        <v>156</v>
      </c>
      <c r="F6" s="150">
        <v>839.97852564102561</v>
      </c>
      <c r="G6" s="149">
        <v>8</v>
      </c>
      <c r="H6" s="150">
        <v>9125.15</v>
      </c>
      <c r="I6" s="149">
        <v>7</v>
      </c>
      <c r="J6" s="150">
        <v>2695</v>
      </c>
      <c r="K6" s="149" t="s">
        <v>350</v>
      </c>
      <c r="L6" s="149" t="s">
        <v>350</v>
      </c>
    </row>
    <row r="7" spans="1:12">
      <c r="A7" s="149" t="s">
        <v>201</v>
      </c>
      <c r="B7" s="150">
        <v>126265.25</v>
      </c>
      <c r="C7" s="150">
        <v>-4771.3999999999942</v>
      </c>
      <c r="D7" s="174">
        <v>-3.6412713542356201E-2</v>
      </c>
      <c r="E7" s="149">
        <v>154</v>
      </c>
      <c r="F7" s="150">
        <v>819.90422077922074</v>
      </c>
      <c r="G7" s="149">
        <v>5</v>
      </c>
      <c r="H7" s="150">
        <v>2845</v>
      </c>
      <c r="I7" s="149">
        <v>6</v>
      </c>
      <c r="J7" s="150">
        <v>1505</v>
      </c>
      <c r="K7" s="149" t="s">
        <v>350</v>
      </c>
      <c r="L7" s="149" t="s">
        <v>350</v>
      </c>
    </row>
    <row r="8" spans="1:12">
      <c r="A8" s="149" t="s">
        <v>202</v>
      </c>
      <c r="B8" s="150">
        <v>128808.1</v>
      </c>
      <c r="C8" s="150">
        <v>2542.8500000000058</v>
      </c>
      <c r="D8" s="174">
        <v>2.0138953512546021E-2</v>
      </c>
      <c r="E8" s="149">
        <v>155</v>
      </c>
      <c r="F8" s="150">
        <v>831.02</v>
      </c>
      <c r="G8" s="149">
        <v>8</v>
      </c>
      <c r="H8" s="150">
        <v>13208.25</v>
      </c>
      <c r="I8" s="149">
        <v>3</v>
      </c>
      <c r="J8" s="150">
        <v>875</v>
      </c>
      <c r="K8" s="149" t="s">
        <v>350</v>
      </c>
      <c r="L8" s="149" t="s">
        <v>350</v>
      </c>
    </row>
    <row r="9" spans="1:12">
      <c r="A9" s="149" t="s">
        <v>203</v>
      </c>
      <c r="B9" s="150">
        <v>135046</v>
      </c>
      <c r="C9" s="150">
        <v>6237.8999999999942</v>
      </c>
      <c r="D9" s="174">
        <v>4.8427855080542148E-2</v>
      </c>
      <c r="E9" s="149">
        <v>160</v>
      </c>
      <c r="F9" s="150">
        <v>844.03750000000002</v>
      </c>
      <c r="G9" s="149">
        <v>9</v>
      </c>
      <c r="H9" s="150">
        <v>5960</v>
      </c>
      <c r="I9" s="149">
        <v>3</v>
      </c>
      <c r="J9" s="150">
        <v>1120</v>
      </c>
      <c r="K9" s="149" t="s">
        <v>350</v>
      </c>
      <c r="L9" s="149" t="s">
        <v>350</v>
      </c>
    </row>
    <row r="10" spans="1:12">
      <c r="A10" s="149" t="s">
        <v>204</v>
      </c>
      <c r="B10" s="150">
        <v>153428.69</v>
      </c>
      <c r="C10" s="150">
        <v>18382.690000000002</v>
      </c>
      <c r="D10" s="174">
        <v>0.1361216918679562</v>
      </c>
      <c r="E10" s="149">
        <v>165</v>
      </c>
      <c r="F10" s="150">
        <v>929.87084848484847</v>
      </c>
      <c r="G10" s="149">
        <v>9</v>
      </c>
      <c r="H10" s="150">
        <v>14565</v>
      </c>
      <c r="I10" s="149">
        <v>3</v>
      </c>
      <c r="J10" s="150">
        <v>780</v>
      </c>
      <c r="K10" s="149" t="s">
        <v>350</v>
      </c>
      <c r="L10" s="149" t="s">
        <v>350</v>
      </c>
    </row>
    <row r="11" spans="1:12">
      <c r="A11" s="149" t="s">
        <v>205</v>
      </c>
      <c r="B11" s="150">
        <v>151954.75</v>
      </c>
      <c r="C11" s="150">
        <v>-1473.9400000000023</v>
      </c>
      <c r="D11" s="174">
        <v>-9.6066778644854356E-3</v>
      </c>
      <c r="E11" s="149">
        <v>171</v>
      </c>
      <c r="F11" s="150">
        <v>888.62426900584796</v>
      </c>
      <c r="G11" s="149">
        <v>7</v>
      </c>
      <c r="H11" s="150">
        <v>7534</v>
      </c>
      <c r="I11" s="149">
        <v>6</v>
      </c>
      <c r="J11" s="150">
        <v>2534</v>
      </c>
      <c r="K11" s="149" t="s">
        <v>350</v>
      </c>
      <c r="L11" s="149" t="s">
        <v>350</v>
      </c>
    </row>
    <row r="12" spans="1:12">
      <c r="A12" s="149" t="s">
        <v>206</v>
      </c>
      <c r="B12" s="150">
        <v>154649.71000000002</v>
      </c>
      <c r="C12" s="150">
        <v>2694.960000000021</v>
      </c>
      <c r="D12" s="174">
        <v>1.7735279746108779E-2</v>
      </c>
      <c r="E12" s="149">
        <v>171</v>
      </c>
      <c r="F12" s="150">
        <v>904.38426900584807</v>
      </c>
      <c r="G12" s="149">
        <v>6</v>
      </c>
      <c r="H12" s="150">
        <v>6806.25</v>
      </c>
      <c r="I12" s="149">
        <v>2</v>
      </c>
      <c r="J12" s="150">
        <v>1185</v>
      </c>
      <c r="K12" s="149" t="s">
        <v>350</v>
      </c>
      <c r="L12" s="149" t="s">
        <v>350</v>
      </c>
    </row>
    <row r="13" spans="1:12">
      <c r="A13" s="149" t="s">
        <v>207</v>
      </c>
      <c r="B13" s="150">
        <v>157673.44</v>
      </c>
      <c r="C13" s="150">
        <v>3023.7299999999814</v>
      </c>
      <c r="D13" s="174">
        <v>1.9552122018204665E-2</v>
      </c>
      <c r="E13" s="149">
        <v>175</v>
      </c>
      <c r="F13" s="150">
        <v>900.99108571428576</v>
      </c>
      <c r="G13" s="149">
        <v>8</v>
      </c>
      <c r="H13" s="150">
        <v>7455</v>
      </c>
      <c r="I13" s="149">
        <v>1</v>
      </c>
      <c r="J13" s="150">
        <v>395</v>
      </c>
      <c r="K13" s="149" t="s">
        <v>350</v>
      </c>
      <c r="L13" s="149" t="s">
        <v>350</v>
      </c>
    </row>
    <row r="14" spans="1:12">
      <c r="A14" s="149" t="s">
        <v>208</v>
      </c>
      <c r="B14" s="150">
        <v>172517</v>
      </c>
      <c r="C14" s="150">
        <v>14843.559999999998</v>
      </c>
      <c r="D14" s="174">
        <v>9.4141156557502548E-2</v>
      </c>
      <c r="E14" s="149">
        <v>181</v>
      </c>
      <c r="F14" s="150">
        <v>953.13259668508283</v>
      </c>
      <c r="G14" s="149">
        <v>6</v>
      </c>
      <c r="H14" s="150">
        <v>8337.5</v>
      </c>
      <c r="I14" s="149">
        <v>6</v>
      </c>
      <c r="J14" s="150">
        <v>3875</v>
      </c>
      <c r="K14" s="149" t="s">
        <v>350</v>
      </c>
      <c r="L14" s="149" t="s">
        <v>350</v>
      </c>
    </row>
    <row r="15" spans="1:12">
      <c r="A15" s="149" t="s">
        <v>209</v>
      </c>
      <c r="B15" s="150">
        <v>185106.25</v>
      </c>
      <c r="C15" s="150">
        <v>12589.25</v>
      </c>
      <c r="D15" s="174">
        <v>7.2973967782885119E-2</v>
      </c>
      <c r="E15" s="149">
        <v>189</v>
      </c>
      <c r="F15" s="150">
        <v>979.39814814814815</v>
      </c>
      <c r="G15" s="149">
        <v>15</v>
      </c>
      <c r="H15" s="150">
        <v>18009.25</v>
      </c>
      <c r="I15" s="149">
        <v>4</v>
      </c>
      <c r="J15" s="150">
        <v>1460.25</v>
      </c>
      <c r="K15" s="149" t="s">
        <v>350</v>
      </c>
      <c r="L15" s="149" t="s">
        <v>350</v>
      </c>
    </row>
    <row r="16" spans="1:12">
      <c r="A16" s="149" t="s">
        <v>210</v>
      </c>
      <c r="B16" s="150">
        <v>184245</v>
      </c>
      <c r="C16" s="150">
        <v>-861.25</v>
      </c>
      <c r="D16" s="174">
        <v>-4.6527332275382305E-3</v>
      </c>
      <c r="E16" s="149">
        <v>184</v>
      </c>
      <c r="F16" s="150">
        <v>1001.3315217391304</v>
      </c>
      <c r="G16" s="149">
        <v>7</v>
      </c>
      <c r="H16" s="150">
        <v>10711.25</v>
      </c>
      <c r="I16" s="149">
        <v>5</v>
      </c>
      <c r="J16" s="150">
        <v>5920</v>
      </c>
      <c r="K16" s="149" t="s">
        <v>350</v>
      </c>
      <c r="L16" s="149" t="s">
        <v>350</v>
      </c>
    </row>
    <row r="17" spans="1:12">
      <c r="A17" s="149" t="s">
        <v>211</v>
      </c>
      <c r="B17" s="150">
        <v>194175.75</v>
      </c>
      <c r="C17" s="150">
        <v>9930.75</v>
      </c>
      <c r="D17" s="174">
        <v>5.3899698770658588E-2</v>
      </c>
      <c r="E17" s="149">
        <v>190</v>
      </c>
      <c r="F17" s="150">
        <v>1021.9776315789474</v>
      </c>
      <c r="G17" s="149">
        <v>12</v>
      </c>
      <c r="H17" s="150">
        <v>14863</v>
      </c>
      <c r="I17" s="149">
        <v>8</v>
      </c>
      <c r="J17" s="150">
        <v>2997</v>
      </c>
      <c r="K17" s="149" t="s">
        <v>350</v>
      </c>
      <c r="L17" s="149" t="s">
        <v>350</v>
      </c>
    </row>
    <row r="18" spans="1:12">
      <c r="A18" s="149" t="s">
        <v>242</v>
      </c>
      <c r="B18" s="150">
        <v>211380.15999999997</v>
      </c>
      <c r="C18" s="150">
        <v>17204.409999999974</v>
      </c>
      <c r="D18" s="174">
        <v>8.8602258520953159E-2</v>
      </c>
      <c r="E18" s="149">
        <v>196</v>
      </c>
      <c r="F18" s="150">
        <v>1078.4702040816326</v>
      </c>
      <c r="G18" s="149">
        <v>13</v>
      </c>
      <c r="H18" s="150">
        <v>18467.75</v>
      </c>
      <c r="I18" s="149">
        <v>7</v>
      </c>
      <c r="J18" s="150">
        <v>3967.34</v>
      </c>
      <c r="K18" s="150">
        <v>131036.65</v>
      </c>
      <c r="L18" s="174">
        <v>0.61313769849885502</v>
      </c>
    </row>
    <row r="19" spans="1:12">
      <c r="A19" s="149" t="s">
        <v>243</v>
      </c>
      <c r="B19" s="150">
        <v>244739.87</v>
      </c>
      <c r="C19" s="150">
        <v>33359.710000000021</v>
      </c>
      <c r="D19" s="174">
        <v>0.15781854834436704</v>
      </c>
      <c r="E19" s="149">
        <v>203</v>
      </c>
      <c r="F19" s="150">
        <v>1205.6151231527094</v>
      </c>
      <c r="G19" s="149">
        <v>11</v>
      </c>
      <c r="H19" s="150">
        <v>14600</v>
      </c>
      <c r="I19" s="149">
        <v>10</v>
      </c>
      <c r="J19" s="150">
        <v>3845</v>
      </c>
      <c r="K19" s="150">
        <v>126265.25</v>
      </c>
      <c r="L19" s="174">
        <v>0.9382994925365451</v>
      </c>
    </row>
    <row r="20" spans="1:12">
      <c r="A20" s="149" t="s">
        <v>244</v>
      </c>
      <c r="B20" s="150">
        <v>224988.75</v>
      </c>
      <c r="C20" s="150">
        <v>-19751.119999999995</v>
      </c>
      <c r="D20" s="174">
        <v>-8.0702502620435324E-2</v>
      </c>
      <c r="E20" s="149">
        <v>207</v>
      </c>
      <c r="F20" s="150">
        <v>1086.9021739130435</v>
      </c>
      <c r="G20" s="149">
        <v>7</v>
      </c>
      <c r="H20" s="150">
        <v>12350</v>
      </c>
      <c r="I20" s="149">
        <v>15</v>
      </c>
      <c r="J20" s="150">
        <v>8200</v>
      </c>
      <c r="K20" s="150">
        <v>128808.1</v>
      </c>
      <c r="L20" s="174">
        <v>0.74669721857553983</v>
      </c>
    </row>
    <row r="21" spans="1:12">
      <c r="A21" s="149" t="s">
        <v>245</v>
      </c>
      <c r="B21" s="150">
        <v>235093.11000000002</v>
      </c>
      <c r="C21" s="150">
        <v>10104.360000000015</v>
      </c>
      <c r="D21" s="174">
        <v>4.4910512192276375E-2</v>
      </c>
      <c r="E21" s="149">
        <v>204</v>
      </c>
      <c r="F21" s="150">
        <v>1152.4172058823531</v>
      </c>
      <c r="G21" s="149">
        <v>11</v>
      </c>
      <c r="H21" s="150">
        <v>20897</v>
      </c>
      <c r="I21" s="149">
        <v>6</v>
      </c>
      <c r="J21" s="150">
        <v>9944.5</v>
      </c>
      <c r="K21" s="150">
        <v>135046</v>
      </c>
      <c r="L21" s="174">
        <v>0.7408372702634658</v>
      </c>
    </row>
    <row r="22" spans="1:12">
      <c r="A22" s="149" t="s">
        <v>246</v>
      </c>
      <c r="B22" s="150">
        <v>250520.61</v>
      </c>
      <c r="C22" s="150">
        <v>15427.499999999971</v>
      </c>
      <c r="D22" s="174">
        <v>6.5622935525417869E-2</v>
      </c>
      <c r="E22" s="149">
        <v>205</v>
      </c>
      <c r="F22" s="150">
        <v>1222.0517560975609</v>
      </c>
      <c r="G22" s="149">
        <v>6</v>
      </c>
      <c r="H22" s="150">
        <v>18658</v>
      </c>
      <c r="I22" s="149">
        <v>14</v>
      </c>
      <c r="J22" s="150">
        <v>7999</v>
      </c>
      <c r="K22" s="150">
        <v>153428.69</v>
      </c>
      <c r="L22" s="174">
        <v>0.63281463199614096</v>
      </c>
    </row>
    <row r="23" spans="1:12">
      <c r="A23" s="149" t="s">
        <v>247</v>
      </c>
      <c r="B23" s="150">
        <v>249696.16999999998</v>
      </c>
      <c r="C23" s="150">
        <v>-824.44000000000233</v>
      </c>
      <c r="D23" s="174">
        <v>-3.2909068838687938E-3</v>
      </c>
      <c r="E23" s="149">
        <v>196</v>
      </c>
      <c r="F23" s="150">
        <v>1273.9600510204082</v>
      </c>
      <c r="G23" s="149">
        <v>5</v>
      </c>
      <c r="H23" s="150">
        <v>7757.5</v>
      </c>
      <c r="I23" s="149">
        <v>6</v>
      </c>
      <c r="J23" s="150">
        <v>2114</v>
      </c>
      <c r="K23" s="150">
        <v>151954.75</v>
      </c>
      <c r="L23" s="174">
        <v>0.64322714492307731</v>
      </c>
    </row>
    <row r="24" spans="1:12">
      <c r="A24" s="149" t="s">
        <v>248</v>
      </c>
      <c r="B24" s="150">
        <v>251179.65</v>
      </c>
      <c r="C24" s="150">
        <v>1483.4800000000105</v>
      </c>
      <c r="D24" s="174">
        <v>5.9411403867348778E-3</v>
      </c>
      <c r="E24" s="149">
        <v>195</v>
      </c>
      <c r="F24" s="150">
        <v>1288.1007692307692</v>
      </c>
      <c r="G24" s="149">
        <v>5</v>
      </c>
      <c r="H24" s="150">
        <v>12429</v>
      </c>
      <c r="I24" s="149">
        <v>0</v>
      </c>
      <c r="J24" s="150">
        <v>0</v>
      </c>
      <c r="K24" s="150">
        <v>154649.71000000002</v>
      </c>
      <c r="L24" s="174">
        <v>0.62418442297757926</v>
      </c>
    </row>
    <row r="26" spans="1:12">
      <c r="A26" s="149" t="s">
        <v>1133</v>
      </c>
      <c r="B26" s="150">
        <v>1874906.59</v>
      </c>
    </row>
    <row r="27" spans="1:12">
      <c r="A27" s="149" t="s">
        <v>1066</v>
      </c>
      <c r="B27" s="150">
        <v>1667598.3199999998</v>
      </c>
    </row>
    <row r="28" spans="1:12">
      <c r="A28" s="149" t="s">
        <v>1134</v>
      </c>
      <c r="B28" s="150">
        <v>981189.14999999991</v>
      </c>
    </row>
    <row r="29" spans="1:12">
      <c r="A29" s="149" t="s">
        <v>1135</v>
      </c>
      <c r="B29" s="150">
        <v>3542504.9099999992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9" customWidth="1"/>
    <col min="2" max="2" width="13.7109375" style="149" customWidth="1"/>
    <col min="3" max="4" width="18" style="149" customWidth="1"/>
    <col min="5" max="5" width="14.7109375" style="149" customWidth="1"/>
    <col min="6" max="6" width="24.28515625" style="149" customWidth="1"/>
    <col min="7" max="7" width="15.85546875" style="149" customWidth="1"/>
    <col min="8" max="9" width="18" style="149" customWidth="1"/>
    <col min="10" max="16384" width="9" style="149"/>
  </cols>
  <sheetData>
    <row r="1" spans="1:8">
      <c r="A1" s="149" t="s">
        <v>1136</v>
      </c>
    </row>
    <row r="2" spans="1:8">
      <c r="A2" s="149" t="s">
        <v>1137</v>
      </c>
    </row>
    <row r="3" spans="1:8">
      <c r="A3" s="149" t="s">
        <v>1138</v>
      </c>
    </row>
    <row r="4" spans="1:8">
      <c r="A4" s="149" t="s">
        <v>1139</v>
      </c>
    </row>
    <row r="5" spans="1:8">
      <c r="A5" s="149" t="s">
        <v>1140</v>
      </c>
    </row>
    <row r="7" spans="1:8">
      <c r="A7" s="149" t="s">
        <v>1123</v>
      </c>
      <c r="B7" s="149" t="s">
        <v>1127</v>
      </c>
      <c r="C7" s="149" t="s">
        <v>1141</v>
      </c>
      <c r="D7" s="149" t="s">
        <v>1142</v>
      </c>
      <c r="E7" s="149" t="s">
        <v>1129</v>
      </c>
      <c r="F7" s="149" t="s">
        <v>1143</v>
      </c>
      <c r="G7" s="149" t="s">
        <v>1144</v>
      </c>
      <c r="H7" s="149" t="s">
        <v>1145</v>
      </c>
    </row>
    <row r="8" spans="1:8">
      <c r="A8" s="149" t="s">
        <v>200</v>
      </c>
      <c r="B8" s="149">
        <v>8</v>
      </c>
      <c r="C8" s="150">
        <v>9125.15</v>
      </c>
      <c r="D8" s="150">
        <v>7167.8</v>
      </c>
      <c r="E8" s="149">
        <v>7</v>
      </c>
      <c r="F8" s="150">
        <v>2695</v>
      </c>
      <c r="G8" s="150">
        <v>4472.8</v>
      </c>
      <c r="H8" s="150">
        <v>4472.8</v>
      </c>
    </row>
    <row r="9" spans="1:8">
      <c r="A9" s="149" t="s">
        <v>201</v>
      </c>
      <c r="B9" s="149">
        <v>5</v>
      </c>
      <c r="C9" s="150">
        <v>2845</v>
      </c>
      <c r="D9" s="150">
        <v>3200</v>
      </c>
      <c r="E9" s="149">
        <v>6</v>
      </c>
      <c r="F9" s="150">
        <v>2496.25</v>
      </c>
      <c r="G9" s="150">
        <v>703.75</v>
      </c>
      <c r="H9" s="150">
        <v>5176.55</v>
      </c>
    </row>
    <row r="10" spans="1:8">
      <c r="A10" s="149" t="s">
        <v>202</v>
      </c>
      <c r="B10" s="149">
        <v>8</v>
      </c>
      <c r="C10" s="150">
        <v>13208.25</v>
      </c>
      <c r="D10" s="150">
        <v>11966.75</v>
      </c>
      <c r="E10" s="149">
        <v>3</v>
      </c>
      <c r="F10" s="150">
        <v>875</v>
      </c>
      <c r="G10" s="150">
        <v>11091.75</v>
      </c>
      <c r="H10" s="150">
        <v>16268.3</v>
      </c>
    </row>
    <row r="11" spans="1:8">
      <c r="A11" s="149" t="s">
        <v>203</v>
      </c>
      <c r="B11" s="149">
        <v>9</v>
      </c>
      <c r="C11" s="150">
        <v>5960</v>
      </c>
      <c r="D11" s="150">
        <v>3335</v>
      </c>
      <c r="E11" s="149">
        <v>3</v>
      </c>
      <c r="F11" s="150">
        <v>1450</v>
      </c>
      <c r="G11" s="150">
        <v>1885</v>
      </c>
      <c r="H11" s="150">
        <v>18153.3</v>
      </c>
    </row>
    <row r="12" spans="1:8">
      <c r="A12" s="149" t="s">
        <v>204</v>
      </c>
      <c r="B12" s="149">
        <v>9</v>
      </c>
      <c r="C12" s="150">
        <v>14565</v>
      </c>
      <c r="D12" s="150">
        <v>7327.75</v>
      </c>
      <c r="E12" s="149">
        <v>3</v>
      </c>
      <c r="F12" s="150">
        <v>780</v>
      </c>
      <c r="G12" s="150">
        <v>6547.75</v>
      </c>
      <c r="H12" s="150">
        <v>24701.05</v>
      </c>
    </row>
    <row r="13" spans="1:8">
      <c r="A13" s="149" t="s">
        <v>205</v>
      </c>
      <c r="B13" s="149">
        <v>7</v>
      </c>
      <c r="C13" s="150">
        <v>7534</v>
      </c>
      <c r="D13" s="150">
        <v>5198.75</v>
      </c>
      <c r="E13" s="149">
        <v>6</v>
      </c>
      <c r="F13" s="150">
        <v>3729</v>
      </c>
      <c r="G13" s="150">
        <v>1469.75</v>
      </c>
      <c r="H13" s="150">
        <v>26170.799999999999</v>
      </c>
    </row>
    <row r="14" spans="1:8">
      <c r="A14" s="149" t="s">
        <v>206</v>
      </c>
      <c r="B14" s="149">
        <v>6</v>
      </c>
      <c r="C14" s="150">
        <v>6806.25</v>
      </c>
      <c r="D14" s="150">
        <v>3811.5</v>
      </c>
      <c r="E14" s="149">
        <v>2</v>
      </c>
      <c r="F14" s="150">
        <v>1185</v>
      </c>
      <c r="G14" s="150">
        <v>2626.5</v>
      </c>
      <c r="H14" s="150">
        <v>28797.3</v>
      </c>
    </row>
    <row r="15" spans="1:8">
      <c r="A15" s="149" t="s">
        <v>207</v>
      </c>
      <c r="B15" s="149">
        <v>8</v>
      </c>
      <c r="C15" s="150">
        <v>7455</v>
      </c>
      <c r="D15" s="150">
        <v>6794.5</v>
      </c>
      <c r="E15" s="149">
        <v>1</v>
      </c>
      <c r="F15" s="150">
        <v>395</v>
      </c>
      <c r="G15" s="150">
        <v>6399.5</v>
      </c>
      <c r="H15" s="150">
        <v>35196.800000000003</v>
      </c>
    </row>
    <row r="16" spans="1:8">
      <c r="A16" s="149" t="s">
        <v>208</v>
      </c>
      <c r="B16" s="149">
        <v>6</v>
      </c>
      <c r="C16" s="150">
        <v>8337.5</v>
      </c>
      <c r="D16" s="150">
        <v>10752.5</v>
      </c>
      <c r="E16" s="149">
        <v>6</v>
      </c>
      <c r="F16" s="150">
        <v>4315</v>
      </c>
      <c r="G16" s="150">
        <v>6437.5</v>
      </c>
      <c r="H16" s="150">
        <v>41634.300000000003</v>
      </c>
    </row>
    <row r="17" spans="1:9">
      <c r="A17" s="149" t="s">
        <v>209</v>
      </c>
      <c r="B17" s="149">
        <v>15</v>
      </c>
      <c r="C17" s="150">
        <v>18009.25</v>
      </c>
      <c r="D17" s="150">
        <v>18085.25</v>
      </c>
      <c r="E17" s="149">
        <v>4</v>
      </c>
      <c r="F17" s="150">
        <v>1965.25</v>
      </c>
      <c r="G17" s="150">
        <v>16120</v>
      </c>
      <c r="H17" s="150">
        <v>57754.3</v>
      </c>
    </row>
    <row r="18" spans="1:9">
      <c r="A18" s="149" t="s">
        <v>210</v>
      </c>
      <c r="B18" s="149">
        <v>7</v>
      </c>
      <c r="C18" s="150">
        <v>10711.25</v>
      </c>
      <c r="D18" s="150">
        <v>6533.75</v>
      </c>
      <c r="E18" s="149">
        <v>5</v>
      </c>
      <c r="F18" s="150">
        <v>6728</v>
      </c>
      <c r="G18" s="150">
        <v>-194.25</v>
      </c>
      <c r="H18" s="150">
        <v>57560.05</v>
      </c>
    </row>
    <row r="19" spans="1:9">
      <c r="A19" s="149" t="s">
        <v>211</v>
      </c>
      <c r="B19" s="149">
        <v>12</v>
      </c>
      <c r="C19" s="150">
        <v>14863</v>
      </c>
      <c r="D19" s="150">
        <v>11012.15</v>
      </c>
      <c r="E19" s="149">
        <v>8</v>
      </c>
      <c r="F19" s="150">
        <v>2997</v>
      </c>
      <c r="G19" s="150">
        <v>8015.15</v>
      </c>
      <c r="H19" s="150">
        <v>65575.199999999997</v>
      </c>
    </row>
    <row r="20" spans="1:9">
      <c r="A20" s="149" t="s">
        <v>242</v>
      </c>
      <c r="B20" s="149">
        <v>13</v>
      </c>
      <c r="C20" s="150">
        <v>18467.75</v>
      </c>
      <c r="D20" s="150">
        <v>9211.75</v>
      </c>
      <c r="E20" s="149">
        <v>7</v>
      </c>
      <c r="F20" s="150">
        <v>9021.5</v>
      </c>
      <c r="G20" s="150">
        <v>190.25</v>
      </c>
      <c r="H20" s="150">
        <v>65765.45</v>
      </c>
    </row>
    <row r="21" spans="1:9">
      <c r="A21" s="149" t="s">
        <v>243</v>
      </c>
      <c r="B21" s="149">
        <v>11</v>
      </c>
      <c r="C21" s="150">
        <v>14600</v>
      </c>
      <c r="D21" s="150">
        <v>10830</v>
      </c>
      <c r="E21" s="149">
        <v>10</v>
      </c>
      <c r="F21" s="150">
        <v>5950</v>
      </c>
      <c r="G21" s="150">
        <v>4880</v>
      </c>
      <c r="H21" s="150">
        <v>70645.45</v>
      </c>
    </row>
    <row r="22" spans="1:9">
      <c r="A22" s="149" t="s">
        <v>244</v>
      </c>
      <c r="B22" s="149">
        <v>7</v>
      </c>
      <c r="C22" s="150">
        <v>12350</v>
      </c>
      <c r="D22" s="150">
        <v>7460.4</v>
      </c>
      <c r="E22" s="149">
        <v>15</v>
      </c>
      <c r="F22" s="150">
        <v>10901.5</v>
      </c>
      <c r="G22" s="150">
        <v>-3441.1000000000004</v>
      </c>
      <c r="H22" s="150">
        <v>67204.349999999991</v>
      </c>
    </row>
    <row r="23" spans="1:9">
      <c r="A23" s="149" t="s">
        <v>245</v>
      </c>
      <c r="B23" s="149">
        <v>11</v>
      </c>
      <c r="C23" s="150">
        <v>20897</v>
      </c>
      <c r="D23" s="150">
        <v>12886</v>
      </c>
      <c r="E23" s="149">
        <v>6</v>
      </c>
      <c r="F23" s="150">
        <v>10637.5</v>
      </c>
      <c r="G23" s="150">
        <v>2248.5</v>
      </c>
      <c r="H23" s="150">
        <v>69452.849999999991</v>
      </c>
    </row>
    <row r="24" spans="1:9">
      <c r="A24" s="149" t="s">
        <v>246</v>
      </c>
      <c r="B24" s="149">
        <v>6</v>
      </c>
      <c r="C24" s="150">
        <v>18658</v>
      </c>
      <c r="D24" s="150">
        <v>10928</v>
      </c>
      <c r="E24" s="149">
        <v>14</v>
      </c>
      <c r="F24" s="150">
        <v>9306</v>
      </c>
      <c r="G24" s="150">
        <v>1622</v>
      </c>
      <c r="H24" s="150">
        <v>71074.849999999991</v>
      </c>
    </row>
    <row r="25" spans="1:9">
      <c r="A25" s="149" t="s">
        <v>247</v>
      </c>
      <c r="B25" s="149">
        <v>5</v>
      </c>
      <c r="C25" s="150">
        <v>7757.5</v>
      </c>
      <c r="D25" s="150">
        <v>4169</v>
      </c>
      <c r="E25" s="149">
        <v>6</v>
      </c>
      <c r="F25" s="150">
        <v>2576</v>
      </c>
      <c r="G25" s="150">
        <v>1593</v>
      </c>
      <c r="H25" s="150">
        <v>72667.849999999991</v>
      </c>
    </row>
    <row r="26" spans="1:9">
      <c r="A26" s="149" t="s">
        <v>248</v>
      </c>
      <c r="B26" s="149">
        <v>5</v>
      </c>
      <c r="C26" s="150">
        <v>12429</v>
      </c>
      <c r="D26" s="150">
        <v>12429</v>
      </c>
      <c r="E26" s="149">
        <v>0</v>
      </c>
      <c r="F26" s="150">
        <v>0</v>
      </c>
      <c r="G26" s="150">
        <v>12429</v>
      </c>
      <c r="H26" s="150">
        <v>85096.849999999991</v>
      </c>
    </row>
    <row r="28" spans="1:9">
      <c r="A28" s="149" t="s">
        <v>1146</v>
      </c>
      <c r="B28" s="149">
        <v>58</v>
      </c>
      <c r="C28" s="149" t="s">
        <v>350</v>
      </c>
      <c r="D28" s="150">
        <v>67914.149999999994</v>
      </c>
      <c r="E28" s="149">
        <v>58</v>
      </c>
      <c r="F28" s="150">
        <v>48392.5</v>
      </c>
      <c r="G28" s="150">
        <v>19521.649999999994</v>
      </c>
      <c r="H28" s="149" t="s">
        <v>350</v>
      </c>
    </row>
    <row r="30" spans="1:9">
      <c r="A30" s="149" t="s">
        <v>1147</v>
      </c>
    </row>
    <row r="31" spans="1:9">
      <c r="A31" s="149" t="s">
        <v>1107</v>
      </c>
      <c r="B31" s="149" t="s">
        <v>478</v>
      </c>
      <c r="C31" s="149" t="s">
        <v>116</v>
      </c>
      <c r="D31" s="149" t="s">
        <v>479</v>
      </c>
      <c r="E31" s="149" t="s">
        <v>481</v>
      </c>
      <c r="F31" s="149" t="s">
        <v>1148</v>
      </c>
      <c r="G31" s="149" t="s">
        <v>1149</v>
      </c>
      <c r="H31" s="149" t="s">
        <v>1150</v>
      </c>
      <c r="I31" s="149" t="s">
        <v>1106</v>
      </c>
    </row>
    <row r="32" spans="1:9">
      <c r="A32" s="149" t="s">
        <v>242</v>
      </c>
      <c r="B32" s="149" t="s">
        <v>623</v>
      </c>
      <c r="C32" s="149" t="s">
        <v>1151</v>
      </c>
      <c r="D32" s="149" t="s">
        <v>510</v>
      </c>
      <c r="E32" s="149" t="s">
        <v>512</v>
      </c>
      <c r="F32" s="150">
        <v>4257</v>
      </c>
      <c r="G32" s="150">
        <v>2378</v>
      </c>
      <c r="H32" s="150">
        <v>18603</v>
      </c>
      <c r="I32" s="150">
        <v>45</v>
      </c>
    </row>
    <row r="33" spans="1:9">
      <c r="A33" s="149" t="s">
        <v>242</v>
      </c>
      <c r="B33" s="149" t="s">
        <v>642</v>
      </c>
      <c r="C33" s="149" t="s">
        <v>1151</v>
      </c>
      <c r="D33" s="149" t="s">
        <v>510</v>
      </c>
      <c r="E33" s="149" t="s">
        <v>512</v>
      </c>
      <c r="F33" s="150">
        <v>3268</v>
      </c>
      <c r="G33" s="150">
        <v>1759</v>
      </c>
      <c r="H33" s="150">
        <v>16118</v>
      </c>
      <c r="I33" s="150">
        <v>22</v>
      </c>
    </row>
    <row r="34" spans="1:9">
      <c r="A34" s="149" t="s">
        <v>242</v>
      </c>
      <c r="B34" s="149" t="s">
        <v>656</v>
      </c>
      <c r="C34" s="149" t="s">
        <v>1151</v>
      </c>
      <c r="D34" s="149" t="s">
        <v>510</v>
      </c>
      <c r="E34" s="149" t="s">
        <v>512</v>
      </c>
      <c r="F34" s="150">
        <v>3220</v>
      </c>
      <c r="G34" s="150">
        <v>1660</v>
      </c>
      <c r="H34" s="150">
        <v>14335</v>
      </c>
      <c r="I34" s="150">
        <v>32</v>
      </c>
    </row>
    <row r="35" spans="1:9">
      <c r="A35" s="149" t="s">
        <v>242</v>
      </c>
      <c r="B35" s="149" t="s">
        <v>746</v>
      </c>
      <c r="C35" s="149" t="s">
        <v>1151</v>
      </c>
      <c r="D35" s="149" t="s">
        <v>510</v>
      </c>
      <c r="E35" s="149" t="s">
        <v>512</v>
      </c>
      <c r="F35" s="150">
        <v>1783.75</v>
      </c>
      <c r="G35" s="150">
        <v>163.75</v>
      </c>
      <c r="H35" s="150">
        <v>6696.25</v>
      </c>
      <c r="I35" s="150">
        <v>8</v>
      </c>
    </row>
    <row r="36" spans="1:9">
      <c r="A36" s="149" t="s">
        <v>242</v>
      </c>
      <c r="B36" s="149" t="s">
        <v>833</v>
      </c>
      <c r="C36" s="149" t="s">
        <v>1151</v>
      </c>
      <c r="D36" s="149" t="s">
        <v>510</v>
      </c>
      <c r="E36" s="149" t="s">
        <v>512</v>
      </c>
      <c r="F36" s="150">
        <v>701</v>
      </c>
      <c r="G36" s="150">
        <v>393</v>
      </c>
      <c r="H36" s="150">
        <v>4276</v>
      </c>
      <c r="I36" s="150">
        <v>8</v>
      </c>
    </row>
    <row r="37" spans="1:9">
      <c r="A37" s="149" t="s">
        <v>242</v>
      </c>
      <c r="B37" s="149" t="s">
        <v>860</v>
      </c>
      <c r="C37" s="149" t="s">
        <v>1151</v>
      </c>
      <c r="D37" s="149" t="s">
        <v>510</v>
      </c>
      <c r="E37" s="149" t="s">
        <v>619</v>
      </c>
      <c r="F37" s="150">
        <v>630</v>
      </c>
      <c r="G37" s="150">
        <v>455</v>
      </c>
      <c r="H37" s="150">
        <v>3220</v>
      </c>
      <c r="I37" s="150">
        <v>12</v>
      </c>
    </row>
    <row r="38" spans="1:9">
      <c r="A38" s="149" t="s">
        <v>242</v>
      </c>
      <c r="B38" s="149" t="s">
        <v>862</v>
      </c>
      <c r="C38" s="149" t="s">
        <v>1152</v>
      </c>
      <c r="D38" s="149" t="s">
        <v>510</v>
      </c>
      <c r="E38" s="149" t="s">
        <v>628</v>
      </c>
      <c r="F38" s="150">
        <v>1345</v>
      </c>
      <c r="G38" s="150">
        <v>295</v>
      </c>
      <c r="H38" s="150">
        <v>3035</v>
      </c>
      <c r="I38" s="150">
        <v>8</v>
      </c>
    </row>
    <row r="39" spans="1:9">
      <c r="A39" s="149" t="s">
        <v>242</v>
      </c>
      <c r="B39" s="149" t="s">
        <v>866</v>
      </c>
      <c r="C39" s="149" t="s">
        <v>1152</v>
      </c>
      <c r="D39" s="149" t="s">
        <v>510</v>
      </c>
      <c r="E39" s="149" t="s">
        <v>512</v>
      </c>
      <c r="F39" s="150">
        <v>1118</v>
      </c>
      <c r="G39" s="150">
        <v>398</v>
      </c>
      <c r="H39" s="150">
        <v>2926</v>
      </c>
      <c r="I39" s="150">
        <v>5</v>
      </c>
    </row>
    <row r="40" spans="1:9">
      <c r="A40" s="149" t="s">
        <v>242</v>
      </c>
      <c r="B40" s="149" t="s">
        <v>882</v>
      </c>
      <c r="C40" s="149" t="s">
        <v>1151</v>
      </c>
      <c r="D40" s="149" t="s">
        <v>690</v>
      </c>
      <c r="E40" s="149" t="s">
        <v>350</v>
      </c>
      <c r="F40" s="150">
        <v>640</v>
      </c>
      <c r="G40" s="150">
        <v>85</v>
      </c>
      <c r="H40" s="150">
        <v>2165</v>
      </c>
      <c r="I40" s="150">
        <v>5</v>
      </c>
    </row>
    <row r="41" spans="1:9">
      <c r="A41" s="149" t="s">
        <v>242</v>
      </c>
      <c r="B41" s="149" t="s">
        <v>897</v>
      </c>
      <c r="C41" s="149" t="s">
        <v>1151</v>
      </c>
      <c r="D41" s="149" t="s">
        <v>510</v>
      </c>
      <c r="E41" s="149" t="s">
        <v>619</v>
      </c>
      <c r="F41" s="150">
        <v>60</v>
      </c>
      <c r="G41" s="150">
        <v>180</v>
      </c>
      <c r="H41" s="150">
        <v>1600</v>
      </c>
      <c r="I41" s="150">
        <v>9</v>
      </c>
    </row>
    <row r="42" spans="1:9">
      <c r="A42" s="149" t="s">
        <v>242</v>
      </c>
      <c r="B42" s="149" t="s">
        <v>917</v>
      </c>
      <c r="C42" s="149" t="s">
        <v>1153</v>
      </c>
      <c r="D42" s="149" t="s">
        <v>740</v>
      </c>
      <c r="E42" s="149" t="s">
        <v>350</v>
      </c>
      <c r="F42" s="150">
        <v>1125</v>
      </c>
      <c r="G42" s="150">
        <v>1125</v>
      </c>
      <c r="H42" s="150">
        <v>1125</v>
      </c>
      <c r="I42" s="149" t="s">
        <v>350</v>
      </c>
    </row>
    <row r="43" spans="1:9">
      <c r="A43" s="149" t="s">
        <v>242</v>
      </c>
      <c r="B43" s="149" t="s">
        <v>929</v>
      </c>
      <c r="C43" s="149" t="s">
        <v>1152</v>
      </c>
      <c r="D43" s="149" t="s">
        <v>690</v>
      </c>
      <c r="E43" s="149" t="s">
        <v>350</v>
      </c>
      <c r="F43" s="150">
        <v>160</v>
      </c>
      <c r="G43" s="150">
        <v>160</v>
      </c>
      <c r="H43" s="150">
        <v>800</v>
      </c>
      <c r="I43" s="150">
        <v>0</v>
      </c>
    </row>
    <row r="44" spans="1:9">
      <c r="A44" s="149" t="s">
        <v>242</v>
      </c>
      <c r="B44" s="149" t="s">
        <v>930</v>
      </c>
      <c r="C44" s="149" t="s">
        <v>1152</v>
      </c>
      <c r="D44" s="149" t="s">
        <v>690</v>
      </c>
      <c r="E44" s="149" t="s">
        <v>350</v>
      </c>
      <c r="F44" s="150">
        <v>160</v>
      </c>
      <c r="G44" s="150">
        <v>160</v>
      </c>
      <c r="H44" s="150">
        <v>800</v>
      </c>
      <c r="I44" s="150">
        <v>0</v>
      </c>
    </row>
    <row r="45" spans="1:9">
      <c r="A45" s="149" t="s">
        <v>243</v>
      </c>
      <c r="B45" s="149" t="s">
        <v>617</v>
      </c>
      <c r="C45" s="149" t="s">
        <v>1151</v>
      </c>
      <c r="D45" s="149" t="s">
        <v>510</v>
      </c>
      <c r="E45" s="149" t="s">
        <v>512</v>
      </c>
      <c r="F45" s="150">
        <v>5420</v>
      </c>
      <c r="G45" s="150">
        <v>2865</v>
      </c>
      <c r="H45" s="150">
        <v>19885</v>
      </c>
      <c r="I45" s="150">
        <v>84</v>
      </c>
    </row>
    <row r="46" spans="1:9">
      <c r="A46" s="149" t="s">
        <v>243</v>
      </c>
      <c r="B46" s="149" t="s">
        <v>682</v>
      </c>
      <c r="C46" s="149" t="s">
        <v>1151</v>
      </c>
      <c r="D46" s="149" t="s">
        <v>510</v>
      </c>
      <c r="E46" s="149" t="s">
        <v>628</v>
      </c>
      <c r="F46" s="150">
        <v>975</v>
      </c>
      <c r="G46" s="150">
        <v>1471</v>
      </c>
      <c r="H46" s="150">
        <v>11515</v>
      </c>
      <c r="I46" s="150">
        <v>37</v>
      </c>
    </row>
    <row r="47" spans="1:9">
      <c r="A47" s="149" t="s">
        <v>243</v>
      </c>
      <c r="B47" s="149" t="s">
        <v>686</v>
      </c>
      <c r="C47" s="149" t="s">
        <v>1151</v>
      </c>
      <c r="D47" s="149" t="s">
        <v>510</v>
      </c>
      <c r="E47" s="149" t="s">
        <v>512</v>
      </c>
      <c r="F47" s="150">
        <v>2242</v>
      </c>
      <c r="G47" s="150">
        <v>1783</v>
      </c>
      <c r="H47" s="150">
        <v>10779</v>
      </c>
      <c r="I47" s="150">
        <v>14</v>
      </c>
    </row>
    <row r="48" spans="1:9">
      <c r="A48" s="149" t="s">
        <v>243</v>
      </c>
      <c r="B48" s="149" t="s">
        <v>844</v>
      </c>
      <c r="C48" s="149" t="s">
        <v>1152</v>
      </c>
      <c r="D48" s="149" t="s">
        <v>510</v>
      </c>
      <c r="E48" s="149" t="s">
        <v>628</v>
      </c>
      <c r="F48" s="150">
        <v>1053</v>
      </c>
      <c r="G48" s="150">
        <v>623</v>
      </c>
      <c r="H48" s="150">
        <v>3748</v>
      </c>
      <c r="I48" s="150">
        <v>14</v>
      </c>
    </row>
    <row r="49" spans="1:9">
      <c r="A49" s="149" t="s">
        <v>243</v>
      </c>
      <c r="B49" s="149" t="s">
        <v>855</v>
      </c>
      <c r="C49" s="149" t="s">
        <v>1151</v>
      </c>
      <c r="D49" s="149" t="s">
        <v>510</v>
      </c>
      <c r="E49" s="149" t="s">
        <v>628</v>
      </c>
      <c r="F49" s="150">
        <v>668</v>
      </c>
      <c r="G49" s="150">
        <v>464</v>
      </c>
      <c r="H49" s="150">
        <v>3278</v>
      </c>
      <c r="I49" s="150">
        <v>10</v>
      </c>
    </row>
    <row r="50" spans="1:9">
      <c r="A50" s="149" t="s">
        <v>243</v>
      </c>
      <c r="B50" s="149" t="s">
        <v>868</v>
      </c>
      <c r="C50" s="149" t="s">
        <v>1151</v>
      </c>
      <c r="D50" s="149" t="s">
        <v>510</v>
      </c>
      <c r="E50" s="149" t="s">
        <v>628</v>
      </c>
      <c r="F50" s="150">
        <v>718</v>
      </c>
      <c r="G50" s="150">
        <v>408</v>
      </c>
      <c r="H50" s="150">
        <v>2794</v>
      </c>
      <c r="I50" s="150">
        <v>6</v>
      </c>
    </row>
    <row r="51" spans="1:9">
      <c r="A51" s="149" t="s">
        <v>243</v>
      </c>
      <c r="B51" s="149" t="s">
        <v>870</v>
      </c>
      <c r="C51" s="149" t="s">
        <v>1151</v>
      </c>
      <c r="D51" s="149" t="s">
        <v>690</v>
      </c>
      <c r="E51" s="149" t="s">
        <v>350</v>
      </c>
      <c r="F51" s="150">
        <v>661</v>
      </c>
      <c r="G51" s="150">
        <v>353</v>
      </c>
      <c r="H51" s="150">
        <v>2621</v>
      </c>
      <c r="I51" s="150">
        <v>5</v>
      </c>
    </row>
    <row r="52" spans="1:9">
      <c r="A52" s="149" t="s">
        <v>243</v>
      </c>
      <c r="B52" s="149" t="s">
        <v>911</v>
      </c>
      <c r="C52" s="149" t="s">
        <v>1152</v>
      </c>
      <c r="D52" s="149" t="s">
        <v>690</v>
      </c>
      <c r="E52" s="149" t="s">
        <v>350</v>
      </c>
      <c r="F52" s="150">
        <v>263</v>
      </c>
      <c r="G52" s="150">
        <v>263</v>
      </c>
      <c r="H52" s="150">
        <v>1336.5</v>
      </c>
      <c r="I52" s="150">
        <v>4</v>
      </c>
    </row>
    <row r="53" spans="1:9">
      <c r="A53" s="149" t="s">
        <v>243</v>
      </c>
      <c r="B53" s="149" t="s">
        <v>923</v>
      </c>
      <c r="C53" s="149" t="s">
        <v>1154</v>
      </c>
      <c r="D53" s="149" t="s">
        <v>690</v>
      </c>
      <c r="E53" s="149" t="s">
        <v>350</v>
      </c>
      <c r="F53" s="150">
        <v>975</v>
      </c>
      <c r="G53" s="150">
        <v>975</v>
      </c>
      <c r="H53" s="150">
        <v>975</v>
      </c>
      <c r="I53" s="149" t="s">
        <v>350</v>
      </c>
    </row>
    <row r="54" spans="1:9">
      <c r="A54" s="149" t="s">
        <v>243</v>
      </c>
      <c r="B54" s="149" t="s">
        <v>924</v>
      </c>
      <c r="C54" s="149" t="s">
        <v>1153</v>
      </c>
      <c r="D54" s="149" t="s">
        <v>740</v>
      </c>
      <c r="E54" s="149" t="s">
        <v>350</v>
      </c>
      <c r="F54" s="150">
        <v>975</v>
      </c>
      <c r="G54" s="150">
        <v>975</v>
      </c>
      <c r="H54" s="150">
        <v>975</v>
      </c>
      <c r="I54" s="149" t="s">
        <v>350</v>
      </c>
    </row>
    <row r="55" spans="1:9">
      <c r="A55" s="149" t="s">
        <v>243</v>
      </c>
      <c r="B55" s="149" t="s">
        <v>935</v>
      </c>
      <c r="C55" s="149" t="s">
        <v>1153</v>
      </c>
      <c r="D55" s="149" t="s">
        <v>740</v>
      </c>
      <c r="E55" s="149" t="s">
        <v>350</v>
      </c>
      <c r="F55" s="150">
        <v>650</v>
      </c>
      <c r="G55" s="150">
        <v>650</v>
      </c>
      <c r="H55" s="150">
        <v>650</v>
      </c>
      <c r="I55" s="149" t="s">
        <v>350</v>
      </c>
    </row>
    <row r="56" spans="1:9">
      <c r="A56" s="149" t="s">
        <v>244</v>
      </c>
      <c r="B56" s="149" t="s">
        <v>662</v>
      </c>
      <c r="C56" s="149" t="s">
        <v>1154</v>
      </c>
      <c r="D56" s="149" t="s">
        <v>510</v>
      </c>
      <c r="E56" s="149" t="s">
        <v>628</v>
      </c>
      <c r="F56" s="150">
        <v>4229</v>
      </c>
      <c r="G56" s="150">
        <v>2349</v>
      </c>
      <c r="H56" s="150">
        <v>13057</v>
      </c>
      <c r="I56" s="150">
        <v>51</v>
      </c>
    </row>
    <row r="57" spans="1:9">
      <c r="A57" s="149" t="s">
        <v>244</v>
      </c>
      <c r="B57" s="149" t="s">
        <v>675</v>
      </c>
      <c r="C57" s="149" t="s">
        <v>1151</v>
      </c>
      <c r="D57" s="149" t="s">
        <v>510</v>
      </c>
      <c r="E57" s="149" t="s">
        <v>512</v>
      </c>
      <c r="F57" s="150">
        <v>3937</v>
      </c>
      <c r="G57" s="150">
        <v>1803</v>
      </c>
      <c r="H57" s="150">
        <v>11776</v>
      </c>
      <c r="I57" s="150">
        <v>32</v>
      </c>
    </row>
    <row r="58" spans="1:9">
      <c r="A58" s="149" t="s">
        <v>244</v>
      </c>
      <c r="B58" s="149" t="s">
        <v>783</v>
      </c>
      <c r="C58" s="149" t="s">
        <v>1151</v>
      </c>
      <c r="D58" s="149" t="s">
        <v>510</v>
      </c>
      <c r="E58" s="149" t="s">
        <v>512</v>
      </c>
      <c r="F58" s="150">
        <v>1425</v>
      </c>
      <c r="G58" s="150">
        <v>947.4</v>
      </c>
      <c r="H58" s="150">
        <v>5488.4</v>
      </c>
      <c r="I58" s="150">
        <v>17</v>
      </c>
    </row>
    <row r="59" spans="1:9">
      <c r="A59" s="149" t="s">
        <v>244</v>
      </c>
      <c r="B59" s="149" t="s">
        <v>837</v>
      </c>
      <c r="C59" s="149" t="s">
        <v>1151</v>
      </c>
      <c r="D59" s="149" t="s">
        <v>510</v>
      </c>
      <c r="E59" s="149" t="s">
        <v>628</v>
      </c>
      <c r="F59" s="150">
        <v>854</v>
      </c>
      <c r="G59" s="150">
        <v>886</v>
      </c>
      <c r="H59" s="150">
        <v>4204</v>
      </c>
      <c r="I59" s="150">
        <v>8</v>
      </c>
    </row>
    <row r="60" spans="1:9">
      <c r="A60" s="149" t="s">
        <v>244</v>
      </c>
      <c r="B60" s="149" t="s">
        <v>875</v>
      </c>
      <c r="C60" s="149" t="s">
        <v>1152</v>
      </c>
      <c r="D60" s="149" t="s">
        <v>510</v>
      </c>
      <c r="E60" s="149" t="s">
        <v>512</v>
      </c>
      <c r="F60" s="150">
        <v>1020</v>
      </c>
      <c r="G60" s="150">
        <v>670</v>
      </c>
      <c r="H60" s="150">
        <v>2360</v>
      </c>
      <c r="I60" s="150">
        <v>8</v>
      </c>
    </row>
    <row r="61" spans="1:9">
      <c r="A61" s="149" t="s">
        <v>244</v>
      </c>
      <c r="B61" s="149" t="s">
        <v>906</v>
      </c>
      <c r="C61" s="149" t="s">
        <v>1151</v>
      </c>
      <c r="D61" s="149" t="s">
        <v>690</v>
      </c>
      <c r="E61" s="149" t="s">
        <v>350</v>
      </c>
      <c r="F61" s="150">
        <v>160</v>
      </c>
      <c r="G61" s="150">
        <v>685</v>
      </c>
      <c r="H61" s="150">
        <v>1525</v>
      </c>
      <c r="I61" s="150">
        <v>0</v>
      </c>
    </row>
    <row r="62" spans="1:9">
      <c r="A62" s="149" t="s">
        <v>244</v>
      </c>
      <c r="B62" s="149" t="s">
        <v>908</v>
      </c>
      <c r="C62" s="149" t="s">
        <v>1151</v>
      </c>
      <c r="D62" s="149" t="s">
        <v>510</v>
      </c>
      <c r="E62" s="149" t="s">
        <v>512</v>
      </c>
      <c r="F62" s="150">
        <v>725</v>
      </c>
      <c r="G62" s="150">
        <v>120</v>
      </c>
      <c r="H62" s="150">
        <v>1502.5</v>
      </c>
      <c r="I62" s="150">
        <v>2</v>
      </c>
    </row>
    <row r="63" spans="1:9">
      <c r="A63" s="149" t="s">
        <v>245</v>
      </c>
      <c r="B63" s="149" t="s">
        <v>659</v>
      </c>
      <c r="C63" s="149" t="s">
        <v>1151</v>
      </c>
      <c r="D63" s="149" t="s">
        <v>510</v>
      </c>
      <c r="E63" s="149" t="s">
        <v>512</v>
      </c>
      <c r="F63" s="150">
        <v>5354</v>
      </c>
      <c r="G63" s="150">
        <v>2675</v>
      </c>
      <c r="H63" s="150">
        <v>13265</v>
      </c>
      <c r="I63" s="150">
        <v>44</v>
      </c>
    </row>
    <row r="64" spans="1:9">
      <c r="A64" s="149" t="s">
        <v>245</v>
      </c>
      <c r="B64" s="149" t="s">
        <v>713</v>
      </c>
      <c r="C64" s="149" t="s">
        <v>1151</v>
      </c>
      <c r="D64" s="149" t="s">
        <v>510</v>
      </c>
      <c r="E64" s="149" t="s">
        <v>512</v>
      </c>
      <c r="F64" s="150">
        <v>3326</v>
      </c>
      <c r="G64" s="150">
        <v>1785</v>
      </c>
      <c r="H64" s="150">
        <v>8815</v>
      </c>
      <c r="I64" s="150">
        <v>27</v>
      </c>
    </row>
    <row r="65" spans="1:9">
      <c r="A65" s="149" t="s">
        <v>245</v>
      </c>
      <c r="B65" s="149" t="s">
        <v>726</v>
      </c>
      <c r="C65" s="149" t="s">
        <v>1154</v>
      </c>
      <c r="D65" s="149" t="s">
        <v>510</v>
      </c>
      <c r="E65" s="149" t="s">
        <v>619</v>
      </c>
      <c r="F65" s="150">
        <v>3160</v>
      </c>
      <c r="G65" s="150">
        <v>1580</v>
      </c>
      <c r="H65" s="150">
        <v>7960</v>
      </c>
      <c r="I65" s="150">
        <v>79</v>
      </c>
    </row>
    <row r="66" spans="1:9">
      <c r="A66" s="149" t="s">
        <v>245</v>
      </c>
      <c r="B66" s="149" t="s">
        <v>757</v>
      </c>
      <c r="C66" s="149" t="s">
        <v>1154</v>
      </c>
      <c r="D66" s="149" t="s">
        <v>510</v>
      </c>
      <c r="E66" s="149" t="s">
        <v>628</v>
      </c>
      <c r="F66" s="150">
        <v>2273</v>
      </c>
      <c r="G66" s="150">
        <v>1295</v>
      </c>
      <c r="H66" s="150">
        <v>6254</v>
      </c>
      <c r="I66" s="150">
        <v>23</v>
      </c>
    </row>
    <row r="67" spans="1:9">
      <c r="A67" s="149" t="s">
        <v>245</v>
      </c>
      <c r="B67" s="149" t="s">
        <v>762</v>
      </c>
      <c r="C67" s="149" t="s">
        <v>1153</v>
      </c>
      <c r="D67" s="149" t="s">
        <v>669</v>
      </c>
      <c r="E67" s="149" t="s">
        <v>350</v>
      </c>
      <c r="F67" s="150">
        <v>1500</v>
      </c>
      <c r="G67" s="150">
        <v>1500</v>
      </c>
      <c r="H67" s="150">
        <v>6000</v>
      </c>
      <c r="I67" s="149" t="s">
        <v>350</v>
      </c>
    </row>
    <row r="68" spans="1:9">
      <c r="A68" s="149" t="s">
        <v>245</v>
      </c>
      <c r="B68" s="149" t="s">
        <v>792</v>
      </c>
      <c r="C68" s="149" t="s">
        <v>1151</v>
      </c>
      <c r="D68" s="149" t="s">
        <v>510</v>
      </c>
      <c r="E68" s="149" t="s">
        <v>512</v>
      </c>
      <c r="F68" s="150">
        <v>1360</v>
      </c>
      <c r="G68" s="150">
        <v>1430</v>
      </c>
      <c r="H68" s="150">
        <v>5155</v>
      </c>
      <c r="I68" s="150">
        <v>13</v>
      </c>
    </row>
    <row r="69" spans="1:9">
      <c r="A69" s="149" t="s">
        <v>245</v>
      </c>
      <c r="B69" s="149" t="s">
        <v>846</v>
      </c>
      <c r="C69" s="149" t="s">
        <v>1151</v>
      </c>
      <c r="D69" s="149" t="s">
        <v>510</v>
      </c>
      <c r="E69" s="149" t="s">
        <v>619</v>
      </c>
      <c r="F69" s="150">
        <v>1380</v>
      </c>
      <c r="G69" s="150">
        <v>750</v>
      </c>
      <c r="H69" s="150">
        <v>3660</v>
      </c>
      <c r="I69" s="150">
        <v>25</v>
      </c>
    </row>
    <row r="70" spans="1:9">
      <c r="A70" s="149" t="s">
        <v>245</v>
      </c>
      <c r="B70" s="149" t="s">
        <v>872</v>
      </c>
      <c r="C70" s="149" t="s">
        <v>1151</v>
      </c>
      <c r="D70" s="149" t="s">
        <v>510</v>
      </c>
      <c r="E70" s="149" t="s">
        <v>512</v>
      </c>
      <c r="F70" s="150">
        <v>938</v>
      </c>
      <c r="G70" s="150">
        <v>543</v>
      </c>
      <c r="H70" s="150">
        <v>2581</v>
      </c>
      <c r="I70" s="150">
        <v>8</v>
      </c>
    </row>
    <row r="71" spans="1:9">
      <c r="A71" s="149" t="s">
        <v>245</v>
      </c>
      <c r="B71" s="149" t="s">
        <v>895</v>
      </c>
      <c r="C71" s="149" t="s">
        <v>1152</v>
      </c>
      <c r="D71" s="149" t="s">
        <v>510</v>
      </c>
      <c r="E71" s="149" t="s">
        <v>512</v>
      </c>
      <c r="F71" s="150">
        <v>1036</v>
      </c>
      <c r="G71" s="150">
        <v>758</v>
      </c>
      <c r="H71" s="150">
        <v>1794</v>
      </c>
      <c r="I71" s="150">
        <v>9</v>
      </c>
    </row>
    <row r="72" spans="1:9">
      <c r="A72" s="149" t="s">
        <v>245</v>
      </c>
      <c r="B72" s="149" t="s">
        <v>912</v>
      </c>
      <c r="C72" s="149" t="s">
        <v>1151</v>
      </c>
      <c r="D72" s="149" t="s">
        <v>690</v>
      </c>
      <c r="E72" s="149" t="s">
        <v>350</v>
      </c>
      <c r="F72" s="150">
        <v>310</v>
      </c>
      <c r="G72" s="150">
        <v>310</v>
      </c>
      <c r="H72" s="150">
        <v>1240</v>
      </c>
      <c r="I72" s="149" t="s">
        <v>350</v>
      </c>
    </row>
    <row r="73" spans="1:9">
      <c r="A73" s="149" t="s">
        <v>245</v>
      </c>
      <c r="B73" s="149" t="s">
        <v>920</v>
      </c>
      <c r="C73" s="149" t="s">
        <v>1151</v>
      </c>
      <c r="D73" s="149" t="s">
        <v>690</v>
      </c>
      <c r="E73" s="149" t="s">
        <v>350</v>
      </c>
      <c r="F73" s="150">
        <v>260</v>
      </c>
      <c r="G73" s="150">
        <v>260</v>
      </c>
      <c r="H73" s="150">
        <v>1040</v>
      </c>
      <c r="I73" s="149" t="s">
        <v>350</v>
      </c>
    </row>
    <row r="74" spans="1:9">
      <c r="A74" s="149" t="s">
        <v>246</v>
      </c>
      <c r="B74" s="149" t="s">
        <v>640</v>
      </c>
      <c r="C74" s="149" t="s">
        <v>1151</v>
      </c>
      <c r="D74" s="149" t="s">
        <v>510</v>
      </c>
      <c r="E74" s="149" t="s">
        <v>350</v>
      </c>
      <c r="F74" s="150">
        <v>7806</v>
      </c>
      <c r="G74" s="150">
        <v>4217</v>
      </c>
      <c r="H74" s="150">
        <v>17186</v>
      </c>
      <c r="I74" s="150">
        <v>120</v>
      </c>
    </row>
    <row r="75" spans="1:9">
      <c r="A75" s="149" t="s">
        <v>246</v>
      </c>
      <c r="B75" s="149" t="s">
        <v>729</v>
      </c>
      <c r="C75" s="149" t="s">
        <v>1151</v>
      </c>
      <c r="D75" s="149" t="s">
        <v>510</v>
      </c>
      <c r="E75" s="149" t="s">
        <v>350</v>
      </c>
      <c r="F75" s="150">
        <v>3903</v>
      </c>
      <c r="G75" s="150">
        <v>2007</v>
      </c>
      <c r="H75" s="150">
        <v>7917</v>
      </c>
      <c r="I75" s="150">
        <v>29</v>
      </c>
    </row>
    <row r="76" spans="1:9">
      <c r="A76" s="149" t="s">
        <v>246</v>
      </c>
      <c r="B76" s="149" t="s">
        <v>759</v>
      </c>
      <c r="C76" s="149" t="s">
        <v>1151</v>
      </c>
      <c r="D76" s="149" t="s">
        <v>510</v>
      </c>
      <c r="E76" s="149" t="s">
        <v>619</v>
      </c>
      <c r="F76" s="150">
        <v>1180</v>
      </c>
      <c r="G76" s="150">
        <v>2333</v>
      </c>
      <c r="H76" s="150">
        <v>6189</v>
      </c>
      <c r="I76" s="150">
        <v>47</v>
      </c>
    </row>
    <row r="77" spans="1:9">
      <c r="A77" s="149" t="s">
        <v>246</v>
      </c>
      <c r="B77" s="149" t="s">
        <v>812</v>
      </c>
      <c r="C77" s="149" t="s">
        <v>1151</v>
      </c>
      <c r="D77" s="149" t="s">
        <v>510</v>
      </c>
      <c r="E77" s="149" t="s">
        <v>628</v>
      </c>
      <c r="F77" s="150">
        <v>2696</v>
      </c>
      <c r="G77" s="150">
        <v>1108</v>
      </c>
      <c r="H77" s="150">
        <v>4778</v>
      </c>
      <c r="I77" s="150">
        <v>15</v>
      </c>
    </row>
    <row r="78" spans="1:9">
      <c r="A78" s="149" t="s">
        <v>246</v>
      </c>
      <c r="B78" s="149" t="s">
        <v>842</v>
      </c>
      <c r="C78" s="149" t="s">
        <v>1151</v>
      </c>
      <c r="D78" s="149" t="s">
        <v>510</v>
      </c>
      <c r="E78" s="149" t="s">
        <v>628</v>
      </c>
      <c r="F78" s="150">
        <v>2087</v>
      </c>
      <c r="G78" s="150">
        <v>885</v>
      </c>
      <c r="H78" s="150">
        <v>3769</v>
      </c>
      <c r="I78" s="150">
        <v>22</v>
      </c>
    </row>
    <row r="79" spans="1:9">
      <c r="A79" s="149" t="s">
        <v>246</v>
      </c>
      <c r="B79" s="149" t="s">
        <v>891</v>
      </c>
      <c r="C79" s="149" t="s">
        <v>1151</v>
      </c>
      <c r="D79" s="149" t="s">
        <v>510</v>
      </c>
      <c r="E79" s="149" t="s">
        <v>512</v>
      </c>
      <c r="F79" s="150">
        <v>986</v>
      </c>
      <c r="G79" s="150">
        <v>378</v>
      </c>
      <c r="H79" s="150">
        <v>2042</v>
      </c>
      <c r="I79" s="150">
        <v>3</v>
      </c>
    </row>
    <row r="80" spans="1:9">
      <c r="A80" s="149" t="s">
        <v>247</v>
      </c>
      <c r="B80" s="149" t="s">
        <v>838</v>
      </c>
      <c r="C80" s="149" t="s">
        <v>1154</v>
      </c>
      <c r="D80" s="149" t="s">
        <v>510</v>
      </c>
      <c r="E80" s="149" t="s">
        <v>350</v>
      </c>
      <c r="F80" s="150">
        <v>2656</v>
      </c>
      <c r="G80" s="150">
        <v>1316</v>
      </c>
      <c r="H80" s="150">
        <v>3972</v>
      </c>
      <c r="I80" s="150">
        <v>21</v>
      </c>
    </row>
    <row r="81" spans="1:9">
      <c r="A81" s="149" t="s">
        <v>247</v>
      </c>
      <c r="B81" s="149" t="s">
        <v>853</v>
      </c>
      <c r="C81" s="149" t="s">
        <v>1154</v>
      </c>
      <c r="D81" s="149" t="s">
        <v>510</v>
      </c>
      <c r="E81" s="149" t="s">
        <v>350</v>
      </c>
      <c r="F81" s="150">
        <v>2360</v>
      </c>
      <c r="G81" s="150">
        <v>965</v>
      </c>
      <c r="H81" s="150">
        <v>3325</v>
      </c>
      <c r="I81" s="150">
        <v>15</v>
      </c>
    </row>
    <row r="82" spans="1:9">
      <c r="A82" s="149" t="s">
        <v>247</v>
      </c>
      <c r="B82" s="149" t="s">
        <v>880</v>
      </c>
      <c r="C82" s="149" t="s">
        <v>1152</v>
      </c>
      <c r="D82" s="149" t="s">
        <v>510</v>
      </c>
      <c r="E82" s="149" t="s">
        <v>350</v>
      </c>
      <c r="F82" s="150">
        <v>1097</v>
      </c>
      <c r="G82" s="150">
        <v>1097</v>
      </c>
      <c r="H82" s="150">
        <v>2194</v>
      </c>
      <c r="I82" s="150">
        <v>20</v>
      </c>
    </row>
    <row r="83" spans="1:9">
      <c r="A83" s="149" t="s">
        <v>247</v>
      </c>
      <c r="B83" s="149" t="s">
        <v>913</v>
      </c>
      <c r="C83" s="149" t="s">
        <v>1151</v>
      </c>
      <c r="D83" s="149" t="s">
        <v>510</v>
      </c>
      <c r="E83" s="149" t="s">
        <v>350</v>
      </c>
      <c r="F83" s="150">
        <v>811</v>
      </c>
      <c r="G83" s="150">
        <v>418</v>
      </c>
      <c r="H83" s="150">
        <v>1229</v>
      </c>
      <c r="I83" s="150">
        <v>4</v>
      </c>
    </row>
    <row r="84" spans="1:9">
      <c r="A84" s="149" t="s">
        <v>247</v>
      </c>
      <c r="B84" s="149" t="s">
        <v>916</v>
      </c>
      <c r="C84" s="149" t="s">
        <v>1151</v>
      </c>
      <c r="D84" s="149" t="s">
        <v>510</v>
      </c>
      <c r="E84" s="149" t="s">
        <v>350</v>
      </c>
      <c r="F84" s="150">
        <v>833.5</v>
      </c>
      <c r="G84" s="150">
        <v>373</v>
      </c>
      <c r="H84" s="150">
        <v>1206.5</v>
      </c>
      <c r="I84" s="150">
        <v>3</v>
      </c>
    </row>
    <row r="85" spans="1:9">
      <c r="A85" s="149" t="s">
        <v>248</v>
      </c>
      <c r="B85" s="149" t="s">
        <v>758</v>
      </c>
      <c r="C85" s="149" t="s">
        <v>1154</v>
      </c>
      <c r="D85" s="149" t="s">
        <v>510</v>
      </c>
      <c r="E85" s="149" t="s">
        <v>350</v>
      </c>
      <c r="F85" s="150">
        <v>6252</v>
      </c>
      <c r="G85" s="150">
        <v>6252</v>
      </c>
      <c r="H85" s="150">
        <v>6252</v>
      </c>
      <c r="I85" s="150">
        <v>83</v>
      </c>
    </row>
    <row r="86" spans="1:9">
      <c r="A86" s="149" t="s">
        <v>248</v>
      </c>
      <c r="B86" s="149" t="s">
        <v>873</v>
      </c>
      <c r="C86" s="149" t="s">
        <v>1154</v>
      </c>
      <c r="D86" s="149" t="s">
        <v>510</v>
      </c>
      <c r="E86" s="149" t="s">
        <v>350</v>
      </c>
      <c r="F86" s="150">
        <v>2460</v>
      </c>
      <c r="G86" s="150">
        <v>2460</v>
      </c>
      <c r="H86" s="150">
        <v>2460</v>
      </c>
      <c r="I86" s="150">
        <v>41</v>
      </c>
    </row>
    <row r="87" spans="1:9">
      <c r="A87" s="149" t="s">
        <v>248</v>
      </c>
      <c r="B87" s="149" t="s">
        <v>879</v>
      </c>
      <c r="C87" s="149" t="s">
        <v>1154</v>
      </c>
      <c r="D87" s="149" t="s">
        <v>510</v>
      </c>
      <c r="E87" s="149" t="s">
        <v>350</v>
      </c>
      <c r="F87" s="150">
        <v>2198</v>
      </c>
      <c r="G87" s="150">
        <v>2198</v>
      </c>
      <c r="H87" s="150">
        <v>2198</v>
      </c>
      <c r="I87" s="150">
        <v>29</v>
      </c>
    </row>
    <row r="88" spans="1:9">
      <c r="A88" s="149" t="s">
        <v>248</v>
      </c>
      <c r="B88" s="149" t="s">
        <v>918</v>
      </c>
      <c r="C88" s="149" t="s">
        <v>1154</v>
      </c>
      <c r="D88" s="149" t="s">
        <v>510</v>
      </c>
      <c r="E88" s="149" t="s">
        <v>350</v>
      </c>
      <c r="F88" s="150">
        <v>1101</v>
      </c>
      <c r="G88" s="150">
        <v>1101</v>
      </c>
      <c r="H88" s="150">
        <v>1101</v>
      </c>
      <c r="I88" s="150">
        <v>6</v>
      </c>
    </row>
    <row r="89" spans="1:9">
      <c r="A89" s="149" t="s">
        <v>248</v>
      </c>
      <c r="B89" s="149" t="s">
        <v>938</v>
      </c>
      <c r="C89" s="149" t="s">
        <v>1154</v>
      </c>
      <c r="D89" s="149" t="s">
        <v>690</v>
      </c>
      <c r="E89" s="149" t="s">
        <v>350</v>
      </c>
      <c r="F89" s="150">
        <v>418</v>
      </c>
      <c r="G89" s="150">
        <v>418</v>
      </c>
      <c r="H89" s="150">
        <v>418</v>
      </c>
      <c r="I89" s="149" t="s">
        <v>350</v>
      </c>
    </row>
    <row r="91" spans="1:9">
      <c r="A91" s="149" t="s">
        <v>1155</v>
      </c>
    </row>
    <row r="92" spans="1:9">
      <c r="A92" s="149" t="s">
        <v>1117</v>
      </c>
      <c r="B92" s="149" t="s">
        <v>478</v>
      </c>
      <c r="C92" s="149" t="s">
        <v>116</v>
      </c>
      <c r="D92" s="149" t="s">
        <v>479</v>
      </c>
      <c r="E92" s="149" t="s">
        <v>481</v>
      </c>
      <c r="F92" s="149" t="s">
        <v>1156</v>
      </c>
      <c r="G92" s="149" t="s">
        <v>1143</v>
      </c>
      <c r="H92" s="149" t="s">
        <v>1157</v>
      </c>
      <c r="I92" s="149" t="s">
        <v>1118</v>
      </c>
    </row>
    <row r="93" spans="1:9">
      <c r="A93" s="149" t="s">
        <v>242</v>
      </c>
      <c r="B93" s="149" t="s">
        <v>668</v>
      </c>
      <c r="C93" s="149" t="s">
        <v>1153</v>
      </c>
      <c r="D93" s="149" t="s">
        <v>669</v>
      </c>
      <c r="E93" s="149" t="s">
        <v>350</v>
      </c>
      <c r="F93" s="150">
        <v>249.84</v>
      </c>
      <c r="G93" s="150">
        <v>2404</v>
      </c>
      <c r="H93" s="150">
        <v>31383.78</v>
      </c>
      <c r="I93" s="150">
        <v>13</v>
      </c>
    </row>
    <row r="94" spans="1:9">
      <c r="A94" s="149" t="s">
        <v>242</v>
      </c>
      <c r="B94" s="149" t="s">
        <v>719</v>
      </c>
      <c r="C94" s="149" t="s">
        <v>1152</v>
      </c>
      <c r="D94" s="149" t="s">
        <v>510</v>
      </c>
      <c r="E94" s="149" t="s">
        <v>628</v>
      </c>
      <c r="F94" s="150">
        <v>1947.5</v>
      </c>
      <c r="G94" s="150">
        <v>3947.5</v>
      </c>
      <c r="H94" s="150">
        <v>8560</v>
      </c>
      <c r="I94" s="150">
        <v>3</v>
      </c>
    </row>
    <row r="95" spans="1:9">
      <c r="A95" s="149" t="s">
        <v>242</v>
      </c>
      <c r="B95" s="149" t="s">
        <v>886</v>
      </c>
      <c r="C95" s="149" t="s">
        <v>1153</v>
      </c>
      <c r="D95" s="149" t="s">
        <v>884</v>
      </c>
      <c r="E95" s="149" t="s">
        <v>350</v>
      </c>
      <c r="F95" s="150">
        <v>350</v>
      </c>
      <c r="G95" s="150">
        <v>350</v>
      </c>
      <c r="H95" s="150">
        <v>4505</v>
      </c>
      <c r="I95" s="150">
        <v>13</v>
      </c>
    </row>
    <row r="96" spans="1:9">
      <c r="A96" s="149" t="s">
        <v>242</v>
      </c>
      <c r="B96" s="149" t="s">
        <v>878</v>
      </c>
      <c r="C96" s="149" t="s">
        <v>1153</v>
      </c>
      <c r="D96" s="149" t="s">
        <v>669</v>
      </c>
      <c r="E96" s="149" t="s">
        <v>350</v>
      </c>
      <c r="F96" s="150">
        <v>375</v>
      </c>
      <c r="G96" s="150">
        <v>375</v>
      </c>
      <c r="H96" s="150">
        <v>3635</v>
      </c>
      <c r="I96" s="150">
        <v>10</v>
      </c>
    </row>
    <row r="97" spans="1:9">
      <c r="A97" s="149" t="s">
        <v>242</v>
      </c>
      <c r="B97" s="149" t="s">
        <v>887</v>
      </c>
      <c r="C97" s="149" t="s">
        <v>1152</v>
      </c>
      <c r="D97" s="149" t="s">
        <v>510</v>
      </c>
      <c r="E97" s="149" t="s">
        <v>512</v>
      </c>
      <c r="F97" s="150">
        <v>-200</v>
      </c>
      <c r="G97" s="150">
        <v>700</v>
      </c>
      <c r="H97" s="150">
        <v>3420</v>
      </c>
      <c r="I97" s="150">
        <v>9</v>
      </c>
    </row>
    <row r="98" spans="1:9">
      <c r="A98" s="149" t="s">
        <v>242</v>
      </c>
      <c r="B98" s="149" t="s">
        <v>910</v>
      </c>
      <c r="C98" s="149" t="s">
        <v>1153</v>
      </c>
      <c r="D98" s="149" t="s">
        <v>669</v>
      </c>
      <c r="E98" s="149" t="s">
        <v>350</v>
      </c>
      <c r="F98" s="150">
        <v>120</v>
      </c>
      <c r="G98" s="150">
        <v>120</v>
      </c>
      <c r="H98" s="150">
        <v>1760</v>
      </c>
      <c r="I98" s="150">
        <v>7</v>
      </c>
    </row>
    <row r="99" spans="1:9">
      <c r="A99" s="149" t="s">
        <v>242</v>
      </c>
      <c r="B99" s="149" t="s">
        <v>917</v>
      </c>
      <c r="C99" s="149" t="s">
        <v>1153</v>
      </c>
      <c r="D99" s="149" t="s">
        <v>740</v>
      </c>
      <c r="E99" s="149" t="s">
        <v>350</v>
      </c>
      <c r="F99" s="150">
        <v>1125</v>
      </c>
      <c r="G99" s="150">
        <v>1125</v>
      </c>
      <c r="H99" s="150">
        <v>1125</v>
      </c>
      <c r="I99" s="150">
        <v>1</v>
      </c>
    </row>
    <row r="100" spans="1:9">
      <c r="A100" s="149" t="s">
        <v>243</v>
      </c>
      <c r="B100" s="149" t="s">
        <v>832</v>
      </c>
      <c r="C100" s="149" t="s">
        <v>1153</v>
      </c>
      <c r="D100" s="149" t="s">
        <v>669</v>
      </c>
      <c r="E100" s="149" t="s">
        <v>350</v>
      </c>
      <c r="F100" s="150">
        <v>90</v>
      </c>
      <c r="G100" s="150">
        <v>2025</v>
      </c>
      <c r="H100" s="150">
        <v>7200</v>
      </c>
      <c r="I100" s="150">
        <v>14</v>
      </c>
    </row>
    <row r="101" spans="1:9">
      <c r="A101" s="149" t="s">
        <v>243</v>
      </c>
      <c r="B101" s="149" t="s">
        <v>943</v>
      </c>
      <c r="C101" s="149" t="s">
        <v>1153</v>
      </c>
      <c r="D101" s="149" t="s">
        <v>669</v>
      </c>
      <c r="E101" s="149" t="s">
        <v>350</v>
      </c>
      <c r="F101" s="150">
        <v>15</v>
      </c>
      <c r="G101" s="150">
        <v>75</v>
      </c>
      <c r="H101" s="150">
        <v>6578</v>
      </c>
      <c r="I101" s="150">
        <v>8</v>
      </c>
    </row>
    <row r="102" spans="1:9">
      <c r="A102" s="149" t="s">
        <v>243</v>
      </c>
      <c r="B102" s="149" t="s">
        <v>867</v>
      </c>
      <c r="C102" s="149" t="s">
        <v>1152</v>
      </c>
      <c r="D102" s="149" t="s">
        <v>510</v>
      </c>
      <c r="E102" s="149" t="s">
        <v>350</v>
      </c>
      <c r="F102" s="150">
        <v>475</v>
      </c>
      <c r="G102" s="150">
        <v>475</v>
      </c>
      <c r="H102" s="150">
        <v>6046</v>
      </c>
      <c r="I102" s="150">
        <v>14</v>
      </c>
    </row>
    <row r="103" spans="1:9">
      <c r="A103" s="149" t="s">
        <v>243</v>
      </c>
      <c r="B103" s="149" t="s">
        <v>898</v>
      </c>
      <c r="C103" s="149" t="s">
        <v>1153</v>
      </c>
      <c r="D103" s="149" t="s">
        <v>669</v>
      </c>
      <c r="E103" s="149" t="s">
        <v>350</v>
      </c>
      <c r="F103" s="150">
        <v>225</v>
      </c>
      <c r="G103" s="150">
        <v>225</v>
      </c>
      <c r="H103" s="150">
        <v>5419</v>
      </c>
      <c r="I103" s="150">
        <v>12</v>
      </c>
    </row>
    <row r="104" spans="1:9">
      <c r="A104" s="149" t="s">
        <v>243</v>
      </c>
      <c r="B104" s="149" t="s">
        <v>883</v>
      </c>
      <c r="C104" s="149" t="s">
        <v>1153</v>
      </c>
      <c r="D104" s="149" t="s">
        <v>884</v>
      </c>
      <c r="E104" s="149" t="s">
        <v>350</v>
      </c>
      <c r="F104" s="150">
        <v>305</v>
      </c>
      <c r="G104" s="150">
        <v>305</v>
      </c>
      <c r="H104" s="150">
        <v>4205</v>
      </c>
      <c r="I104" s="150">
        <v>14</v>
      </c>
    </row>
    <row r="105" spans="1:9">
      <c r="A105" s="149" t="s">
        <v>243</v>
      </c>
      <c r="B105" s="149" t="s">
        <v>881</v>
      </c>
      <c r="C105" s="149" t="s">
        <v>1153</v>
      </c>
      <c r="D105" s="149" t="s">
        <v>669</v>
      </c>
      <c r="E105" s="149" t="s">
        <v>350</v>
      </c>
      <c r="F105" s="150">
        <v>60</v>
      </c>
      <c r="G105" s="150">
        <v>60</v>
      </c>
      <c r="H105" s="150">
        <v>3568.75</v>
      </c>
      <c r="I105" s="150">
        <v>8</v>
      </c>
    </row>
    <row r="106" spans="1:9">
      <c r="A106" s="149" t="s">
        <v>243</v>
      </c>
      <c r="B106" s="149" t="s">
        <v>921</v>
      </c>
      <c r="C106" s="149" t="s">
        <v>1152</v>
      </c>
      <c r="D106" s="149" t="s">
        <v>644</v>
      </c>
      <c r="E106" s="149" t="s">
        <v>350</v>
      </c>
      <c r="F106" s="150">
        <v>75</v>
      </c>
      <c r="G106" s="150">
        <v>185</v>
      </c>
      <c r="H106" s="150">
        <v>2400</v>
      </c>
      <c r="I106" s="150">
        <v>13</v>
      </c>
    </row>
    <row r="107" spans="1:9">
      <c r="A107" s="149" t="s">
        <v>243</v>
      </c>
      <c r="B107" s="149" t="s">
        <v>923</v>
      </c>
      <c r="C107" s="149" t="s">
        <v>1154</v>
      </c>
      <c r="D107" s="149" t="s">
        <v>690</v>
      </c>
      <c r="E107" s="149" t="s">
        <v>350</v>
      </c>
      <c r="F107" s="150">
        <v>975</v>
      </c>
      <c r="G107" s="150">
        <v>975</v>
      </c>
      <c r="H107" s="150">
        <v>975</v>
      </c>
      <c r="I107" s="150">
        <v>1</v>
      </c>
    </row>
    <row r="108" spans="1:9">
      <c r="A108" s="149" t="s">
        <v>243</v>
      </c>
      <c r="B108" s="149" t="s">
        <v>924</v>
      </c>
      <c r="C108" s="149" t="s">
        <v>1153</v>
      </c>
      <c r="D108" s="149" t="s">
        <v>740</v>
      </c>
      <c r="E108" s="149" t="s">
        <v>350</v>
      </c>
      <c r="F108" s="150">
        <v>975</v>
      </c>
      <c r="G108" s="150">
        <v>975</v>
      </c>
      <c r="H108" s="150">
        <v>975</v>
      </c>
      <c r="I108" s="150">
        <v>1</v>
      </c>
    </row>
    <row r="109" spans="1:9">
      <c r="A109" s="149" t="s">
        <v>243</v>
      </c>
      <c r="B109" s="149" t="s">
        <v>935</v>
      </c>
      <c r="C109" s="149" t="s">
        <v>1153</v>
      </c>
      <c r="D109" s="149" t="s">
        <v>740</v>
      </c>
      <c r="E109" s="149" t="s">
        <v>350</v>
      </c>
      <c r="F109" s="150">
        <v>650</v>
      </c>
      <c r="G109" s="150">
        <v>650</v>
      </c>
      <c r="H109" s="150">
        <v>650</v>
      </c>
      <c r="I109" s="150">
        <v>1</v>
      </c>
    </row>
    <row r="110" spans="1:9">
      <c r="A110" s="149" t="s">
        <v>244</v>
      </c>
      <c r="B110" s="149" t="s">
        <v>698</v>
      </c>
      <c r="C110" s="149" t="s">
        <v>1153</v>
      </c>
      <c r="D110" s="149" t="s">
        <v>669</v>
      </c>
      <c r="E110" s="149" t="s">
        <v>350</v>
      </c>
      <c r="F110" s="150">
        <v>175</v>
      </c>
      <c r="G110" s="150">
        <v>1250</v>
      </c>
      <c r="H110" s="150">
        <v>19058.55</v>
      </c>
      <c r="I110" s="150">
        <v>15</v>
      </c>
    </row>
    <row r="111" spans="1:9">
      <c r="A111" s="149" t="s">
        <v>244</v>
      </c>
      <c r="B111" s="149" t="s">
        <v>695</v>
      </c>
      <c r="C111" s="149" t="s">
        <v>1152</v>
      </c>
      <c r="D111" s="149" t="s">
        <v>510</v>
      </c>
      <c r="E111" s="149" t="s">
        <v>512</v>
      </c>
      <c r="F111" s="150">
        <v>1330</v>
      </c>
      <c r="G111" s="150">
        <v>1735</v>
      </c>
      <c r="H111" s="150">
        <v>18985</v>
      </c>
      <c r="I111" s="150">
        <v>15</v>
      </c>
    </row>
    <row r="112" spans="1:9">
      <c r="A112" s="149" t="s">
        <v>244</v>
      </c>
      <c r="B112" s="149" t="s">
        <v>796</v>
      </c>
      <c r="C112" s="149" t="s">
        <v>1152</v>
      </c>
      <c r="D112" s="149" t="s">
        <v>510</v>
      </c>
      <c r="E112" s="149" t="s">
        <v>350</v>
      </c>
      <c r="F112" s="150">
        <v>285</v>
      </c>
      <c r="G112" s="150">
        <v>1045</v>
      </c>
      <c r="H112" s="150">
        <v>8770</v>
      </c>
      <c r="I112" s="150">
        <v>15</v>
      </c>
    </row>
    <row r="113" spans="1:9">
      <c r="A113" s="149" t="s">
        <v>244</v>
      </c>
      <c r="B113" s="149" t="s">
        <v>811</v>
      </c>
      <c r="C113" s="149" t="s">
        <v>1152</v>
      </c>
      <c r="D113" s="149" t="s">
        <v>690</v>
      </c>
      <c r="E113" s="149" t="s">
        <v>350</v>
      </c>
      <c r="F113" s="150">
        <v>575</v>
      </c>
      <c r="G113" s="150">
        <v>795</v>
      </c>
      <c r="H113" s="150">
        <v>7281.25</v>
      </c>
      <c r="I113" s="150">
        <v>12</v>
      </c>
    </row>
    <row r="114" spans="1:9">
      <c r="A114" s="149" t="s">
        <v>244</v>
      </c>
      <c r="B114" s="149" t="s">
        <v>850</v>
      </c>
      <c r="C114" s="149" t="s">
        <v>1152</v>
      </c>
      <c r="D114" s="149" t="s">
        <v>510</v>
      </c>
      <c r="E114" s="149" t="s">
        <v>512</v>
      </c>
      <c r="F114" s="150">
        <v>400</v>
      </c>
      <c r="G114" s="150">
        <v>400</v>
      </c>
      <c r="H114" s="150">
        <v>6225</v>
      </c>
      <c r="I114" s="150">
        <v>15</v>
      </c>
    </row>
    <row r="115" spans="1:9">
      <c r="A115" s="149" t="s">
        <v>244</v>
      </c>
      <c r="B115" s="149" t="s">
        <v>865</v>
      </c>
      <c r="C115" s="149" t="s">
        <v>1153</v>
      </c>
      <c r="D115" s="149" t="s">
        <v>669</v>
      </c>
      <c r="E115" s="149" t="s">
        <v>350</v>
      </c>
      <c r="F115" s="150">
        <v>90</v>
      </c>
      <c r="G115" s="150">
        <v>90</v>
      </c>
      <c r="H115" s="150">
        <v>4827.5</v>
      </c>
      <c r="I115" s="150">
        <v>9</v>
      </c>
    </row>
    <row r="116" spans="1:9">
      <c r="A116" s="149" t="s">
        <v>244</v>
      </c>
      <c r="B116" s="149" t="s">
        <v>840</v>
      </c>
      <c r="C116" s="149" t="s">
        <v>1152</v>
      </c>
      <c r="D116" s="149" t="s">
        <v>510</v>
      </c>
      <c r="E116" s="149" t="s">
        <v>512</v>
      </c>
      <c r="F116" s="150">
        <v>400</v>
      </c>
      <c r="G116" s="150">
        <v>610</v>
      </c>
      <c r="H116" s="150">
        <v>4510</v>
      </c>
      <c r="I116" s="150">
        <v>10</v>
      </c>
    </row>
    <row r="117" spans="1:9">
      <c r="A117" s="149" t="s">
        <v>244</v>
      </c>
      <c r="B117" s="149" t="s">
        <v>877</v>
      </c>
      <c r="C117" s="149" t="s">
        <v>1152</v>
      </c>
      <c r="D117" s="149" t="s">
        <v>644</v>
      </c>
      <c r="E117" s="149" t="s">
        <v>350</v>
      </c>
      <c r="F117" s="150">
        <v>295</v>
      </c>
      <c r="G117" s="150">
        <v>310</v>
      </c>
      <c r="H117" s="150">
        <v>4110</v>
      </c>
      <c r="I117" s="150">
        <v>15</v>
      </c>
    </row>
    <row r="118" spans="1:9">
      <c r="A118" s="149" t="s">
        <v>244</v>
      </c>
      <c r="B118" s="149" t="s">
        <v>925</v>
      </c>
      <c r="C118" s="149" t="s">
        <v>1152</v>
      </c>
      <c r="D118" s="149" t="s">
        <v>644</v>
      </c>
      <c r="E118" s="149" t="s">
        <v>350</v>
      </c>
      <c r="F118" s="150">
        <v>60</v>
      </c>
      <c r="G118" s="150">
        <v>76.5</v>
      </c>
      <c r="H118" s="150">
        <v>2091.5</v>
      </c>
      <c r="I118" s="150">
        <v>15</v>
      </c>
    </row>
    <row r="119" spans="1:9">
      <c r="A119" s="149" t="s">
        <v>244</v>
      </c>
      <c r="B119" s="149" t="s">
        <v>899</v>
      </c>
      <c r="C119" s="149" t="s">
        <v>1153</v>
      </c>
      <c r="D119" s="149" t="s">
        <v>740</v>
      </c>
      <c r="E119" s="149" t="s">
        <v>350</v>
      </c>
      <c r="F119" s="150">
        <v>765</v>
      </c>
      <c r="G119" s="150">
        <v>765</v>
      </c>
      <c r="H119" s="150">
        <v>1530</v>
      </c>
      <c r="I119" s="150">
        <v>2</v>
      </c>
    </row>
    <row r="120" spans="1:9">
      <c r="A120" s="149" t="s">
        <v>244</v>
      </c>
      <c r="B120" s="149" t="s">
        <v>900</v>
      </c>
      <c r="C120" s="149" t="s">
        <v>1153</v>
      </c>
      <c r="D120" s="149" t="s">
        <v>740</v>
      </c>
      <c r="E120" s="149" t="s">
        <v>350</v>
      </c>
      <c r="F120" s="150">
        <v>765</v>
      </c>
      <c r="G120" s="150">
        <v>765</v>
      </c>
      <c r="H120" s="150">
        <v>1530</v>
      </c>
      <c r="I120" s="150">
        <v>2</v>
      </c>
    </row>
    <row r="121" spans="1:9">
      <c r="A121" s="149" t="s">
        <v>244</v>
      </c>
      <c r="B121" s="149" t="s">
        <v>901</v>
      </c>
      <c r="C121" s="149" t="s">
        <v>1153</v>
      </c>
      <c r="D121" s="149" t="s">
        <v>740</v>
      </c>
      <c r="E121" s="149" t="s">
        <v>350</v>
      </c>
      <c r="F121" s="150">
        <v>765</v>
      </c>
      <c r="G121" s="150">
        <v>765</v>
      </c>
      <c r="H121" s="150">
        <v>1530</v>
      </c>
      <c r="I121" s="150">
        <v>2</v>
      </c>
    </row>
    <row r="122" spans="1:9">
      <c r="A122" s="149" t="s">
        <v>244</v>
      </c>
      <c r="B122" s="149" t="s">
        <v>902</v>
      </c>
      <c r="C122" s="149" t="s">
        <v>1153</v>
      </c>
      <c r="D122" s="149" t="s">
        <v>740</v>
      </c>
      <c r="E122" s="149" t="s">
        <v>350</v>
      </c>
      <c r="F122" s="150">
        <v>765</v>
      </c>
      <c r="G122" s="150">
        <v>765</v>
      </c>
      <c r="H122" s="150">
        <v>1530</v>
      </c>
      <c r="I122" s="150">
        <v>2</v>
      </c>
    </row>
    <row r="123" spans="1:9">
      <c r="A123" s="149" t="s">
        <v>244</v>
      </c>
      <c r="B123" s="149" t="s">
        <v>903</v>
      </c>
      <c r="C123" s="149" t="s">
        <v>1153</v>
      </c>
      <c r="D123" s="149" t="s">
        <v>740</v>
      </c>
      <c r="E123" s="149" t="s">
        <v>350</v>
      </c>
      <c r="F123" s="150">
        <v>765</v>
      </c>
      <c r="G123" s="150">
        <v>765</v>
      </c>
      <c r="H123" s="150">
        <v>1530</v>
      </c>
      <c r="I123" s="150">
        <v>2</v>
      </c>
    </row>
    <row r="124" spans="1:9">
      <c r="A124" s="149" t="s">
        <v>244</v>
      </c>
      <c r="B124" s="149" t="s">
        <v>904</v>
      </c>
      <c r="C124" s="149" t="s">
        <v>1153</v>
      </c>
      <c r="D124" s="149" t="s">
        <v>690</v>
      </c>
      <c r="E124" s="149" t="s">
        <v>350</v>
      </c>
      <c r="F124" s="150">
        <v>765</v>
      </c>
      <c r="G124" s="150">
        <v>765</v>
      </c>
      <c r="H124" s="150">
        <v>1530</v>
      </c>
      <c r="I124" s="150">
        <v>2</v>
      </c>
    </row>
    <row r="125" spans="1:9">
      <c r="A125" s="149" t="s">
        <v>245</v>
      </c>
      <c r="B125" s="149" t="s">
        <v>613</v>
      </c>
      <c r="C125" s="149" t="s">
        <v>1152</v>
      </c>
      <c r="D125" s="149" t="s">
        <v>510</v>
      </c>
      <c r="E125" s="149" t="s">
        <v>512</v>
      </c>
      <c r="F125" s="150">
        <v>2692</v>
      </c>
      <c r="G125" s="150">
        <v>3070</v>
      </c>
      <c r="H125" s="150">
        <v>34954</v>
      </c>
      <c r="I125" s="150">
        <v>16</v>
      </c>
    </row>
    <row r="126" spans="1:9">
      <c r="A126" s="149" t="s">
        <v>245</v>
      </c>
      <c r="B126" s="149" t="s">
        <v>573</v>
      </c>
      <c r="C126" s="149" t="s">
        <v>1152</v>
      </c>
      <c r="D126" s="149" t="s">
        <v>510</v>
      </c>
      <c r="E126" s="149" t="s">
        <v>512</v>
      </c>
      <c r="F126" s="150">
        <v>3020</v>
      </c>
      <c r="G126" s="150">
        <v>3180</v>
      </c>
      <c r="H126" s="150">
        <v>26019.5</v>
      </c>
      <c r="I126" s="150">
        <v>9</v>
      </c>
    </row>
    <row r="127" spans="1:9">
      <c r="A127" s="149" t="s">
        <v>245</v>
      </c>
      <c r="B127" s="149" t="s">
        <v>739</v>
      </c>
      <c r="C127" s="149" t="s">
        <v>1153</v>
      </c>
      <c r="D127" s="149" t="s">
        <v>740</v>
      </c>
      <c r="E127" s="149" t="s">
        <v>350</v>
      </c>
      <c r="F127" s="150">
        <v>2662.5</v>
      </c>
      <c r="G127" s="150">
        <v>2662.5</v>
      </c>
      <c r="H127" s="150">
        <v>7075</v>
      </c>
      <c r="I127" s="150">
        <v>3</v>
      </c>
    </row>
    <row r="128" spans="1:9">
      <c r="A128" s="149" t="s">
        <v>245</v>
      </c>
      <c r="B128" s="149" t="s">
        <v>821</v>
      </c>
      <c r="C128" s="149" t="s">
        <v>1152</v>
      </c>
      <c r="D128" s="149" t="s">
        <v>510</v>
      </c>
      <c r="E128" s="149" t="s">
        <v>512</v>
      </c>
      <c r="F128" s="150">
        <v>520</v>
      </c>
      <c r="G128" s="150">
        <v>580</v>
      </c>
      <c r="H128" s="150">
        <v>6500</v>
      </c>
      <c r="I128" s="150">
        <v>12</v>
      </c>
    </row>
    <row r="129" spans="1:9">
      <c r="A129" s="149" t="s">
        <v>245</v>
      </c>
      <c r="B129" s="149" t="s">
        <v>839</v>
      </c>
      <c r="C129" s="149" t="s">
        <v>1152</v>
      </c>
      <c r="D129" s="149" t="s">
        <v>690</v>
      </c>
      <c r="E129" s="149" t="s">
        <v>350</v>
      </c>
      <c r="F129" s="150">
        <v>400</v>
      </c>
      <c r="G129" s="150">
        <v>400</v>
      </c>
      <c r="H129" s="150">
        <v>3940</v>
      </c>
      <c r="I129" s="150">
        <v>9</v>
      </c>
    </row>
    <row r="130" spans="1:9">
      <c r="A130" s="149" t="s">
        <v>245</v>
      </c>
      <c r="B130" s="149" t="s">
        <v>862</v>
      </c>
      <c r="C130" s="149" t="s">
        <v>1152</v>
      </c>
      <c r="D130" s="149" t="s">
        <v>510</v>
      </c>
      <c r="E130" s="149" t="s">
        <v>628</v>
      </c>
      <c r="F130" s="150">
        <v>650</v>
      </c>
      <c r="G130" s="150">
        <v>745</v>
      </c>
      <c r="H130" s="150">
        <v>3035</v>
      </c>
      <c r="I130" s="150">
        <v>4</v>
      </c>
    </row>
    <row r="131" spans="1:9">
      <c r="A131" s="149" t="s">
        <v>246</v>
      </c>
      <c r="B131" s="149" t="s">
        <v>615</v>
      </c>
      <c r="C131" s="149" t="s">
        <v>1153</v>
      </c>
      <c r="D131" s="149" t="s">
        <v>510</v>
      </c>
      <c r="E131" s="149" t="s">
        <v>350</v>
      </c>
      <c r="F131" s="150">
        <v>2145</v>
      </c>
      <c r="G131" s="150">
        <v>2406</v>
      </c>
      <c r="H131" s="150">
        <v>30980</v>
      </c>
      <c r="I131" s="150">
        <v>17</v>
      </c>
    </row>
    <row r="132" spans="1:9">
      <c r="A132" s="149" t="s">
        <v>246</v>
      </c>
      <c r="B132" s="149" t="s">
        <v>735</v>
      </c>
      <c r="C132" s="149" t="s">
        <v>1152</v>
      </c>
      <c r="D132" s="149" t="s">
        <v>510</v>
      </c>
      <c r="E132" s="149" t="s">
        <v>512</v>
      </c>
      <c r="F132" s="150">
        <v>775</v>
      </c>
      <c r="G132" s="150">
        <v>775</v>
      </c>
      <c r="H132" s="150">
        <v>9910</v>
      </c>
      <c r="I132" s="150">
        <v>17</v>
      </c>
    </row>
    <row r="133" spans="1:9">
      <c r="A133" s="149" t="s">
        <v>246</v>
      </c>
      <c r="B133" s="149" t="s">
        <v>775</v>
      </c>
      <c r="C133" s="149" t="s">
        <v>1152</v>
      </c>
      <c r="D133" s="149" t="s">
        <v>510</v>
      </c>
      <c r="E133" s="149" t="s">
        <v>512</v>
      </c>
      <c r="F133" s="150">
        <v>466</v>
      </c>
      <c r="G133" s="150">
        <v>649</v>
      </c>
      <c r="H133" s="150">
        <v>9671</v>
      </c>
      <c r="I133" s="150">
        <v>17</v>
      </c>
    </row>
    <row r="134" spans="1:9">
      <c r="A134" s="149" t="s">
        <v>246</v>
      </c>
      <c r="B134" s="149" t="s">
        <v>782</v>
      </c>
      <c r="C134" s="149" t="s">
        <v>1152</v>
      </c>
      <c r="D134" s="149" t="s">
        <v>690</v>
      </c>
      <c r="E134" s="149" t="s">
        <v>350</v>
      </c>
      <c r="F134" s="150">
        <v>500</v>
      </c>
      <c r="G134" s="150">
        <v>500</v>
      </c>
      <c r="H134" s="150">
        <v>8745</v>
      </c>
      <c r="I134" s="150">
        <v>17</v>
      </c>
    </row>
    <row r="135" spans="1:9">
      <c r="A135" s="149" t="s">
        <v>246</v>
      </c>
      <c r="B135" s="149" t="s">
        <v>831</v>
      </c>
      <c r="C135" s="149" t="s">
        <v>1151</v>
      </c>
      <c r="D135" s="149" t="s">
        <v>644</v>
      </c>
      <c r="E135" s="149" t="s">
        <v>350</v>
      </c>
      <c r="F135" s="150">
        <v>340</v>
      </c>
      <c r="G135" s="150">
        <v>340</v>
      </c>
      <c r="H135" s="150">
        <v>5025</v>
      </c>
      <c r="I135" s="150">
        <v>12</v>
      </c>
    </row>
    <row r="136" spans="1:9">
      <c r="A136" s="149" t="s">
        <v>246</v>
      </c>
      <c r="B136" s="149" t="s">
        <v>892</v>
      </c>
      <c r="C136" s="149" t="s">
        <v>1152</v>
      </c>
      <c r="D136" s="149" t="s">
        <v>690</v>
      </c>
      <c r="E136" s="149" t="s">
        <v>350</v>
      </c>
      <c r="F136" s="150">
        <v>200</v>
      </c>
      <c r="G136" s="150">
        <v>200</v>
      </c>
      <c r="H136" s="150">
        <v>3432.5</v>
      </c>
      <c r="I136" s="150">
        <v>17</v>
      </c>
    </row>
    <row r="137" spans="1:9">
      <c r="A137" s="149" t="s">
        <v>246</v>
      </c>
      <c r="B137" s="149" t="s">
        <v>893</v>
      </c>
      <c r="C137" s="149" t="s">
        <v>1153</v>
      </c>
      <c r="D137" s="149" t="s">
        <v>669</v>
      </c>
      <c r="E137" s="149" t="s">
        <v>350</v>
      </c>
      <c r="F137" s="150">
        <v>200</v>
      </c>
      <c r="G137" s="150">
        <v>200</v>
      </c>
      <c r="H137" s="150">
        <v>3387.5</v>
      </c>
      <c r="I137" s="150">
        <v>17</v>
      </c>
    </row>
    <row r="138" spans="1:9">
      <c r="A138" s="149" t="s">
        <v>246</v>
      </c>
      <c r="B138" s="149" t="s">
        <v>852</v>
      </c>
      <c r="C138" s="149" t="s">
        <v>1152</v>
      </c>
      <c r="D138" s="149" t="s">
        <v>690</v>
      </c>
      <c r="E138" s="149" t="s">
        <v>350</v>
      </c>
      <c r="F138" s="150">
        <v>560</v>
      </c>
      <c r="G138" s="150">
        <v>700</v>
      </c>
      <c r="H138" s="150">
        <v>3340</v>
      </c>
      <c r="I138" s="150">
        <v>6</v>
      </c>
    </row>
    <row r="139" spans="1:9">
      <c r="A139" s="149" t="s">
        <v>246</v>
      </c>
      <c r="B139" s="149" t="s">
        <v>861</v>
      </c>
      <c r="C139" s="149" t="s">
        <v>1152</v>
      </c>
      <c r="D139" s="149" t="s">
        <v>510</v>
      </c>
      <c r="E139" s="149" t="s">
        <v>628</v>
      </c>
      <c r="F139" s="150">
        <v>595</v>
      </c>
      <c r="G139" s="150">
        <v>690</v>
      </c>
      <c r="H139" s="150">
        <v>3123</v>
      </c>
      <c r="I139" s="150">
        <v>6</v>
      </c>
    </row>
    <row r="140" spans="1:9">
      <c r="A140" s="149" t="s">
        <v>246</v>
      </c>
      <c r="B140" s="149" t="s">
        <v>866</v>
      </c>
      <c r="C140" s="149" t="s">
        <v>1152</v>
      </c>
      <c r="D140" s="149" t="s">
        <v>510</v>
      </c>
      <c r="E140" s="149" t="s">
        <v>512</v>
      </c>
      <c r="F140" s="150">
        <v>470</v>
      </c>
      <c r="G140" s="150">
        <v>470</v>
      </c>
      <c r="H140" s="150">
        <v>2926</v>
      </c>
      <c r="I140" s="150">
        <v>5</v>
      </c>
    </row>
    <row r="141" spans="1:9">
      <c r="A141" s="149" t="s">
        <v>246</v>
      </c>
      <c r="B141" s="149" t="s">
        <v>875</v>
      </c>
      <c r="C141" s="149" t="s">
        <v>1152</v>
      </c>
      <c r="D141" s="149" t="s">
        <v>510</v>
      </c>
      <c r="E141" s="149" t="s">
        <v>512</v>
      </c>
      <c r="F141" s="150">
        <v>670</v>
      </c>
      <c r="G141" s="150">
        <v>1020</v>
      </c>
      <c r="H141" s="150">
        <v>2360</v>
      </c>
      <c r="I141" s="150">
        <v>3</v>
      </c>
    </row>
    <row r="142" spans="1:9">
      <c r="A142" s="149" t="s">
        <v>246</v>
      </c>
      <c r="B142" s="149" t="s">
        <v>895</v>
      </c>
      <c r="C142" s="149" t="s">
        <v>1152</v>
      </c>
      <c r="D142" s="149" t="s">
        <v>510</v>
      </c>
      <c r="E142" s="149" t="s">
        <v>512</v>
      </c>
      <c r="F142" s="150">
        <v>758</v>
      </c>
      <c r="G142" s="150">
        <v>1036</v>
      </c>
      <c r="H142" s="150">
        <v>1794</v>
      </c>
      <c r="I142" s="150">
        <v>2</v>
      </c>
    </row>
    <row r="143" spans="1:9">
      <c r="A143" s="149" t="s">
        <v>246</v>
      </c>
      <c r="B143" s="149" t="s">
        <v>929</v>
      </c>
      <c r="C143" s="149" t="s">
        <v>1152</v>
      </c>
      <c r="D143" s="149" t="s">
        <v>690</v>
      </c>
      <c r="E143" s="149" t="s">
        <v>350</v>
      </c>
      <c r="F143" s="150">
        <v>160</v>
      </c>
      <c r="G143" s="150">
        <v>160</v>
      </c>
      <c r="H143" s="150">
        <v>800</v>
      </c>
      <c r="I143" s="150">
        <v>5</v>
      </c>
    </row>
    <row r="144" spans="1:9">
      <c r="A144" s="149" t="s">
        <v>246</v>
      </c>
      <c r="B144" s="149" t="s">
        <v>930</v>
      </c>
      <c r="C144" s="149" t="s">
        <v>1152</v>
      </c>
      <c r="D144" s="149" t="s">
        <v>690</v>
      </c>
      <c r="E144" s="149" t="s">
        <v>350</v>
      </c>
      <c r="F144" s="150">
        <v>160</v>
      </c>
      <c r="G144" s="150">
        <v>160</v>
      </c>
      <c r="H144" s="150">
        <v>800</v>
      </c>
      <c r="I144" s="150">
        <v>5</v>
      </c>
    </row>
    <row r="145" spans="1:9">
      <c r="A145" s="149" t="s">
        <v>247</v>
      </c>
      <c r="B145" s="149" t="s">
        <v>822</v>
      </c>
      <c r="C145" s="149" t="s">
        <v>1152</v>
      </c>
      <c r="D145" s="149" t="s">
        <v>510</v>
      </c>
      <c r="E145" s="149" t="s">
        <v>512</v>
      </c>
      <c r="F145" s="150">
        <v>358</v>
      </c>
      <c r="G145" s="150">
        <v>358</v>
      </c>
      <c r="H145" s="150">
        <v>8435</v>
      </c>
      <c r="I145" s="150">
        <v>18</v>
      </c>
    </row>
    <row r="146" spans="1:9">
      <c r="A146" s="149" t="s">
        <v>247</v>
      </c>
      <c r="B146" s="149" t="s">
        <v>829</v>
      </c>
      <c r="C146" s="149" t="s">
        <v>1152</v>
      </c>
      <c r="D146" s="149" t="s">
        <v>690</v>
      </c>
      <c r="E146" s="149" t="s">
        <v>350</v>
      </c>
      <c r="F146" s="150">
        <v>400</v>
      </c>
      <c r="G146" s="150">
        <v>400</v>
      </c>
      <c r="H146" s="150">
        <v>7155</v>
      </c>
      <c r="I146" s="150">
        <v>18</v>
      </c>
    </row>
    <row r="147" spans="1:9">
      <c r="A147" s="149" t="s">
        <v>247</v>
      </c>
      <c r="B147" s="149" t="s">
        <v>828</v>
      </c>
      <c r="C147" s="149" t="s">
        <v>1151</v>
      </c>
      <c r="D147" s="149" t="s">
        <v>690</v>
      </c>
      <c r="E147" s="149" t="s">
        <v>350</v>
      </c>
      <c r="F147" s="150">
        <v>40</v>
      </c>
      <c r="G147" s="150">
        <v>440</v>
      </c>
      <c r="H147" s="150">
        <v>5679.25</v>
      </c>
      <c r="I147" s="150">
        <v>13</v>
      </c>
    </row>
    <row r="148" spans="1:9">
      <c r="A148" s="149" t="s">
        <v>247</v>
      </c>
      <c r="B148" s="149" t="s">
        <v>830</v>
      </c>
      <c r="C148" s="149" t="s">
        <v>1152</v>
      </c>
      <c r="D148" s="149" t="s">
        <v>510</v>
      </c>
      <c r="E148" s="149" t="s">
        <v>512</v>
      </c>
      <c r="F148" s="150">
        <v>400</v>
      </c>
      <c r="G148" s="150">
        <v>400</v>
      </c>
      <c r="H148" s="150">
        <v>4370</v>
      </c>
      <c r="I148" s="150">
        <v>11</v>
      </c>
    </row>
    <row r="149" spans="1:9">
      <c r="A149" s="149" t="s">
        <v>247</v>
      </c>
      <c r="B149" s="149" t="s">
        <v>844</v>
      </c>
      <c r="C149" s="149" t="s">
        <v>1152</v>
      </c>
      <c r="D149" s="149" t="s">
        <v>510</v>
      </c>
      <c r="E149" s="149" t="s">
        <v>628</v>
      </c>
      <c r="F149" s="150">
        <v>606</v>
      </c>
      <c r="G149" s="150">
        <v>668</v>
      </c>
      <c r="H149" s="150">
        <v>3748</v>
      </c>
      <c r="I149" s="150">
        <v>5</v>
      </c>
    </row>
    <row r="150" spans="1:9">
      <c r="A150" s="149" t="s">
        <v>247</v>
      </c>
      <c r="B150" s="149" t="s">
        <v>911</v>
      </c>
      <c r="C150" s="149" t="s">
        <v>1152</v>
      </c>
      <c r="D150" s="149" t="s">
        <v>690</v>
      </c>
      <c r="E150" s="149" t="s">
        <v>350</v>
      </c>
      <c r="F150" s="150">
        <v>310</v>
      </c>
      <c r="G150" s="150">
        <v>310</v>
      </c>
      <c r="H150" s="150">
        <v>1336.5</v>
      </c>
      <c r="I150" s="150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9" customWidth="1"/>
    <col min="2" max="3" width="20" style="149" customWidth="1"/>
    <col min="4" max="4" width="18" style="149" customWidth="1"/>
    <col min="5" max="5" width="15.85546875" style="149" customWidth="1"/>
    <col min="6" max="6" width="20" style="149" customWidth="1"/>
    <col min="7" max="16384" width="9" style="149"/>
  </cols>
  <sheetData>
    <row r="1" spans="1:6">
      <c r="A1" s="149" t="s">
        <v>1158</v>
      </c>
    </row>
    <row r="2" spans="1:6">
      <c r="A2" s="149" t="s">
        <v>1159</v>
      </c>
    </row>
    <row r="3" spans="1:6">
      <c r="A3" s="149" t="s">
        <v>1160</v>
      </c>
    </row>
    <row r="4" spans="1:6">
      <c r="A4" s="149" t="s">
        <v>1161</v>
      </c>
    </row>
    <row r="5" spans="1:6">
      <c r="A5" s="149" t="s">
        <v>1162</v>
      </c>
    </row>
    <row r="6" spans="1:6">
      <c r="A6" s="149" t="s">
        <v>1163</v>
      </c>
    </row>
    <row r="8" spans="1:6">
      <c r="A8" s="149" t="s">
        <v>1123</v>
      </c>
      <c r="B8" s="149" t="s">
        <v>1164</v>
      </c>
      <c r="C8" s="149" t="s">
        <v>1165</v>
      </c>
      <c r="D8" s="149" t="s">
        <v>1166</v>
      </c>
      <c r="E8" s="149" t="s">
        <v>1167</v>
      </c>
      <c r="F8" s="149" t="s">
        <v>1119</v>
      </c>
    </row>
    <row r="9" spans="1:6">
      <c r="A9" s="149" t="s">
        <v>246</v>
      </c>
      <c r="B9" s="150">
        <v>250520.61</v>
      </c>
      <c r="C9" s="150">
        <v>207059.6</v>
      </c>
      <c r="D9" s="150">
        <v>43461.00999999998</v>
      </c>
      <c r="E9" s="174">
        <v>0.82651722746483824</v>
      </c>
      <c r="F9" s="149">
        <v>205</v>
      </c>
    </row>
    <row r="10" spans="1:6">
      <c r="A10" s="149" t="s">
        <v>247</v>
      </c>
      <c r="B10" s="150">
        <v>249696.16999999998</v>
      </c>
      <c r="C10" s="150">
        <v>214154.5</v>
      </c>
      <c r="D10" s="150">
        <v>35541.669999999984</v>
      </c>
      <c r="E10" s="174">
        <v>0.85766033175438783</v>
      </c>
      <c r="F10" s="149">
        <v>196</v>
      </c>
    </row>
    <row r="11" spans="1:6">
      <c r="A11" s="149" t="s">
        <v>248</v>
      </c>
      <c r="B11" s="150">
        <v>251179.65</v>
      </c>
      <c r="C11" s="150">
        <v>162623.5</v>
      </c>
      <c r="D11" s="150">
        <v>88556.15</v>
      </c>
      <c r="E11" s="174">
        <v>0.64743899436120722</v>
      </c>
      <c r="F11" s="149">
        <v>195</v>
      </c>
    </row>
    <row r="13" spans="1:6">
      <c r="A13" s="149" t="s">
        <v>1168</v>
      </c>
    </row>
    <row r="14" spans="1:6">
      <c r="A14" s="149" t="s">
        <v>1169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/>
  </sheetViews>
  <sheetFormatPr defaultColWidth="9" defaultRowHeight="15.75"/>
  <cols>
    <col min="1" max="1" width="37.140625" style="149" customWidth="1"/>
    <col min="2" max="2" width="32.85546875" style="149" customWidth="1"/>
    <col min="3" max="3" width="82" style="149" customWidth="1"/>
    <col min="4" max="4" width="45.7109375" style="149" customWidth="1"/>
    <col min="5" max="5" width="28.5703125" style="149" customWidth="1"/>
    <col min="6" max="16384" width="9" style="149"/>
  </cols>
  <sheetData>
    <row r="1" spans="1:5">
      <c r="A1" s="149" t="s">
        <v>1170</v>
      </c>
    </row>
    <row r="3" spans="1:5">
      <c r="A3" s="149" t="s">
        <v>1171</v>
      </c>
    </row>
    <row r="4" spans="1:5">
      <c r="A4" s="149" t="s">
        <v>1172</v>
      </c>
      <c r="B4" s="149" t="s">
        <v>1173</v>
      </c>
      <c r="C4" s="149" t="s">
        <v>1174</v>
      </c>
      <c r="D4" s="149" t="s">
        <v>1175</v>
      </c>
      <c r="E4" s="149" t="s">
        <v>1176</v>
      </c>
    </row>
    <row r="5" spans="1:5">
      <c r="A5" s="149" t="s">
        <v>1177</v>
      </c>
      <c r="B5" s="149" t="s">
        <v>1178</v>
      </c>
      <c r="C5" s="149" t="s">
        <v>1179</v>
      </c>
      <c r="D5" s="149" t="s">
        <v>1180</v>
      </c>
      <c r="E5" s="149" t="s">
        <v>1181</v>
      </c>
    </row>
    <row r="6" spans="1:5">
      <c r="A6" s="149" t="s">
        <v>1182</v>
      </c>
      <c r="B6" s="149" t="s">
        <v>1178</v>
      </c>
      <c r="C6" s="149" t="s">
        <v>1183</v>
      </c>
      <c r="D6" s="149" t="s">
        <v>1184</v>
      </c>
      <c r="E6" s="149" t="s">
        <v>1185</v>
      </c>
    </row>
    <row r="7" spans="1:5">
      <c r="A7" s="149" t="s">
        <v>606</v>
      </c>
      <c r="B7" s="149" t="s">
        <v>1186</v>
      </c>
      <c r="C7" s="149" t="s">
        <v>1187</v>
      </c>
      <c r="D7" s="149" t="s">
        <v>1188</v>
      </c>
      <c r="E7" s="149" t="s">
        <v>1189</v>
      </c>
    </row>
    <row r="8" spans="1:5">
      <c r="A8" s="149" t="s">
        <v>1190</v>
      </c>
      <c r="B8" s="149" t="s">
        <v>1178</v>
      </c>
      <c r="C8" s="149" t="s">
        <v>1191</v>
      </c>
      <c r="D8" s="149" t="s">
        <v>1192</v>
      </c>
      <c r="E8" s="149" t="s">
        <v>1189</v>
      </c>
    </row>
    <row r="10" spans="1:5">
      <c r="A10" s="149" t="s">
        <v>1193</v>
      </c>
    </row>
    <row r="11" spans="1:5">
      <c r="A11" s="149" t="s">
        <v>1194</v>
      </c>
    </row>
    <row r="12" spans="1:5">
      <c r="A12" s="149" t="s">
        <v>1195</v>
      </c>
    </row>
    <row r="14" spans="1:5">
      <c r="A14" s="149" t="s">
        <v>1196</v>
      </c>
    </row>
    <row r="15" spans="1:5">
      <c r="A15" s="149" t="s">
        <v>1197</v>
      </c>
      <c r="B15" s="149" t="s">
        <v>1198</v>
      </c>
      <c r="C15" s="149" t="s">
        <v>1199</v>
      </c>
      <c r="D15" s="149" t="s">
        <v>1200</v>
      </c>
      <c r="E15" s="149" t="s">
        <v>1201</v>
      </c>
    </row>
    <row r="16" spans="1:5">
      <c r="A16" s="149" t="s">
        <v>1095</v>
      </c>
      <c r="B16" s="149" t="s">
        <v>1202</v>
      </c>
      <c r="C16" s="149" t="s">
        <v>1203</v>
      </c>
      <c r="D16" s="150">
        <v>142</v>
      </c>
      <c r="E16" s="150">
        <v>1588.6130985915488</v>
      </c>
    </row>
    <row r="17" spans="1:5">
      <c r="A17" s="149" t="s">
        <v>1096</v>
      </c>
      <c r="B17" s="149" t="s">
        <v>1204</v>
      </c>
      <c r="C17" s="149" t="s">
        <v>1205</v>
      </c>
      <c r="D17" s="150">
        <v>30</v>
      </c>
      <c r="E17" s="150">
        <v>443.24444444444441</v>
      </c>
    </row>
    <row r="18" spans="1:5">
      <c r="A18" s="149" t="s">
        <v>1098</v>
      </c>
      <c r="B18" s="149" t="s">
        <v>1206</v>
      </c>
      <c r="C18" s="149" t="s">
        <v>1207</v>
      </c>
      <c r="D18" s="150">
        <v>2</v>
      </c>
      <c r="E18" s="150">
        <v>675</v>
      </c>
    </row>
    <row r="20" spans="1:5">
      <c r="A20" s="149" t="s">
        <v>1208</v>
      </c>
    </row>
    <row r="21" spans="1:5">
      <c r="A21" s="149" t="s">
        <v>1209</v>
      </c>
      <c r="B21" s="149" t="s">
        <v>1210</v>
      </c>
    </row>
    <row r="22" spans="1:5">
      <c r="A22" s="149" t="s">
        <v>509</v>
      </c>
      <c r="B22" s="149" t="s">
        <v>1211</v>
      </c>
    </row>
    <row r="23" spans="1:5">
      <c r="A23" s="149" t="s">
        <v>19</v>
      </c>
      <c r="B23" s="149" t="s">
        <v>1212</v>
      </c>
    </row>
    <row r="24" spans="1:5">
      <c r="A24" s="149" t="s">
        <v>574</v>
      </c>
      <c r="B24" s="149" t="s">
        <v>1213</v>
      </c>
    </row>
    <row r="25" spans="1:5">
      <c r="A25" s="149" t="s">
        <v>350</v>
      </c>
      <c r="B25" s="149" t="s">
        <v>1214</v>
      </c>
    </row>
    <row r="27" spans="1:5">
      <c r="A27" s="149" t="s">
        <v>1215</v>
      </c>
    </row>
    <row r="28" spans="1:5">
      <c r="A28" s="149" t="s">
        <v>483</v>
      </c>
      <c r="B28" s="149" t="s">
        <v>1216</v>
      </c>
    </row>
    <row r="29" spans="1:5">
      <c r="A29" s="149" t="s">
        <v>350</v>
      </c>
      <c r="B29" s="149" t="s">
        <v>1217</v>
      </c>
    </row>
    <row r="30" spans="1:5">
      <c r="A30" s="149" t="s">
        <v>350</v>
      </c>
      <c r="B30" s="149" t="s">
        <v>1218</v>
      </c>
    </row>
    <row r="31" spans="1:5">
      <c r="A31" s="149" t="s">
        <v>1219</v>
      </c>
      <c r="B31" s="149" t="s">
        <v>1220</v>
      </c>
    </row>
    <row r="32" spans="1:5">
      <c r="A32" s="149" t="s">
        <v>350</v>
      </c>
      <c r="B32" s="149" t="s">
        <v>1221</v>
      </c>
    </row>
    <row r="33" spans="1:2">
      <c r="A33" s="149" t="s">
        <v>484</v>
      </c>
      <c r="B33" s="149" t="s">
        <v>1222</v>
      </c>
    </row>
    <row r="35" spans="1:2">
      <c r="A35" s="149" t="s">
        <v>1223</v>
      </c>
    </row>
    <row r="36" spans="1:2">
      <c r="A36" s="149" t="s">
        <v>1224</v>
      </c>
    </row>
    <row r="37" spans="1:2">
      <c r="A37" s="149" t="s">
        <v>575</v>
      </c>
      <c r="B37" s="149" t="s">
        <v>1225</v>
      </c>
    </row>
    <row r="38" spans="1:2">
      <c r="A38" s="149" t="s">
        <v>350</v>
      </c>
      <c r="B38" s="149" t="s">
        <v>1226</v>
      </c>
    </row>
    <row r="39" spans="1:2">
      <c r="A39" s="149" t="s">
        <v>514</v>
      </c>
      <c r="B39" s="149" t="s">
        <v>1227</v>
      </c>
    </row>
    <row r="40" spans="1:2">
      <c r="A40" s="149" t="s">
        <v>567</v>
      </c>
      <c r="B40" s="149" t="s">
        <v>1228</v>
      </c>
    </row>
    <row r="41" spans="1:2">
      <c r="A41" s="149" t="s">
        <v>350</v>
      </c>
      <c r="B41" s="149" t="s">
        <v>1229</v>
      </c>
    </row>
    <row r="43" spans="1:2">
      <c r="A43" s="149" t="s">
        <v>1230</v>
      </c>
    </row>
    <row r="44" spans="1:2">
      <c r="A44" s="149" t="s">
        <v>1231</v>
      </c>
      <c r="B44" s="149" t="s">
        <v>1232</v>
      </c>
    </row>
    <row r="45" spans="1:2">
      <c r="A45" s="149" t="s">
        <v>1233</v>
      </c>
      <c r="B45" s="149" t="s">
        <v>1234</v>
      </c>
    </row>
    <row r="46" spans="1:2">
      <c r="A46" s="149" t="s">
        <v>574</v>
      </c>
      <c r="B46" s="149" t="s">
        <v>1235</v>
      </c>
    </row>
    <row r="47" spans="1:2">
      <c r="A47" s="149" t="s">
        <v>1236</v>
      </c>
      <c r="B47" s="149" t="s">
        <v>1237</v>
      </c>
    </row>
    <row r="48" spans="1:2">
      <c r="A48" s="149" t="s">
        <v>350</v>
      </c>
      <c r="B48" s="149" t="s">
        <v>1238</v>
      </c>
    </row>
    <row r="50" spans="1:2">
      <c r="A50" s="149" t="s">
        <v>1064</v>
      </c>
    </row>
    <row r="51" spans="1:2">
      <c r="A51" s="149" t="s">
        <v>1239</v>
      </c>
      <c r="B51" s="149" t="s">
        <v>1240</v>
      </c>
    </row>
    <row r="52" spans="1:2">
      <c r="A52" s="149" t="s">
        <v>1241</v>
      </c>
      <c r="B52" s="149" t="s">
        <v>1242</v>
      </c>
    </row>
    <row r="53" spans="1:2">
      <c r="A53" s="149" t="s">
        <v>350</v>
      </c>
      <c r="B53" s="149" t="s">
        <v>1243</v>
      </c>
    </row>
    <row r="54" spans="1:2">
      <c r="A54" s="149" t="s">
        <v>350</v>
      </c>
      <c r="B54" s="149" t="s">
        <v>1244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workbookViewId="0">
      <selection activeCell="A6" sqref="A6"/>
    </sheetView>
  </sheetViews>
  <sheetFormatPr defaultColWidth="9.140625" defaultRowHeight="15"/>
  <cols>
    <col min="1" max="1" width="28.85546875" style="133" customWidth="1"/>
    <col min="2" max="2" width="16.85546875" style="133" customWidth="1"/>
    <col min="3" max="3" width="60.85546875" style="133" customWidth="1"/>
    <col min="4" max="4" width="24.140625" style="133" bestFit="1" customWidth="1"/>
    <col min="5" max="6" width="16.85546875" style="133" customWidth="1"/>
    <col min="7" max="8" width="14.85546875" style="133" customWidth="1"/>
    <col min="9" max="9" width="10.85546875" style="133" customWidth="1"/>
    <col min="10" max="16384" width="9.140625" style="133"/>
  </cols>
  <sheetData>
    <row r="1" spans="1:9" ht="18.75">
      <c r="A1" s="132" t="s">
        <v>337</v>
      </c>
    </row>
    <row r="2" spans="1:9">
      <c r="A2" s="134" t="s">
        <v>338</v>
      </c>
    </row>
    <row r="3" spans="1:9">
      <c r="A3" s="134" t="s">
        <v>339</v>
      </c>
    </row>
    <row r="5" spans="1:9" ht="30" customHeight="1">
      <c r="A5" s="135" t="s">
        <v>340</v>
      </c>
      <c r="B5" s="135" t="s">
        <v>341</v>
      </c>
      <c r="C5" s="135" t="s">
        <v>342</v>
      </c>
      <c r="D5" s="135" t="s">
        <v>1004</v>
      </c>
      <c r="E5" s="135" t="s">
        <v>343</v>
      </c>
      <c r="F5" s="135" t="s">
        <v>344</v>
      </c>
      <c r="G5" s="135" t="s">
        <v>345</v>
      </c>
      <c r="H5" s="135" t="s">
        <v>346</v>
      </c>
      <c r="I5" s="135" t="s">
        <v>347</v>
      </c>
    </row>
    <row r="6" spans="1:9" ht="45">
      <c r="A6" s="136" t="s">
        <v>1011</v>
      </c>
      <c r="B6" s="137" t="s">
        <v>348</v>
      </c>
      <c r="C6" s="137" t="s">
        <v>349</v>
      </c>
      <c r="D6" s="160">
        <f t="shared" ref="D6:D37" si="0">E6+F6</f>
        <v>161144.69</v>
      </c>
      <c r="E6" s="138">
        <v>161144.69</v>
      </c>
      <c r="F6" s="138">
        <v>0</v>
      </c>
      <c r="G6" s="139">
        <v>161144.69</v>
      </c>
      <c r="H6" s="139">
        <v>13428.724166666667</v>
      </c>
      <c r="I6" s="140"/>
    </row>
    <row r="7" spans="1:9" ht="45">
      <c r="A7" s="136" t="s">
        <v>351</v>
      </c>
      <c r="B7" s="137" t="s">
        <v>352</v>
      </c>
      <c r="C7" s="137" t="s">
        <v>353</v>
      </c>
      <c r="D7" s="160">
        <f t="shared" si="0"/>
        <v>90485.56</v>
      </c>
      <c r="E7" s="138">
        <v>0</v>
      </c>
      <c r="F7" s="138">
        <v>90485.56</v>
      </c>
      <c r="G7" s="139">
        <v>90485.56</v>
      </c>
      <c r="H7" s="139">
        <v>7540.4633333333331</v>
      </c>
      <c r="I7" s="140" t="s">
        <v>350</v>
      </c>
    </row>
    <row r="8" spans="1:9">
      <c r="A8" s="136" t="s">
        <v>354</v>
      </c>
      <c r="B8" s="137" t="s">
        <v>348</v>
      </c>
      <c r="C8" s="137" t="s">
        <v>355</v>
      </c>
      <c r="D8" s="160">
        <f t="shared" si="0"/>
        <v>36009</v>
      </c>
      <c r="E8" s="138">
        <v>36009</v>
      </c>
      <c r="F8" s="138">
        <v>0</v>
      </c>
      <c r="G8" s="139">
        <v>36009</v>
      </c>
      <c r="H8" s="139">
        <v>3000.75</v>
      </c>
      <c r="I8" s="140" t="s">
        <v>350</v>
      </c>
    </row>
    <row r="9" spans="1:9">
      <c r="A9" s="136" t="s">
        <v>356</v>
      </c>
      <c r="B9" s="137" t="s">
        <v>352</v>
      </c>
      <c r="C9" s="137" t="s">
        <v>357</v>
      </c>
      <c r="D9" s="160">
        <f t="shared" si="0"/>
        <v>18025.68</v>
      </c>
      <c r="E9" s="138">
        <v>15547.68</v>
      </c>
      <c r="F9" s="138">
        <v>2478</v>
      </c>
      <c r="G9" s="139">
        <v>18025.68</v>
      </c>
      <c r="H9" s="139">
        <v>1502.14</v>
      </c>
      <c r="I9" s="140" t="s">
        <v>350</v>
      </c>
    </row>
    <row r="10" spans="1:9" ht="30">
      <c r="A10" s="136" t="s">
        <v>358</v>
      </c>
      <c r="B10" s="137" t="s">
        <v>348</v>
      </c>
      <c r="C10" s="137" t="s">
        <v>359</v>
      </c>
      <c r="D10" s="160">
        <f t="shared" si="0"/>
        <v>17235</v>
      </c>
      <c r="E10" s="138">
        <v>17235</v>
      </c>
      <c r="F10" s="138">
        <v>0</v>
      </c>
      <c r="G10" s="139">
        <v>17235</v>
      </c>
      <c r="H10" s="139">
        <v>1436.25</v>
      </c>
      <c r="I10" s="140" t="s">
        <v>350</v>
      </c>
    </row>
    <row r="11" spans="1:9">
      <c r="A11" s="136" t="s">
        <v>1009</v>
      </c>
      <c r="B11" s="137" t="s">
        <v>348</v>
      </c>
      <c r="C11" s="137" t="s">
        <v>360</v>
      </c>
      <c r="D11" s="160">
        <f t="shared" si="0"/>
        <v>16908.71</v>
      </c>
      <c r="E11" s="138">
        <v>16908.71</v>
      </c>
      <c r="F11" s="138">
        <v>0</v>
      </c>
      <c r="G11" s="139">
        <v>16908.71</v>
      </c>
      <c r="H11" s="139">
        <v>1409.0591666666667</v>
      </c>
      <c r="I11" s="140" t="s">
        <v>350</v>
      </c>
    </row>
    <row r="12" spans="1:9" ht="30">
      <c r="A12" s="136" t="s">
        <v>361</v>
      </c>
      <c r="B12" s="137" t="s">
        <v>348</v>
      </c>
      <c r="C12" s="137" t="s">
        <v>362</v>
      </c>
      <c r="D12" s="160">
        <f t="shared" si="0"/>
        <v>14487.71</v>
      </c>
      <c r="E12" s="138">
        <v>14487.71</v>
      </c>
      <c r="F12" s="138">
        <v>0</v>
      </c>
      <c r="G12" s="139">
        <v>14487.71</v>
      </c>
      <c r="H12" s="139">
        <v>1207.3091666666667</v>
      </c>
      <c r="I12" s="140" t="s">
        <v>350</v>
      </c>
    </row>
    <row r="13" spans="1:9">
      <c r="A13" s="136" t="s">
        <v>363</v>
      </c>
      <c r="B13" s="137" t="s">
        <v>364</v>
      </c>
      <c r="C13" s="137" t="s">
        <v>365</v>
      </c>
      <c r="D13" s="160">
        <f t="shared" si="0"/>
        <v>12043.65</v>
      </c>
      <c r="E13" s="138">
        <v>12043.65</v>
      </c>
      <c r="F13" s="138">
        <v>0</v>
      </c>
      <c r="G13" s="139">
        <v>12043.65</v>
      </c>
      <c r="H13" s="139">
        <v>1003.6374999999999</v>
      </c>
      <c r="I13" s="140" t="s">
        <v>350</v>
      </c>
    </row>
    <row r="14" spans="1:9">
      <c r="A14" s="136" t="s">
        <v>366</v>
      </c>
      <c r="B14" s="137" t="s">
        <v>348</v>
      </c>
      <c r="C14" s="137" t="s">
        <v>367</v>
      </c>
      <c r="D14" s="160">
        <f t="shared" si="0"/>
        <v>9052.7199999999993</v>
      </c>
      <c r="E14" s="138">
        <v>9052.7199999999993</v>
      </c>
      <c r="F14" s="138">
        <v>0</v>
      </c>
      <c r="G14" s="139">
        <v>9052.7199999999993</v>
      </c>
      <c r="H14" s="139">
        <v>754.39333333333332</v>
      </c>
      <c r="I14" s="140" t="s">
        <v>350</v>
      </c>
    </row>
    <row r="15" spans="1:9">
      <c r="A15" s="136" t="s">
        <v>368</v>
      </c>
      <c r="B15" s="137" t="s">
        <v>364</v>
      </c>
      <c r="C15" s="137" t="s">
        <v>369</v>
      </c>
      <c r="D15" s="160">
        <f t="shared" si="0"/>
        <v>8968.67</v>
      </c>
      <c r="E15" s="138">
        <v>879.84</v>
      </c>
      <c r="F15" s="138">
        <v>8088.83</v>
      </c>
      <c r="G15" s="139">
        <v>8968.67</v>
      </c>
      <c r="H15" s="139">
        <v>747.38916666666671</v>
      </c>
      <c r="I15" s="140" t="s">
        <v>350</v>
      </c>
    </row>
    <row r="16" spans="1:9">
      <c r="A16" s="136" t="s">
        <v>370</v>
      </c>
      <c r="B16" s="137" t="s">
        <v>364</v>
      </c>
      <c r="C16" s="137" t="s">
        <v>371</v>
      </c>
      <c r="D16" s="160">
        <f t="shared" si="0"/>
        <v>8680.01</v>
      </c>
      <c r="E16" s="138">
        <v>8680.01</v>
      </c>
      <c r="F16" s="138">
        <v>0</v>
      </c>
      <c r="G16" s="139">
        <v>8680.01</v>
      </c>
      <c r="H16" s="139">
        <v>723.33416666666665</v>
      </c>
      <c r="I16" s="140" t="s">
        <v>350</v>
      </c>
    </row>
    <row r="17" spans="1:9">
      <c r="A17" s="136" t="s">
        <v>372</v>
      </c>
      <c r="B17" s="137" t="s">
        <v>364</v>
      </c>
      <c r="C17" s="137" t="s">
        <v>373</v>
      </c>
      <c r="D17" s="160">
        <f t="shared" si="0"/>
        <v>8669.77</v>
      </c>
      <c r="E17" s="138">
        <v>800.97</v>
      </c>
      <c r="F17" s="138">
        <v>7868.8000000000011</v>
      </c>
      <c r="G17" s="139">
        <v>8669.77</v>
      </c>
      <c r="H17" s="139">
        <v>722.48083333333341</v>
      </c>
      <c r="I17" s="140" t="s">
        <v>350</v>
      </c>
    </row>
    <row r="18" spans="1:9">
      <c r="A18" s="136" t="s">
        <v>374</v>
      </c>
      <c r="B18" s="137" t="s">
        <v>375</v>
      </c>
      <c r="C18" s="137" t="s">
        <v>376</v>
      </c>
      <c r="D18" s="160">
        <f t="shared" si="0"/>
        <v>7670.55</v>
      </c>
      <c r="E18" s="138">
        <v>7670.55</v>
      </c>
      <c r="F18" s="138">
        <v>0</v>
      </c>
      <c r="G18" s="139">
        <v>7670.55</v>
      </c>
      <c r="H18" s="139">
        <v>639.21249999999998</v>
      </c>
      <c r="I18" s="140" t="s">
        <v>350</v>
      </c>
    </row>
    <row r="19" spans="1:9">
      <c r="A19" s="136" t="s">
        <v>377</v>
      </c>
      <c r="B19" s="137" t="s">
        <v>364</v>
      </c>
      <c r="C19" s="137" t="s">
        <v>378</v>
      </c>
      <c r="D19" s="160">
        <f t="shared" si="0"/>
        <v>6909.15</v>
      </c>
      <c r="E19" s="138">
        <v>1829.54</v>
      </c>
      <c r="F19" s="138">
        <v>5079.6099999999997</v>
      </c>
      <c r="G19" s="139">
        <v>6909.15</v>
      </c>
      <c r="H19" s="139">
        <v>575.76249999999993</v>
      </c>
      <c r="I19" s="140" t="s">
        <v>350</v>
      </c>
    </row>
    <row r="20" spans="1:9" ht="30">
      <c r="A20" s="136" t="s">
        <v>379</v>
      </c>
      <c r="B20" s="137" t="s">
        <v>348</v>
      </c>
      <c r="C20" s="137" t="s">
        <v>380</v>
      </c>
      <c r="D20" s="160">
        <f t="shared" si="0"/>
        <v>4800</v>
      </c>
      <c r="E20" s="138">
        <v>4800</v>
      </c>
      <c r="F20" s="138">
        <v>0</v>
      </c>
      <c r="G20" s="139">
        <v>4800</v>
      </c>
      <c r="H20" s="139">
        <v>400</v>
      </c>
      <c r="I20" s="140" t="s">
        <v>350</v>
      </c>
    </row>
    <row r="21" spans="1:9">
      <c r="A21" s="136" t="s">
        <v>381</v>
      </c>
      <c r="B21" s="137" t="s">
        <v>382</v>
      </c>
      <c r="C21" s="137" t="s">
        <v>383</v>
      </c>
      <c r="D21" s="160">
        <f t="shared" si="0"/>
        <v>4756.63</v>
      </c>
      <c r="E21" s="138">
        <v>4756.63</v>
      </c>
      <c r="F21" s="138">
        <v>0</v>
      </c>
      <c r="G21" s="139">
        <v>4756.63</v>
      </c>
      <c r="H21" s="139">
        <v>396.38583333333332</v>
      </c>
      <c r="I21" s="140" t="s">
        <v>350</v>
      </c>
    </row>
    <row r="22" spans="1:9">
      <c r="A22" s="136" t="s">
        <v>384</v>
      </c>
      <c r="B22" s="137" t="s">
        <v>364</v>
      </c>
      <c r="C22" s="137" t="s">
        <v>385</v>
      </c>
      <c r="D22" s="160">
        <f t="shared" si="0"/>
        <v>4631.05</v>
      </c>
      <c r="E22" s="138">
        <v>299.01</v>
      </c>
      <c r="F22" s="138">
        <v>4332.04</v>
      </c>
      <c r="G22" s="139">
        <v>4631.05</v>
      </c>
      <c r="H22" s="139">
        <v>385.92083333333335</v>
      </c>
      <c r="I22" s="140" t="s">
        <v>350</v>
      </c>
    </row>
    <row r="23" spans="1:9">
      <c r="A23" s="136" t="s">
        <v>386</v>
      </c>
      <c r="B23" s="137" t="s">
        <v>348</v>
      </c>
      <c r="C23" s="137" t="s">
        <v>387</v>
      </c>
      <c r="D23" s="160">
        <f t="shared" si="0"/>
        <v>3735.3</v>
      </c>
      <c r="E23" s="138">
        <v>3735.3</v>
      </c>
      <c r="F23" s="138">
        <v>0</v>
      </c>
      <c r="G23" s="139">
        <v>3735.3</v>
      </c>
      <c r="H23" s="139">
        <v>311.27500000000003</v>
      </c>
      <c r="I23" s="140" t="s">
        <v>350</v>
      </c>
    </row>
    <row r="24" spans="1:9">
      <c r="A24" s="136" t="s">
        <v>388</v>
      </c>
      <c r="B24" s="137" t="s">
        <v>348</v>
      </c>
      <c r="C24" s="137" t="s">
        <v>389</v>
      </c>
      <c r="D24" s="160">
        <f t="shared" si="0"/>
        <v>3318.0600000000004</v>
      </c>
      <c r="E24" s="138">
        <v>823.26</v>
      </c>
      <c r="F24" s="138">
        <v>2494.8000000000002</v>
      </c>
      <c r="G24" s="139">
        <v>3318.0600000000004</v>
      </c>
      <c r="H24" s="139">
        <v>276.50500000000005</v>
      </c>
      <c r="I24" s="140" t="s">
        <v>350</v>
      </c>
    </row>
    <row r="25" spans="1:9">
      <c r="A25" s="136" t="s">
        <v>390</v>
      </c>
      <c r="B25" s="137" t="s">
        <v>391</v>
      </c>
      <c r="C25" s="137" t="s">
        <v>392</v>
      </c>
      <c r="D25" s="160">
        <f t="shared" si="0"/>
        <v>3045</v>
      </c>
      <c r="E25" s="138">
        <v>3045</v>
      </c>
      <c r="F25" s="138">
        <v>0</v>
      </c>
      <c r="G25" s="139">
        <v>3045</v>
      </c>
      <c r="H25" s="139">
        <v>253.75</v>
      </c>
      <c r="I25" s="140" t="s">
        <v>350</v>
      </c>
    </row>
    <row r="26" spans="1:9">
      <c r="A26" s="136" t="s">
        <v>393</v>
      </c>
      <c r="B26" s="137" t="s">
        <v>352</v>
      </c>
      <c r="C26" s="137" t="s">
        <v>394</v>
      </c>
      <c r="D26" s="160">
        <f t="shared" si="0"/>
        <v>2160</v>
      </c>
      <c r="E26" s="138">
        <v>2160</v>
      </c>
      <c r="F26" s="138">
        <v>0</v>
      </c>
      <c r="G26" s="139">
        <v>2160</v>
      </c>
      <c r="H26" s="139">
        <v>180</v>
      </c>
      <c r="I26" s="140"/>
    </row>
    <row r="27" spans="1:9">
      <c r="A27" s="136" t="s">
        <v>395</v>
      </c>
      <c r="B27" s="137" t="s">
        <v>375</v>
      </c>
      <c r="C27" s="137" t="s">
        <v>396</v>
      </c>
      <c r="D27" s="160">
        <f t="shared" si="0"/>
        <v>2072.1</v>
      </c>
      <c r="E27" s="138">
        <v>2072.1</v>
      </c>
      <c r="F27" s="138">
        <v>0</v>
      </c>
      <c r="G27" s="139">
        <v>2072.1</v>
      </c>
      <c r="H27" s="139">
        <v>172.67499999999998</v>
      </c>
      <c r="I27" s="140" t="s">
        <v>350</v>
      </c>
    </row>
    <row r="28" spans="1:9">
      <c r="A28" s="136" t="s">
        <v>397</v>
      </c>
      <c r="B28" s="137" t="s">
        <v>352</v>
      </c>
      <c r="C28" s="137" t="s">
        <v>398</v>
      </c>
      <c r="D28" s="160">
        <f t="shared" si="0"/>
        <v>1912.86</v>
      </c>
      <c r="E28" s="138">
        <v>1912.86</v>
      </c>
      <c r="F28" s="138">
        <v>0</v>
      </c>
      <c r="G28" s="139">
        <v>1912.86</v>
      </c>
      <c r="H28" s="139">
        <v>159.405</v>
      </c>
      <c r="I28" s="140" t="s">
        <v>350</v>
      </c>
    </row>
    <row r="29" spans="1:9">
      <c r="A29" s="136" t="s">
        <v>399</v>
      </c>
      <c r="B29" s="137" t="s">
        <v>375</v>
      </c>
      <c r="C29" s="137" t="s">
        <v>400</v>
      </c>
      <c r="D29" s="160">
        <f t="shared" si="0"/>
        <v>1639.56</v>
      </c>
      <c r="E29" s="138">
        <v>1639.56</v>
      </c>
      <c r="F29" s="138">
        <v>0</v>
      </c>
      <c r="G29" s="139">
        <v>1639.56</v>
      </c>
      <c r="H29" s="139">
        <v>136.63</v>
      </c>
      <c r="I29" s="140" t="s">
        <v>350</v>
      </c>
    </row>
    <row r="30" spans="1:9">
      <c r="A30" s="136" t="s">
        <v>401</v>
      </c>
      <c r="B30" s="137" t="s">
        <v>382</v>
      </c>
      <c r="C30" s="137" t="s">
        <v>402</v>
      </c>
      <c r="D30" s="160">
        <f t="shared" si="0"/>
        <v>1639.24</v>
      </c>
      <c r="E30" s="138">
        <v>1639.24</v>
      </c>
      <c r="F30" s="138">
        <v>0</v>
      </c>
      <c r="G30" s="139">
        <v>1639.24</v>
      </c>
      <c r="H30" s="139">
        <v>136.60333333333332</v>
      </c>
      <c r="I30" s="140" t="s">
        <v>350</v>
      </c>
    </row>
    <row r="31" spans="1:9" ht="30">
      <c r="A31" s="136" t="s">
        <v>403</v>
      </c>
      <c r="B31" s="137" t="s">
        <v>375</v>
      </c>
      <c r="C31" s="137" t="s">
        <v>404</v>
      </c>
      <c r="D31" s="160">
        <f t="shared" si="0"/>
        <v>1486.36</v>
      </c>
      <c r="E31" s="138">
        <v>0</v>
      </c>
      <c r="F31" s="138">
        <v>1486.36</v>
      </c>
      <c r="G31" s="139">
        <v>1486.36</v>
      </c>
      <c r="H31" s="139">
        <v>123.86333333333333</v>
      </c>
      <c r="I31" s="140"/>
    </row>
    <row r="32" spans="1:9">
      <c r="A32" s="136" t="s">
        <v>405</v>
      </c>
      <c r="B32" s="137" t="s">
        <v>352</v>
      </c>
      <c r="C32" s="137" t="s">
        <v>406</v>
      </c>
      <c r="D32" s="160">
        <f t="shared" si="0"/>
        <v>1435.7</v>
      </c>
      <c r="E32" s="138">
        <v>1435.7</v>
      </c>
      <c r="F32" s="138">
        <v>0</v>
      </c>
      <c r="G32" s="139">
        <v>1435.7</v>
      </c>
      <c r="H32" s="139">
        <v>119.64166666666667</v>
      </c>
      <c r="I32" s="140"/>
    </row>
    <row r="33" spans="1:9">
      <c r="A33" s="136" t="s">
        <v>407</v>
      </c>
      <c r="B33" s="137" t="s">
        <v>375</v>
      </c>
      <c r="C33" s="137" t="s">
        <v>408</v>
      </c>
      <c r="D33" s="160">
        <f t="shared" si="0"/>
        <v>1322.42</v>
      </c>
      <c r="E33" s="138">
        <v>1322.42</v>
      </c>
      <c r="F33" s="138">
        <v>0</v>
      </c>
      <c r="G33" s="139">
        <v>1322.42</v>
      </c>
      <c r="H33" s="139">
        <v>110.20166666666667</v>
      </c>
      <c r="I33" s="140"/>
    </row>
    <row r="34" spans="1:9">
      <c r="A34" s="136" t="s">
        <v>409</v>
      </c>
      <c r="B34" s="137" t="s">
        <v>364</v>
      </c>
      <c r="C34" s="137" t="s">
        <v>410</v>
      </c>
      <c r="D34" s="160">
        <f t="shared" si="0"/>
        <v>635.04</v>
      </c>
      <c r="E34" s="138">
        <v>635.04</v>
      </c>
      <c r="F34" s="138">
        <v>0</v>
      </c>
      <c r="G34" s="139">
        <v>635.04</v>
      </c>
      <c r="H34" s="139">
        <v>52.919999999999995</v>
      </c>
      <c r="I34" s="140"/>
    </row>
    <row r="35" spans="1:9">
      <c r="A35" s="136" t="s">
        <v>411</v>
      </c>
      <c r="B35" s="137" t="s">
        <v>382</v>
      </c>
      <c r="C35" s="137" t="s">
        <v>412</v>
      </c>
      <c r="D35" s="160">
        <f t="shared" si="0"/>
        <v>589.42999999999995</v>
      </c>
      <c r="E35" s="138">
        <v>589.42999999999995</v>
      </c>
      <c r="F35" s="138">
        <v>0</v>
      </c>
      <c r="G35" s="139">
        <v>589.42999999999995</v>
      </c>
      <c r="H35" s="139">
        <v>49.119166666666665</v>
      </c>
      <c r="I35" s="140"/>
    </row>
    <row r="36" spans="1:9">
      <c r="A36" s="136" t="s">
        <v>413</v>
      </c>
      <c r="B36" s="137" t="s">
        <v>364</v>
      </c>
      <c r="C36" s="137" t="s">
        <v>414</v>
      </c>
      <c r="D36" s="160">
        <f t="shared" si="0"/>
        <v>543.52</v>
      </c>
      <c r="E36" s="138">
        <v>543.52</v>
      </c>
      <c r="F36" s="138">
        <v>0</v>
      </c>
      <c r="G36" s="139">
        <v>543.52</v>
      </c>
      <c r="H36" s="139">
        <v>45.293333333333329</v>
      </c>
      <c r="I36" s="140"/>
    </row>
    <row r="37" spans="1:9">
      <c r="A37" s="136" t="s">
        <v>415</v>
      </c>
      <c r="B37" s="137" t="s">
        <v>382</v>
      </c>
      <c r="C37" s="137" t="s">
        <v>416</v>
      </c>
      <c r="D37" s="160">
        <f t="shared" si="0"/>
        <v>541.42999999999995</v>
      </c>
      <c r="E37" s="138">
        <v>541.42999999999995</v>
      </c>
      <c r="F37" s="138">
        <v>0</v>
      </c>
      <c r="G37" s="139">
        <v>541.42999999999995</v>
      </c>
      <c r="H37" s="139">
        <v>45.119166666666665</v>
      </c>
      <c r="I37" s="140" t="s">
        <v>350</v>
      </c>
    </row>
    <row r="38" spans="1:9">
      <c r="A38" s="136" t="s">
        <v>417</v>
      </c>
      <c r="B38" s="137" t="s">
        <v>352</v>
      </c>
      <c r="C38" s="137" t="s">
        <v>418</v>
      </c>
      <c r="D38" s="160">
        <f t="shared" ref="D38:D60" si="1">E38+F38</f>
        <v>490</v>
      </c>
      <c r="E38" s="138">
        <v>490</v>
      </c>
      <c r="F38" s="138">
        <v>0</v>
      </c>
      <c r="G38" s="139">
        <v>490</v>
      </c>
      <c r="H38" s="139">
        <v>40.833333333333336</v>
      </c>
      <c r="I38" s="140" t="s">
        <v>350</v>
      </c>
    </row>
    <row r="39" spans="1:9">
      <c r="A39" s="136" t="s">
        <v>419</v>
      </c>
      <c r="B39" s="137" t="s">
        <v>348</v>
      </c>
      <c r="C39" s="137" t="s">
        <v>420</v>
      </c>
      <c r="D39" s="160">
        <f t="shared" si="1"/>
        <v>450</v>
      </c>
      <c r="E39" s="138">
        <v>450</v>
      </c>
      <c r="F39" s="138">
        <v>0</v>
      </c>
      <c r="G39" s="139">
        <v>450</v>
      </c>
      <c r="H39" s="139">
        <v>37.5</v>
      </c>
      <c r="I39" s="140" t="s">
        <v>350</v>
      </c>
    </row>
    <row r="40" spans="1:9">
      <c r="A40" s="136" t="s">
        <v>421</v>
      </c>
      <c r="B40" s="137" t="s">
        <v>375</v>
      </c>
      <c r="C40" s="137" t="s">
        <v>422</v>
      </c>
      <c r="D40" s="160">
        <f t="shared" si="1"/>
        <v>436</v>
      </c>
      <c r="E40" s="138">
        <v>436</v>
      </c>
      <c r="F40" s="138">
        <v>0</v>
      </c>
      <c r="G40" s="139">
        <v>436</v>
      </c>
      <c r="H40" s="139">
        <v>36.333333333333336</v>
      </c>
      <c r="I40" s="140" t="s">
        <v>350</v>
      </c>
    </row>
    <row r="41" spans="1:9">
      <c r="A41" s="136" t="s">
        <v>423</v>
      </c>
      <c r="B41" s="137" t="s">
        <v>352</v>
      </c>
      <c r="C41" s="137" t="s">
        <v>394</v>
      </c>
      <c r="D41" s="160">
        <f t="shared" si="1"/>
        <v>412.4</v>
      </c>
      <c r="E41" s="138">
        <v>412.4</v>
      </c>
      <c r="F41" s="138">
        <v>0</v>
      </c>
      <c r="G41" s="139">
        <v>412.4</v>
      </c>
      <c r="H41" s="139">
        <v>34.366666666666667</v>
      </c>
      <c r="I41" s="140"/>
    </row>
    <row r="42" spans="1:9">
      <c r="A42" s="136" t="s">
        <v>424</v>
      </c>
      <c r="B42" s="137" t="s">
        <v>352</v>
      </c>
      <c r="C42" s="137" t="s">
        <v>425</v>
      </c>
      <c r="D42" s="160">
        <f t="shared" si="1"/>
        <v>408</v>
      </c>
      <c r="E42" s="138">
        <v>408</v>
      </c>
      <c r="F42" s="138">
        <v>0</v>
      </c>
      <c r="G42" s="139">
        <v>408</v>
      </c>
      <c r="H42" s="139">
        <v>34</v>
      </c>
      <c r="I42" s="140" t="s">
        <v>350</v>
      </c>
    </row>
    <row r="43" spans="1:9">
      <c r="A43" s="136" t="s">
        <v>426</v>
      </c>
      <c r="B43" s="137" t="s">
        <v>391</v>
      </c>
      <c r="C43" s="137" t="s">
        <v>427</v>
      </c>
      <c r="D43" s="160">
        <f t="shared" si="1"/>
        <v>348</v>
      </c>
      <c r="E43" s="138">
        <v>348</v>
      </c>
      <c r="F43" s="138">
        <v>0</v>
      </c>
      <c r="G43" s="139">
        <v>348</v>
      </c>
      <c r="H43" s="139">
        <v>29</v>
      </c>
      <c r="I43" s="140" t="s">
        <v>350</v>
      </c>
    </row>
    <row r="44" spans="1:9">
      <c r="A44" s="136" t="s">
        <v>428</v>
      </c>
      <c r="B44" s="137" t="s">
        <v>382</v>
      </c>
      <c r="C44" s="137" t="s">
        <v>416</v>
      </c>
      <c r="D44" s="160">
        <f t="shared" si="1"/>
        <v>348</v>
      </c>
      <c r="E44" s="138">
        <v>348</v>
      </c>
      <c r="F44" s="138">
        <v>0</v>
      </c>
      <c r="G44" s="139">
        <v>348</v>
      </c>
      <c r="H44" s="139">
        <v>29</v>
      </c>
      <c r="I44" s="140" t="s">
        <v>350</v>
      </c>
    </row>
    <row r="45" spans="1:9">
      <c r="A45" s="136" t="s">
        <v>429</v>
      </c>
      <c r="B45" s="137" t="s">
        <v>364</v>
      </c>
      <c r="C45" s="137" t="s">
        <v>430</v>
      </c>
      <c r="D45" s="160">
        <f t="shared" si="1"/>
        <v>344.68</v>
      </c>
      <c r="E45" s="138">
        <v>344.68</v>
      </c>
      <c r="F45" s="138">
        <v>0</v>
      </c>
      <c r="G45" s="139">
        <v>344.68</v>
      </c>
      <c r="H45" s="139">
        <v>28.723333333333333</v>
      </c>
      <c r="I45" s="140" t="s">
        <v>350</v>
      </c>
    </row>
    <row r="46" spans="1:9">
      <c r="A46" s="136" t="s">
        <v>431</v>
      </c>
      <c r="B46" s="137" t="s">
        <v>348</v>
      </c>
      <c r="C46" s="137" t="s">
        <v>432</v>
      </c>
      <c r="D46" s="160">
        <f t="shared" si="1"/>
        <v>265</v>
      </c>
      <c r="E46" s="138">
        <v>265</v>
      </c>
      <c r="F46" s="138">
        <v>0</v>
      </c>
      <c r="G46" s="139">
        <v>265</v>
      </c>
      <c r="H46" s="139">
        <v>22.083333333333332</v>
      </c>
      <c r="I46" s="140" t="s">
        <v>350</v>
      </c>
    </row>
    <row r="47" spans="1:9">
      <c r="A47" s="136" t="s">
        <v>433</v>
      </c>
      <c r="B47" s="137" t="s">
        <v>382</v>
      </c>
      <c r="C47" s="137" t="s">
        <v>434</v>
      </c>
      <c r="D47" s="160">
        <f t="shared" si="1"/>
        <v>240</v>
      </c>
      <c r="E47" s="138">
        <v>240</v>
      </c>
      <c r="F47" s="138">
        <v>0</v>
      </c>
      <c r="G47" s="139">
        <v>240</v>
      </c>
      <c r="H47" s="139">
        <v>20</v>
      </c>
      <c r="I47" s="140" t="s">
        <v>350</v>
      </c>
    </row>
    <row r="48" spans="1:9">
      <c r="A48" s="136" t="s">
        <v>435</v>
      </c>
      <c r="B48" s="137" t="s">
        <v>364</v>
      </c>
      <c r="C48" s="137" t="s">
        <v>436</v>
      </c>
      <c r="D48" s="160">
        <f t="shared" si="1"/>
        <v>233.9</v>
      </c>
      <c r="E48" s="138">
        <v>233.9</v>
      </c>
      <c r="F48" s="138">
        <v>0</v>
      </c>
      <c r="G48" s="139">
        <v>233.9</v>
      </c>
      <c r="H48" s="139">
        <v>19.491666666666667</v>
      </c>
      <c r="I48" s="140" t="s">
        <v>350</v>
      </c>
    </row>
    <row r="49" spans="1:9">
      <c r="A49" s="136" t="s">
        <v>437</v>
      </c>
      <c r="B49" s="137" t="s">
        <v>352</v>
      </c>
      <c r="C49" s="137" t="s">
        <v>438</v>
      </c>
      <c r="D49" s="160">
        <f t="shared" si="1"/>
        <v>228</v>
      </c>
      <c r="E49" s="138">
        <v>228</v>
      </c>
      <c r="F49" s="138">
        <v>0</v>
      </c>
      <c r="G49" s="139">
        <v>228</v>
      </c>
      <c r="H49" s="139">
        <v>19</v>
      </c>
      <c r="I49" s="140"/>
    </row>
    <row r="50" spans="1:9">
      <c r="A50" s="136" t="s">
        <v>439</v>
      </c>
      <c r="B50" s="137" t="s">
        <v>352</v>
      </c>
      <c r="C50" s="137" t="s">
        <v>440</v>
      </c>
      <c r="D50" s="160">
        <f t="shared" si="1"/>
        <v>228</v>
      </c>
      <c r="E50" s="138">
        <v>228</v>
      </c>
      <c r="F50" s="138">
        <v>0</v>
      </c>
      <c r="G50" s="139">
        <v>228</v>
      </c>
      <c r="H50" s="139">
        <v>19</v>
      </c>
      <c r="I50" s="140" t="s">
        <v>350</v>
      </c>
    </row>
    <row r="51" spans="1:9">
      <c r="A51" s="136" t="s">
        <v>441</v>
      </c>
      <c r="B51" s="137" t="s">
        <v>375</v>
      </c>
      <c r="C51" s="137" t="s">
        <v>442</v>
      </c>
      <c r="D51" s="160">
        <f t="shared" si="1"/>
        <v>226.96</v>
      </c>
      <c r="E51" s="138">
        <v>226.96</v>
      </c>
      <c r="F51" s="138">
        <v>0</v>
      </c>
      <c r="G51" s="139">
        <v>226.96</v>
      </c>
      <c r="H51" s="139">
        <v>18.913333333333334</v>
      </c>
      <c r="I51" s="140" t="s">
        <v>350</v>
      </c>
    </row>
    <row r="52" spans="1:9">
      <c r="A52" s="136" t="s">
        <v>443</v>
      </c>
      <c r="B52" s="137" t="s">
        <v>364</v>
      </c>
      <c r="C52" s="137" t="s">
        <v>444</v>
      </c>
      <c r="D52" s="160">
        <f t="shared" si="1"/>
        <v>220.94</v>
      </c>
      <c r="E52" s="138">
        <v>220.94</v>
      </c>
      <c r="F52" s="138">
        <v>0</v>
      </c>
      <c r="G52" s="139">
        <v>220.94</v>
      </c>
      <c r="H52" s="139">
        <v>18.411666666666665</v>
      </c>
      <c r="I52" s="140" t="s">
        <v>350</v>
      </c>
    </row>
    <row r="53" spans="1:9">
      <c r="A53" s="136" t="s">
        <v>445</v>
      </c>
      <c r="B53" s="137" t="s">
        <v>391</v>
      </c>
      <c r="C53" s="137" t="s">
        <v>446</v>
      </c>
      <c r="D53" s="160">
        <f t="shared" si="1"/>
        <v>120</v>
      </c>
      <c r="E53" s="138">
        <v>120</v>
      </c>
      <c r="F53" s="138">
        <v>0</v>
      </c>
      <c r="G53" s="139">
        <v>120</v>
      </c>
      <c r="H53" s="139">
        <v>10</v>
      </c>
      <c r="I53" s="140" t="s">
        <v>350</v>
      </c>
    </row>
    <row r="54" spans="1:9">
      <c r="A54" s="136" t="s">
        <v>447</v>
      </c>
      <c r="B54" s="137" t="s">
        <v>348</v>
      </c>
      <c r="C54" s="137" t="s">
        <v>448</v>
      </c>
      <c r="D54" s="160">
        <f t="shared" si="1"/>
        <v>119.99</v>
      </c>
      <c r="E54" s="138">
        <v>119.99</v>
      </c>
      <c r="F54" s="138">
        <v>0</v>
      </c>
      <c r="G54" s="139">
        <v>119.99</v>
      </c>
      <c r="H54" s="139">
        <v>9.9991666666666656</v>
      </c>
      <c r="I54" s="140" t="s">
        <v>350</v>
      </c>
    </row>
    <row r="55" spans="1:9">
      <c r="A55" s="136" t="s">
        <v>449</v>
      </c>
      <c r="B55" s="137" t="s">
        <v>391</v>
      </c>
      <c r="C55" s="137" t="s">
        <v>450</v>
      </c>
      <c r="D55" s="160">
        <f t="shared" si="1"/>
        <v>115.57</v>
      </c>
      <c r="E55" s="138">
        <v>115.57</v>
      </c>
      <c r="F55" s="138">
        <v>0</v>
      </c>
      <c r="G55" s="139">
        <v>115.57</v>
      </c>
      <c r="H55" s="139">
        <v>9.6308333333333334</v>
      </c>
      <c r="I55" s="140" t="s">
        <v>350</v>
      </c>
    </row>
    <row r="56" spans="1:9">
      <c r="A56" s="136" t="s">
        <v>451</v>
      </c>
      <c r="B56" s="137" t="s">
        <v>391</v>
      </c>
      <c r="C56" s="137" t="s">
        <v>452</v>
      </c>
      <c r="D56" s="160">
        <f t="shared" si="1"/>
        <v>114.99</v>
      </c>
      <c r="E56" s="138">
        <v>114.99</v>
      </c>
      <c r="F56" s="138">
        <v>0</v>
      </c>
      <c r="G56" s="139">
        <v>114.99</v>
      </c>
      <c r="H56" s="139">
        <v>9.5824999999999996</v>
      </c>
      <c r="I56" s="140" t="s">
        <v>350</v>
      </c>
    </row>
    <row r="57" spans="1:9">
      <c r="A57" s="136" t="s">
        <v>453</v>
      </c>
      <c r="B57" s="137" t="s">
        <v>382</v>
      </c>
      <c r="C57" s="137" t="s">
        <v>454</v>
      </c>
      <c r="D57" s="160">
        <f t="shared" si="1"/>
        <v>100</v>
      </c>
      <c r="E57" s="138">
        <v>100</v>
      </c>
      <c r="F57" s="138">
        <v>0</v>
      </c>
      <c r="G57" s="139">
        <v>100</v>
      </c>
      <c r="H57" s="139">
        <v>8.3333333333333339</v>
      </c>
      <c r="I57" s="140" t="s">
        <v>350</v>
      </c>
    </row>
    <row r="58" spans="1:9">
      <c r="A58" s="136" t="s">
        <v>455</v>
      </c>
      <c r="B58" s="137" t="s">
        <v>364</v>
      </c>
      <c r="C58" s="137" t="s">
        <v>456</v>
      </c>
      <c r="D58" s="160">
        <f t="shared" si="1"/>
        <v>90.2</v>
      </c>
      <c r="E58" s="138">
        <v>90.2</v>
      </c>
      <c r="F58" s="138">
        <v>0</v>
      </c>
      <c r="G58" s="139">
        <v>90.2</v>
      </c>
      <c r="H58" s="139">
        <v>7.5166666666666666</v>
      </c>
      <c r="I58" s="140" t="s">
        <v>350</v>
      </c>
    </row>
    <row r="59" spans="1:9">
      <c r="A59" s="136" t="s">
        <v>457</v>
      </c>
      <c r="B59" s="137" t="s">
        <v>364</v>
      </c>
      <c r="C59" s="137" t="s">
        <v>458</v>
      </c>
      <c r="D59" s="160">
        <f t="shared" si="1"/>
        <v>85</v>
      </c>
      <c r="E59" s="138">
        <v>85</v>
      </c>
      <c r="F59" s="138">
        <v>0</v>
      </c>
      <c r="G59" s="139">
        <v>85</v>
      </c>
      <c r="H59" s="139">
        <v>7.083333333333333</v>
      </c>
      <c r="I59" s="140" t="s">
        <v>350</v>
      </c>
    </row>
    <row r="60" spans="1:9">
      <c r="A60" s="136" t="s">
        <v>459</v>
      </c>
      <c r="B60" s="137" t="s">
        <v>382</v>
      </c>
      <c r="C60" s="137" t="s">
        <v>460</v>
      </c>
      <c r="D60" s="160">
        <f t="shared" si="1"/>
        <v>41.92</v>
      </c>
      <c r="E60" s="138">
        <v>41.92</v>
      </c>
      <c r="F60" s="138">
        <v>0</v>
      </c>
      <c r="G60" s="139">
        <v>41.92</v>
      </c>
      <c r="H60" s="139">
        <v>3.4933333333333336</v>
      </c>
      <c r="I60" s="140" t="s">
        <v>350</v>
      </c>
    </row>
    <row r="61" spans="1:9">
      <c r="A61" s="141" t="s">
        <v>461</v>
      </c>
      <c r="B61" s="141" t="s">
        <v>350</v>
      </c>
      <c r="C61" s="141" t="s">
        <v>350</v>
      </c>
      <c r="D61" s="164">
        <f>SUM(D6:D60)</f>
        <v>462222.12</v>
      </c>
      <c r="E61" s="142">
        <v>344393.0199999999</v>
      </c>
      <c r="F61" s="142">
        <v>122314</v>
      </c>
      <c r="G61" s="142">
        <v>466707.01999999996</v>
      </c>
      <c r="H61" s="142">
        <v>38892.251666666663</v>
      </c>
      <c r="I61" s="141" t="s">
        <v>350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8" activePane="bottomLeft" state="frozen"/>
      <selection pane="bottomLeft" activeCell="F114" sqref="F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6" t="s">
        <v>3</v>
      </c>
      <c r="E120" s="156"/>
      <c r="F120" s="156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6" t="s">
        <v>4</v>
      </c>
      <c r="E132" s="156"/>
      <c r="F132" s="156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6" t="s">
        <v>115</v>
      </c>
      <c r="E144" s="156"/>
      <c r="F144" s="156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186" t="s">
        <v>116</v>
      </c>
    </row>
    <row r="157" spans="3:6">
      <c r="D157" s="186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</vt:i4>
      </vt:variant>
    </vt:vector>
  </HeadingPairs>
  <TitlesOfParts>
    <vt:vector size="41" baseType="lpstr">
      <vt:lpstr>Cover</vt:lpstr>
      <vt:lpstr>P&amp;L Overview</vt:lpstr>
      <vt:lpstr>P&amp;L Overview (Target Version)</vt:lpstr>
      <vt:lpstr>P&amp;L Forecast</vt:lpstr>
      <vt:lpstr>Revenue Analysis</vt:lpstr>
      <vt:lpstr>Revenue Charts</vt:lpstr>
      <vt:lpstr>Expense Analysis</vt:lpstr>
      <vt:lpstr>Expense Charts</vt:lpstr>
      <vt:lpstr>Tech Stack</vt:lpstr>
      <vt:lpstr>Client Overview</vt:lpstr>
      <vt:lpstr>Client Retention</vt:lpstr>
      <vt:lpstr>Client Departures</vt:lpstr>
      <vt:lpstr>Customer Data --&gt;</vt:lpstr>
      <vt:lpstr>Full Customer List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2026-09-08T15:41:29Z</cp:lastPrinted>
  <dcterms:created xsi:type="dcterms:W3CDTF">2015-06-05T18:17:20Z</dcterms:created>
  <dcterms:modified xsi:type="dcterms:W3CDTF">2026-09-08T16:48:30Z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