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BA79FF6C-89B8-4C2C-8B0A-5713B77F4756}" xr6:coauthVersionLast="47" xr6:coauthVersionMax="47" xr10:uidLastSave="{00000000-0000-0000-0000-000000000000}"/>
  <bookViews>
    <workbookView xWindow="-120" yWindow="-120" windowWidth="51840" windowHeight="21840" firstSheet="10" activeTab="11" xr2:uid="{00000000-000D-0000-FFFF-FFFF00000000}"/>
  </bookViews>
  <sheets>
    <sheet name="Cover" sheetId="1" r:id="rId1"/>
    <sheet name="P&amp;L Overview" sheetId="8" r:id="rId2"/>
    <sheet name="Software Overview" sheetId="55" r:id="rId3"/>
    <sheet name="Earnings Sensitivity Table" sheetId="56" r:id="rId4"/>
    <sheet name="P&amp;L Overview (Target Version)" sheetId="18" r:id="rId5"/>
    <sheet name="P&amp;L Forecast" sheetId="11" r:id="rId6"/>
    <sheet name="Expense Charts" sheetId="16" r:id="rId7"/>
    <sheet name="Tech Stack" sheetId="19" r:id="rId8"/>
    <sheet name="Revenue Analysis" sheetId="9" r:id="rId9"/>
    <sheet name="Revenue Charts" sheetId="10" r:id="rId10"/>
    <sheet name="Expense Analysis" sheetId="17" r:id="rId11"/>
    <sheet name="Client Overview" sheetId="31" r:id="rId12"/>
    <sheet name="Client Retention" sheetId="33" r:id="rId13"/>
    <sheet name="Customer Retention Charts" sheetId="37" r:id="rId14"/>
    <sheet name="Client Retention $" sheetId="38" r:id="rId15"/>
    <sheet name="Client Retention Charts $" sheetId="39" r:id="rId16"/>
    <sheet name="Client Concentration" sheetId="51" r:id="rId17"/>
    <sheet name="Employee Overview" sheetId="35" r:id="rId18"/>
    <sheet name="Employee Retention" sheetId="46" r:id="rId19"/>
    <sheet name="Steady-State Staffing" sheetId="52" r:id="rId20"/>
    <sheet name="Tenure Charts" sheetId="47" r:id="rId21"/>
    <sheet name="Employee Retention Charts" sheetId="48" r:id="rId22"/>
    <sheet name="Yearly Employee Wins &amp; Losses" sheetId="49" r:id="rId23"/>
    <sheet name="Raw Data" sheetId="57" r:id="rId24"/>
    <sheet name="Employee Data --&gt;" sheetId="41" r:id="rId25"/>
    <sheet name="Combined Employee Worksheet" sheetId="45" r:id="rId26"/>
    <sheet name="Headcount &amp; Compensation" sheetId="34" r:id="rId27"/>
    <sheet name="Inactive Employees" sheetId="42" r:id="rId28"/>
    <sheet name="Employee Mapping" sheetId="44" r:id="rId29"/>
    <sheet name="Employee Summary" sheetId="43" r:id="rId30"/>
    <sheet name="Owner Mapped P&amp;L" sheetId="40" r:id="rId31"/>
    <sheet name="Customer Data --&gt;" sheetId="20" r:id="rId32"/>
    <sheet name="Full Customer List" sheetId="30" r:id="rId33"/>
    <sheet name="Missing End Dates" sheetId="36" r:id="rId34"/>
    <sheet name="Client Departures" sheetId="29" r:id="rId35"/>
    <sheet name="Revenue by Customer" sheetId="23" r:id="rId36"/>
    <sheet name="Customer List w Software" sheetId="27" r:id="rId37"/>
    <sheet name="Customer List Mapping" sheetId="32" r:id="rId38"/>
    <sheet name="README" sheetId="21" r:id="rId39"/>
    <sheet name="Summary" sheetId="22" r:id="rId40"/>
    <sheet name="Monthly Trend" sheetId="24" r:id="rId41"/>
    <sheet name="New &amp; Lost Revenue" sheetId="25" r:id="rId42"/>
    <sheet name="Recurring vs Total" sheetId="26" r:id="rId43"/>
    <sheet name="Definitions" sheetId="28" r:id="rId44"/>
    <sheet name="Financial Data --&gt;" sheetId="6" r:id="rId45"/>
    <sheet name="Combined P&amp;L" sheetId="2" r:id="rId46"/>
    <sheet name="Software" sheetId="12" r:id="rId47"/>
    <sheet name="Raw - 2024 PL" sheetId="3" r:id="rId48"/>
    <sheet name="Raw - 2025 PL" sheetId="4" r:id="rId49"/>
    <sheet name="Raw - 2026 PL" sheetId="5" r:id="rId50"/>
  </sheets>
  <definedNames>
    <definedName name="_xlnm._FilterDatabase" localSheetId="26">'Headcount &amp; Compensation'!A1:L91</definedName>
    <definedName name="_xlnm._FilterDatabase" localSheetId="27" hidden="1">'Inactive Employees'!$A$1:$T$57</definedName>
    <definedName name="_xlnm._FilterDatabase" localSheetId="33" hidden="1">'Missing End Dates'!$B$6:$AA$320</definedName>
    <definedName name="_xlnm._FilterDatabase" localSheetId="46">Software!A5:H67</definedName>
    <definedName name="_xlnm.Print_Area" localSheetId="16">'Client Concentration'!$B$2:$J$29</definedName>
    <definedName name="_xlnm.Print_Area" localSheetId="11">'Client Overview'!$B$2:$J$46</definedName>
    <definedName name="_xlnm.Print_Area" localSheetId="12">'Client Retention'!$B$2:$AD$48,'Client Retention'!$B$50:$AD$93</definedName>
    <definedName name="_xlnm.Print_Area" localSheetId="14">'Client Retention $'!$B$2:$AD$51,'Client Retention $'!$B$53:$AD$99</definedName>
    <definedName name="_xlnm.Print_Area" localSheetId="15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3">'Customer Retention Charts'!$B$32:$L$56,'Customer Retention Charts'!$B$2:$L$30,'Customer Retention Charts'!$B$58:$L$83,'Customer Retention Charts'!$B$85:$L$109</definedName>
    <definedName name="_xlnm.Print_Area" localSheetId="17">'Employee Overview'!$B$2:$T$40</definedName>
    <definedName name="_xlnm.Print_Area" localSheetId="18">'Employee Retention'!$B$2:$AB$60,'Employee Retention'!$B$62:$AB$105</definedName>
    <definedName name="_xlnm.Print_Area" localSheetId="21">'Employee Retention Charts'!$B$32:$L$56,'Employee Retention Charts'!$B$2:$L$30,'Employee Retention Charts'!$B$58:$L$83,'Employee Retention Charts'!$B$85:$L$109</definedName>
    <definedName name="_xlnm.Print_Area" localSheetId="10">'Expense Analysis'!$B$2:$S$40,'Expense Analysis'!$B$42:$S$83</definedName>
    <definedName name="_xlnm.Print_Area" localSheetId="6">'Expense Charts'!$B$2:$L$84</definedName>
    <definedName name="_xlnm.Print_Area" localSheetId="33">'Missing End Dates'!$B$2:$AA$280</definedName>
    <definedName name="_xlnm.Print_Area" localSheetId="1">'P&amp;L Overview'!$B$2:$N$73</definedName>
    <definedName name="_xlnm.Print_Area" localSheetId="4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2">'Software Overview'!$B$2:$M$36</definedName>
    <definedName name="_xlnm.Print_Area" localSheetId="19">'Steady-State Staffing'!$B$2:$AB$35</definedName>
    <definedName name="_xlnm.Print_Area" localSheetId="7">'Tech Stack'!$B$2:$H$48</definedName>
    <definedName name="_xlnm.Print_Area" localSheetId="20">'Tenure Charts'!$B$2:$G$42</definedName>
    <definedName name="_xlnm.Print_Area" localSheetId="22">'Yearly Employee Wins &amp; Losses'!$B$2:$G$78</definedName>
    <definedName name="_xlnm.Print_Titles" localSheetId="12">'Client Retention'!$2:$4</definedName>
    <definedName name="_xlnm.Print_Titles" localSheetId="14">'Client Retention $'!$2:$4</definedName>
    <definedName name="_xlnm.Print_Titles" localSheetId="15">'Client Retention Charts $'!$2:$4</definedName>
    <definedName name="_xlnm.Print_Titles" localSheetId="45">'Combined P&amp;L'!$5:$5</definedName>
    <definedName name="_xlnm.Print_Titles" localSheetId="13">'Customer Retention Charts'!$2:$4</definedName>
    <definedName name="_xlnm.Print_Titles" localSheetId="18">'Employee Retention'!$2:$4</definedName>
    <definedName name="_xlnm.Print_Titles" localSheetId="21">'Employee Retention Charts'!$2:$4</definedName>
    <definedName name="_xlnm.Print_Titles" localSheetId="10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31" l="1"/>
  <c r="G31" i="31"/>
  <c r="F31" i="31"/>
  <c r="E31" i="31"/>
  <c r="D31" i="31"/>
  <c r="C31" i="31"/>
  <c r="G30" i="31"/>
  <c r="E30" i="31"/>
  <c r="H30" i="31" s="1"/>
  <c r="C30" i="31"/>
  <c r="D30" i="31" s="1"/>
  <c r="G29" i="31"/>
  <c r="E29" i="31"/>
  <c r="H29" i="31" s="1"/>
  <c r="C29" i="31"/>
  <c r="D29" i="31" s="1"/>
  <c r="G28" i="31"/>
  <c r="E28" i="31"/>
  <c r="H28" i="31" s="1"/>
  <c r="C28" i="31"/>
  <c r="D28" i="31" s="1"/>
  <c r="G27" i="31"/>
  <c r="E27" i="31"/>
  <c r="H27" i="31" s="1"/>
  <c r="C27" i="31"/>
  <c r="D27" i="31" s="1"/>
  <c r="G26" i="31"/>
  <c r="E26" i="31"/>
  <c r="H26" i="31" s="1"/>
  <c r="C26" i="31"/>
  <c r="D26" i="31" s="1"/>
  <c r="G25" i="31"/>
  <c r="E25" i="31"/>
  <c r="F25" i="31" s="1"/>
  <c r="C25" i="31"/>
  <c r="D25" i="31" s="1"/>
  <c r="H24" i="31"/>
  <c r="G24" i="31"/>
  <c r="F24" i="31"/>
  <c r="E24" i="31"/>
  <c r="D24" i="31"/>
  <c r="C24" i="31"/>
  <c r="O30" i="31"/>
  <c r="C20" i="31"/>
  <c r="C16" i="31" a="1"/>
  <c r="C16" i="31" s="1"/>
  <c r="Q10" i="31"/>
  <c r="P10" i="31"/>
  <c r="Q9" i="31"/>
  <c r="P9" i="31"/>
  <c r="Q8" i="31"/>
  <c r="P8" i="31"/>
  <c r="E10" i="31"/>
  <c r="D10" i="31"/>
  <c r="C10" i="31"/>
  <c r="E9" i="31"/>
  <c r="D9" i="31"/>
  <c r="C9" i="31"/>
  <c r="E8" i="31"/>
  <c r="D8" i="31"/>
  <c r="C8" i="31"/>
  <c r="Q7" i="31"/>
  <c r="H7" i="31" s="1"/>
  <c r="P7" i="31"/>
  <c r="I7" i="31" s="1"/>
  <c r="G7" i="31"/>
  <c r="F7" i="31"/>
  <c r="E7" i="31"/>
  <c r="D7" i="31"/>
  <c r="C7" i="31"/>
  <c r="C46" i="31"/>
  <c r="C45" i="31"/>
  <c r="C43" i="31"/>
  <c r="C42" i="31"/>
  <c r="C41" i="31"/>
  <c r="C36" i="31"/>
  <c r="C189" i="11"/>
  <c r="J89" i="11"/>
  <c r="J91" i="11"/>
  <c r="K100" i="11"/>
  <c r="K99" i="11"/>
  <c r="R107" i="33"/>
  <c r="Q107" i="33"/>
  <c r="P107" i="33"/>
  <c r="O107" i="33"/>
  <c r="N107" i="33"/>
  <c r="M107" i="33"/>
  <c r="L107" i="33"/>
  <c r="K107" i="33"/>
  <c r="J107" i="33"/>
  <c r="E107" i="33"/>
  <c r="AD99" i="38"/>
  <c r="AC99" i="38"/>
  <c r="AD93" i="33"/>
  <c r="AC93" i="33"/>
  <c r="C36" i="56"/>
  <c r="C35" i="56"/>
  <c r="C34" i="56"/>
  <c r="C33" i="56"/>
  <c r="C32" i="56"/>
  <c r="B29" i="56"/>
  <c r="B28" i="56"/>
  <c r="B27" i="56"/>
  <c r="B26" i="56"/>
  <c r="B25" i="56"/>
  <c r="I24" i="56"/>
  <c r="H24" i="56"/>
  <c r="G24" i="56"/>
  <c r="F24" i="56"/>
  <c r="E24" i="56"/>
  <c r="D24" i="56"/>
  <c r="C24" i="56"/>
  <c r="B20" i="56"/>
  <c r="B19" i="56"/>
  <c r="B18" i="56"/>
  <c r="B17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B2" i="56"/>
  <c r="C54" i="55"/>
  <c r="C53" i="55"/>
  <c r="C52" i="55"/>
  <c r="C51" i="55"/>
  <c r="D48" i="55"/>
  <c r="D47" i="55"/>
  <c r="C47" i="55"/>
  <c r="D46" i="55"/>
  <c r="C46" i="55" s="1"/>
  <c r="D45" i="55"/>
  <c r="C45" i="55"/>
  <c r="C41" i="55"/>
  <c r="C40" i="55"/>
  <c r="I36" i="55"/>
  <c r="H36" i="55"/>
  <c r="G36" i="55"/>
  <c r="E36" i="55"/>
  <c r="D36" i="55"/>
  <c r="L36" i="55" s="1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M33" i="55" s="1"/>
  <c r="I32" i="55"/>
  <c r="H32" i="55"/>
  <c r="G32" i="55"/>
  <c r="E32" i="55"/>
  <c r="D32" i="55"/>
  <c r="L32" i="55" s="1"/>
  <c r="C32" i="55"/>
  <c r="K32" i="55" s="1"/>
  <c r="M32" i="55" s="1"/>
  <c r="I29" i="55"/>
  <c r="H29" i="55"/>
  <c r="G29" i="55"/>
  <c r="E29" i="55"/>
  <c r="D29" i="55"/>
  <c r="L29" i="55" s="1"/>
  <c r="C29" i="55"/>
  <c r="K29" i="55" s="1"/>
  <c r="M29" i="55" s="1"/>
  <c r="I28" i="55"/>
  <c r="H28" i="55"/>
  <c r="G28" i="55"/>
  <c r="E28" i="55"/>
  <c r="D28" i="55"/>
  <c r="L28" i="55" s="1"/>
  <c r="C28" i="55"/>
  <c r="K28" i="55" s="1"/>
  <c r="M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E25" i="55"/>
  <c r="D25" i="55"/>
  <c r="L25" i="55" s="1"/>
  <c r="C25" i="55"/>
  <c r="K25" i="55" s="1"/>
  <c r="M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M23" i="55" s="1"/>
  <c r="I22" i="55"/>
  <c r="H22" i="55"/>
  <c r="G22" i="55"/>
  <c r="E22" i="55"/>
  <c r="D22" i="55"/>
  <c r="L22" i="55" s="1"/>
  <c r="C22" i="55"/>
  <c r="K22" i="55" s="1"/>
  <c r="M22" i="55" s="1"/>
  <c r="I21" i="55"/>
  <c r="H21" i="55"/>
  <c r="G21" i="55"/>
  <c r="E21" i="55"/>
  <c r="D21" i="55"/>
  <c r="L21" i="55" s="1"/>
  <c r="C21" i="55"/>
  <c r="K21" i="55" s="1"/>
  <c r="M21" i="55" s="1"/>
  <c r="I17" i="55"/>
  <c r="H17" i="55"/>
  <c r="G17" i="55"/>
  <c r="E17" i="55"/>
  <c r="D17" i="55"/>
  <c r="L17" i="55" s="1"/>
  <c r="C17" i="55"/>
  <c r="K17" i="55" s="1"/>
  <c r="M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L18" i="55" s="1"/>
  <c r="C18" i="55"/>
  <c r="K18" i="55" s="1"/>
  <c r="M18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M14" i="55" s="1"/>
  <c r="I13" i="55"/>
  <c r="H13" i="55"/>
  <c r="G13" i="55"/>
  <c r="E13" i="55"/>
  <c r="D13" i="55"/>
  <c r="L13" i="55" s="1"/>
  <c r="C13" i="55"/>
  <c r="K13" i="55" s="1"/>
  <c r="M13" i="55" s="1"/>
  <c r="I10" i="55"/>
  <c r="H10" i="55"/>
  <c r="G10" i="55"/>
  <c r="E10" i="55"/>
  <c r="D10" i="55"/>
  <c r="L10" i="55" s="1"/>
  <c r="C10" i="55"/>
  <c r="K10" i="55" s="1"/>
  <c r="M10" i="55" s="1"/>
  <c r="I8" i="55"/>
  <c r="H8" i="55"/>
  <c r="G8" i="55"/>
  <c r="E8" i="55"/>
  <c r="D8" i="55"/>
  <c r="L8" i="55" s="1"/>
  <c r="C8" i="55"/>
  <c r="K8" i="55" s="1"/>
  <c r="M8" i="55" s="1"/>
  <c r="I7" i="55"/>
  <c r="H7" i="55"/>
  <c r="G7" i="55"/>
  <c r="E7" i="55"/>
  <c r="D7" i="55"/>
  <c r="L7" i="55" s="1"/>
  <c r="C7" i="55"/>
  <c r="K7" i="55" s="1"/>
  <c r="B2" i="55"/>
  <c r="N55" i="8"/>
  <c r="M55" i="8"/>
  <c r="N54" i="8"/>
  <c r="M54" i="8"/>
  <c r="K55" i="8"/>
  <c r="K54" i="8"/>
  <c r="J55" i="8"/>
  <c r="J54" i="8"/>
  <c r="I55" i="8"/>
  <c r="I54" i="8"/>
  <c r="G55" i="8"/>
  <c r="G54" i="8"/>
  <c r="F55" i="8"/>
  <c r="F54" i="8"/>
  <c r="D55" i="8"/>
  <c r="D54" i="8"/>
  <c r="C55" i="8"/>
  <c r="C54" i="8"/>
  <c r="K92" i="11"/>
  <c r="J92" i="11"/>
  <c r="I92" i="11"/>
  <c r="G92" i="11"/>
  <c r="F92" i="11"/>
  <c r="D92" i="11"/>
  <c r="C92" i="11"/>
  <c r="C176" i="11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C129" i="11"/>
  <c r="F35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AB18" i="52"/>
  <c r="AB28" i="52" s="1"/>
  <c r="AA18" i="52"/>
  <c r="AA28" i="52" s="1"/>
  <c r="Z18" i="52"/>
  <c r="Z28" i="52" s="1"/>
  <c r="Y18" i="52"/>
  <c r="Y28" i="52" s="1"/>
  <c r="X18" i="52"/>
  <c r="X28" i="52" s="1"/>
  <c r="W18" i="52"/>
  <c r="W28" i="52" s="1"/>
  <c r="V18" i="52"/>
  <c r="V28" i="52" s="1"/>
  <c r="U18" i="52"/>
  <c r="T18" i="52"/>
  <c r="T28" i="52" s="1"/>
  <c r="S18" i="52"/>
  <c r="S28" i="52" s="1"/>
  <c r="R18" i="52"/>
  <c r="R28" i="52" s="1"/>
  <c r="Q18" i="52"/>
  <c r="Q28" i="52" s="1"/>
  <c r="P18" i="52"/>
  <c r="P28" i="52" s="1"/>
  <c r="O18" i="52"/>
  <c r="O28" i="52" s="1"/>
  <c r="N18" i="52"/>
  <c r="N28" i="52" s="1"/>
  <c r="M18" i="52"/>
  <c r="M28" i="52" s="1"/>
  <c r="L18" i="52"/>
  <c r="L28" i="52" s="1"/>
  <c r="K18" i="52"/>
  <c r="K28" i="52" s="1"/>
  <c r="J18" i="52"/>
  <c r="J28" i="52" s="1"/>
  <c r="I18" i="52"/>
  <c r="I28" i="52" s="1"/>
  <c r="AB17" i="52"/>
  <c r="AB27" i="52" s="1"/>
  <c r="AA17" i="52"/>
  <c r="AA27" i="52" s="1"/>
  <c r="Z17" i="52"/>
  <c r="Z27" i="52" s="1"/>
  <c r="Y17" i="52"/>
  <c r="X17" i="52"/>
  <c r="X27" i="52" s="1"/>
  <c r="W17" i="52"/>
  <c r="W27" i="52" s="1"/>
  <c r="W33" i="52" s="1"/>
  <c r="V17" i="52"/>
  <c r="V27" i="52" s="1"/>
  <c r="U17" i="52"/>
  <c r="U27" i="52" s="1"/>
  <c r="U33" i="52" s="1"/>
  <c r="T17" i="52"/>
  <c r="T27" i="52" s="1"/>
  <c r="S17" i="52"/>
  <c r="S27" i="52" s="1"/>
  <c r="R17" i="52"/>
  <c r="R27" i="52" s="1"/>
  <c r="Q17" i="52"/>
  <c r="Q27" i="52" s="1"/>
  <c r="P17" i="52"/>
  <c r="P27" i="52" s="1"/>
  <c r="O17" i="52"/>
  <c r="O27" i="52" s="1"/>
  <c r="N17" i="52"/>
  <c r="N27" i="52" s="1"/>
  <c r="M17" i="52"/>
  <c r="M27" i="52" s="1"/>
  <c r="L17" i="52"/>
  <c r="L27" i="52" s="1"/>
  <c r="K17" i="52"/>
  <c r="K27" i="52" s="1"/>
  <c r="J17" i="52"/>
  <c r="J27" i="52" s="1"/>
  <c r="I17" i="52"/>
  <c r="AB16" i="52"/>
  <c r="AB26" i="52" s="1"/>
  <c r="AA16" i="52"/>
  <c r="AA26" i="52" s="1"/>
  <c r="Z16" i="52"/>
  <c r="Z26" i="52" s="1"/>
  <c r="Y16" i="52"/>
  <c r="Y26" i="52" s="1"/>
  <c r="X16" i="52"/>
  <c r="X26" i="52" s="1"/>
  <c r="W16" i="52"/>
  <c r="W26" i="52" s="1"/>
  <c r="V16" i="52"/>
  <c r="V26" i="52" s="1"/>
  <c r="U16" i="52"/>
  <c r="U26" i="52" s="1"/>
  <c r="T16" i="52"/>
  <c r="T26" i="52" s="1"/>
  <c r="S16" i="52"/>
  <c r="S26" i="52" s="1"/>
  <c r="R16" i="52"/>
  <c r="R26" i="52" s="1"/>
  <c r="Q16" i="52"/>
  <c r="Q26" i="52" s="1"/>
  <c r="P16" i="52"/>
  <c r="P26" i="52" s="1"/>
  <c r="O16" i="52"/>
  <c r="O26" i="52" s="1"/>
  <c r="N16" i="52"/>
  <c r="N26" i="52" s="1"/>
  <c r="M16" i="52"/>
  <c r="L16" i="52"/>
  <c r="L26" i="52" s="1"/>
  <c r="K16" i="52"/>
  <c r="K26" i="52" s="1"/>
  <c r="J16" i="52"/>
  <c r="J26" i="52" s="1"/>
  <c r="I16" i="52"/>
  <c r="I26" i="52" s="1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23" i="52"/>
  <c r="F23" i="52"/>
  <c r="D23" i="52"/>
  <c r="C23" i="52"/>
  <c r="H22" i="52"/>
  <c r="F22" i="52"/>
  <c r="D22" i="52"/>
  <c r="C22" i="52"/>
  <c r="H21" i="52"/>
  <c r="F21" i="52"/>
  <c r="F26" i="52" s="1"/>
  <c r="D21" i="52"/>
  <c r="C21" i="52"/>
  <c r="H18" i="52"/>
  <c r="F18" i="52"/>
  <c r="F28" i="52" s="1"/>
  <c r="D18" i="52"/>
  <c r="D28" i="52" s="1"/>
  <c r="D34" i="52" s="1"/>
  <c r="C18" i="52"/>
  <c r="H17" i="52"/>
  <c r="H27" i="52" s="1"/>
  <c r="F17" i="52"/>
  <c r="F27" i="52" s="1"/>
  <c r="D17" i="52"/>
  <c r="D27" i="52" s="1"/>
  <c r="D33" i="52" s="1"/>
  <c r="C17" i="52"/>
  <c r="C27" i="52" s="1"/>
  <c r="C33" i="52" s="1"/>
  <c r="H16" i="52"/>
  <c r="F16" i="52"/>
  <c r="D16" i="52"/>
  <c r="D26" i="52" s="1"/>
  <c r="C16" i="52"/>
  <c r="H13" i="52"/>
  <c r="F13" i="52"/>
  <c r="D13" i="52"/>
  <c r="C13" i="52"/>
  <c r="H12" i="52"/>
  <c r="F12" i="52"/>
  <c r="D12" i="52"/>
  <c r="C12" i="52"/>
  <c r="H11" i="52"/>
  <c r="F11" i="52"/>
  <c r="D11" i="52"/>
  <c r="C11" i="52"/>
  <c r="U8" i="52"/>
  <c r="P8" i="52"/>
  <c r="O8" i="52"/>
  <c r="AB7" i="52"/>
  <c r="AB8" i="52" s="1"/>
  <c r="AA7" i="52"/>
  <c r="AA8" i="52" s="1"/>
  <c r="Z7" i="52"/>
  <c r="Z8" i="52" s="1"/>
  <c r="Y7" i="52"/>
  <c r="Y8" i="52" s="1"/>
  <c r="X7" i="52"/>
  <c r="X8" i="52" s="1"/>
  <c r="W7" i="52"/>
  <c r="W8" i="52" s="1"/>
  <c r="V7" i="52"/>
  <c r="V8" i="52" s="1"/>
  <c r="U7" i="52"/>
  <c r="T7" i="52"/>
  <c r="T8" i="52" s="1"/>
  <c r="S7" i="52"/>
  <c r="S8" i="52" s="1"/>
  <c r="R7" i="52"/>
  <c r="R8" i="52" s="1"/>
  <c r="Q7" i="52"/>
  <c r="Q8" i="52" s="1"/>
  <c r="P7" i="52"/>
  <c r="O7" i="52"/>
  <c r="N7" i="52"/>
  <c r="N8" i="52" s="1"/>
  <c r="M7" i="52"/>
  <c r="M8" i="52" s="1"/>
  <c r="L7" i="52"/>
  <c r="L8" i="52" s="1"/>
  <c r="K7" i="52"/>
  <c r="K8" i="52" s="1"/>
  <c r="J7" i="52"/>
  <c r="J8" i="52" s="1"/>
  <c r="I7" i="52"/>
  <c r="I8" i="52" s="1"/>
  <c r="H7" i="52"/>
  <c r="H8" i="52" s="1"/>
  <c r="F7" i="52"/>
  <c r="F8" i="52" s="1"/>
  <c r="D7" i="52"/>
  <c r="D8" i="52" s="1"/>
  <c r="C7" i="52"/>
  <c r="C8" i="52" s="1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AF32" i="38"/>
  <c r="G27" i="51"/>
  <c r="C29" i="51"/>
  <c r="C33" i="51"/>
  <c r="C34" i="51"/>
  <c r="B2" i="51"/>
  <c r="L7" i="51" a="1"/>
  <c r="L7" i="51" s="1"/>
  <c r="C7" i="51" s="1"/>
  <c r="L8" i="51" a="1"/>
  <c r="L8" i="51" s="1"/>
  <c r="M8" i="51" s="1" a="1"/>
  <c r="M8" i="51" s="1"/>
  <c r="L9" i="51" a="1"/>
  <c r="L9" i="51" s="1"/>
  <c r="M9" i="51" s="1" a="1"/>
  <c r="M9" i="51" s="1"/>
  <c r="L10" i="51" a="1"/>
  <c r="L10" i="51" s="1"/>
  <c r="M10" i="51" s="1" a="1"/>
  <c r="M10" i="51" s="1"/>
  <c r="L11" i="51" a="1"/>
  <c r="L11" i="51" s="1"/>
  <c r="M11" i="51" s="1" a="1"/>
  <c r="M11" i="51" s="1"/>
  <c r="L12" i="51" a="1"/>
  <c r="L12" i="51" s="1"/>
  <c r="M12" i="51" s="1" a="1"/>
  <c r="M12" i="51" s="1"/>
  <c r="L13" i="51" a="1"/>
  <c r="L13" i="51" s="1"/>
  <c r="M13" i="51" s="1" a="1"/>
  <c r="M13" i="51" s="1"/>
  <c r="L14" i="51" a="1"/>
  <c r="L14" i="51" s="1"/>
  <c r="M14" i="51" s="1" a="1"/>
  <c r="M14" i="51" s="1"/>
  <c r="L15" i="51" a="1"/>
  <c r="L15" i="51" s="1"/>
  <c r="M15" i="51" s="1" a="1"/>
  <c r="M15" i="51" s="1"/>
  <c r="L16" i="51" a="1"/>
  <c r="L16" i="51" s="1"/>
  <c r="M16" i="51" s="1" a="1"/>
  <c r="M16" i="51" s="1"/>
  <c r="L17" i="51" a="1"/>
  <c r="L17" i="51" s="1"/>
  <c r="M17" i="51" s="1" a="1"/>
  <c r="M17" i="51" s="1"/>
  <c r="L18" i="51" a="1"/>
  <c r="L18" i="51" s="1"/>
  <c r="M18" i="51" s="1" a="1"/>
  <c r="M18" i="51" s="1"/>
  <c r="L19" i="51" a="1"/>
  <c r="L19" i="51" s="1"/>
  <c r="M19" i="51" s="1" a="1"/>
  <c r="M19" i="51" s="1"/>
  <c r="L20" i="51" a="1"/>
  <c r="L20" i="51" s="1"/>
  <c r="M20" i="51" s="1" a="1"/>
  <c r="M20" i="51" s="1"/>
  <c r="L21" i="51" a="1"/>
  <c r="L21" i="51" s="1"/>
  <c r="M21" i="51" s="1" a="1"/>
  <c r="M21" i="51" s="1"/>
  <c r="L22" i="51" a="1"/>
  <c r="L22" i="51" s="1"/>
  <c r="M22" i="51" s="1" a="1"/>
  <c r="M22" i="51" s="1"/>
  <c r="L23" i="51" a="1"/>
  <c r="L23" i="51" s="1"/>
  <c r="M23" i="51" s="1" a="1"/>
  <c r="M23" i="51" s="1"/>
  <c r="L24" i="51" a="1"/>
  <c r="L24" i="51" s="1"/>
  <c r="M24" i="51" s="1" a="1"/>
  <c r="M24" i="51" s="1"/>
  <c r="L25" i="51" a="1"/>
  <c r="L25" i="51" s="1"/>
  <c r="M25" i="51" s="1" a="1"/>
  <c r="M25" i="51" s="1"/>
  <c r="L26" i="51" a="1"/>
  <c r="L26" i="51" s="1"/>
  <c r="M26" i="51" s="1" a="1"/>
  <c r="M26" i="51" s="1"/>
  <c r="E29" i="51"/>
  <c r="E115" i="38"/>
  <c r="F115" i="38"/>
  <c r="H115" i="38"/>
  <c r="J115" i="38"/>
  <c r="K115" i="38"/>
  <c r="L115" i="38"/>
  <c r="M115" i="38"/>
  <c r="N115" i="38"/>
  <c r="O115" i="38"/>
  <c r="P115" i="38"/>
  <c r="Q115" i="38"/>
  <c r="R115" i="38"/>
  <c r="S115" i="38"/>
  <c r="T115" i="38"/>
  <c r="U115" i="38"/>
  <c r="V115" i="38"/>
  <c r="W115" i="38"/>
  <c r="X115" i="38"/>
  <c r="Y115" i="38"/>
  <c r="Z115" i="38"/>
  <c r="AA115" i="38"/>
  <c r="AB115" i="38"/>
  <c r="AC115" i="38"/>
  <c r="AD115" i="38"/>
  <c r="E99" i="38"/>
  <c r="F99" i="38"/>
  <c r="H99" i="38"/>
  <c r="J99" i="38"/>
  <c r="K99" i="38"/>
  <c r="L99" i="38"/>
  <c r="M99" i="38"/>
  <c r="N99" i="38"/>
  <c r="O99" i="38"/>
  <c r="P99" i="38"/>
  <c r="Q99" i="38"/>
  <c r="R99" i="38"/>
  <c r="S99" i="38"/>
  <c r="T99" i="38"/>
  <c r="U99" i="38"/>
  <c r="V99" i="38"/>
  <c r="W99" i="38"/>
  <c r="X99" i="38"/>
  <c r="Y99" i="38"/>
  <c r="Z99" i="38"/>
  <c r="AA99" i="38"/>
  <c r="AB99" i="38"/>
  <c r="E83" i="38"/>
  <c r="F83" i="38"/>
  <c r="H83" i="38"/>
  <c r="J83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W83" i="38"/>
  <c r="X83" i="38"/>
  <c r="Y83" i="38"/>
  <c r="Z83" i="38"/>
  <c r="AA83" i="38"/>
  <c r="AB83" i="38"/>
  <c r="AC83" i="38"/>
  <c r="AD83" i="38"/>
  <c r="E67" i="38"/>
  <c r="F67" i="38"/>
  <c r="H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E51" i="38"/>
  <c r="F51" i="38"/>
  <c r="H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E35" i="38"/>
  <c r="F35" i="38"/>
  <c r="H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C19" i="38"/>
  <c r="D19" i="38"/>
  <c r="E19" i="38"/>
  <c r="F19" i="38"/>
  <c r="H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E108" i="33"/>
  <c r="F108" i="33"/>
  <c r="H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E93" i="33"/>
  <c r="F93" i="33"/>
  <c r="H93" i="33"/>
  <c r="J93" i="33"/>
  <c r="K93" i="33"/>
  <c r="L93" i="33"/>
  <c r="M93" i="33"/>
  <c r="N93" i="33"/>
  <c r="O93" i="33"/>
  <c r="P93" i="33"/>
  <c r="Q93" i="33"/>
  <c r="R93" i="33"/>
  <c r="S93" i="33"/>
  <c r="T93" i="33"/>
  <c r="U93" i="33"/>
  <c r="V93" i="33"/>
  <c r="W93" i="33"/>
  <c r="X93" i="33"/>
  <c r="Y93" i="33"/>
  <c r="Z93" i="33"/>
  <c r="AA93" i="33"/>
  <c r="AB93" i="33"/>
  <c r="E78" i="33"/>
  <c r="F78" i="33"/>
  <c r="H78" i="33"/>
  <c r="J78" i="33"/>
  <c r="K78" i="33"/>
  <c r="L78" i="33"/>
  <c r="M78" i="33"/>
  <c r="N78" i="33"/>
  <c r="O78" i="33"/>
  <c r="P78" i="33"/>
  <c r="Q78" i="33"/>
  <c r="R78" i="33"/>
  <c r="S78" i="33"/>
  <c r="T78" i="33"/>
  <c r="U78" i="33"/>
  <c r="V78" i="33"/>
  <c r="W78" i="33"/>
  <c r="X78" i="33"/>
  <c r="Y78" i="33"/>
  <c r="Z78" i="33"/>
  <c r="AA78" i="33"/>
  <c r="AB78" i="33"/>
  <c r="AC78" i="33"/>
  <c r="AD78" i="33"/>
  <c r="E63" i="33"/>
  <c r="F63" i="33"/>
  <c r="H63" i="33"/>
  <c r="J63" i="33"/>
  <c r="K63" i="33"/>
  <c r="L63" i="33"/>
  <c r="M63" i="33"/>
  <c r="N63" i="33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E48" i="33"/>
  <c r="F48" i="33"/>
  <c r="H48" i="33"/>
  <c r="J48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E33" i="33"/>
  <c r="F33" i="33"/>
  <c r="H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C18" i="33"/>
  <c r="D18" i="33"/>
  <c r="E18" i="33"/>
  <c r="F18" i="33"/>
  <c r="H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C11" i="31" l="1"/>
  <c r="C44" i="31" s="1"/>
  <c r="D11" i="31"/>
  <c r="E11" i="31"/>
  <c r="Q11" i="31"/>
  <c r="P11" i="31"/>
  <c r="J7" i="31"/>
  <c r="G11" i="31"/>
  <c r="C15" i="31" s="1"/>
  <c r="C17" i="31" s="1"/>
  <c r="F11" i="31"/>
  <c r="H11" i="31"/>
  <c r="C19" i="31" s="1"/>
  <c r="J8" i="31"/>
  <c r="J9" i="31"/>
  <c r="J10" i="31"/>
  <c r="H25" i="31"/>
  <c r="F28" i="31"/>
  <c r="F26" i="31"/>
  <c r="F29" i="31"/>
  <c r="F27" i="31"/>
  <c r="F30" i="31"/>
  <c r="I8" i="31"/>
  <c r="H9" i="31"/>
  <c r="I10" i="31"/>
  <c r="F9" i="31"/>
  <c r="G9" i="31"/>
  <c r="I9" i="31"/>
  <c r="F10" i="31"/>
  <c r="F8" i="31"/>
  <c r="G8" i="31"/>
  <c r="G10" i="31"/>
  <c r="H8" i="31"/>
  <c r="H10" i="31"/>
  <c r="M15" i="55"/>
  <c r="M24" i="55"/>
  <c r="M34" i="55"/>
  <c r="M7" i="55"/>
  <c r="M9" i="55"/>
  <c r="M27" i="55"/>
  <c r="V33" i="52"/>
  <c r="R34" i="52"/>
  <c r="T34" i="52"/>
  <c r="C28" i="52"/>
  <c r="C34" i="52" s="1"/>
  <c r="M26" i="52"/>
  <c r="M32" i="52" s="1"/>
  <c r="I27" i="52"/>
  <c r="I29" i="52" s="1"/>
  <c r="I35" i="52" s="1"/>
  <c r="Y27" i="52"/>
  <c r="U28" i="52"/>
  <c r="U34" i="52" s="1"/>
  <c r="J33" i="52"/>
  <c r="Z33" i="52"/>
  <c r="V34" i="52"/>
  <c r="W34" i="52"/>
  <c r="H28" i="52"/>
  <c r="H34" i="52" s="1"/>
  <c r="L33" i="52"/>
  <c r="AB33" i="52"/>
  <c r="C26" i="52"/>
  <c r="C29" i="52" s="1"/>
  <c r="C35" i="52" s="1"/>
  <c r="M33" i="52"/>
  <c r="N33" i="52"/>
  <c r="J34" i="52"/>
  <c r="Z34" i="52"/>
  <c r="O33" i="52"/>
  <c r="P33" i="52"/>
  <c r="L34" i="52"/>
  <c r="AB34" i="52"/>
  <c r="S34" i="52"/>
  <c r="M34" i="52"/>
  <c r="N34" i="52"/>
  <c r="O34" i="52"/>
  <c r="H26" i="52"/>
  <c r="H29" i="52" s="1"/>
  <c r="H35" i="52" s="1"/>
  <c r="P34" i="52"/>
  <c r="J29" i="52"/>
  <c r="J35" i="52" s="1"/>
  <c r="J32" i="52"/>
  <c r="AB29" i="52"/>
  <c r="AB35" i="52" s="1"/>
  <c r="AB32" i="52"/>
  <c r="N32" i="52"/>
  <c r="N29" i="52"/>
  <c r="N35" i="52" s="1"/>
  <c r="Z29" i="52"/>
  <c r="Z35" i="52" s="1"/>
  <c r="Z32" i="52"/>
  <c r="M29" i="52"/>
  <c r="M35" i="52" s="1"/>
  <c r="O29" i="52"/>
  <c r="O35" i="52" s="1"/>
  <c r="O32" i="52"/>
  <c r="AA33" i="52"/>
  <c r="X34" i="52"/>
  <c r="Q32" i="52"/>
  <c r="Q29" i="52"/>
  <c r="Q35" i="52" s="1"/>
  <c r="I34" i="52"/>
  <c r="Y34" i="52"/>
  <c r="K33" i="52"/>
  <c r="R32" i="52"/>
  <c r="R29" i="52"/>
  <c r="R35" i="52" s="1"/>
  <c r="K34" i="52"/>
  <c r="Y29" i="52"/>
  <c r="Y35" i="52" s="1"/>
  <c r="X33" i="52"/>
  <c r="AA29" i="52"/>
  <c r="AA35" i="52" s="1"/>
  <c r="F33" i="52"/>
  <c r="F34" i="52"/>
  <c r="K29" i="52"/>
  <c r="K35" i="52" s="1"/>
  <c r="F29" i="52"/>
  <c r="F32" i="52"/>
  <c r="U32" i="52"/>
  <c r="Q33" i="52"/>
  <c r="L29" i="52"/>
  <c r="L35" i="52" s="1"/>
  <c r="L32" i="52"/>
  <c r="Y33" i="52"/>
  <c r="T32" i="52"/>
  <c r="T29" i="52"/>
  <c r="T35" i="52" s="1"/>
  <c r="D29" i="52"/>
  <c r="D35" i="52" s="1"/>
  <c r="D32" i="52"/>
  <c r="V32" i="52"/>
  <c r="V29" i="52"/>
  <c r="V35" i="52" s="1"/>
  <c r="R33" i="52"/>
  <c r="H33" i="52"/>
  <c r="S32" i="52"/>
  <c r="S29" i="52"/>
  <c r="S35" i="52" s="1"/>
  <c r="W32" i="52"/>
  <c r="W29" i="52"/>
  <c r="W35" i="52" s="1"/>
  <c r="S33" i="52"/>
  <c r="Q34" i="52"/>
  <c r="I33" i="52"/>
  <c r="P32" i="52"/>
  <c r="P29" i="52"/>
  <c r="P35" i="52" s="1"/>
  <c r="AA34" i="52"/>
  <c r="X32" i="52"/>
  <c r="X29" i="52"/>
  <c r="X35" i="52" s="1"/>
  <c r="T33" i="52"/>
  <c r="I32" i="52"/>
  <c r="Y32" i="52"/>
  <c r="AA32" i="52"/>
  <c r="K32" i="52"/>
  <c r="C12" i="51"/>
  <c r="C13" i="51"/>
  <c r="C14" i="51"/>
  <c r="C15" i="51"/>
  <c r="C16" i="51"/>
  <c r="C17" i="51"/>
  <c r="C18" i="51"/>
  <c r="C19" i="51"/>
  <c r="C20" i="51"/>
  <c r="C21" i="51"/>
  <c r="G29" i="51"/>
  <c r="C22" i="51"/>
  <c r="C23" i="51"/>
  <c r="C8" i="51"/>
  <c r="D8" i="51" s="1"/>
  <c r="C24" i="51"/>
  <c r="C9" i="51"/>
  <c r="C25" i="51"/>
  <c r="C10" i="51"/>
  <c r="C26" i="51"/>
  <c r="C11" i="51"/>
  <c r="M7" i="51" a="1"/>
  <c r="M7" i="51" s="1"/>
  <c r="D9" i="51"/>
  <c r="D29" i="51"/>
  <c r="D7" i="51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61" i="12" s="1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J10" i="33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H7" i="30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O49" i="42"/>
  <c r="O48" i="42"/>
  <c r="O47" i="42"/>
  <c r="O45" i="42"/>
  <c r="O44" i="42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O30" i="42"/>
  <c r="L121" i="45" s="1"/>
  <c r="O29" i="42"/>
  <c r="O28" i="42"/>
  <c r="O27" i="42"/>
  <c r="O26" i="42"/>
  <c r="L117" i="45" s="1"/>
  <c r="O25" i="42"/>
  <c r="O24" i="42"/>
  <c r="O23" i="42"/>
  <c r="O22" i="42"/>
  <c r="O21" i="42"/>
  <c r="O20" i="42"/>
  <c r="O19" i="42"/>
  <c r="O18" i="42"/>
  <c r="L109" i="45" s="1"/>
  <c r="O17" i="42"/>
  <c r="O16" i="42"/>
  <c r="L107" i="45" s="1"/>
  <c r="O15" i="42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F22" i="49" s="1"/>
  <c r="K142" i="45"/>
  <c r="L141" i="45"/>
  <c r="K141" i="45"/>
  <c r="L140" i="45"/>
  <c r="K140" i="45"/>
  <c r="F7" i="49" s="1"/>
  <c r="L139" i="45"/>
  <c r="K139" i="45"/>
  <c r="F17" i="49" s="1"/>
  <c r="L138" i="45"/>
  <c r="K138" i="45"/>
  <c r="L137" i="45"/>
  <c r="K137" i="45"/>
  <c r="F15" i="49" s="1"/>
  <c r="L136" i="45"/>
  <c r="K136" i="45"/>
  <c r="L135" i="45"/>
  <c r="K135" i="45"/>
  <c r="F9" i="49" s="1"/>
  <c r="L134" i="45"/>
  <c r="K134" i="45"/>
  <c r="K133" i="45"/>
  <c r="F26" i="49" s="1"/>
  <c r="L132" i="45"/>
  <c r="K132" i="45"/>
  <c r="L131" i="45"/>
  <c r="K131" i="45"/>
  <c r="L130" i="45"/>
  <c r="K130" i="45"/>
  <c r="K129" i="45"/>
  <c r="L128" i="45"/>
  <c r="K128" i="45"/>
  <c r="K127" i="45"/>
  <c r="F29" i="49" s="1"/>
  <c r="L126" i="45"/>
  <c r="K126" i="45"/>
  <c r="F16" i="49" s="1"/>
  <c r="K125" i="45"/>
  <c r="L124" i="45"/>
  <c r="K124" i="45"/>
  <c r="F18" i="49" s="1"/>
  <c r="L123" i="45"/>
  <c r="K123" i="45"/>
  <c r="L122" i="45"/>
  <c r="K122" i="45"/>
  <c r="F20" i="49" s="1"/>
  <c r="K121" i="45"/>
  <c r="L120" i="45"/>
  <c r="K120" i="45"/>
  <c r="L119" i="45"/>
  <c r="K119" i="45"/>
  <c r="L118" i="45"/>
  <c r="K118" i="45"/>
  <c r="F8" i="49" s="1"/>
  <c r="K117" i="45"/>
  <c r="F14" i="49" s="1"/>
  <c r="L116" i="45"/>
  <c r="K116" i="45"/>
  <c r="F25" i="49" s="1"/>
  <c r="L115" i="45"/>
  <c r="K115" i="45"/>
  <c r="F19" i="49" s="1"/>
  <c r="L114" i="45"/>
  <c r="K114" i="45"/>
  <c r="L113" i="45"/>
  <c r="K113" i="45"/>
  <c r="F24" i="49" s="1"/>
  <c r="L112" i="45"/>
  <c r="K112" i="45"/>
  <c r="F23" i="49" s="1"/>
  <c r="L111" i="45"/>
  <c r="K111" i="45"/>
  <c r="F6" i="49" s="1"/>
  <c r="L110" i="45"/>
  <c r="K110" i="45"/>
  <c r="K109" i="45"/>
  <c r="L108" i="45"/>
  <c r="K108" i="45"/>
  <c r="K107" i="45"/>
  <c r="F27" i="49" s="1"/>
  <c r="L106" i="45"/>
  <c r="K106" i="45"/>
  <c r="F30" i="49" s="1"/>
  <c r="K105" i="45"/>
  <c r="F31" i="49" s="1"/>
  <c r="K104" i="45"/>
  <c r="F21" i="49" s="1"/>
  <c r="K103" i="45"/>
  <c r="F28" i="49" s="1"/>
  <c r="K102" i="45"/>
  <c r="F10" i="49" s="1"/>
  <c r="K101" i="45"/>
  <c r="F32" i="49" s="1"/>
  <c r="L100" i="45"/>
  <c r="K100" i="45"/>
  <c r="K99" i="45"/>
  <c r="L98" i="45"/>
  <c r="K98" i="45"/>
  <c r="L97" i="45"/>
  <c r="K97" i="45"/>
  <c r="L96" i="45"/>
  <c r="K96" i="45"/>
  <c r="L95" i="45"/>
  <c r="K95" i="45"/>
  <c r="F13" i="49" s="1"/>
  <c r="K94" i="45"/>
  <c r="F12" i="49" s="1"/>
  <c r="K93" i="45"/>
  <c r="F11" i="49" s="1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N126" i="48"/>
  <c r="O126" i="48" s="1"/>
  <c r="P126" i="48" s="1"/>
  <c r="Q126" i="48" s="1"/>
  <c r="R126" i="48" s="1"/>
  <c r="S126" i="48" s="1"/>
  <c r="T126" i="48" s="1"/>
  <c r="U126" i="48" s="1"/>
  <c r="V126" i="48" s="1"/>
  <c r="W126" i="48" s="1"/>
  <c r="L126" i="48"/>
  <c r="M126" i="48" s="1"/>
  <c r="K126" i="48"/>
  <c r="D126" i="48"/>
  <c r="E126" i="48" s="1"/>
  <c r="F126" i="48" s="1"/>
  <c r="G126" i="48" s="1"/>
  <c r="H126" i="48" s="1"/>
  <c r="I126" i="48" s="1"/>
  <c r="B124" i="48"/>
  <c r="B123" i="48"/>
  <c r="L122" i="48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K122" i="48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G118" i="48"/>
  <c r="H118" i="48" s="1"/>
  <c r="I118" i="48" s="1"/>
  <c r="D118" i="48"/>
  <c r="E118" i="48" s="1"/>
  <c r="F118" i="48" s="1"/>
  <c r="B118" i="48"/>
  <c r="N112" i="48"/>
  <c r="O112" i="48" s="1"/>
  <c r="P112" i="48" s="1"/>
  <c r="Q112" i="48" s="1"/>
  <c r="R112" i="48" s="1"/>
  <c r="S112" i="48" s="1"/>
  <c r="T112" i="48" s="1"/>
  <c r="U112" i="48" s="1"/>
  <c r="V112" i="48" s="1"/>
  <c r="W112" i="48" s="1"/>
  <c r="M112" i="48"/>
  <c r="L112" i="48"/>
  <c r="K112" i="48"/>
  <c r="D112" i="48"/>
  <c r="E112" i="48" s="1"/>
  <c r="F112" i="48" s="1"/>
  <c r="G112" i="48" s="1"/>
  <c r="H112" i="48" s="1"/>
  <c r="I112" i="48" s="1"/>
  <c r="C56" i="47"/>
  <c r="C64" i="47" s="1"/>
  <c r="E55" i="47"/>
  <c r="F54" i="47"/>
  <c r="E54" i="47"/>
  <c r="F52" i="47"/>
  <c r="E53" i="47" s="1"/>
  <c r="E52" i="47"/>
  <c r="P126" i="46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AB107" i="46"/>
  <c r="W107" i="46"/>
  <c r="X107" i="46" s="1"/>
  <c r="Y107" i="46" s="1"/>
  <c r="Z107" i="46" s="1"/>
  <c r="AA107" i="46" s="1"/>
  <c r="P107" i="46"/>
  <c r="Q107" i="46" s="1"/>
  <c r="R107" i="46" s="1"/>
  <c r="S107" i="46" s="1"/>
  <c r="T107" i="46" s="1"/>
  <c r="U107" i="46" s="1"/>
  <c r="V107" i="46" s="1"/>
  <c r="J107" i="46"/>
  <c r="K107" i="46" s="1"/>
  <c r="L107" i="46" s="1"/>
  <c r="M107" i="46" s="1"/>
  <c r="N107" i="46" s="1"/>
  <c r="I107" i="46"/>
  <c r="R92" i="46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P92" i="46"/>
  <c r="Q92" i="46" s="1"/>
  <c r="M92" i="46"/>
  <c r="N92" i="46" s="1"/>
  <c r="J92" i="46"/>
  <c r="K92" i="46" s="1"/>
  <c r="L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M62" i="46"/>
  <c r="N62" i="46" s="1"/>
  <c r="I62" i="46"/>
  <c r="J62" i="46" s="1"/>
  <c r="K62" i="46" s="1"/>
  <c r="L62" i="46" s="1"/>
  <c r="P53" i="46"/>
  <c r="Q47" i="46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P47" i="46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J32" i="46"/>
  <c r="K32" i="46" s="1"/>
  <c r="L32" i="46" s="1"/>
  <c r="M32" i="46" s="1"/>
  <c r="N32" i="46" s="1"/>
  <c r="I32" i="46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M17" i="46"/>
  <c r="N17" i="46" s="1"/>
  <c r="J17" i="46"/>
  <c r="K17" i="46" s="1"/>
  <c r="L17" i="46" s="1"/>
  <c r="I17" i="46"/>
  <c r="AB10" i="46"/>
  <c r="F10" i="46"/>
  <c r="P9" i="46"/>
  <c r="I8" i="46"/>
  <c r="D119" i="48" s="1"/>
  <c r="H8" i="46"/>
  <c r="Q5" i="46"/>
  <c r="P5" i="46"/>
  <c r="J5" i="46"/>
  <c r="I5" i="46"/>
  <c r="B2" i="46"/>
  <c r="B2" i="47" s="1"/>
  <c r="Q1" i="46"/>
  <c r="Q9" i="46" s="1"/>
  <c r="P1" i="46"/>
  <c r="O1" i="46"/>
  <c r="J1" i="46"/>
  <c r="I1" i="46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K28" i="35" s="1"/>
  <c r="C26" i="35"/>
  <c r="C28" i="35" s="1"/>
  <c r="Q25" i="35"/>
  <c r="Q28" i="35" s="1"/>
  <c r="K25" i="35"/>
  <c r="D25" i="35" s="1"/>
  <c r="C25" i="35"/>
  <c r="C21" i="35"/>
  <c r="Q20" i="35"/>
  <c r="K20" i="35"/>
  <c r="C20" i="35"/>
  <c r="Q19" i="35"/>
  <c r="K19" i="35"/>
  <c r="C134" i="11" s="1"/>
  <c r="C19" i="35"/>
  <c r="Q14" i="35"/>
  <c r="Q15" i="35" s="1"/>
  <c r="K14" i="35"/>
  <c r="D14" i="35" s="1"/>
  <c r="T14" i="35" s="1"/>
  <c r="C14" i="35"/>
  <c r="Q13" i="35"/>
  <c r="K13" i="35"/>
  <c r="C13" i="35"/>
  <c r="C15" i="35" s="1"/>
  <c r="Q8" i="35"/>
  <c r="K8" i="35"/>
  <c r="D8" i="35" s="1"/>
  <c r="C8" i="35"/>
  <c r="Q7" i="35"/>
  <c r="K7" i="35"/>
  <c r="K9" i="35" s="1"/>
  <c r="D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L91" i="39"/>
  <c r="K91" i="39"/>
  <c r="E91" i="39"/>
  <c r="F91" i="39" s="1"/>
  <c r="G91" i="39" s="1"/>
  <c r="H91" i="39" s="1"/>
  <c r="I91" i="39" s="1"/>
  <c r="D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D85" i="39"/>
  <c r="E85" i="39" s="1"/>
  <c r="F85" i="39" s="1"/>
  <c r="G85" i="39" s="1"/>
  <c r="H85" i="39" s="1"/>
  <c r="I85" i="39" s="1"/>
  <c r="B85" i="39"/>
  <c r="B91" i="39" s="1"/>
  <c r="M125" i="37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L125" i="37"/>
  <c r="K125" i="37"/>
  <c r="I125" i="37"/>
  <c r="F125" i="37"/>
  <c r="G125" i="37" s="1"/>
  <c r="H125" i="37" s="1"/>
  <c r="D125" i="37"/>
  <c r="E125" i="37" s="1"/>
  <c r="P121" i="37"/>
  <c r="Q121" i="37" s="1"/>
  <c r="R121" i="37" s="1"/>
  <c r="S121" i="37" s="1"/>
  <c r="T121" i="37" s="1"/>
  <c r="U121" i="37" s="1"/>
  <c r="V121" i="37" s="1"/>
  <c r="W121" i="37" s="1"/>
  <c r="O121" i="37"/>
  <c r="L121" i="37"/>
  <c r="M121" i="37" s="1"/>
  <c r="N121" i="37" s="1"/>
  <c r="K121" i="37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F117" i="37"/>
  <c r="G117" i="37" s="1"/>
  <c r="H117" i="37" s="1"/>
  <c r="I117" i="37" s="1"/>
  <c r="E117" i="37"/>
  <c r="D117" i="37"/>
  <c r="N111" i="37"/>
  <c r="O111" i="37" s="1"/>
  <c r="P111" i="37" s="1"/>
  <c r="Q111" i="37" s="1"/>
  <c r="R111" i="37" s="1"/>
  <c r="S111" i="37" s="1"/>
  <c r="T111" i="37" s="1"/>
  <c r="U111" i="37" s="1"/>
  <c r="V111" i="37" s="1"/>
  <c r="W111" i="37" s="1"/>
  <c r="K111" i="37"/>
  <c r="L111" i="37" s="1"/>
  <c r="M111" i="37" s="1"/>
  <c r="E111" i="37"/>
  <c r="F111" i="37" s="1"/>
  <c r="G111" i="37" s="1"/>
  <c r="H111" i="37" s="1"/>
  <c r="I111" i="37" s="1"/>
  <c r="D111" i="37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L95" i="33"/>
  <c r="M95" i="33" s="1"/>
  <c r="N95" i="33" s="1"/>
  <c r="O95" i="33" s="1"/>
  <c r="P95" i="33" s="1"/>
  <c r="K95" i="33"/>
  <c r="B81" i="33"/>
  <c r="W80" i="33"/>
  <c r="X80" i="33" s="1"/>
  <c r="Y80" i="33" s="1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L80" i="33"/>
  <c r="M80" i="33" s="1"/>
  <c r="N80" i="33" s="1"/>
  <c r="O80" i="33" s="1"/>
  <c r="P80" i="33" s="1"/>
  <c r="K80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U35" i="33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T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F13" i="33"/>
  <c r="Q12" i="33"/>
  <c r="K12" i="33"/>
  <c r="J12" i="33"/>
  <c r="D12" i="33"/>
  <c r="C12" i="33"/>
  <c r="K10" i="33"/>
  <c r="Q9" i="33"/>
  <c r="K9" i="33"/>
  <c r="R8" i="33"/>
  <c r="Q8" i="33"/>
  <c r="J8" i="33"/>
  <c r="C8" i="33"/>
  <c r="S5" i="33"/>
  <c r="R5" i="33"/>
  <c r="K5" i="33"/>
  <c r="K8" i="33" s="1"/>
  <c r="B2" i="33"/>
  <c r="Q1" i="33"/>
  <c r="K1" i="33"/>
  <c r="J1" i="33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S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E48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AM113" i="2"/>
  <c r="V113" i="2"/>
  <c r="AL112" i="2"/>
  <c r="AD112" i="2"/>
  <c r="U112" i="2"/>
  <c r="U113" i="2" s="1"/>
  <c r="T112" i="2"/>
  <c r="AR111" i="2"/>
  <c r="AQ111" i="2"/>
  <c r="AP111" i="2"/>
  <c r="AP112" i="2" s="1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Y112" i="2" s="1"/>
  <c r="Y113" i="2" s="1"/>
  <c r="X111" i="2"/>
  <c r="W111" i="2"/>
  <c r="V111" i="2"/>
  <c r="U111" i="2"/>
  <c r="T111" i="2"/>
  <c r="S111" i="2"/>
  <c r="R111" i="2"/>
  <c r="R112" i="2" s="1"/>
  <c r="Q111" i="2"/>
  <c r="Q112" i="2" s="1"/>
  <c r="P111" i="2"/>
  <c r="P112" i="2" s="1"/>
  <c r="O111" i="2"/>
  <c r="N111" i="2"/>
  <c r="AR110" i="2"/>
  <c r="AR112" i="2" s="1"/>
  <c r="AQ110" i="2"/>
  <c r="AQ112" i="2" s="1"/>
  <c r="AQ113" i="2" s="1"/>
  <c r="AP110" i="2"/>
  <c r="AO110" i="2"/>
  <c r="AN110" i="2"/>
  <c r="AM110" i="2"/>
  <c r="AM112" i="2" s="1"/>
  <c r="AL110" i="2"/>
  <c r="AK110" i="2"/>
  <c r="AJ110" i="2"/>
  <c r="AI110" i="2"/>
  <c r="AH110" i="2"/>
  <c r="AG110" i="2"/>
  <c r="AF110" i="2"/>
  <c r="AE110" i="2"/>
  <c r="AD110" i="2"/>
  <c r="AC110" i="2"/>
  <c r="AB110" i="2"/>
  <c r="K110" i="2" s="1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I110" i="2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I109" i="2"/>
  <c r="AK108" i="2"/>
  <c r="AK112" i="2" s="1"/>
  <c r="AJ108" i="2"/>
  <c r="AJ112" i="2" s="1"/>
  <c r="AI108" i="2"/>
  <c r="AI112" i="2" s="1"/>
  <c r="AH108" i="2"/>
  <c r="AG108" i="2"/>
  <c r="AF108" i="2"/>
  <c r="AE108" i="2"/>
  <c r="AE112" i="2" s="1"/>
  <c r="AD108" i="2"/>
  <c r="AC108" i="2"/>
  <c r="AC112" i="2" s="1"/>
  <c r="AC113" i="2" s="1"/>
  <c r="AB108" i="2"/>
  <c r="AA108" i="2"/>
  <c r="Z108" i="2"/>
  <c r="Y108" i="2"/>
  <c r="X108" i="2"/>
  <c r="W108" i="2"/>
  <c r="W112" i="2" s="1"/>
  <c r="V108" i="2"/>
  <c r="V112" i="2" s="1"/>
  <c r="U108" i="2"/>
  <c r="T108" i="2"/>
  <c r="S108" i="2"/>
  <c r="S112" i="2" s="1"/>
  <c r="R108" i="2"/>
  <c r="Q108" i="2"/>
  <c r="P108" i="2"/>
  <c r="O108" i="2"/>
  <c r="O112" i="2" s="1"/>
  <c r="N108" i="2"/>
  <c r="N112" i="2" s="1"/>
  <c r="I108" i="2"/>
  <c r="AR106" i="2"/>
  <c r="AQ106" i="2"/>
  <c r="AN106" i="2"/>
  <c r="AF106" i="2"/>
  <c r="AE106" i="2"/>
  <c r="AD106" i="2"/>
  <c r="AB106" i="2"/>
  <c r="AA106" i="2"/>
  <c r="Y106" i="2"/>
  <c r="U106" i="2"/>
  <c r="T106" i="2"/>
  <c r="T113" i="2" s="1"/>
  <c r="S106" i="2"/>
  <c r="R106" i="2"/>
  <c r="Q106" i="2"/>
  <c r="Q113" i="2" s="1"/>
  <c r="P106" i="2"/>
  <c r="P113" i="2" s="1"/>
  <c r="AR105" i="2"/>
  <c r="AQ105" i="2"/>
  <c r="AP105" i="2"/>
  <c r="AP106" i="2" s="1"/>
  <c r="AP113" i="2" s="1"/>
  <c r="AO105" i="2"/>
  <c r="AO106" i="2" s="1"/>
  <c r="AN105" i="2"/>
  <c r="AM105" i="2"/>
  <c r="AM106" i="2" s="1"/>
  <c r="AL105" i="2"/>
  <c r="AL106" i="2" s="1"/>
  <c r="AL113" i="2" s="1"/>
  <c r="AK105" i="2"/>
  <c r="AK106" i="2" s="1"/>
  <c r="AJ105" i="2"/>
  <c r="AJ106" i="2" s="1"/>
  <c r="AI105" i="2"/>
  <c r="AI106" i="2" s="1"/>
  <c r="AI113" i="2" s="1"/>
  <c r="AH105" i="2"/>
  <c r="AG105" i="2"/>
  <c r="AG106" i="2" s="1"/>
  <c r="AG113" i="2" s="1"/>
  <c r="AF105" i="2"/>
  <c r="AE105" i="2"/>
  <c r="AD105" i="2"/>
  <c r="AC105" i="2"/>
  <c r="AC106" i="2" s="1"/>
  <c r="AB105" i="2"/>
  <c r="AA105" i="2"/>
  <c r="Z105" i="2"/>
  <c r="Z106" i="2" s="1"/>
  <c r="K105" i="2"/>
  <c r="H105" i="2"/>
  <c r="E105" i="2"/>
  <c r="Y104" i="2"/>
  <c r="X104" i="2"/>
  <c r="X106" i="2" s="1"/>
  <c r="W104" i="2"/>
  <c r="V104" i="2"/>
  <c r="V106" i="2" s="1"/>
  <c r="U104" i="2"/>
  <c r="T104" i="2"/>
  <c r="S104" i="2"/>
  <c r="R104" i="2"/>
  <c r="Q104" i="2"/>
  <c r="P104" i="2"/>
  <c r="O104" i="2"/>
  <c r="O106" i="2" s="1"/>
  <c r="N104" i="2"/>
  <c r="N106" i="2" s="1"/>
  <c r="I104" i="2"/>
  <c r="H104" i="2"/>
  <c r="E104" i="2"/>
  <c r="R100" i="2"/>
  <c r="AR99" i="2"/>
  <c r="AQ99" i="2"/>
  <c r="AP99" i="2"/>
  <c r="AO99" i="2"/>
  <c r="AN99" i="2"/>
  <c r="I99" i="2" s="1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K97" i="2"/>
  <c r="H97" i="2"/>
  <c r="E97" i="2"/>
  <c r="AK96" i="2"/>
  <c r="AJ96" i="2"/>
  <c r="AJ98" i="2" s="1"/>
  <c r="AI96" i="2"/>
  <c r="AH96" i="2"/>
  <c r="AG96" i="2"/>
  <c r="AF96" i="2"/>
  <c r="AE96" i="2"/>
  <c r="AD96" i="2"/>
  <c r="AC96" i="2"/>
  <c r="AB96" i="2"/>
  <c r="AA96" i="2"/>
  <c r="K96" i="2" s="1"/>
  <c r="Z96" i="2"/>
  <c r="I96" i="2"/>
  <c r="H96" i="2"/>
  <c r="E96" i="2"/>
  <c r="AK95" i="2"/>
  <c r="AJ95" i="2"/>
  <c r="AI95" i="2"/>
  <c r="AH95" i="2"/>
  <c r="AG95" i="2"/>
  <c r="AF95" i="2"/>
  <c r="AE95" i="2"/>
  <c r="AD95" i="2"/>
  <c r="AC95" i="2"/>
  <c r="K95" i="2" s="1"/>
  <c r="AB95" i="2"/>
  <c r="AA95" i="2"/>
  <c r="Z95" i="2"/>
  <c r="I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G98" i="2" s="1"/>
  <c r="AF94" i="2"/>
  <c r="AF98" i="2" s="1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M98" i="2" s="1"/>
  <c r="AL92" i="2"/>
  <c r="AK92" i="2"/>
  <c r="AJ92" i="2"/>
  <c r="AI92" i="2"/>
  <c r="AH92" i="2"/>
  <c r="AG92" i="2"/>
  <c r="AF92" i="2"/>
  <c r="AE92" i="2"/>
  <c r="AD92" i="2"/>
  <c r="AC92" i="2"/>
  <c r="AB92" i="2"/>
  <c r="AB98" i="2" s="1"/>
  <c r="AA92" i="2"/>
  <c r="Z92" i="2"/>
  <c r="K92" i="2" s="1"/>
  <c r="H92" i="2"/>
  <c r="AR91" i="2"/>
  <c r="AQ91" i="2"/>
  <c r="AQ98" i="2" s="1"/>
  <c r="AP91" i="2"/>
  <c r="AO91" i="2"/>
  <c r="AN91" i="2"/>
  <c r="AM91" i="2"/>
  <c r="AL91" i="2"/>
  <c r="I91" i="2" s="1"/>
  <c r="AK91" i="2"/>
  <c r="AJ91" i="2"/>
  <c r="AI91" i="2"/>
  <c r="AI98" i="2" s="1"/>
  <c r="AH91" i="2"/>
  <c r="AH98" i="2" s="1"/>
  <c r="AG91" i="2"/>
  <c r="AF91" i="2"/>
  <c r="AE91" i="2"/>
  <c r="AE98" i="2" s="1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I89" i="2" s="1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K89" i="2" s="1"/>
  <c r="V89" i="2"/>
  <c r="U89" i="2"/>
  <c r="T89" i="2"/>
  <c r="S89" i="2"/>
  <c r="R89" i="2"/>
  <c r="Q89" i="2"/>
  <c r="P89" i="2"/>
  <c r="O89" i="2"/>
  <c r="N89" i="2"/>
  <c r="AR88" i="2"/>
  <c r="I88" i="2" s="1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K88" i="2"/>
  <c r="E88" i="2"/>
  <c r="AR87" i="2"/>
  <c r="I87" i="2" s="1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Q85" i="2"/>
  <c r="AQ100" i="2" s="1"/>
  <c r="AM85" i="2"/>
  <c r="AM100" i="2" s="1"/>
  <c r="AI85" i="2"/>
  <c r="AI100" i="2" s="1"/>
  <c r="AH85" i="2"/>
  <c r="AG85" i="2"/>
  <c r="T85" i="2"/>
  <c r="T100" i="2" s="1"/>
  <c r="S85" i="2"/>
  <c r="S100" i="2" s="1"/>
  <c r="R85" i="2"/>
  <c r="Q85" i="2"/>
  <c r="P85" i="2"/>
  <c r="P100" i="2" s="1"/>
  <c r="O85" i="2"/>
  <c r="AR84" i="2"/>
  <c r="AR85" i="2" s="1"/>
  <c r="AR100" i="2" s="1"/>
  <c r="AQ84" i="2"/>
  <c r="AP84" i="2"/>
  <c r="AO84" i="2"/>
  <c r="AN84" i="2"/>
  <c r="AM84" i="2"/>
  <c r="AL84" i="2"/>
  <c r="AK84" i="2"/>
  <c r="AJ84" i="2"/>
  <c r="AJ85" i="2" s="1"/>
  <c r="AJ100" i="2" s="1"/>
  <c r="AI84" i="2"/>
  <c r="AH84" i="2"/>
  <c r="AG84" i="2"/>
  <c r="AF84" i="2"/>
  <c r="AE84" i="2"/>
  <c r="AD84" i="2"/>
  <c r="AC84" i="2"/>
  <c r="AB84" i="2"/>
  <c r="AA84" i="2"/>
  <c r="Z84" i="2"/>
  <c r="K84" i="2"/>
  <c r="I84" i="2"/>
  <c r="E84" i="2"/>
  <c r="AR83" i="2"/>
  <c r="AQ83" i="2"/>
  <c r="AP83" i="2"/>
  <c r="AO83" i="2"/>
  <c r="AN83" i="2"/>
  <c r="AM83" i="2"/>
  <c r="AL83" i="2"/>
  <c r="I83" i="2" s="1"/>
  <c r="AK83" i="2"/>
  <c r="AJ83" i="2"/>
  <c r="AI83" i="2"/>
  <c r="AH83" i="2"/>
  <c r="AG83" i="2"/>
  <c r="AF83" i="2"/>
  <c r="AE83" i="2"/>
  <c r="AE85" i="2" s="1"/>
  <c r="AD83" i="2"/>
  <c r="AC83" i="2"/>
  <c r="AB83" i="2"/>
  <c r="AA83" i="2"/>
  <c r="Z83" i="2"/>
  <c r="AR82" i="2"/>
  <c r="AQ82" i="2"/>
  <c r="AP82" i="2"/>
  <c r="AP85" i="2" s="1"/>
  <c r="AO82" i="2"/>
  <c r="AN82" i="2"/>
  <c r="AM82" i="2"/>
  <c r="AL82" i="2"/>
  <c r="AL85" i="2" s="1"/>
  <c r="AK82" i="2"/>
  <c r="AJ82" i="2"/>
  <c r="AI82" i="2"/>
  <c r="AH82" i="2"/>
  <c r="AG82" i="2"/>
  <c r="AF82" i="2"/>
  <c r="AE82" i="2"/>
  <c r="AD82" i="2"/>
  <c r="AC82" i="2"/>
  <c r="AB82" i="2"/>
  <c r="AA82" i="2"/>
  <c r="AA85" i="2" s="1"/>
  <c r="AA100" i="2" s="1"/>
  <c r="Z82" i="2"/>
  <c r="Z85" i="2" s="1"/>
  <c r="Y82" i="2"/>
  <c r="X82" i="2"/>
  <c r="X85" i="2" s="1"/>
  <c r="X100" i="2" s="1"/>
  <c r="W82" i="2"/>
  <c r="W85" i="2" s="1"/>
  <c r="W100" i="2" s="1"/>
  <c r="V82" i="2"/>
  <c r="V85" i="2" s="1"/>
  <c r="U82" i="2"/>
  <c r="T82" i="2"/>
  <c r="S82" i="2"/>
  <c r="R82" i="2"/>
  <c r="Q82" i="2"/>
  <c r="P82" i="2"/>
  <c r="O82" i="2"/>
  <c r="N82" i="2"/>
  <c r="N85" i="2" s="1"/>
  <c r="N100" i="2" s="1"/>
  <c r="I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H80" i="2" s="1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H78" i="2" s="1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I77" i="2" s="1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H76" i="2" s="1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K76" i="2"/>
  <c r="AR75" i="2"/>
  <c r="AQ75" i="2"/>
  <c r="AP75" i="2"/>
  <c r="AO75" i="2"/>
  <c r="AN75" i="2"/>
  <c r="AM75" i="2"/>
  <c r="AL75" i="2"/>
  <c r="I75" i="2" s="1"/>
  <c r="K75" i="2"/>
  <c r="H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K74" i="2" s="1"/>
  <c r="U74" i="2"/>
  <c r="T74" i="2"/>
  <c r="S74" i="2"/>
  <c r="R74" i="2"/>
  <c r="Q74" i="2"/>
  <c r="P74" i="2"/>
  <c r="O74" i="2"/>
  <c r="N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H73" i="2" s="1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I73" i="2"/>
  <c r="Y72" i="2"/>
  <c r="X72" i="2"/>
  <c r="W72" i="2"/>
  <c r="V72" i="2"/>
  <c r="X65" i="11" s="1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AN70" i="2"/>
  <c r="AM70" i="2"/>
  <c r="AL70" i="2"/>
  <c r="I70" i="2" s="1"/>
  <c r="AK70" i="2"/>
  <c r="AJ70" i="2"/>
  <c r="AI70" i="2"/>
  <c r="AH70" i="2"/>
  <c r="AG70" i="2"/>
  <c r="AF70" i="2"/>
  <c r="K70" i="2" s="1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E70" i="2" s="1"/>
  <c r="AL69" i="2"/>
  <c r="AJ69" i="2"/>
  <c r="AH69" i="2"/>
  <c r="AG69" i="2"/>
  <c r="R69" i="2"/>
  <c r="AR68" i="2"/>
  <c r="AQ68" i="2"/>
  <c r="AP68" i="2"/>
  <c r="AP69" i="2" s="1"/>
  <c r="AO68" i="2"/>
  <c r="AO69" i="2" s="1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Z69" i="2" s="1"/>
  <c r="Y68" i="2"/>
  <c r="Y69" i="2" s="1"/>
  <c r="X68" i="2"/>
  <c r="W68" i="2"/>
  <c r="V68" i="2"/>
  <c r="K68" i="2" s="1"/>
  <c r="U68" i="2"/>
  <c r="T68" i="2"/>
  <c r="S68" i="2"/>
  <c r="R68" i="2"/>
  <c r="Q68" i="2"/>
  <c r="P68" i="2"/>
  <c r="O68" i="2"/>
  <c r="N68" i="2"/>
  <c r="E68" i="2" s="1"/>
  <c r="I68" i="2"/>
  <c r="H68" i="2"/>
  <c r="AR67" i="2"/>
  <c r="AR69" i="2" s="1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E69" i="2" s="1"/>
  <c r="AD67" i="2"/>
  <c r="AC67" i="2"/>
  <c r="AB67" i="2"/>
  <c r="AB69" i="2" s="1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O69" i="2" s="1"/>
  <c r="N67" i="2"/>
  <c r="E67" i="2" s="1"/>
  <c r="I67" i="2"/>
  <c r="AR66" i="2"/>
  <c r="AQ66" i="2"/>
  <c r="AQ69" i="2" s="1"/>
  <c r="AP66" i="2"/>
  <c r="AO66" i="2"/>
  <c r="AN66" i="2"/>
  <c r="AM66" i="2"/>
  <c r="AM69" i="2" s="1"/>
  <c r="AL66" i="2"/>
  <c r="AK66" i="2"/>
  <c r="AK69" i="2" s="1"/>
  <c r="AJ66" i="2"/>
  <c r="AI66" i="2"/>
  <c r="AH66" i="2"/>
  <c r="AG66" i="2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W69" i="2" s="1"/>
  <c r="V66" i="2"/>
  <c r="U66" i="2"/>
  <c r="U69" i="2" s="1"/>
  <c r="T66" i="2"/>
  <c r="T69" i="2" s="1"/>
  <c r="S66" i="2"/>
  <c r="S69" i="2" s="1"/>
  <c r="R66" i="2"/>
  <c r="Q66" i="2"/>
  <c r="Q69" i="2" s="1"/>
  <c r="P66" i="2"/>
  <c r="O66" i="2"/>
  <c r="N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H64" i="2" s="1"/>
  <c r="AB64" i="2"/>
  <c r="AA64" i="2"/>
  <c r="Z64" i="2"/>
  <c r="Y64" i="2"/>
  <c r="X64" i="2"/>
  <c r="W64" i="2"/>
  <c r="V64" i="2"/>
  <c r="U64" i="2"/>
  <c r="E64" i="2" s="1"/>
  <c r="T64" i="2"/>
  <c r="S64" i="2"/>
  <c r="R64" i="2"/>
  <c r="Q64" i="2"/>
  <c r="P64" i="2"/>
  <c r="O64" i="2"/>
  <c r="N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S96" i="16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M62" i="2"/>
  <c r="W62" i="2"/>
  <c r="S62" i="2"/>
  <c r="P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K59" i="2" s="1"/>
  <c r="T59" i="2"/>
  <c r="S59" i="2"/>
  <c r="R59" i="2"/>
  <c r="Q59" i="2"/>
  <c r="P59" i="2"/>
  <c r="O59" i="2"/>
  <c r="O62" i="2" s="1"/>
  <c r="O79" i="2" s="1"/>
  <c r="N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H58" i="2" s="1"/>
  <c r="AC58" i="2"/>
  <c r="AB58" i="2"/>
  <c r="AA58" i="2"/>
  <c r="K58" i="2" s="1"/>
  <c r="Z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F62" i="2" s="1"/>
  <c r="AE57" i="2"/>
  <c r="AD57" i="2"/>
  <c r="AC57" i="2"/>
  <c r="AB57" i="2"/>
  <c r="H57" i="2" s="1"/>
  <c r="AA57" i="2"/>
  <c r="Z57" i="2"/>
  <c r="Y57" i="2"/>
  <c r="X57" i="2"/>
  <c r="W57" i="2"/>
  <c r="V57" i="2"/>
  <c r="U57" i="2"/>
  <c r="T57" i="2"/>
  <c r="T62" i="2" s="1"/>
  <c r="S57" i="2"/>
  <c r="R57" i="2"/>
  <c r="Q57" i="2"/>
  <c r="P57" i="2"/>
  <c r="O57" i="2"/>
  <c r="N57" i="2"/>
  <c r="K57" i="2"/>
  <c r="AR56" i="2"/>
  <c r="AQ56" i="2"/>
  <c r="AP56" i="2"/>
  <c r="AO56" i="2"/>
  <c r="AN56" i="2"/>
  <c r="AM56" i="2"/>
  <c r="AL56" i="2"/>
  <c r="AK56" i="2"/>
  <c r="AK62" i="2" s="1"/>
  <c r="AJ56" i="2"/>
  <c r="AJ62" i="2" s="1"/>
  <c r="AI56" i="2"/>
  <c r="AI62" i="2" s="1"/>
  <c r="AH56" i="2"/>
  <c r="AH62" i="2" s="1"/>
  <c r="AG56" i="2"/>
  <c r="AF56" i="2"/>
  <c r="AE56" i="2"/>
  <c r="AD56" i="2"/>
  <c r="AC56" i="2"/>
  <c r="AB56" i="2"/>
  <c r="H56" i="2" s="1"/>
  <c r="AA56" i="2"/>
  <c r="Z56" i="2"/>
  <c r="Y56" i="2"/>
  <c r="Y62" i="2" s="1"/>
  <c r="X56" i="2"/>
  <c r="W56" i="2"/>
  <c r="V56" i="2"/>
  <c r="V62" i="2" s="1"/>
  <c r="U56" i="2"/>
  <c r="T56" i="2"/>
  <c r="S56" i="2"/>
  <c r="R56" i="2"/>
  <c r="R62" i="2" s="1"/>
  <c r="R79" i="2" s="1"/>
  <c r="R101" i="2" s="1"/>
  <c r="Q56" i="2"/>
  <c r="P56" i="2"/>
  <c r="O56" i="2"/>
  <c r="N56" i="2"/>
  <c r="AR55" i="2"/>
  <c r="AQ55" i="2"/>
  <c r="AQ62" i="2" s="1"/>
  <c r="AP55" i="2"/>
  <c r="AP62" i="2" s="1"/>
  <c r="AO55" i="2"/>
  <c r="AN55" i="2"/>
  <c r="AM55" i="2"/>
  <c r="AL55" i="2"/>
  <c r="AK55" i="2"/>
  <c r="AJ55" i="2"/>
  <c r="AI55" i="2"/>
  <c r="AH55" i="2"/>
  <c r="AG55" i="2"/>
  <c r="AF55" i="2"/>
  <c r="AE55" i="2"/>
  <c r="AE62" i="2" s="1"/>
  <c r="AD55" i="2"/>
  <c r="AC55" i="2"/>
  <c r="AB55" i="2"/>
  <c r="AA55" i="2"/>
  <c r="AA62" i="2" s="1"/>
  <c r="Z55" i="2"/>
  <c r="H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K53" i="2" s="1"/>
  <c r="AD53" i="2"/>
  <c r="AC53" i="2"/>
  <c r="AB53" i="2"/>
  <c r="AA53" i="2"/>
  <c r="Z53" i="2"/>
  <c r="I53" i="2"/>
  <c r="E53" i="2"/>
  <c r="AR52" i="2"/>
  <c r="AQ52" i="2"/>
  <c r="AP52" i="2"/>
  <c r="AO52" i="2"/>
  <c r="AN52" i="2"/>
  <c r="I52" i="2" s="1"/>
  <c r="AM52" i="2"/>
  <c r="AL52" i="2"/>
  <c r="K52" i="2"/>
  <c r="H52" i="2"/>
  <c r="E52" i="2"/>
  <c r="AR51" i="2"/>
  <c r="AQ51" i="2"/>
  <c r="AP51" i="2"/>
  <c r="AO51" i="2"/>
  <c r="AN51" i="2"/>
  <c r="AM51" i="2"/>
  <c r="AM79" i="2" s="1"/>
  <c r="AM101" i="2" s="1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T79" i="2" s="1"/>
  <c r="T101" i="2" s="1"/>
  <c r="S51" i="2"/>
  <c r="R51" i="2"/>
  <c r="Q51" i="2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Q45" i="2"/>
  <c r="AP45" i="2"/>
  <c r="AO45" i="2"/>
  <c r="AN45" i="2"/>
  <c r="AM45" i="2"/>
  <c r="AL45" i="2"/>
  <c r="I45" i="2" s="1"/>
  <c r="AK45" i="2"/>
  <c r="AJ45" i="2"/>
  <c r="AL65" i="11" s="1"/>
  <c r="AI45" i="2"/>
  <c r="AH45" i="2"/>
  <c r="AG45" i="2"/>
  <c r="AF45" i="2"/>
  <c r="AE45" i="2"/>
  <c r="AD45" i="2"/>
  <c r="AC45" i="2"/>
  <c r="AB45" i="2"/>
  <c r="AA45" i="2"/>
  <c r="Z45" i="2"/>
  <c r="K45" i="2"/>
  <c r="H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AB44" i="2"/>
  <c r="AA44" i="2"/>
  <c r="H44" i="2" s="1"/>
  <c r="Z44" i="2"/>
  <c r="Y44" i="2"/>
  <c r="X44" i="2"/>
  <c r="W44" i="2"/>
  <c r="V44" i="2"/>
  <c r="K44" i="2" s="1"/>
  <c r="U44" i="2"/>
  <c r="T44" i="2"/>
  <c r="S44" i="2"/>
  <c r="R44" i="2"/>
  <c r="Q44" i="2"/>
  <c r="P44" i="2"/>
  <c r="O44" i="2"/>
  <c r="N44" i="2"/>
  <c r="E44" i="2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Q42" i="2"/>
  <c r="AP42" i="2"/>
  <c r="AO42" i="2"/>
  <c r="AN42" i="2"/>
  <c r="I42" i="2" s="1"/>
  <c r="AM42" i="2"/>
  <c r="AL42" i="2"/>
  <c r="AK42" i="2"/>
  <c r="AJ42" i="2"/>
  <c r="AI42" i="2"/>
  <c r="AH42" i="2"/>
  <c r="AG42" i="2"/>
  <c r="AF42" i="2"/>
  <c r="AE42" i="2"/>
  <c r="AD42" i="2"/>
  <c r="AC42" i="2"/>
  <c r="H42" i="2" s="1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1" i="2"/>
  <c r="AQ41" i="2"/>
  <c r="AP41" i="2"/>
  <c r="AO41" i="2"/>
  <c r="AN41" i="2"/>
  <c r="I41" i="2" s="1"/>
  <c r="AM41" i="2"/>
  <c r="AL41" i="2"/>
  <c r="AK41" i="2"/>
  <c r="AJ41" i="2"/>
  <c r="AI41" i="2"/>
  <c r="AH41" i="2"/>
  <c r="AG41" i="2"/>
  <c r="AF41" i="2"/>
  <c r="AE41" i="2"/>
  <c r="AD41" i="2"/>
  <c r="AC41" i="2"/>
  <c r="AB41" i="2"/>
  <c r="H41" i="2" s="1"/>
  <c r="AA41" i="2"/>
  <c r="Z41" i="2"/>
  <c r="Y41" i="2"/>
  <c r="X41" i="2"/>
  <c r="K41" i="2" s="1"/>
  <c r="W41" i="2"/>
  <c r="V41" i="2"/>
  <c r="U41" i="2"/>
  <c r="T41" i="2"/>
  <c r="S41" i="2"/>
  <c r="R41" i="2"/>
  <c r="Q41" i="2"/>
  <c r="P41" i="2"/>
  <c r="O41" i="2"/>
  <c r="N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I60" i="11" s="1"/>
  <c r="AF40" i="2"/>
  <c r="AE40" i="2"/>
  <c r="AD40" i="2"/>
  <c r="AC40" i="2"/>
  <c r="AB40" i="2"/>
  <c r="AA40" i="2"/>
  <c r="Z40" i="2"/>
  <c r="I40" i="2"/>
  <c r="E40" i="2"/>
  <c r="AK39" i="2"/>
  <c r="AB39" i="2"/>
  <c r="X39" i="2"/>
  <c r="V39" i="2"/>
  <c r="T39" i="2"/>
  <c r="AR38" i="2"/>
  <c r="AQ38" i="2"/>
  <c r="AP38" i="2"/>
  <c r="AO38" i="2"/>
  <c r="AN38" i="2"/>
  <c r="AM38" i="2"/>
  <c r="AL38" i="2"/>
  <c r="K38" i="2"/>
  <c r="H38" i="2"/>
  <c r="E38" i="2"/>
  <c r="AR37" i="2"/>
  <c r="AQ37" i="2"/>
  <c r="AP37" i="2"/>
  <c r="AO37" i="2"/>
  <c r="AD103" i="16" s="1"/>
  <c r="AN37" i="2"/>
  <c r="AM37" i="2"/>
  <c r="AL37" i="2"/>
  <c r="I37" i="2" s="1"/>
  <c r="AK37" i="2"/>
  <c r="Z103" i="16" s="1"/>
  <c r="AJ37" i="2"/>
  <c r="AI37" i="2"/>
  <c r="AH37" i="2"/>
  <c r="AG37" i="2"/>
  <c r="AF37" i="2"/>
  <c r="AE37" i="2"/>
  <c r="AD37" i="2"/>
  <c r="AC37" i="2"/>
  <c r="H37" i="2" s="1"/>
  <c r="AB37" i="2"/>
  <c r="AA37" i="2"/>
  <c r="Z37" i="2"/>
  <c r="Y37" i="2"/>
  <c r="N103" i="16" s="1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I36" i="2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D39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E36" i="2" s="1"/>
  <c r="AR35" i="2"/>
  <c r="AQ35" i="2"/>
  <c r="AP35" i="2"/>
  <c r="AP39" i="2" s="1"/>
  <c r="AO35" i="2"/>
  <c r="AN35" i="2"/>
  <c r="AM35" i="2"/>
  <c r="AL35" i="2"/>
  <c r="AK35" i="2"/>
  <c r="AJ35" i="2"/>
  <c r="AI35" i="2"/>
  <c r="AH35" i="2"/>
  <c r="AH39" i="2" s="1"/>
  <c r="AG35" i="2"/>
  <c r="AF35" i="2"/>
  <c r="AF39" i="2" s="1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R39" i="2" s="1"/>
  <c r="Q35" i="2"/>
  <c r="P35" i="2"/>
  <c r="P39" i="2" s="1"/>
  <c r="O35" i="2"/>
  <c r="E35" i="2" s="1"/>
  <c r="N35" i="2"/>
  <c r="AR34" i="2"/>
  <c r="AQ34" i="2"/>
  <c r="AQ39" i="2" s="1"/>
  <c r="AP34" i="2"/>
  <c r="AO34" i="2"/>
  <c r="AN34" i="2"/>
  <c r="AN39" i="2" s="1"/>
  <c r="AM34" i="2"/>
  <c r="AL34" i="2"/>
  <c r="AK34" i="2"/>
  <c r="AJ34" i="2"/>
  <c r="AJ39" i="2" s="1"/>
  <c r="AI34" i="2"/>
  <c r="AH34" i="2"/>
  <c r="AG34" i="2"/>
  <c r="AG39" i="2" s="1"/>
  <c r="AF34" i="2"/>
  <c r="AE34" i="2"/>
  <c r="AD34" i="2"/>
  <c r="AC34" i="2"/>
  <c r="AC39" i="2" s="1"/>
  <c r="AB34" i="2"/>
  <c r="AA34" i="2"/>
  <c r="AA39" i="2" s="1"/>
  <c r="Z34" i="2"/>
  <c r="Y34" i="2"/>
  <c r="X34" i="2"/>
  <c r="W34" i="2"/>
  <c r="V34" i="2"/>
  <c r="U34" i="2"/>
  <c r="K34" i="2" s="1"/>
  <c r="T34" i="2"/>
  <c r="S34" i="2"/>
  <c r="R34" i="2"/>
  <c r="Q34" i="2"/>
  <c r="Q39" i="2" s="1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K32" i="2" s="1"/>
  <c r="AA32" i="2"/>
  <c r="Z32" i="2"/>
  <c r="E32" i="2"/>
  <c r="AR31" i="2"/>
  <c r="AQ31" i="2"/>
  <c r="AQ47" i="2" s="1"/>
  <c r="AP31" i="2"/>
  <c r="AP47" i="2" s="1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Z31" i="2"/>
  <c r="Y31" i="2"/>
  <c r="X31" i="2"/>
  <c r="W31" i="2"/>
  <c r="V31" i="2"/>
  <c r="V47" i="2" s="1"/>
  <c r="U31" i="2"/>
  <c r="T31" i="2"/>
  <c r="S31" i="2"/>
  <c r="R31" i="2"/>
  <c r="R47" i="2" s="1"/>
  <c r="Q31" i="2"/>
  <c r="Q47" i="2" s="1"/>
  <c r="P31" i="2"/>
  <c r="O31" i="2"/>
  <c r="N31" i="2"/>
  <c r="AR28" i="2"/>
  <c r="AA28" i="2"/>
  <c r="N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L26" i="2"/>
  <c r="AA48" i="10" s="1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K48" i="10" s="1"/>
  <c r="U26" i="2"/>
  <c r="J48" i="10" s="1"/>
  <c r="T26" i="2"/>
  <c r="I48" i="10" s="1"/>
  <c r="S26" i="2"/>
  <c r="R26" i="2"/>
  <c r="G48" i="10" s="1"/>
  <c r="Q26" i="2"/>
  <c r="F48" i="10" s="1"/>
  <c r="P26" i="2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K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C51" i="10" s="1"/>
  <c r="C57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X56" i="10" s="1"/>
  <c r="AH23" i="2"/>
  <c r="AG23" i="2"/>
  <c r="V56" i="10" s="1"/>
  <c r="AF23" i="2"/>
  <c r="U56" i="10" s="1"/>
  <c r="AE23" i="2"/>
  <c r="T56" i="10" s="1"/>
  <c r="AD23" i="2"/>
  <c r="AD28" i="2" s="1"/>
  <c r="AC23" i="2"/>
  <c r="R56" i="10" s="1"/>
  <c r="AB23" i="2"/>
  <c r="Q56" i="10" s="1"/>
  <c r="AA23" i="2"/>
  <c r="P56" i="10" s="1"/>
  <c r="Z23" i="2"/>
  <c r="O56" i="10" s="1"/>
  <c r="Y23" i="2"/>
  <c r="N56" i="10" s="1"/>
  <c r="X23" i="2"/>
  <c r="W23" i="2"/>
  <c r="L56" i="10" s="1"/>
  <c r="V23" i="2"/>
  <c r="U23" i="2"/>
  <c r="J56" i="10" s="1"/>
  <c r="T23" i="2"/>
  <c r="I56" i="10" s="1"/>
  <c r="S23" i="2"/>
  <c r="H56" i="10" s="1"/>
  <c r="R23" i="2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AR20" i="2"/>
  <c r="AN20" i="2"/>
  <c r="AM20" i="2"/>
  <c r="AL20" i="2"/>
  <c r="AJ20" i="2"/>
  <c r="AF20" i="2"/>
  <c r="AD20" i="2"/>
  <c r="AC20" i="2"/>
  <c r="AB20" i="2"/>
  <c r="V20" i="2"/>
  <c r="T20" i="2"/>
  <c r="P20" i="2"/>
  <c r="N20" i="2"/>
  <c r="AR19" i="2"/>
  <c r="AG55" i="10" s="1"/>
  <c r="AQ19" i="2"/>
  <c r="AF55" i="10" s="1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P55" i="10" s="1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I18" i="2"/>
  <c r="AI20" i="2" s="1"/>
  <c r="AH18" i="2"/>
  <c r="AH20" i="2" s="1"/>
  <c r="AG18" i="2"/>
  <c r="AF18" i="2"/>
  <c r="AE18" i="2"/>
  <c r="AE20" i="2" s="1"/>
  <c r="AD18" i="2"/>
  <c r="AC18" i="2"/>
  <c r="AB18" i="2"/>
  <c r="AA18" i="2"/>
  <c r="AA20" i="2" s="1"/>
  <c r="Z18" i="2"/>
  <c r="Z20" i="2" s="1"/>
  <c r="Y18" i="2"/>
  <c r="Y20" i="2" s="1"/>
  <c r="X18" i="2"/>
  <c r="X20" i="2" s="1"/>
  <c r="W18" i="2"/>
  <c r="W20" i="2" s="1"/>
  <c r="V18" i="2"/>
  <c r="U18" i="2"/>
  <c r="T18" i="2"/>
  <c r="S18" i="2"/>
  <c r="S20" i="2" s="1"/>
  <c r="R18" i="2"/>
  <c r="R20" i="2" s="1"/>
  <c r="Q18" i="2"/>
  <c r="P18" i="2"/>
  <c r="O18" i="2"/>
  <c r="N18" i="2"/>
  <c r="I18" i="2"/>
  <c r="AN16" i="2"/>
  <c r="AJ16" i="2"/>
  <c r="AD16" i="2"/>
  <c r="X16" i="2"/>
  <c r="T16" i="2"/>
  <c r="N16" i="2"/>
  <c r="AR15" i="2"/>
  <c r="AQ15" i="2"/>
  <c r="AP15" i="2"/>
  <c r="AO15" i="2"/>
  <c r="I15" i="2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H15" i="2" s="1"/>
  <c r="Z15" i="2"/>
  <c r="Y15" i="2"/>
  <c r="X15" i="2"/>
  <c r="W15" i="2"/>
  <c r="K15" i="2" s="1"/>
  <c r="V15" i="2"/>
  <c r="U15" i="2"/>
  <c r="T15" i="2"/>
  <c r="S15" i="2"/>
  <c r="R15" i="2"/>
  <c r="Q15" i="2"/>
  <c r="P15" i="2"/>
  <c r="O15" i="2"/>
  <c r="N15" i="2"/>
  <c r="E15" i="2" s="1"/>
  <c r="AK14" i="2"/>
  <c r="AJ14" i="2"/>
  <c r="AI14" i="2"/>
  <c r="AH14" i="2"/>
  <c r="AG14" i="2"/>
  <c r="AF14" i="2"/>
  <c r="AE14" i="2"/>
  <c r="AD14" i="2"/>
  <c r="AC14" i="2"/>
  <c r="AB14" i="2"/>
  <c r="AA14" i="2"/>
  <c r="H14" i="2" s="1"/>
  <c r="Z14" i="2"/>
  <c r="Y14" i="2"/>
  <c r="X14" i="2"/>
  <c r="W14" i="2"/>
  <c r="K14" i="2" s="1"/>
  <c r="V14" i="2"/>
  <c r="U14" i="2"/>
  <c r="T14" i="2"/>
  <c r="S14" i="2"/>
  <c r="R14" i="2"/>
  <c r="Q14" i="2"/>
  <c r="P14" i="2"/>
  <c r="O14" i="2"/>
  <c r="E14" i="2" s="1"/>
  <c r="N14" i="2"/>
  <c r="I14" i="2"/>
  <c r="AR13" i="2"/>
  <c r="AR16" i="2" s="1"/>
  <c r="AQ13" i="2"/>
  <c r="AP13" i="2"/>
  <c r="AO13" i="2"/>
  <c r="AN13" i="2"/>
  <c r="AM13" i="2"/>
  <c r="AM16" i="2" s="1"/>
  <c r="AL13" i="2"/>
  <c r="I13" i="2" s="1"/>
  <c r="AK13" i="2"/>
  <c r="AJ13" i="2"/>
  <c r="AI13" i="2"/>
  <c r="AH13" i="2"/>
  <c r="AG13" i="2"/>
  <c r="AF13" i="2"/>
  <c r="AE13" i="2"/>
  <c r="AD13" i="2"/>
  <c r="AC13" i="2"/>
  <c r="AC16" i="2" s="1"/>
  <c r="AB13" i="2"/>
  <c r="AA13" i="2"/>
  <c r="Z13" i="2"/>
  <c r="Y13" i="2"/>
  <c r="X13" i="2"/>
  <c r="W13" i="2"/>
  <c r="W16" i="2" s="1"/>
  <c r="V13" i="2"/>
  <c r="V16" i="2" s="1"/>
  <c r="U13" i="2"/>
  <c r="T13" i="2"/>
  <c r="S13" i="2"/>
  <c r="R13" i="2"/>
  <c r="Q13" i="2"/>
  <c r="P13" i="2"/>
  <c r="O13" i="2"/>
  <c r="N13" i="2"/>
  <c r="K13" i="2"/>
  <c r="AR12" i="2"/>
  <c r="AQ12" i="2"/>
  <c r="AQ16" i="2" s="1"/>
  <c r="AP12" i="2"/>
  <c r="AP16" i="2" s="1"/>
  <c r="AO12" i="2"/>
  <c r="I12" i="2" s="1"/>
  <c r="AN12" i="2"/>
  <c r="AM12" i="2"/>
  <c r="AL12" i="2"/>
  <c r="AK12" i="2"/>
  <c r="AK16" i="2" s="1"/>
  <c r="AJ12" i="2"/>
  <c r="AI12" i="2"/>
  <c r="AI16" i="2" s="1"/>
  <c r="AH12" i="2"/>
  <c r="AH16" i="2" s="1"/>
  <c r="AG12" i="2"/>
  <c r="AG16" i="2" s="1"/>
  <c r="AF12" i="2"/>
  <c r="AF16" i="2" s="1"/>
  <c r="AE12" i="2"/>
  <c r="AE16" i="2" s="1"/>
  <c r="AD12" i="2"/>
  <c r="AC12" i="2"/>
  <c r="AB12" i="2"/>
  <c r="AA12" i="2"/>
  <c r="H12" i="2" s="1"/>
  <c r="Z12" i="2"/>
  <c r="Z16" i="2" s="1"/>
  <c r="Y12" i="2"/>
  <c r="Y16" i="2" s="1"/>
  <c r="X12" i="2"/>
  <c r="W12" i="2"/>
  <c r="V12" i="2"/>
  <c r="U12" i="2"/>
  <c r="T12" i="2"/>
  <c r="S12" i="2"/>
  <c r="S16" i="2" s="1"/>
  <c r="R12" i="2"/>
  <c r="R16" i="2" s="1"/>
  <c r="Q12" i="2"/>
  <c r="Q16" i="2" s="1"/>
  <c r="P12" i="2"/>
  <c r="P16" i="2" s="1"/>
  <c r="O12" i="2"/>
  <c r="O16" i="2" s="1"/>
  <c r="N12" i="2"/>
  <c r="AP10" i="2"/>
  <c r="AM10" i="2"/>
  <c r="AL10" i="2"/>
  <c r="AG10" i="2"/>
  <c r="AF10" i="2"/>
  <c r="AD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N29" i="2" s="1"/>
  <c r="AR9" i="2"/>
  <c r="AQ9" i="2"/>
  <c r="AQ10" i="2" s="1"/>
  <c r="AP9" i="2"/>
  <c r="AO9" i="2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A9" i="2"/>
  <c r="Z9" i="2"/>
  <c r="E9" i="2"/>
  <c r="AR8" i="2"/>
  <c r="AR10" i="2" s="1"/>
  <c r="AQ8" i="2"/>
  <c r="AP8" i="2"/>
  <c r="AO8" i="2"/>
  <c r="AO10" i="2" s="1"/>
  <c r="AN8" i="2"/>
  <c r="AN10" i="2" s="1"/>
  <c r="AM8" i="2"/>
  <c r="AL8" i="2"/>
  <c r="I8" i="2" s="1"/>
  <c r="AK8" i="2"/>
  <c r="AK10" i="2" s="1"/>
  <c r="AJ8" i="2"/>
  <c r="AI8" i="2"/>
  <c r="AI10" i="2" s="1"/>
  <c r="AH8" i="2"/>
  <c r="AH10" i="2" s="1"/>
  <c r="AG8" i="2"/>
  <c r="AF8" i="2"/>
  <c r="AE8" i="2"/>
  <c r="AD8" i="2"/>
  <c r="AC8" i="2"/>
  <c r="AC10" i="2" s="1"/>
  <c r="AB8" i="2"/>
  <c r="AB10" i="2" s="1"/>
  <c r="AA8" i="2"/>
  <c r="Z8" i="2"/>
  <c r="K8" i="2"/>
  <c r="E8" i="2"/>
  <c r="K27" i="19"/>
  <c r="D27" i="19"/>
  <c r="C27" i="19"/>
  <c r="K24" i="19"/>
  <c r="C24" i="19"/>
  <c r="D24" i="19" s="1"/>
  <c r="B24" i="19"/>
  <c r="K23" i="19"/>
  <c r="C23" i="19"/>
  <c r="D23" i="19" s="1"/>
  <c r="B23" i="19"/>
  <c r="K22" i="19"/>
  <c r="C22" i="19" s="1"/>
  <c r="D22" i="19" s="1"/>
  <c r="B22" i="19"/>
  <c r="D21" i="19"/>
  <c r="C21" i="19"/>
  <c r="B21" i="19"/>
  <c r="B10" i="19" s="1"/>
  <c r="K20" i="19"/>
  <c r="C20" i="19"/>
  <c r="D20" i="19" s="1"/>
  <c r="B20" i="19"/>
  <c r="C19" i="19"/>
  <c r="C9" i="19" s="1"/>
  <c r="B19" i="19"/>
  <c r="K18" i="19"/>
  <c r="B18" i="19"/>
  <c r="K17" i="19"/>
  <c r="C17" i="19"/>
  <c r="D17" i="19" s="1"/>
  <c r="B17" i="19"/>
  <c r="D16" i="19"/>
  <c r="C16" i="19"/>
  <c r="B16" i="19"/>
  <c r="B8" i="19" s="1"/>
  <c r="K15" i="19"/>
  <c r="B15" i="19"/>
  <c r="C10" i="19"/>
  <c r="B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C103" i="16"/>
  <c r="AB103" i="16"/>
  <c r="AA103" i="16"/>
  <c r="Y103" i="16"/>
  <c r="X103" i="16"/>
  <c r="W103" i="16"/>
  <c r="V103" i="16"/>
  <c r="U103" i="16"/>
  <c r="T103" i="16"/>
  <c r="S103" i="16"/>
  <c r="R103" i="16"/>
  <c r="Q103" i="16"/>
  <c r="P103" i="16"/>
  <c r="O103" i="16"/>
  <c r="M103" i="16"/>
  <c r="L103" i="16"/>
  <c r="K103" i="16"/>
  <c r="I103" i="16"/>
  <c r="H103" i="16"/>
  <c r="G103" i="16"/>
  <c r="F103" i="16"/>
  <c r="E103" i="16"/>
  <c r="D103" i="16"/>
  <c r="C103" i="16"/>
  <c r="H102" i="16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E102" i="16" s="1"/>
  <c r="F102" i="16" s="1"/>
  <c r="G102" i="16" s="1"/>
  <c r="AG99" i="16"/>
  <c r="AF99" i="16"/>
  <c r="AE99" i="16"/>
  <c r="AD99" i="16"/>
  <c r="AC99" i="16"/>
  <c r="AA99" i="16"/>
  <c r="Z99" i="16"/>
  <c r="Y99" i="16"/>
  <c r="W99" i="16"/>
  <c r="V99" i="16"/>
  <c r="U99" i="16"/>
  <c r="T99" i="16"/>
  <c r="S99" i="16"/>
  <c r="R99" i="16"/>
  <c r="Q99" i="16"/>
  <c r="P99" i="16"/>
  <c r="O99" i="16"/>
  <c r="N99" i="16"/>
  <c r="M99" i="16"/>
  <c r="K99" i="16"/>
  <c r="J99" i="16"/>
  <c r="I99" i="16"/>
  <c r="G99" i="16"/>
  <c r="F99" i="16"/>
  <c r="E99" i="16"/>
  <c r="D99" i="16"/>
  <c r="C99" i="16"/>
  <c r="E98" i="16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8" i="16"/>
  <c r="AH96" i="16"/>
  <c r="AG96" i="16"/>
  <c r="AF96" i="16"/>
  <c r="AD96" i="16"/>
  <c r="AC96" i="16"/>
  <c r="AB96" i="16"/>
  <c r="AA96" i="16"/>
  <c r="Z96" i="16"/>
  <c r="Y96" i="16"/>
  <c r="X96" i="16"/>
  <c r="W96" i="16"/>
  <c r="V96" i="16"/>
  <c r="U96" i="16"/>
  <c r="T96" i="16"/>
  <c r="R96" i="16"/>
  <c r="Q96" i="16"/>
  <c r="P96" i="16"/>
  <c r="N96" i="16"/>
  <c r="M96" i="16"/>
  <c r="L96" i="16"/>
  <c r="K96" i="16"/>
  <c r="J96" i="16"/>
  <c r="I96" i="16"/>
  <c r="H96" i="16"/>
  <c r="G96" i="16"/>
  <c r="F96" i="16"/>
  <c r="E96" i="16"/>
  <c r="D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AT65" i="11"/>
  <c r="AS65" i="11"/>
  <c r="AR65" i="11"/>
  <c r="AO65" i="11"/>
  <c r="AN65" i="11"/>
  <c r="AM65" i="11"/>
  <c r="AK65" i="11"/>
  <c r="AI65" i="11"/>
  <c r="AG65" i="11"/>
  <c r="AF65" i="11"/>
  <c r="AE65" i="11"/>
  <c r="AD65" i="11"/>
  <c r="AB65" i="11"/>
  <c r="Y65" i="11"/>
  <c r="W65" i="11"/>
  <c r="V65" i="11"/>
  <c r="U65" i="11"/>
  <c r="T65" i="11"/>
  <c r="S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W63" i="11"/>
  <c r="U63" i="11"/>
  <c r="T63" i="11"/>
  <c r="S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E77" i="11" s="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K60" i="11" s="1"/>
  <c r="AS60" i="11"/>
  <c r="AR60" i="11"/>
  <c r="AQ60" i="11"/>
  <c r="AP60" i="11"/>
  <c r="AO60" i="11"/>
  <c r="AN60" i="11"/>
  <c r="AM60" i="11"/>
  <c r="AL60" i="11"/>
  <c r="AK60" i="11"/>
  <c r="AJ60" i="11"/>
  <c r="AH60" i="11"/>
  <c r="AG60" i="11"/>
  <c r="AF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AR49" i="11"/>
  <c r="AQ49" i="11"/>
  <c r="AP49" i="11"/>
  <c r="O64" i="17" s="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P42" i="11"/>
  <c r="AO42" i="11"/>
  <c r="N43" i="17" s="1"/>
  <c r="AN42" i="11"/>
  <c r="AM42" i="11"/>
  <c r="AL42" i="11"/>
  <c r="AK42" i="11"/>
  <c r="J43" i="17" s="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T39" i="11"/>
  <c r="AS39" i="11"/>
  <c r="R16" i="17" s="1"/>
  <c r="AR39" i="11"/>
  <c r="Q16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AT36" i="11"/>
  <c r="AS36" i="11"/>
  <c r="AR36" i="11"/>
  <c r="AQ36" i="11"/>
  <c r="AP36" i="11"/>
  <c r="AO36" i="11"/>
  <c r="AN36" i="11"/>
  <c r="AM36" i="11"/>
  <c r="AL36" i="11"/>
  <c r="K13" i="17" s="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Q35" i="11"/>
  <c r="P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R34" i="11"/>
  <c r="Q11" i="17" s="1"/>
  <c r="AQ34" i="11"/>
  <c r="AP34" i="11"/>
  <c r="AO34" i="11"/>
  <c r="AN34" i="11"/>
  <c r="AM34" i="11"/>
  <c r="AL34" i="11"/>
  <c r="AK34" i="11"/>
  <c r="AJ34" i="11"/>
  <c r="AI34" i="1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P100" i="11" s="1"/>
  <c r="AT33" i="11"/>
  <c r="C132" i="11" s="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Q9" i="17" s="1"/>
  <c r="AQ32" i="11"/>
  <c r="P9" i="17" s="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T31" i="11"/>
  <c r="AS31" i="11"/>
  <c r="R8" i="17" s="1"/>
  <c r="AR31" i="11"/>
  <c r="Q8" i="17" s="1"/>
  <c r="AQ31" i="11"/>
  <c r="P8" i="17" s="1"/>
  <c r="AP31" i="11"/>
  <c r="O8" i="17" s="1"/>
  <c r="AO31" i="11"/>
  <c r="N8" i="17" s="1"/>
  <c r="AN31" i="11"/>
  <c r="M8" i="17" s="1"/>
  <c r="AM31" i="11"/>
  <c r="L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Q19" i="11"/>
  <c r="AP19" i="11"/>
  <c r="AO19" i="11"/>
  <c r="AN19" i="11"/>
  <c r="AM19" i="11"/>
  <c r="AK19" i="11"/>
  <c r="AJ19" i="11"/>
  <c r="AI19" i="11"/>
  <c r="AH19" i="11"/>
  <c r="AH28" i="11" s="1"/>
  <c r="AG19" i="11"/>
  <c r="AG28" i="11" s="1"/>
  <c r="AF19" i="11"/>
  <c r="AF28" i="11" s="1"/>
  <c r="AE19" i="11"/>
  <c r="AE28" i="11" s="1"/>
  <c r="AD19" i="11"/>
  <c r="AD28" i="11" s="1"/>
  <c r="AC19" i="11"/>
  <c r="AC28" i="11" s="1"/>
  <c r="AB19" i="11"/>
  <c r="AB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AK18" i="11"/>
  <c r="I19" i="9" s="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M17" i="11"/>
  <c r="K18" i="9" s="1"/>
  <c r="AL17" i="11"/>
  <c r="J18" i="9" s="1"/>
  <c r="AK17" i="11"/>
  <c r="I18" i="9" s="1"/>
  <c r="AJ17" i="11"/>
  <c r="H18" i="9" s="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G10" i="11"/>
  <c r="AG99" i="11" s="1"/>
  <c r="AF10" i="11"/>
  <c r="AF99" i="11" s="1"/>
  <c r="AE10" i="11"/>
  <c r="AE99" i="11" s="1"/>
  <c r="AD10" i="11"/>
  <c r="AD99" i="11" s="1"/>
  <c r="AC10" i="11"/>
  <c r="AC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Q10" i="11"/>
  <c r="Q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S7" i="11"/>
  <c r="Q8" i="9" s="1"/>
  <c r="AR7" i="11"/>
  <c r="P8" i="9" s="1"/>
  <c r="AQ7" i="11"/>
  <c r="AP7" i="11"/>
  <c r="AO7" i="11"/>
  <c r="M8" i="9" s="1"/>
  <c r="AN7" i="11"/>
  <c r="L8" i="9" s="1"/>
  <c r="AM7" i="1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S101" i="38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R101" i="38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L37" i="38"/>
  <c r="M37" i="38" s="1"/>
  <c r="N37" i="38" s="1"/>
  <c r="O37" i="38" s="1"/>
  <c r="P37" i="38" s="1"/>
  <c r="K37" i="38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M21" i="38"/>
  <c r="N21" i="38" s="1"/>
  <c r="O21" i="38" s="1"/>
  <c r="P21" i="38" s="1"/>
  <c r="L21" i="38"/>
  <c r="K21" i="38"/>
  <c r="AD13" i="38"/>
  <c r="H13" i="38"/>
  <c r="F13" i="38"/>
  <c r="R12" i="38"/>
  <c r="D12" i="38"/>
  <c r="C12" i="38"/>
  <c r="Q8" i="38"/>
  <c r="L8" i="38"/>
  <c r="K8" i="38"/>
  <c r="J8" i="38"/>
  <c r="C8" i="38"/>
  <c r="S5" i="38"/>
  <c r="S1" i="38" s="1"/>
  <c r="R5" i="38"/>
  <c r="M5" i="38"/>
  <c r="L5" i="38"/>
  <c r="K5" i="38"/>
  <c r="B2" i="38"/>
  <c r="B2" i="39" s="1"/>
  <c r="R1" i="38"/>
  <c r="R11" i="38" s="1"/>
  <c r="Q1" i="38"/>
  <c r="K1" i="38"/>
  <c r="J1" i="38"/>
  <c r="I11" i="31" l="1"/>
  <c r="C18" i="31" s="1"/>
  <c r="J11" i="31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AE104" i="11"/>
  <c r="E107" i="16"/>
  <c r="T104" i="11"/>
  <c r="AA22" i="11"/>
  <c r="P107" i="16"/>
  <c r="R107" i="16"/>
  <c r="AC104" i="11"/>
  <c r="T22" i="11"/>
  <c r="D107" i="16"/>
  <c r="T107" i="16"/>
  <c r="Q104" i="11"/>
  <c r="AG104" i="11"/>
  <c r="I107" i="16"/>
  <c r="AB22" i="11"/>
  <c r="V104" i="11"/>
  <c r="Q40" i="11"/>
  <c r="AG40" i="11"/>
  <c r="X104" i="11"/>
  <c r="B29" i="9"/>
  <c r="Y15" i="1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S107" i="16"/>
  <c r="S108" i="16" s="1"/>
  <c r="B20" i="17"/>
  <c r="Y40" i="11"/>
  <c r="Z40" i="11"/>
  <c r="X22" i="11"/>
  <c r="AA40" i="11"/>
  <c r="F107" i="16"/>
  <c r="Y22" i="11"/>
  <c r="AB40" i="11"/>
  <c r="AH99" i="16"/>
  <c r="B24" i="17"/>
  <c r="AC15" i="11"/>
  <c r="P104" i="16" s="1"/>
  <c r="P15" i="1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32" i="52"/>
  <c r="H32" i="52"/>
  <c r="U29" i="52"/>
  <c r="U35" i="52" s="1"/>
  <c r="E9" i="51" a="1"/>
  <c r="E9" i="51" s="1"/>
  <c r="F7" i="51" a="1"/>
  <c r="F7" i="51" s="1"/>
  <c r="G7" i="51" s="1"/>
  <c r="E7" i="51" a="1"/>
  <c r="E7" i="51" s="1"/>
  <c r="B7" i="51" a="1"/>
  <c r="B7" i="51" s="1"/>
  <c r="F8" i="51" a="1"/>
  <c r="F8" i="51" s="1"/>
  <c r="G8" i="51" s="1"/>
  <c r="E8" i="51" a="1"/>
  <c r="E8" i="51" s="1"/>
  <c r="B8" i="51" a="1"/>
  <c r="B8" i="51" s="1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N39" i="9"/>
  <c r="J40" i="9"/>
  <c r="K37" i="17"/>
  <c r="K58" i="17"/>
  <c r="AE15" i="11"/>
  <c r="O39" i="9"/>
  <c r="Y24" i="11"/>
  <c r="K35" i="17"/>
  <c r="I108" i="16"/>
  <c r="K43" i="17"/>
  <c r="Y107" i="16"/>
  <c r="K64" i="17"/>
  <c r="V40" i="11"/>
  <c r="K8" i="17"/>
  <c r="L31" i="17" s="1"/>
  <c r="AL40" i="11"/>
  <c r="K33" i="17"/>
  <c r="C18" i="19"/>
  <c r="D18" i="19" s="1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AT24" i="11" s="1"/>
  <c r="J44" i="9"/>
  <c r="J45" i="9"/>
  <c r="J38" i="9"/>
  <c r="R40" i="9"/>
  <c r="M42" i="9"/>
  <c r="S15" i="17"/>
  <c r="C135" i="11"/>
  <c r="K38" i="11" s="1"/>
  <c r="S46" i="17"/>
  <c r="C144" i="11"/>
  <c r="K45" i="11" s="1"/>
  <c r="C100" i="16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K67" i="8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E9" i="19"/>
  <c r="D9" i="19"/>
  <c r="F9" i="19" s="1"/>
  <c r="I32" i="2"/>
  <c r="L99" i="16"/>
  <c r="L100" i="16" s="1"/>
  <c r="W39" i="2"/>
  <c r="AB99" i="16"/>
  <c r="I34" i="2"/>
  <c r="AM39" i="2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C104" i="16"/>
  <c r="E18" i="2"/>
  <c r="O20" i="2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Q48" i="2" s="1"/>
  <c r="Q102" i="2" s="1"/>
  <c r="Q114" i="2" s="1"/>
  <c r="AG20" i="2"/>
  <c r="AG29" i="2" s="1"/>
  <c r="AG48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AG108" i="16" s="1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D26" i="19" s="1"/>
  <c r="AR29" i="2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C108" i="16"/>
  <c r="M57" i="17"/>
  <c r="M59" i="17"/>
  <c r="P46" i="11"/>
  <c r="AF46" i="11"/>
  <c r="X66" i="11"/>
  <c r="AN66" i="11"/>
  <c r="M72" i="17" s="1"/>
  <c r="M63" i="17"/>
  <c r="O100" i="16"/>
  <c r="AG100" i="16"/>
  <c r="X107" i="16"/>
  <c r="K18" i="2"/>
  <c r="E20" i="2"/>
  <c r="S47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L104" i="16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R48" i="2" s="1"/>
  <c r="R102" i="2" s="1"/>
  <c r="R114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O104" i="16"/>
  <c r="AG104" i="16"/>
  <c r="H16" i="2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AH48" i="2" s="1"/>
  <c r="AH102" i="2" s="1"/>
  <c r="AH114" i="2" s="1"/>
  <c r="I10" i="2"/>
  <c r="H20" i="2"/>
  <c r="W47" i="2"/>
  <c r="AM47" i="2"/>
  <c r="S39" i="2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T100" i="16"/>
  <c r="AE29" i="2"/>
  <c r="AE48" i="2" s="1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W102" i="2" s="1"/>
  <c r="AO28" i="2"/>
  <c r="U39" i="2"/>
  <c r="K39" i="2" s="1"/>
  <c r="AL39" i="2"/>
  <c r="AL47" i="2" s="1"/>
  <c r="I47" i="2" s="1"/>
  <c r="D147" i="2" s="1"/>
  <c r="F1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I16" i="2" s="1"/>
  <c r="Y28" i="2"/>
  <c r="Y29" i="2" s="1"/>
  <c r="Y48" i="2" s="1"/>
  <c r="Y102" i="2" s="1"/>
  <c r="Y114" i="2" s="1"/>
  <c r="AP28" i="2"/>
  <c r="AN62" i="2"/>
  <c r="AN79" i="2" s="1"/>
  <c r="AN101" i="2" s="1"/>
  <c r="I57" i="2"/>
  <c r="C15" i="19"/>
  <c r="D19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B102" i="2" s="1"/>
  <c r="AB114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X48" i="2" s="1"/>
  <c r="X102" i="2" s="1"/>
  <c r="AC56" i="10"/>
  <c r="AN28" i="2"/>
  <c r="AN29" i="2" s="1"/>
  <c r="AN48" i="2" s="1"/>
  <c r="AC28" i="2"/>
  <c r="Z39" i="2"/>
  <c r="H39" i="2" s="1"/>
  <c r="I51" i="2"/>
  <c r="AJ79" i="2"/>
  <c r="AJ101" i="2" s="1"/>
  <c r="AB62" i="2"/>
  <c r="AR62" i="2"/>
  <c r="E66" i="2"/>
  <c r="H70" i="2"/>
  <c r="H83" i="2"/>
  <c r="AG100" i="2"/>
  <c r="K87" i="2"/>
  <c r="I93" i="2"/>
  <c r="AJ113" i="2"/>
  <c r="B45" i="9"/>
  <c r="B35" i="9"/>
  <c r="E12" i="2"/>
  <c r="AA16" i="2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AK113" i="2"/>
  <c r="H110" i="2"/>
  <c r="AE28" i="2"/>
  <c r="AD62" i="2"/>
  <c r="AD79" i="2" s="1"/>
  <c r="AD101" i="2" s="1"/>
  <c r="AC85" i="2"/>
  <c r="K83" i="2"/>
  <c r="B2" i="32"/>
  <c r="B2" i="36"/>
  <c r="B2" i="30"/>
  <c r="H19" i="2"/>
  <c r="K26" i="2"/>
  <c r="O28" i="2"/>
  <c r="E28" i="2" s="1"/>
  <c r="AF28" i="2"/>
  <c r="AF29" i="2" s="1"/>
  <c r="AF48" i="2" s="1"/>
  <c r="AO47" i="2"/>
  <c r="Y79" i="2"/>
  <c r="Y101" i="2" s="1"/>
  <c r="N62" i="2"/>
  <c r="P69" i="2"/>
  <c r="P79" i="2" s="1"/>
  <c r="P101" i="2" s="1"/>
  <c r="AF69" i="2"/>
  <c r="AF79" i="2" s="1"/>
  <c r="AF101" i="2" s="1"/>
  <c r="Z100" i="2"/>
  <c r="AB113" i="2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AI48" i="2" s="1"/>
  <c r="K31" i="2"/>
  <c r="AB47" i="2"/>
  <c r="O39" i="2"/>
  <c r="O47" i="2" s="1"/>
  <c r="AE39" i="2"/>
  <c r="AE47" i="2" s="1"/>
  <c r="K51" i="2"/>
  <c r="AB79" i="2"/>
  <c r="AB101" i="2" s="1"/>
  <c r="AR79" i="2"/>
  <c r="AR101" i="2" s="1"/>
  <c r="H53" i="2"/>
  <c r="E56" i="2"/>
  <c r="Q62" i="2"/>
  <c r="Q79" i="2" s="1"/>
  <c r="Q101" i="2" s="1"/>
  <c r="AI69" i="2"/>
  <c r="AI79" i="2" s="1"/>
  <c r="AI101" i="2" s="1"/>
  <c r="I76" i="2"/>
  <c r="U85" i="2"/>
  <c r="E82" i="2"/>
  <c r="AK85" i="2"/>
  <c r="AK98" i="2"/>
  <c r="N113" i="2"/>
  <c r="H106" i="2"/>
  <c r="Z113" i="2"/>
  <c r="H109" i="2"/>
  <c r="Z112" i="2"/>
  <c r="I112" i="2"/>
  <c r="D152" i="2" s="1"/>
  <c r="F152" i="2" s="1"/>
  <c r="S29" i="2"/>
  <c r="S48" i="2" s="1"/>
  <c r="S102" i="2" s="1"/>
  <c r="S114" i="2" s="1"/>
  <c r="AO20" i="2"/>
  <c r="I20" i="2" s="1"/>
  <c r="S28" i="2"/>
  <c r="AJ28" i="2"/>
  <c r="H40" i="2"/>
  <c r="K78" i="2"/>
  <c r="I80" i="2"/>
  <c r="V100" i="2"/>
  <c r="I92" i="2"/>
  <c r="O113" i="2"/>
  <c r="AP20" i="2"/>
  <c r="AP29" i="2" s="1"/>
  <c r="AP48" i="2" s="1"/>
  <c r="I24" i="2"/>
  <c r="T28" i="2"/>
  <c r="T29" i="2" s="1"/>
  <c r="T48" i="2" s="1"/>
  <c r="T102" i="2" s="1"/>
  <c r="T114" i="2" s="1"/>
  <c r="AK28" i="2"/>
  <c r="N47" i="2"/>
  <c r="AD47" i="2"/>
  <c r="I61" i="2"/>
  <c r="K64" i="2"/>
  <c r="K66" i="2"/>
  <c r="V69" i="2"/>
  <c r="K69" i="2" s="1"/>
  <c r="E73" i="2"/>
  <c r="I78" i="2"/>
  <c r="AB85" i="2"/>
  <c r="AB100" i="2" s="1"/>
  <c r="H84" i="2"/>
  <c r="AQ20" i="2"/>
  <c r="AQ29" i="2" s="1"/>
  <c r="AQ48" i="2" s="1"/>
  <c r="AQ102" i="2" s="1"/>
  <c r="AQ114" i="2" s="1"/>
  <c r="K24" i="2"/>
  <c r="AG57" i="10"/>
  <c r="B57" i="10" s="1"/>
  <c r="U28" i="2"/>
  <c r="U29" i="2" s="1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A101" i="2" s="1"/>
  <c r="AQ79" i="2"/>
  <c r="AQ101" i="2" s="1"/>
  <c r="E78" i="2"/>
  <c r="AL98" i="2"/>
  <c r="I98" i="2" s="1"/>
  <c r="I105" i="2"/>
  <c r="R113" i="2"/>
  <c r="H82" i="2"/>
  <c r="E94" i="2"/>
  <c r="S113" i="2"/>
  <c r="L116" i="2"/>
  <c r="K111" i="2"/>
  <c r="K82" i="2"/>
  <c r="E85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I113" i="2" s="1"/>
  <c r="D153" i="2" s="1"/>
  <c r="F153" i="2" s="1"/>
  <c r="E60" i="2"/>
  <c r="E75" i="2"/>
  <c r="Z98" i="2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B2" i="44"/>
  <c r="Q10" i="33"/>
  <c r="Q11" i="33"/>
  <c r="C30" i="35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S15" i="35"/>
  <c r="C22" i="35"/>
  <c r="D7" i="35"/>
  <c r="C184" i="11" s="1"/>
  <c r="D26" i="35"/>
  <c r="T26" i="35" s="1"/>
  <c r="C39" i="35"/>
  <c r="D28" i="35"/>
  <c r="D19" i="35"/>
  <c r="K120" i="48"/>
  <c r="O8" i="46"/>
  <c r="O9" i="46"/>
  <c r="L120" i="48"/>
  <c r="C119" i="48"/>
  <c r="J9" i="46"/>
  <c r="K5" i="46"/>
  <c r="J8" i="46"/>
  <c r="K34" i="35"/>
  <c r="T25" i="35"/>
  <c r="D10" i="46"/>
  <c r="E29" i="30"/>
  <c r="Q83" i="46"/>
  <c r="Q53" i="46"/>
  <c r="Q38" i="46"/>
  <c r="P68" i="46"/>
  <c r="P98" i="46"/>
  <c r="P38" i="46"/>
  <c r="P83" i="46"/>
  <c r="P113" i="46"/>
  <c r="P8" i="46"/>
  <c r="H9" i="46"/>
  <c r="Q126" i="46"/>
  <c r="Q113" i="46"/>
  <c r="Q98" i="46"/>
  <c r="Q68" i="46"/>
  <c r="Q8" i="46"/>
  <c r="I9" i="46"/>
  <c r="R5" i="46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272" i="30"/>
  <c r="E274" i="30"/>
  <c r="E15" i="30"/>
  <c r="E108" i="30"/>
  <c r="E176" i="30"/>
  <c r="E210" i="30"/>
  <c r="E13" i="30"/>
  <c r="E281" i="30"/>
  <c r="E104" i="30"/>
  <c r="E236" i="30"/>
  <c r="S105" i="38" s="1"/>
  <c r="E234" i="30"/>
  <c r="E20" i="30"/>
  <c r="E215" i="30"/>
  <c r="E219" i="30"/>
  <c r="E196" i="30"/>
  <c r="E198" i="30"/>
  <c r="E228" i="30"/>
  <c r="E33" i="30"/>
  <c r="E297" i="30"/>
  <c r="E26" i="30"/>
  <c r="E28" i="30"/>
  <c r="E38" i="30"/>
  <c r="E42" i="30"/>
  <c r="R56" i="38" s="1"/>
  <c r="E44" i="30"/>
  <c r="E46" i="30"/>
  <c r="E102" i="30"/>
  <c r="E121" i="30"/>
  <c r="E123" i="30"/>
  <c r="E165" i="30"/>
  <c r="E169" i="30"/>
  <c r="E190" i="30"/>
  <c r="E194" i="30"/>
  <c r="E213" i="30"/>
  <c r="E247" i="30"/>
  <c r="E266" i="30"/>
  <c r="E270" i="30"/>
  <c r="E287" i="30"/>
  <c r="E289" i="30"/>
  <c r="E308" i="30"/>
  <c r="E30" i="30"/>
  <c r="E34" i="30"/>
  <c r="E73" i="30"/>
  <c r="E98" i="30"/>
  <c r="E100" i="30"/>
  <c r="E115" i="30"/>
  <c r="E119" i="30"/>
  <c r="E163" i="30"/>
  <c r="E209" i="30"/>
  <c r="E211" i="30"/>
  <c r="E306" i="30"/>
  <c r="E136" i="30"/>
  <c r="E159" i="30"/>
  <c r="E161" i="30"/>
  <c r="E226" i="30"/>
  <c r="E9" i="30"/>
  <c r="E67" i="30"/>
  <c r="E69" i="30"/>
  <c r="E71" i="30"/>
  <c r="E94" i="30"/>
  <c r="E96" i="30"/>
  <c r="E182" i="30"/>
  <c r="E184" i="30"/>
  <c r="E205" i="30"/>
  <c r="E207" i="30"/>
  <c r="E224" i="30"/>
  <c r="E262" i="30"/>
  <c r="E300" i="30"/>
  <c r="E88" i="30"/>
  <c r="E92" i="30"/>
  <c r="E111" i="30"/>
  <c r="E155" i="30"/>
  <c r="E157" i="30"/>
  <c r="E222" i="30"/>
  <c r="E256" i="30"/>
  <c r="E258" i="30"/>
  <c r="E260" i="30"/>
  <c r="E296" i="30"/>
  <c r="E313" i="30"/>
  <c r="E61" i="30"/>
  <c r="E86" i="30"/>
  <c r="E107" i="30"/>
  <c r="E109" i="30"/>
  <c r="E128" i="30"/>
  <c r="E149" i="30"/>
  <c r="E153" i="30"/>
  <c r="E220" i="30"/>
  <c r="E275" i="30"/>
  <c r="E82" i="30"/>
  <c r="E84" i="30"/>
  <c r="E147" i="30"/>
  <c r="E199" i="30"/>
  <c r="E239" i="30"/>
  <c r="E292" i="30"/>
  <c r="E294" i="30"/>
  <c r="E143" i="30"/>
  <c r="E145" i="30"/>
  <c r="E216" i="30"/>
  <c r="E218" i="30"/>
  <c r="E233" i="30"/>
  <c r="E237" i="30"/>
  <c r="E248" i="30"/>
  <c r="E290" i="30"/>
  <c r="E309" i="30"/>
  <c r="E25" i="30"/>
  <c r="E41" i="30"/>
  <c r="E45" i="30"/>
  <c r="E78" i="30"/>
  <c r="E80" i="30"/>
  <c r="E168" i="30"/>
  <c r="E231" i="30"/>
  <c r="E267" i="30"/>
  <c r="E269" i="30"/>
  <c r="E286" i="30"/>
  <c r="E76" i="30"/>
  <c r="E139" i="30"/>
  <c r="E141" i="30"/>
  <c r="E227" i="30"/>
  <c r="E229" i="30"/>
  <c r="E284" i="30"/>
  <c r="E133" i="30"/>
  <c r="E137" i="30"/>
  <c r="E187" i="30"/>
  <c r="E189" i="30"/>
  <c r="E208" i="30"/>
  <c r="E225" i="30"/>
  <c r="E278" i="30"/>
  <c r="E280" i="30"/>
  <c r="E303" i="30"/>
  <c r="E305" i="30"/>
  <c r="E10" i="30"/>
  <c r="E70" i="30"/>
  <c r="E112" i="30"/>
  <c r="E114" i="30"/>
  <c r="E131" i="30"/>
  <c r="E181" i="30"/>
  <c r="E185" i="30"/>
  <c r="E12" i="30"/>
  <c r="E129" i="30"/>
  <c r="E179" i="30"/>
  <c r="E255" i="30"/>
  <c r="E14" i="30"/>
  <c r="E18" i="30"/>
  <c r="E54" i="30"/>
  <c r="E58" i="30"/>
  <c r="E60" i="30"/>
  <c r="E62" i="30"/>
  <c r="E152" i="30"/>
  <c r="E175" i="30"/>
  <c r="E177" i="30"/>
  <c r="E200" i="30"/>
  <c r="E202" i="30"/>
  <c r="E253" i="30"/>
  <c r="E276" i="30"/>
  <c r="E295" i="30"/>
  <c r="E312" i="30"/>
  <c r="E48" i="30"/>
  <c r="E50" i="30"/>
  <c r="E125" i="30"/>
  <c r="E127" i="30"/>
  <c r="E249" i="30"/>
  <c r="E251" i="30"/>
  <c r="Q100" i="16" l="1"/>
  <c r="G100" i="16"/>
  <c r="G108" i="16"/>
  <c r="K69" i="8"/>
  <c r="R23" i="9"/>
  <c r="T24" i="11"/>
  <c r="L108" i="16"/>
  <c r="Q108" i="16"/>
  <c r="O108" i="16"/>
  <c r="AG24" i="11"/>
  <c r="AB24" i="11"/>
  <c r="W24" i="1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B9" i="51" a="1"/>
  <c r="B9" i="51" s="1"/>
  <c r="F9" i="51" a="1"/>
  <c r="F9" i="51" s="1"/>
  <c r="G9" i="51" s="1"/>
  <c r="J7" i="51"/>
  <c r="I7" i="51"/>
  <c r="H7" i="51"/>
  <c r="J8" i="51"/>
  <c r="I8" i="51"/>
  <c r="H8" i="51"/>
  <c r="H9" i="51"/>
  <c r="J9" i="51"/>
  <c r="I9" i="5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R106" i="38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L128" i="4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K91" i="38" s="1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E122" i="30"/>
  <c r="E113" i="30"/>
  <c r="E95" i="30"/>
  <c r="E79" i="30"/>
  <c r="E52" i="30"/>
  <c r="E36" i="30"/>
  <c r="E307" i="30"/>
  <c r="E291" i="30"/>
  <c r="E271" i="30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K90" i="38" s="1"/>
  <c r="E285" i="30"/>
  <c r="E265" i="30"/>
  <c r="E263" i="30"/>
  <c r="R92" i="38" s="1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K98" i="33" s="1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K56" i="38"/>
  <c r="K42" i="38"/>
  <c r="K106" i="38"/>
  <c r="R44" i="38"/>
  <c r="R91" i="38"/>
  <c r="Q58" i="38"/>
  <c r="L124" i="48"/>
  <c r="D15" i="35"/>
  <c r="T15" i="35" s="1"/>
  <c r="K16" i="35"/>
  <c r="AH103" i="16"/>
  <c r="K40" i="33"/>
  <c r="K83" i="33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W68" i="11"/>
  <c r="L107" i="38"/>
  <c r="L105" i="38"/>
  <c r="L59" i="38"/>
  <c r="L57" i="38"/>
  <c r="L106" i="38"/>
  <c r="L89" i="38"/>
  <c r="L60" i="38"/>
  <c r="L58" i="38"/>
  <c r="L92" i="38"/>
  <c r="L76" i="38"/>
  <c r="L73" i="38"/>
  <c r="L12" i="38"/>
  <c r="L74" i="38"/>
  <c r="L44" i="38"/>
  <c r="L108" i="38"/>
  <c r="L42" i="38"/>
  <c r="L9" i="38"/>
  <c r="L90" i="38"/>
  <c r="L91" i="38"/>
  <c r="L11" i="38"/>
  <c r="L75" i="38"/>
  <c r="L41" i="38"/>
  <c r="L25" i="38" s="1"/>
  <c r="E87" i="39" s="1"/>
  <c r="L43" i="38"/>
  <c r="L10" i="38"/>
  <c r="K57" i="38"/>
  <c r="R74" i="38"/>
  <c r="Q91" i="38"/>
  <c r="R41" i="38"/>
  <c r="S59" i="38"/>
  <c r="K100" i="33"/>
  <c r="Q39" i="33"/>
  <c r="R38" i="33"/>
  <c r="W113" i="2"/>
  <c r="E113" i="2" s="1"/>
  <c r="D129" i="2" s="1"/>
  <c r="F129" i="2" s="1"/>
  <c r="K106" i="2"/>
  <c r="AE102" i="2"/>
  <c r="AE114" i="2" s="1"/>
  <c r="O41" i="9"/>
  <c r="AE108" i="16"/>
  <c r="W104" i="16"/>
  <c r="E15" i="9"/>
  <c r="K43" i="38"/>
  <c r="K59" i="38"/>
  <c r="R90" i="38"/>
  <c r="Q74" i="38"/>
  <c r="S76" i="38"/>
  <c r="J120" i="48"/>
  <c r="K102" i="33"/>
  <c r="K71" i="33"/>
  <c r="Q101" i="33"/>
  <c r="R98" i="33"/>
  <c r="AK100" i="2"/>
  <c r="AH55" i="10"/>
  <c r="H100" i="2"/>
  <c r="AC100" i="2"/>
  <c r="AC101" i="2" s="1"/>
  <c r="AC102" i="2" s="1"/>
  <c r="AC114" i="2" s="1"/>
  <c r="Q47" i="17"/>
  <c r="Q56" i="17"/>
  <c r="P32" i="9"/>
  <c r="E18" i="9"/>
  <c r="V79" i="2"/>
  <c r="V101" i="2" s="1"/>
  <c r="AJ104" i="11"/>
  <c r="AT104" i="11"/>
  <c r="R71" i="17"/>
  <c r="I34" i="9"/>
  <c r="R45" i="9"/>
  <c r="O16" i="9"/>
  <c r="O28" i="9" s="1"/>
  <c r="O38" i="9"/>
  <c r="L72" i="38"/>
  <c r="K108" i="38"/>
  <c r="Q73" i="38"/>
  <c r="R42" i="38"/>
  <c r="S41" i="38"/>
  <c r="L119" i="48"/>
  <c r="K57" i="33"/>
  <c r="Q40" i="33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K88" i="38"/>
  <c r="K89" i="38"/>
  <c r="R57" i="38"/>
  <c r="Q105" i="38"/>
  <c r="R89" i="38"/>
  <c r="S90" i="38"/>
  <c r="K55" i="33"/>
  <c r="Q69" i="33"/>
  <c r="Q100" i="33"/>
  <c r="R87" i="33"/>
  <c r="R85" i="33"/>
  <c r="R71" i="33"/>
  <c r="R42" i="33"/>
  <c r="R102" i="33"/>
  <c r="R72" i="33"/>
  <c r="R69" i="33"/>
  <c r="R12" i="33"/>
  <c r="R40" i="33"/>
  <c r="R86" i="33"/>
  <c r="R56" i="33"/>
  <c r="R57" i="33"/>
  <c r="R84" i="33"/>
  <c r="R101" i="33"/>
  <c r="R70" i="33"/>
  <c r="R10" i="33"/>
  <c r="R55" i="33"/>
  <c r="R100" i="33"/>
  <c r="R39" i="33"/>
  <c r="R99" i="33"/>
  <c r="R41" i="33"/>
  <c r="R26" i="33" s="1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V102" i="2"/>
  <c r="V114" i="2" s="1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K44" i="38"/>
  <c r="Q90" i="38"/>
  <c r="R72" i="38"/>
  <c r="Q34" i="35"/>
  <c r="M34" i="35"/>
  <c r="C170" i="11"/>
  <c r="L98" i="33"/>
  <c r="L83" i="33"/>
  <c r="L68" i="33"/>
  <c r="L53" i="33"/>
  <c r="L1" i="33"/>
  <c r="L8" i="33"/>
  <c r="L38" i="33"/>
  <c r="M5" i="33"/>
  <c r="K69" i="33"/>
  <c r="Q99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K58" i="38"/>
  <c r="R43" i="38"/>
  <c r="S42" i="38"/>
  <c r="K124" i="48"/>
  <c r="C120" i="48"/>
  <c r="K86" i="33"/>
  <c r="Q55" i="33"/>
  <c r="Q85" i="33"/>
  <c r="R83" i="33"/>
  <c r="L82" i="2"/>
  <c r="L74" i="2"/>
  <c r="L59" i="2"/>
  <c r="L91" i="2"/>
  <c r="L87" i="2"/>
  <c r="L69" i="2"/>
  <c r="L112" i="2"/>
  <c r="L89" i="2"/>
  <c r="L61" i="2"/>
  <c r="L104" i="2"/>
  <c r="L67" i="2"/>
  <c r="L27" i="2"/>
  <c r="L46" i="2"/>
  <c r="L18" i="2"/>
  <c r="L117" i="2"/>
  <c r="L31" i="2"/>
  <c r="L88" i="2"/>
  <c r="L72" i="2"/>
  <c r="L23" i="2"/>
  <c r="L34" i="2"/>
  <c r="L26" i="2"/>
  <c r="L16" i="2"/>
  <c r="L64" i="2"/>
  <c r="L47" i="2"/>
  <c r="L21" i="2"/>
  <c r="L41" i="2"/>
  <c r="L8" i="2"/>
  <c r="L63" i="2"/>
  <c r="L20" i="2"/>
  <c r="L13" i="2"/>
  <c r="L106" i="2"/>
  <c r="L15" i="2"/>
  <c r="L95" i="2"/>
  <c r="F55" i="2"/>
  <c r="F106" i="2"/>
  <c r="D139" i="2" s="1"/>
  <c r="F139" i="2" s="1"/>
  <c r="F98" i="2"/>
  <c r="F80" i="2"/>
  <c r="F57" i="2"/>
  <c r="F86" i="2"/>
  <c r="F66" i="2"/>
  <c r="F78" i="2"/>
  <c r="F73" i="2"/>
  <c r="F117" i="2"/>
  <c r="F105" i="2"/>
  <c r="F77" i="2"/>
  <c r="F71" i="2"/>
  <c r="F58" i="2"/>
  <c r="F52" i="2"/>
  <c r="F13" i="2"/>
  <c r="F24" i="2"/>
  <c r="F18" i="2"/>
  <c r="F9" i="2"/>
  <c r="F84" i="2"/>
  <c r="F38" i="2"/>
  <c r="F72" i="2"/>
  <c r="F100" i="2"/>
  <c r="F39" i="2"/>
  <c r="F34" i="2"/>
  <c r="F28" i="2"/>
  <c r="F14" i="2"/>
  <c r="F37" i="2"/>
  <c r="F64" i="2"/>
  <c r="F95" i="2"/>
  <c r="F59" i="2"/>
  <c r="K7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Q42" i="38"/>
  <c r="Q26" i="38" s="1"/>
  <c r="J88" i="39" s="1"/>
  <c r="G6" i="17"/>
  <c r="AI5" i="11"/>
  <c r="R73" i="38"/>
  <c r="S43" i="38"/>
  <c r="S108" i="38"/>
  <c r="K119" i="48"/>
  <c r="T28" i="35"/>
  <c r="K72" i="33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G86" i="17"/>
  <c r="G23" i="17" s="1"/>
  <c r="E9" i="9"/>
  <c r="K9" i="18"/>
  <c r="K9" i="8"/>
  <c r="M29" i="9"/>
  <c r="G16" i="9"/>
  <c r="H85" i="17" s="1"/>
  <c r="K107" i="38"/>
  <c r="Q89" i="38"/>
  <c r="R40" i="38"/>
  <c r="R75" i="38"/>
  <c r="S73" i="38"/>
  <c r="S89" i="38"/>
  <c r="Q72" i="33"/>
  <c r="Q87" i="33"/>
  <c r="K28" i="2"/>
  <c r="N48" i="2"/>
  <c r="U47" i="2"/>
  <c r="K47" i="2" s="1"/>
  <c r="AG101" i="2"/>
  <c r="AG102" i="2" s="1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56" i="38"/>
  <c r="N104" i="38"/>
  <c r="N1" i="38"/>
  <c r="N8" i="38"/>
  <c r="O5" i="38"/>
  <c r="R104" i="38"/>
  <c r="R108" i="38"/>
  <c r="S91" i="38"/>
  <c r="J98" i="33"/>
  <c r="J83" i="33"/>
  <c r="J38" i="33"/>
  <c r="J68" i="33"/>
  <c r="J53" i="33"/>
  <c r="J104" i="38"/>
  <c r="J88" i="38"/>
  <c r="J72" i="38"/>
  <c r="J56" i="38"/>
  <c r="J40" i="38"/>
  <c r="K56" i="33"/>
  <c r="Q41" i="33"/>
  <c r="K72" i="38"/>
  <c r="K104" i="38"/>
  <c r="K40" i="38"/>
  <c r="S5" i="46"/>
  <c r="R67" i="46"/>
  <c r="R1" i="46"/>
  <c r="R97" i="46" s="1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R82" i="46" s="1"/>
  <c r="E53" i="45"/>
  <c r="D47" i="45"/>
  <c r="D32" i="45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K73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74" i="11"/>
  <c r="E15" i="17"/>
  <c r="K26" i="18"/>
  <c r="K28" i="8"/>
  <c r="K60" i="38"/>
  <c r="K76" i="38"/>
  <c r="Q43" i="38"/>
  <c r="Q59" i="38"/>
  <c r="R59" i="38"/>
  <c r="R60" i="38"/>
  <c r="S44" i="38"/>
  <c r="S92" i="38"/>
  <c r="D120" i="48"/>
  <c r="K113" i="46"/>
  <c r="L5" i="46"/>
  <c r="K1" i="46"/>
  <c r="K83" i="46" s="1"/>
  <c r="K53" i="33"/>
  <c r="K41" i="33"/>
  <c r="Q86" i="33"/>
  <c r="H112" i="2"/>
  <c r="AP101" i="2"/>
  <c r="AP102" i="2" s="1"/>
  <c r="AP114" i="2" s="1"/>
  <c r="X113" i="2"/>
  <c r="X114" i="2" s="1"/>
  <c r="Z71" i="11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K92" i="38"/>
  <c r="Q44" i="38"/>
  <c r="Q41" i="38"/>
  <c r="Q25" i="38" s="1"/>
  <c r="J87" i="39" s="1"/>
  <c r="R76" i="38"/>
  <c r="R105" i="38"/>
  <c r="S75" i="38"/>
  <c r="S58" i="38"/>
  <c r="T98" i="33"/>
  <c r="T6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56" i="38"/>
  <c r="T88" i="38"/>
  <c r="T8" i="38"/>
  <c r="T72" i="38"/>
  <c r="U5" i="38"/>
  <c r="T40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50" i="17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N82" i="17"/>
  <c r="AN104" i="11"/>
  <c r="M56" i="17"/>
  <c r="M47" i="17"/>
  <c r="L38" i="9"/>
  <c r="AF68" i="11"/>
  <c r="E13" i="9"/>
  <c r="K13" i="8"/>
  <c r="K13" i="18"/>
  <c r="R42" i="9"/>
  <c r="K41" i="38"/>
  <c r="K25" i="38" s="1"/>
  <c r="D87" i="39" s="1"/>
  <c r="K105" i="38"/>
  <c r="Q92" i="38"/>
  <c r="S107" i="38"/>
  <c r="Q53" i="17" l="1"/>
  <c r="J76" i="17"/>
  <c r="AH68" i="11"/>
  <c r="G34" i="9"/>
  <c r="N25" i="17"/>
  <c r="R68" i="1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J53" i="8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R69" i="11"/>
  <c r="R74" i="11"/>
  <c r="R78" i="11" s="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K23" i="33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S125" i="46"/>
  <c r="S126" i="46"/>
  <c r="S113" i="46"/>
  <c r="S67" i="46"/>
  <c r="T5" i="46"/>
  <c r="S22" i="46"/>
  <c r="S1" i="46"/>
  <c r="S38" i="46" s="1"/>
  <c r="S53" i="46"/>
  <c r="S9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25" i="33" s="1"/>
  <c r="L39" i="33"/>
  <c r="L24" i="33" s="1"/>
  <c r="K116" i="48"/>
  <c r="K115" i="37"/>
  <c r="K27" i="38"/>
  <c r="D89" i="39" s="1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26" i="38" s="1"/>
  <c r="M88" i="39" s="1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27" i="38" s="1"/>
  <c r="M89" i="39" s="1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J58" i="8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D159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K24" i="33" s="1"/>
  <c r="R32" i="9"/>
  <c r="E48" i="2"/>
  <c r="D124" i="2" s="1"/>
  <c r="F124" i="2" s="1"/>
  <c r="AO102" i="2"/>
  <c r="AO114" i="2" s="1"/>
  <c r="I50" i="17"/>
  <c r="L98" i="46"/>
  <c r="L97" i="46"/>
  <c r="L113" i="46"/>
  <c r="L53" i="46"/>
  <c r="L125" i="46"/>
  <c r="L23" i="46"/>
  <c r="M5" i="46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48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25" i="33" s="1"/>
  <c r="T41" i="33"/>
  <c r="T69" i="33"/>
  <c r="T11" i="33"/>
  <c r="T54" i="33"/>
  <c r="T9" i="33"/>
  <c r="T84" i="33"/>
  <c r="AL48" i="2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AT79" i="11"/>
  <c r="M58" i="8" l="1"/>
  <c r="N58" i="8"/>
  <c r="M53" i="8"/>
  <c r="N53" i="8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4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N120" i="48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N91" i="11"/>
  <c r="M91" i="11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T22" i="46"/>
  <c r="T8" i="46"/>
  <c r="T37" i="46"/>
  <c r="T1" i="46"/>
  <c r="T112" i="46" s="1"/>
  <c r="T52" i="46"/>
  <c r="T38" i="46"/>
  <c r="T9" i="46"/>
  <c r="T23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E56" i="38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N89" i="11"/>
  <c r="M8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N127" i="48"/>
  <c r="M119" i="48"/>
  <c r="AI79" i="11"/>
  <c r="M97" i="46"/>
  <c r="M82" i="46"/>
  <c r="M23" i="46"/>
  <c r="M52" i="46"/>
  <c r="M112" i="46"/>
  <c r="N5" i="46"/>
  <c r="M22" i="46"/>
  <c r="M38" i="46"/>
  <c r="M8" i="46"/>
  <c r="M37" i="46"/>
  <c r="M113" i="46"/>
  <c r="M53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26" i="33" s="1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N66" i="8" l="1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97" i="46"/>
  <c r="N125" i="46"/>
  <c r="N23" i="46"/>
  <c r="N98" i="46"/>
  <c r="N112" i="46"/>
  <c r="N38" i="46"/>
  <c r="C38" i="46" s="1"/>
  <c r="N68" i="46"/>
  <c r="N22" i="46"/>
  <c r="N8" i="46"/>
  <c r="N82" i="46"/>
  <c r="N67" i="46"/>
  <c r="N1" i="46"/>
  <c r="N52" i="46" s="1"/>
  <c r="N37" i="46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N115" i="37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F11" i="19"/>
  <c r="H97" i="39"/>
  <c r="O28" i="38"/>
  <c r="M24" i="33"/>
  <c r="G120" i="48"/>
  <c r="O127" i="48"/>
  <c r="N86" i="39"/>
  <c r="N92" i="39" s="1"/>
  <c r="O96" i="39"/>
  <c r="V24" i="38"/>
  <c r="C23" i="46"/>
  <c r="C22" i="46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C82" i="46"/>
  <c r="G122" i="37"/>
  <c r="N23" i="33"/>
  <c r="E72" i="38"/>
  <c r="E11" i="19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H12" i="51" l="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I127" i="48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C67" i="46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W82" i="11"/>
  <c r="AD82" i="11"/>
  <c r="AD84" i="11" s="1"/>
  <c r="AD85" i="11" s="1"/>
  <c r="U82" i="11"/>
  <c r="U84" i="11" s="1"/>
  <c r="U85" i="11" s="1"/>
  <c r="AS82" i="11"/>
  <c r="AS84" i="11" s="1"/>
  <c r="AS85" i="11" s="1"/>
  <c r="AJ82" i="11"/>
  <c r="AJ84" i="11" s="1"/>
  <c r="AJ85" i="11" s="1"/>
  <c r="AC82" i="11"/>
  <c r="AC84" i="11" s="1"/>
  <c r="AC85" i="11" s="1"/>
  <c r="AQ82" i="11"/>
  <c r="AQ84" i="11" s="1"/>
  <c r="AQ85" i="11" s="1"/>
  <c r="Z82" i="11"/>
  <c r="Z84" i="11" s="1"/>
  <c r="Z85" i="11" s="1"/>
  <c r="P82" i="11"/>
  <c r="AO82" i="11"/>
  <c r="AO84" i="11" s="1"/>
  <c r="AO85" i="11" s="1"/>
  <c r="AM82" i="11"/>
  <c r="AM84" i="11" s="1"/>
  <c r="AM85" i="11" s="1"/>
  <c r="Y82" i="11"/>
  <c r="Y84" i="11" s="1"/>
  <c r="Y85" i="11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C37" i="46"/>
  <c r="V25" i="38"/>
  <c r="U82" i="46"/>
  <c r="I97" i="39"/>
  <c r="P28" i="38"/>
  <c r="E44" i="38"/>
  <c r="N26" i="33"/>
  <c r="N9" i="46"/>
  <c r="N126" i="46"/>
  <c r="C181" i="11"/>
  <c r="C183" i="11" s="1"/>
  <c r="C185" i="11" s="1"/>
  <c r="K101" i="11" s="1"/>
  <c r="E10" i="9"/>
  <c r="K10" i="8"/>
  <c r="K10" i="18"/>
  <c r="K15" i="11"/>
  <c r="P10" i="35"/>
  <c r="Q10" i="35"/>
  <c r="K10" i="35"/>
  <c r="P98" i="33"/>
  <c r="E98" i="33" s="1"/>
  <c r="P83" i="33"/>
  <c r="P8" i="33"/>
  <c r="P68" i="33"/>
  <c r="P38" i="33"/>
  <c r="P53" i="33"/>
  <c r="P1" i="33"/>
  <c r="U68" i="46"/>
  <c r="O113" i="48"/>
  <c r="O112" i="37"/>
  <c r="O118" i="37" s="1"/>
  <c r="E8" i="33"/>
  <c r="C68" i="46"/>
  <c r="U83" i="46"/>
  <c r="P100" i="39"/>
  <c r="V25" i="33"/>
  <c r="E12" i="38"/>
  <c r="F119" i="37"/>
  <c r="N83" i="46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26" i="33" s="1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C83" i="46"/>
  <c r="V112" i="46"/>
  <c r="V125" i="46"/>
  <c r="V126" i="46"/>
  <c r="V113" i="46"/>
  <c r="V98" i="46"/>
  <c r="V68" i="46"/>
  <c r="V22" i="46"/>
  <c r="V83" i="46"/>
  <c r="V67" i="46"/>
  <c r="V37" i="46"/>
  <c r="V82" i="46"/>
  <c r="V1" i="46"/>
  <c r="V97" i="46"/>
  <c r="V52" i="46"/>
  <c r="V38" i="46"/>
  <c r="V53" i="46"/>
  <c r="V9" i="46"/>
  <c r="V23" i="46"/>
  <c r="W5" i="46"/>
  <c r="V8" i="46"/>
  <c r="P126" i="37"/>
  <c r="E92" i="38"/>
  <c r="K65" i="8" l="1"/>
  <c r="K70" i="8" s="1"/>
  <c r="N70" i="8" s="1"/>
  <c r="K104" i="11"/>
  <c r="M65" i="8"/>
  <c r="N65" i="8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Q128" i="48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E102" i="33" s="1"/>
  <c r="P42" i="33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E87" i="33" s="1"/>
  <c r="P40" i="33"/>
  <c r="P25" i="33" s="1"/>
  <c r="P39" i="33"/>
  <c r="P24" i="33" s="1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P116" i="48"/>
  <c r="P115" i="37"/>
  <c r="O25" i="33"/>
  <c r="I122" i="37"/>
  <c r="P23" i="33"/>
  <c r="E38" i="33"/>
  <c r="P113" i="48"/>
  <c r="P112" i="37"/>
  <c r="P118" i="37" s="1"/>
  <c r="H123" i="37"/>
  <c r="O27" i="33"/>
  <c r="E42" i="33"/>
  <c r="C113" i="46"/>
  <c r="N101" i="11"/>
  <c r="M101" i="11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Q124" i="48"/>
  <c r="I120" i="48"/>
  <c r="G119" i="37"/>
  <c r="E23" i="33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E57" i="33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26" i="46"/>
  <c r="W113" i="46"/>
  <c r="W125" i="46"/>
  <c r="W112" i="46"/>
  <c r="W83" i="46"/>
  <c r="W67" i="46"/>
  <c r="W37" i="46"/>
  <c r="W53" i="46"/>
  <c r="W97" i="46"/>
  <c r="W1" i="46"/>
  <c r="W22" i="46" s="1"/>
  <c r="W82" i="46"/>
  <c r="W52" i="46"/>
  <c r="W38" i="46"/>
  <c r="W9" i="46"/>
  <c r="W68" i="46"/>
  <c r="W23" i="46"/>
  <c r="W98" i="46"/>
  <c r="W8" i="46"/>
  <c r="X5" i="46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25" i="33"/>
  <c r="B15" i="51" l="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R124" i="48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24" i="33" s="1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X23" i="46"/>
  <c r="Y5" i="46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E16" i="51" l="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X67" i="46"/>
  <c r="S100" i="39"/>
  <c r="R97" i="39"/>
  <c r="Y28" i="38"/>
  <c r="Q88" i="39"/>
  <c r="X126" i="46"/>
  <c r="Y26" i="38"/>
  <c r="Q115" i="48"/>
  <c r="Q114" i="37"/>
  <c r="D18" i="51" l="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26" i="33" s="1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Z67" i="46"/>
  <c r="Z37" i="46"/>
  <c r="Z53" i="46"/>
  <c r="AA5" i="46"/>
  <c r="Z1" i="46"/>
  <c r="Z82" i="46" s="1"/>
  <c r="Y125" i="46"/>
  <c r="Y68" i="46"/>
  <c r="Y97" i="46"/>
  <c r="R115" i="48"/>
  <c r="R114" i="37"/>
  <c r="R93" i="39"/>
  <c r="Y9" i="46"/>
  <c r="D19" i="51" l="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27" i="38" s="1"/>
  <c r="U89" i="39" s="1"/>
  <c r="AB108" i="38"/>
  <c r="AA112" i="46"/>
  <c r="AA98" i="46"/>
  <c r="AA83" i="46"/>
  <c r="AA68" i="46"/>
  <c r="AA67" i="46"/>
  <c r="AA37" i="46"/>
  <c r="AA125" i="46"/>
  <c r="AA97" i="46"/>
  <c r="AA52" i="46"/>
  <c r="AA82" i="46"/>
  <c r="AA9" i="46"/>
  <c r="AA23" i="46"/>
  <c r="AB5" i="46"/>
  <c r="AA1" i="46"/>
  <c r="AA126" i="46" s="1"/>
  <c r="AA8" i="46"/>
  <c r="AA38" i="46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J18" i="51" l="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V124" i="48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V127" i="4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27" i="38" s="1"/>
  <c r="V89" i="39" s="1"/>
  <c r="AC107" i="38"/>
  <c r="AC44" i="38"/>
  <c r="AC90" i="38"/>
  <c r="AC41" i="38"/>
  <c r="AC25" i="38" s="1"/>
  <c r="V87" i="39" s="1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25" i="33" s="1"/>
  <c r="AC85" i="33"/>
  <c r="AC70" i="33"/>
  <c r="AC39" i="33"/>
  <c r="AC11" i="33"/>
  <c r="AC71" i="33"/>
  <c r="AC56" i="33"/>
  <c r="AC41" i="33"/>
  <c r="AC26" i="33" s="1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125" i="46"/>
  <c r="AB97" i="46"/>
  <c r="AB82" i="46"/>
  <c r="AB83" i="46"/>
  <c r="AB53" i="46"/>
  <c r="AB68" i="46"/>
  <c r="AB23" i="46"/>
  <c r="AB8" i="46"/>
  <c r="D8" i="46" s="1"/>
  <c r="AB38" i="46"/>
  <c r="AB1" i="46"/>
  <c r="AB113" i="46" s="1"/>
  <c r="C82" i="11" l="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F97" i="46"/>
  <c r="D97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97" i="33" s="1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67" i="33" s="1"/>
  <c r="AD40" i="33"/>
  <c r="AD39" i="33"/>
  <c r="AD54" i="33"/>
  <c r="AD42" i="33"/>
  <c r="AD37" i="33" s="1"/>
  <c r="AD86" i="33"/>
  <c r="AD12" i="33"/>
  <c r="AD57" i="33"/>
  <c r="AD52" i="33" s="1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D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F41" i="38"/>
  <c r="U119" i="37"/>
  <c r="F83" i="46"/>
  <c r="D83" i="46"/>
  <c r="AB9" i="46"/>
  <c r="AB7" i="46" s="1"/>
  <c r="AB37" i="46"/>
  <c r="H104" i="38"/>
  <c r="F104" i="38"/>
  <c r="U115" i="48"/>
  <c r="U114" i="37"/>
  <c r="V123" i="48"/>
  <c r="AD7" i="38"/>
  <c r="H8" i="38"/>
  <c r="F8" i="38"/>
  <c r="AB126" i="46"/>
  <c r="AB124" i="46" s="1"/>
  <c r="AD106" i="38"/>
  <c r="AD89" i="38"/>
  <c r="AD75" i="38"/>
  <c r="AD73" i="38"/>
  <c r="AD44" i="38"/>
  <c r="F44" i="38" s="1"/>
  <c r="AD42" i="38"/>
  <c r="AD107" i="38"/>
  <c r="AD90" i="38"/>
  <c r="AD91" i="38"/>
  <c r="AD60" i="38"/>
  <c r="AD105" i="38"/>
  <c r="AD59" i="38"/>
  <c r="AD76" i="38"/>
  <c r="AD71" i="38" s="1"/>
  <c r="AD92" i="38"/>
  <c r="F92" i="38" s="1"/>
  <c r="AD74" i="38"/>
  <c r="AD58" i="38"/>
  <c r="AD57" i="38"/>
  <c r="AD43" i="38"/>
  <c r="AD11" i="38"/>
  <c r="AD108" i="38"/>
  <c r="AD103" i="38" s="1"/>
  <c r="AD41" i="38"/>
  <c r="AD9" i="38"/>
  <c r="AD10" i="38"/>
  <c r="AD12" i="38"/>
  <c r="AD7" i="33"/>
  <c r="AD1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G56" i="8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F57" i="8" s="1"/>
  <c r="I82" i="11"/>
  <c r="I57" i="8" s="1"/>
  <c r="J82" i="11"/>
  <c r="F68" i="33"/>
  <c r="H68" i="33"/>
  <c r="V101" i="39"/>
  <c r="AD82" i="33"/>
  <c r="AD92" i="33" s="1"/>
  <c r="H83" i="33"/>
  <c r="F83" i="33"/>
  <c r="G57" i="8" l="1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C58" i="33"/>
  <c r="AC52" i="33" s="1"/>
  <c r="AD60" i="33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0" i="38" s="1"/>
  <c r="AD82" i="38"/>
  <c r="AD111" i="38"/>
  <c r="AD112" i="38" s="1"/>
  <c r="AC109" i="38"/>
  <c r="AC103" i="38" s="1"/>
  <c r="AD114" i="38"/>
  <c r="AD45" i="33"/>
  <c r="AC43" i="33"/>
  <c r="AD47" i="33"/>
  <c r="AD105" i="33"/>
  <c r="AC103" i="33"/>
  <c r="AC97" i="33" s="1"/>
  <c r="AD107" i="33"/>
  <c r="AD75" i="33"/>
  <c r="AC73" i="33"/>
  <c r="AC67" i="33" s="1"/>
  <c r="AD77" i="33"/>
  <c r="F67" i="33"/>
  <c r="F24" i="18"/>
  <c r="F26" i="8"/>
  <c r="D66" i="11"/>
  <c r="D90" i="1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4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H71" i="38"/>
  <c r="H79" i="38" s="1"/>
  <c r="H80" i="38" s="1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C13" i="33"/>
  <c r="AC7" i="33" s="1"/>
  <c r="AD15" i="33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F71" i="38" s="1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7" i="46"/>
  <c r="F12" i="46" s="1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6" i="38" s="1"/>
  <c r="G90" i="1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D13" i="9"/>
  <c r="J13" i="18"/>
  <c r="J13" i="8"/>
  <c r="N12" i="11"/>
  <c r="M12" i="11"/>
  <c r="D21" i="9"/>
  <c r="N20" i="11"/>
  <c r="M20" i="11"/>
  <c r="H77" i="33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66" i="11"/>
  <c r="J36" i="18"/>
  <c r="J38" i="8"/>
  <c r="D63" i="17" s="1"/>
  <c r="C35" i="8"/>
  <c r="C33" i="18"/>
  <c r="F8" i="35"/>
  <c r="C21" i="18"/>
  <c r="C23" i="8"/>
  <c r="F66" i="38"/>
  <c r="F55" i="38"/>
  <c r="W113" i="48"/>
  <c r="W112" i="37"/>
  <c r="W118" i="37" s="1"/>
  <c r="H23" i="33"/>
  <c r="F23" i="33"/>
  <c r="H108" i="38"/>
  <c r="F108" i="38"/>
  <c r="F103" i="38" s="1"/>
  <c r="H73" i="38"/>
  <c r="F73" i="38"/>
  <c r="D124" i="46"/>
  <c r="H56" i="33"/>
  <c r="F56" i="33"/>
  <c r="AB36" i="46"/>
  <c r="AB44" i="46" s="1"/>
  <c r="F37" i="46"/>
  <c r="D37" i="46"/>
  <c r="F124" i="46"/>
  <c r="F129" i="46" s="1"/>
  <c r="H99" i="33"/>
  <c r="F99" i="33"/>
  <c r="W123" i="48"/>
  <c r="AB29" i="46"/>
  <c r="AB21" i="46"/>
  <c r="F22" i="46"/>
  <c r="D22" i="46"/>
  <c r="H55" i="33"/>
  <c r="F55" i="33"/>
  <c r="H10" i="33"/>
  <c r="F10" i="33"/>
  <c r="H87" i="33"/>
  <c r="H82" i="33" s="1"/>
  <c r="F87" i="33"/>
  <c r="W127" i="37"/>
  <c r="H57" i="33"/>
  <c r="F57" i="33"/>
  <c r="H9" i="33"/>
  <c r="F9" i="33"/>
  <c r="F39" i="38"/>
  <c r="F50" i="38" s="1"/>
  <c r="AB132" i="46"/>
  <c r="F126" i="46"/>
  <c r="D126" i="46"/>
  <c r="F90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H7" i="33" s="1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AD22" i="33" s="1"/>
  <c r="H42" i="33"/>
  <c r="F42" i="33"/>
  <c r="F37" i="33" s="1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H97" i="33" s="1"/>
  <c r="F102" i="33"/>
  <c r="AB105" i="46"/>
  <c r="F98" i="46"/>
  <c r="D98" i="46"/>
  <c r="J69" i="8" l="1"/>
  <c r="J104" i="11"/>
  <c r="C69" i="8"/>
  <c r="C104" i="11"/>
  <c r="D69" i="8"/>
  <c r="D104" i="11"/>
  <c r="G69" i="8"/>
  <c r="G104" i="11"/>
  <c r="D70" i="8"/>
  <c r="I69" i="8"/>
  <c r="I70" i="8" s="1"/>
  <c r="I104" i="11"/>
  <c r="C70" i="8"/>
  <c r="G70" i="8"/>
  <c r="J70" i="8"/>
  <c r="F69" i="8"/>
  <c r="F70" i="8" s="1"/>
  <c r="F104" i="11"/>
  <c r="D59" i="8"/>
  <c r="D93" i="11"/>
  <c r="I59" i="8"/>
  <c r="I60" i="8" s="1"/>
  <c r="I93" i="11"/>
  <c r="J59" i="8"/>
  <c r="J93" i="11"/>
  <c r="G59" i="8"/>
  <c r="G60" i="8" s="1"/>
  <c r="G93" i="11"/>
  <c r="C59" i="8"/>
  <c r="C60" i="8" s="1"/>
  <c r="C93" i="11"/>
  <c r="F59" i="8"/>
  <c r="F60" i="8" s="1"/>
  <c r="F93" i="11"/>
  <c r="D60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E77" i="38"/>
  <c r="E71" i="38" s="1"/>
  <c r="F82" i="38"/>
  <c r="H90" i="33"/>
  <c r="H92" i="33"/>
  <c r="F19" i="46"/>
  <c r="H15" i="33"/>
  <c r="H17" i="33"/>
  <c r="E43" i="33"/>
  <c r="E37" i="33" s="1"/>
  <c r="F45" i="33"/>
  <c r="F47" i="33"/>
  <c r="AD30" i="33"/>
  <c r="AD32" i="33"/>
  <c r="H105" i="33"/>
  <c r="H107" i="33"/>
  <c r="E109" i="38"/>
  <c r="E103" i="38" s="1"/>
  <c r="F111" i="38"/>
  <c r="F114" i="38"/>
  <c r="E61" i="38"/>
  <c r="E55" i="38" s="1"/>
  <c r="F63" i="38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C15" i="33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27" i="46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H23" i="38"/>
  <c r="H31" i="38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F30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6" i="38"/>
  <c r="AB77" i="38"/>
  <c r="AB71" i="38" s="1"/>
  <c r="AC79" i="38"/>
  <c r="AC80" i="38" s="1"/>
  <c r="AC82" i="38"/>
  <c r="E45" i="38"/>
  <c r="E39" i="38" s="1"/>
  <c r="F47" i="38"/>
  <c r="F48" i="38" s="1"/>
  <c r="AB26" i="46"/>
  <c r="AB30" i="46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F28" i="38"/>
  <c r="AB74" i="46"/>
  <c r="N49" i="11"/>
  <c r="M49" i="11"/>
  <c r="K39" i="8"/>
  <c r="K37" i="18"/>
  <c r="F59" i="46"/>
  <c r="F51" i="46"/>
  <c r="F56" i="46" s="1"/>
  <c r="F60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9" i="46"/>
  <c r="D51" i="46"/>
  <c r="D40" i="9"/>
  <c r="E40" i="9"/>
  <c r="J22" i="35"/>
  <c r="M19" i="35"/>
  <c r="N19" i="35" s="1"/>
  <c r="I22" i="35"/>
  <c r="I30" i="35" s="1"/>
  <c r="AD32" i="38"/>
  <c r="F7" i="33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F40" i="35" s="1"/>
  <c r="AA54" i="46"/>
  <c r="AA51" i="46" s="1"/>
  <c r="AB56" i="46"/>
  <c r="AB60" i="46" s="1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H16" i="38"/>
  <c r="D38" i="17"/>
  <c r="E38" i="17"/>
  <c r="D44" i="9"/>
  <c r="E44" i="9"/>
  <c r="N27" i="18"/>
  <c r="M27" i="18"/>
  <c r="F52" i="33"/>
  <c r="AB59" i="46"/>
  <c r="J30" i="8"/>
  <c r="N21" i="8"/>
  <c r="M21" i="8"/>
  <c r="AC105" i="33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C16" i="38" s="1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C96" i="38" s="1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F45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B58" i="33"/>
  <c r="AB52" i="33" s="1"/>
  <c r="AC62" i="33"/>
  <c r="M9" i="8"/>
  <c r="N9" i="8"/>
  <c r="H96" i="3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W119" i="37"/>
  <c r="H27" i="33"/>
  <c r="F27" i="33"/>
  <c r="F131" i="46"/>
  <c r="AD47" i="38"/>
  <c r="AD48" i="38" s="1"/>
  <c r="AC45" i="38"/>
  <c r="AD50" i="38"/>
  <c r="AA39" i="46"/>
  <c r="AA36" i="46" s="1"/>
  <c r="AB41" i="46"/>
  <c r="AB45" i="46" s="1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2" i="38" s="1"/>
  <c r="AC114" i="38"/>
  <c r="AA129" i="46"/>
  <c r="AA132" i="46" s="1"/>
  <c r="Z127" i="46"/>
  <c r="Z124" i="46" s="1"/>
  <c r="AA131" i="46"/>
  <c r="M70" i="8" l="1"/>
  <c r="G68" i="11"/>
  <c r="J60" i="8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D45" i="46" s="1"/>
  <c r="C39" i="46"/>
  <c r="C36" i="46" s="1"/>
  <c r="AB15" i="38"/>
  <c r="AA13" i="38"/>
  <c r="AA7" i="38" s="1"/>
  <c r="AB18" i="38"/>
  <c r="G74" i="11"/>
  <c r="G78" i="11" s="1"/>
  <c r="G71" i="11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4" i="38"/>
  <c r="E103" i="33"/>
  <c r="E97" i="33" s="1"/>
  <c r="F105" i="33"/>
  <c r="F107" i="33"/>
  <c r="D26" i="17"/>
  <c r="C31" i="9"/>
  <c r="E47" i="38"/>
  <c r="E50" i="38"/>
  <c r="AA71" i="46"/>
  <c r="AA75" i="46" s="1"/>
  <c r="Z69" i="46"/>
  <c r="Z66" i="46" s="1"/>
  <c r="AA74" i="46"/>
  <c r="AB72" i="46"/>
  <c r="J37" i="35"/>
  <c r="C30" i="9"/>
  <c r="AB42" i="46"/>
  <c r="D81" i="17"/>
  <c r="AA116" i="46"/>
  <c r="AA120" i="46" s="1"/>
  <c r="Z114" i="46"/>
  <c r="Z111" i="46" s="1"/>
  <c r="AA119" i="46"/>
  <c r="H60" i="33"/>
  <c r="H62" i="33"/>
  <c r="J68" i="11"/>
  <c r="J16" i="8"/>
  <c r="J16" i="18"/>
  <c r="D116" i="46"/>
  <c r="D120" i="46" s="1"/>
  <c r="C114" i="46"/>
  <c r="C111" i="46" s="1"/>
  <c r="D19" i="46"/>
  <c r="F15" i="33"/>
  <c r="F16" i="38" s="1"/>
  <c r="E13" i="33"/>
  <c r="E7" i="33" s="1"/>
  <c r="F17" i="33"/>
  <c r="D119" i="46"/>
  <c r="D12" i="46"/>
  <c r="D15" i="46" s="1"/>
  <c r="C10" i="46"/>
  <c r="C7" i="46" s="1"/>
  <c r="D14" i="46"/>
  <c r="F74" i="46"/>
  <c r="AB95" i="38"/>
  <c r="AB96" i="38" s="1"/>
  <c r="AA93" i="38"/>
  <c r="AA87" i="38" s="1"/>
  <c r="AB98" i="38"/>
  <c r="J10" i="35"/>
  <c r="M9" i="35"/>
  <c r="N9" i="35" s="1"/>
  <c r="E95" i="38"/>
  <c r="E98" i="38"/>
  <c r="E58" i="33"/>
  <c r="E52" i="33" s="1"/>
  <c r="F60" i="33"/>
  <c r="F62" i="33"/>
  <c r="C85" i="17"/>
  <c r="C35" i="9"/>
  <c r="AB79" i="38"/>
  <c r="AA77" i="38"/>
  <c r="AA71" i="38" s="1"/>
  <c r="AB82" i="38"/>
  <c r="AB57" i="46"/>
  <c r="Z19" i="46"/>
  <c r="AA13" i="33"/>
  <c r="AA7" i="33" s="1"/>
  <c r="AB15" i="33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AA60" i="46" s="1"/>
  <c r="Z54" i="46"/>
  <c r="Z51" i="46" s="1"/>
  <c r="AA59" i="46"/>
  <c r="N37" i="18"/>
  <c r="M37" i="18"/>
  <c r="C34" i="9"/>
  <c r="H34" i="38"/>
  <c r="C15" i="8"/>
  <c r="C49" i="8"/>
  <c r="AB60" i="33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2" i="38" s="1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AA72" i="46" s="1"/>
  <c r="E45" i="33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7" i="33"/>
  <c r="C69" i="11"/>
  <c r="C74" i="11"/>
  <c r="C78" i="11" s="1"/>
  <c r="C71" i="11"/>
  <c r="AB111" i="38"/>
  <c r="AB112" i="38" s="1"/>
  <c r="AA109" i="38"/>
  <c r="AA103" i="38" s="1"/>
  <c r="AB114" i="38"/>
  <c r="F22" i="33"/>
  <c r="D60" i="17"/>
  <c r="E60" i="17"/>
  <c r="AC30" i="33"/>
  <c r="AC32" i="33"/>
  <c r="F90" i="33"/>
  <c r="F96" i="38" s="1"/>
  <c r="E88" i="33"/>
  <c r="E82" i="33" s="1"/>
  <c r="F92" i="33"/>
  <c r="D69" i="11"/>
  <c r="D74" i="11"/>
  <c r="D78" i="11" s="1"/>
  <c r="D71" i="11"/>
  <c r="AB75" i="33"/>
  <c r="AA73" i="33"/>
  <c r="AA67" i="33" s="1"/>
  <c r="AB77" i="33"/>
  <c r="AA61" i="38"/>
  <c r="AA55" i="38" s="1"/>
  <c r="AB63" i="38"/>
  <c r="AB66" i="38"/>
  <c r="F15" i="8"/>
  <c r="F49" i="8"/>
  <c r="C69" i="46"/>
  <c r="C66" i="46" s="1"/>
  <c r="D71" i="46"/>
  <c r="D75" i="46" s="1"/>
  <c r="D82" i="17"/>
  <c r="E15" i="38"/>
  <c r="D13" i="38"/>
  <c r="D7" i="38" s="1"/>
  <c r="E18" i="38"/>
  <c r="AC45" i="33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2" i="46" s="1"/>
  <c r="F109" i="46"/>
  <c r="F117" i="46" s="1"/>
  <c r="F34" i="46"/>
  <c r="F42" i="46" s="1"/>
  <c r="F64" i="46"/>
  <c r="F72" i="46" s="1"/>
  <c r="F27" i="46"/>
  <c r="F79" i="46"/>
  <c r="F87" i="46" s="1"/>
  <c r="F49" i="46"/>
  <c r="F57" i="46" s="1"/>
  <c r="F44" i="46"/>
  <c r="I68" i="11"/>
  <c r="I16" i="8"/>
  <c r="I16" i="18"/>
  <c r="C24" i="46"/>
  <c r="C21" i="46" s="1"/>
  <c r="D26" i="46"/>
  <c r="D30" i="46" s="1"/>
  <c r="M36" i="8"/>
  <c r="F29" i="46"/>
  <c r="F74" i="11"/>
  <c r="F78" i="11" s="1"/>
  <c r="F71" i="11"/>
  <c r="F69" i="11"/>
  <c r="F64" i="38"/>
  <c r="H45" i="33"/>
  <c r="H48" i="38" s="1"/>
  <c r="H47" i="33"/>
  <c r="D29" i="46"/>
  <c r="H63" i="38"/>
  <c r="H64" i="38" s="1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6" i="38"/>
  <c r="N75" i="11"/>
  <c r="M75" i="11"/>
  <c r="E66" i="17"/>
  <c r="N41" i="8"/>
  <c r="M41" i="8"/>
  <c r="E29" i="38"/>
  <c r="E23" i="38" s="1"/>
  <c r="F31" i="38"/>
  <c r="K90" i="1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AA30" i="46" s="1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5" i="46" s="1"/>
  <c r="AA44" i="46"/>
  <c r="H22" i="33"/>
  <c r="E65" i="17"/>
  <c r="M40" i="8"/>
  <c r="N40" i="8"/>
  <c r="G15" i="18"/>
  <c r="G47" i="18"/>
  <c r="G48" i="18" s="1"/>
  <c r="AB105" i="33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0" i="38" s="1"/>
  <c r="E82" i="38"/>
  <c r="AC39" i="38"/>
  <c r="AC29" i="38"/>
  <c r="AC23" i="38" s="1"/>
  <c r="AA88" i="33"/>
  <c r="AA82" i="33" s="1"/>
  <c r="AB90" i="33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D60" i="46" s="1"/>
  <c r="F112" i="38"/>
  <c r="F80" i="38"/>
  <c r="K59" i="8" l="1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8" i="38"/>
  <c r="F30" i="33"/>
  <c r="E28" i="33"/>
  <c r="E22" i="33" s="1"/>
  <c r="F32" i="33"/>
  <c r="AA75" i="33"/>
  <c r="Z73" i="33"/>
  <c r="Z67" i="33" s="1"/>
  <c r="AA77" i="33"/>
  <c r="E35" i="17"/>
  <c r="E24" i="17"/>
  <c r="E17" i="17"/>
  <c r="E40" i="17" s="1"/>
  <c r="AA79" i="38"/>
  <c r="Z77" i="38"/>
  <c r="Z71" i="38" s="1"/>
  <c r="AA82" i="38"/>
  <c r="Z93" i="38"/>
  <c r="Z87" i="38" s="1"/>
  <c r="AA95" i="38"/>
  <c r="AA98" i="38"/>
  <c r="C19" i="46"/>
  <c r="E15" i="33"/>
  <c r="E16" i="38" s="1"/>
  <c r="D13" i="33"/>
  <c r="D7" i="33" s="1"/>
  <c r="E17" i="33"/>
  <c r="C101" i="46"/>
  <c r="C105" i="46" s="1"/>
  <c r="C104" i="46"/>
  <c r="S21" i="35"/>
  <c r="Q22" i="35"/>
  <c r="AB80" i="38"/>
  <c r="E105" i="33"/>
  <c r="Z56" i="46"/>
  <c r="Z60" i="46" s="1"/>
  <c r="Y54" i="46"/>
  <c r="Y51" i="46" s="1"/>
  <c r="Z59" i="46"/>
  <c r="D94" i="46"/>
  <c r="D102" i="46" s="1"/>
  <c r="D27" i="46"/>
  <c r="D34" i="46"/>
  <c r="D42" i="46" s="1"/>
  <c r="D79" i="46"/>
  <c r="D87" i="46" s="1"/>
  <c r="D64" i="46"/>
  <c r="D72" i="46" s="1"/>
  <c r="D109" i="46"/>
  <c r="D117" i="46" s="1"/>
  <c r="D49" i="46"/>
  <c r="D57" i="46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2" i="33"/>
  <c r="E112" i="38"/>
  <c r="M90" i="11"/>
  <c r="E31" i="38"/>
  <c r="E34" i="38"/>
  <c r="C71" i="46"/>
  <c r="C75" i="46" s="1"/>
  <c r="C74" i="46"/>
  <c r="C79" i="11"/>
  <c r="C84" i="11"/>
  <c r="E76" i="17"/>
  <c r="C116" i="46"/>
  <c r="C120" i="46" s="1"/>
  <c r="C119" i="46"/>
  <c r="AA15" i="38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Z30" i="46" s="1"/>
  <c r="Y24" i="46"/>
  <c r="Y21" i="46" s="1"/>
  <c r="Z29" i="46"/>
  <c r="F50" i="8"/>
  <c r="F62" i="8"/>
  <c r="F63" i="8" s="1"/>
  <c r="D50" i="8"/>
  <c r="D62" i="8"/>
  <c r="D63" i="8" s="1"/>
  <c r="C62" i="8"/>
  <c r="C63" i="8" s="1"/>
  <c r="C50" i="8"/>
  <c r="E60" i="33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2" i="33"/>
  <c r="Y19" i="46"/>
  <c r="Z13" i="33"/>
  <c r="Z7" i="33" s="1"/>
  <c r="AA15" i="33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2" i="38" s="1"/>
  <c r="AA114" i="38"/>
  <c r="H30" i="33"/>
  <c r="H32" i="38" s="1"/>
  <c r="H32" i="33"/>
  <c r="K24" i="11"/>
  <c r="N22" i="11"/>
  <c r="AD96" i="11"/>
  <c r="AD106" i="11"/>
  <c r="AD107" i="11" s="1"/>
  <c r="AL106" i="11"/>
  <c r="AL107" i="11" s="1"/>
  <c r="AL96" i="11"/>
  <c r="AA27" i="46"/>
  <c r="E96" i="38"/>
  <c r="J74" i="11"/>
  <c r="J78" i="11" s="1"/>
  <c r="J71" i="11"/>
  <c r="J69" i="11"/>
  <c r="C41" i="46"/>
  <c r="C45" i="46" s="1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5" i="46" s="1"/>
  <c r="Z44" i="46"/>
  <c r="Z88" i="33"/>
  <c r="Z82" i="33" s="1"/>
  <c r="AA90" i="33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6" i="38"/>
  <c r="AA57" i="46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60" i="46" s="1"/>
  <c r="C59" i="46"/>
  <c r="AR106" i="11"/>
  <c r="AR107" i="11" s="1"/>
  <c r="AR96" i="11"/>
  <c r="Y12" i="46"/>
  <c r="Y15" i="46" s="1"/>
  <c r="X10" i="46"/>
  <c r="X7" i="46" s="1"/>
  <c r="Y14" i="46"/>
  <c r="AC31" i="38"/>
  <c r="AC32" i="38" s="1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30" i="46" s="1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G62" i="8"/>
  <c r="G63" i="8" s="1"/>
  <c r="AA105" i="33"/>
  <c r="Z103" i="33"/>
  <c r="Z97" i="33" s="1"/>
  <c r="AA107" i="33"/>
  <c r="AC47" i="38"/>
  <c r="AC48" i="38" s="1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Z116" i="46"/>
  <c r="Z120" i="46" s="1"/>
  <c r="Y114" i="46"/>
  <c r="Y111" i="46" s="1"/>
  <c r="Z119" i="46"/>
  <c r="N59" i="8" l="1"/>
  <c r="K26" i="11"/>
  <c r="K93" i="11" s="1"/>
  <c r="M39" i="35"/>
  <c r="K39" i="35"/>
  <c r="D39" i="35" s="1"/>
  <c r="M93" i="11"/>
  <c r="M95" i="11" s="1"/>
  <c r="M106" i="11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30" i="46" s="1"/>
  <c r="X24" i="46"/>
  <c r="X21" i="46" s="1"/>
  <c r="Y29" i="46"/>
  <c r="D15" i="33"/>
  <c r="C13" i="33"/>
  <c r="C7" i="33" s="1"/>
  <c r="D17" i="33"/>
  <c r="Z75" i="33"/>
  <c r="Y73" i="33"/>
  <c r="Y67" i="33" s="1"/>
  <c r="Z77" i="33"/>
  <c r="Z15" i="38"/>
  <c r="Z16" i="38" s="1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79" i="46"/>
  <c r="C87" i="46" s="1"/>
  <c r="C49" i="46"/>
  <c r="C57" i="46" s="1"/>
  <c r="C34" i="46"/>
  <c r="C42" i="46" s="1"/>
  <c r="E75" i="17"/>
  <c r="X19" i="46"/>
  <c r="Z15" i="33"/>
  <c r="Y13" i="33"/>
  <c r="Y7" i="33" s="1"/>
  <c r="Z17" i="33"/>
  <c r="Z60" i="33"/>
  <c r="Y58" i="33"/>
  <c r="Y52" i="33" s="1"/>
  <c r="Z62" i="33"/>
  <c r="X39" i="46"/>
  <c r="X36" i="46" s="1"/>
  <c r="Y41" i="46"/>
  <c r="Y45" i="46" s="1"/>
  <c r="Y44" i="46"/>
  <c r="Y109" i="46"/>
  <c r="Y94" i="46"/>
  <c r="Y102" i="46" s="1"/>
  <c r="Y79" i="46"/>
  <c r="Y87" i="46" s="1"/>
  <c r="Y49" i="46"/>
  <c r="Y34" i="46"/>
  <c r="Y27" i="46"/>
  <c r="Y64" i="46"/>
  <c r="X69" i="46"/>
  <c r="X66" i="46" s="1"/>
  <c r="Y71" i="46"/>
  <c r="Y75" i="46" s="1"/>
  <c r="Y74" i="46"/>
  <c r="X54" i="46"/>
  <c r="X51" i="46" s="1"/>
  <c r="Y56" i="46"/>
  <c r="Y60" i="46" s="1"/>
  <c r="Y59" i="46"/>
  <c r="E30" i="33"/>
  <c r="E32" i="38" s="1"/>
  <c r="E32" i="33"/>
  <c r="X12" i="46"/>
  <c r="X15" i="46" s="1"/>
  <c r="W10" i="46"/>
  <c r="W7" i="46" s="1"/>
  <c r="X14" i="46"/>
  <c r="AA96" i="38"/>
  <c r="AA43" i="33"/>
  <c r="AA37" i="33" s="1"/>
  <c r="AB45" i="33"/>
  <c r="AB47" i="33"/>
  <c r="C85" i="11"/>
  <c r="C95" i="11"/>
  <c r="C96" i="11" s="1"/>
  <c r="D85" i="11"/>
  <c r="D95" i="11"/>
  <c r="D96" i="11" s="1"/>
  <c r="Y93" i="38"/>
  <c r="Y87" i="38" s="1"/>
  <c r="Z95" i="38"/>
  <c r="Z96" i="38" s="1"/>
  <c r="Z98" i="38"/>
  <c r="K68" i="11"/>
  <c r="K16" i="18"/>
  <c r="N24" i="11"/>
  <c r="K16" i="8"/>
  <c r="Y88" i="33"/>
  <c r="Y82" i="33" s="1"/>
  <c r="Z90" i="33"/>
  <c r="Z92" i="33"/>
  <c r="G72" i="8"/>
  <c r="G73" i="8" s="1"/>
  <c r="J62" i="8"/>
  <c r="J63" i="8" s="1"/>
  <c r="J50" i="8"/>
  <c r="F85" i="11"/>
  <c r="F95" i="11"/>
  <c r="F96" i="11" s="1"/>
  <c r="D16" i="38"/>
  <c r="K46" i="8"/>
  <c r="N47" i="8"/>
  <c r="Z105" i="33"/>
  <c r="Y103" i="33"/>
  <c r="Y97" i="33" s="1"/>
  <c r="Z107" i="33"/>
  <c r="J84" i="11"/>
  <c r="J79" i="11"/>
  <c r="Z79" i="38"/>
  <c r="Z80" i="38" s="1"/>
  <c r="Y77" i="38"/>
  <c r="Y71" i="38" s="1"/>
  <c r="Z82" i="38"/>
  <c r="C15" i="38"/>
  <c r="C18" i="38"/>
  <c r="Y109" i="38"/>
  <c r="Y103" i="38" s="1"/>
  <c r="Z111" i="38"/>
  <c r="Z114" i="38"/>
  <c r="Y61" i="38"/>
  <c r="Y55" i="38" s="1"/>
  <c r="Z63" i="38"/>
  <c r="Z66" i="38"/>
  <c r="Z72" i="46"/>
  <c r="C72" i="8"/>
  <c r="C73" i="8" s="1"/>
  <c r="G85" i="11"/>
  <c r="G95" i="11"/>
  <c r="G96" i="11" s="1"/>
  <c r="S22" i="35"/>
  <c r="S30" i="35" s="1"/>
  <c r="Q30" i="35"/>
  <c r="AA80" i="38"/>
  <c r="I50" i="8"/>
  <c r="I62" i="8"/>
  <c r="I63" i="8" s="1"/>
  <c r="AB29" i="38"/>
  <c r="AB23" i="38" s="1"/>
  <c r="AB39" i="38"/>
  <c r="AB30" i="33"/>
  <c r="AA28" i="33"/>
  <c r="AA22" i="33" s="1"/>
  <c r="AB32" i="33"/>
  <c r="AA64" i="38"/>
  <c r="X86" i="46"/>
  <c r="X90" i="46" s="1"/>
  <c r="W84" i="46"/>
  <c r="W81" i="46" s="1"/>
  <c r="X89" i="46"/>
  <c r="Z57" i="46"/>
  <c r="D72" i="8"/>
  <c r="D73" i="8" s="1"/>
  <c r="Y116" i="46"/>
  <c r="Y120" i="46" s="1"/>
  <c r="X114" i="46"/>
  <c r="X111" i="46" s="1"/>
  <c r="Y119" i="46"/>
  <c r="W99" i="46"/>
  <c r="W96" i="46" s="1"/>
  <c r="X101" i="46"/>
  <c r="X105" i="46" s="1"/>
  <c r="X104" i="46"/>
  <c r="K40" i="35"/>
  <c r="N30" i="8"/>
  <c r="P22" i="8"/>
  <c r="P27" i="8"/>
  <c r="P26" i="8"/>
  <c r="P23" i="8"/>
  <c r="P28" i="8"/>
  <c r="P29" i="8"/>
  <c r="P24" i="8"/>
  <c r="P21" i="8"/>
  <c r="N93" i="11"/>
  <c r="X129" i="46"/>
  <c r="X132" i="46" s="1"/>
  <c r="W127" i="46"/>
  <c r="W124" i="46" s="1"/>
  <c r="X131" i="46"/>
  <c r="Z27" i="46"/>
  <c r="F72" i="8"/>
  <c r="F73" i="8" s="1"/>
  <c r="K17" i="8" l="1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7" i="33"/>
  <c r="X109" i="38"/>
  <c r="X103" i="38" s="1"/>
  <c r="Y111" i="38"/>
  <c r="Y112" i="38" s="1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2" i="33"/>
  <c r="N68" i="11"/>
  <c r="K69" i="11"/>
  <c r="K74" i="11"/>
  <c r="X13" i="38"/>
  <c r="X7" i="38" s="1"/>
  <c r="Y15" i="38"/>
  <c r="Y16" i="38" s="1"/>
  <c r="Y18" i="38"/>
  <c r="W39" i="46"/>
  <c r="W36" i="46" s="1"/>
  <c r="X41" i="46"/>
  <c r="X45" i="46" s="1"/>
  <c r="X44" i="46"/>
  <c r="S33" i="35"/>
  <c r="S37" i="35" s="1"/>
  <c r="S39" i="35" s="1"/>
  <c r="C15" i="33"/>
  <c r="C16" i="38" s="1"/>
  <c r="C17" i="33"/>
  <c r="X93" i="38"/>
  <c r="X87" i="38" s="1"/>
  <c r="Y95" i="38"/>
  <c r="Y98" i="38"/>
  <c r="D106" i="11"/>
  <c r="D107" i="11" s="1"/>
  <c r="X71" i="46"/>
  <c r="X75" i="46" s="1"/>
  <c r="W69" i="46"/>
  <c r="W66" i="46" s="1"/>
  <c r="X74" i="46"/>
  <c r="Q39" i="35"/>
  <c r="Q40" i="35" s="1"/>
  <c r="X77" i="38"/>
  <c r="X71" i="38" s="1"/>
  <c r="Y79" i="38"/>
  <c r="Y80" i="38" s="1"/>
  <c r="Y82" i="38"/>
  <c r="X56" i="46"/>
  <c r="X60" i="46" s="1"/>
  <c r="W54" i="46"/>
  <c r="W51" i="46" s="1"/>
  <c r="X59" i="46"/>
  <c r="Y72" i="46"/>
  <c r="W19" i="46"/>
  <c r="Y15" i="33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7" i="33"/>
  <c r="X26" i="46"/>
  <c r="X30" i="46" s="1"/>
  <c r="W24" i="46"/>
  <c r="W21" i="46" s="1"/>
  <c r="X29" i="46"/>
  <c r="X116" i="46"/>
  <c r="X120" i="46" s="1"/>
  <c r="W114" i="46"/>
  <c r="W111" i="46" s="1"/>
  <c r="X119" i="46"/>
  <c r="J72" i="8"/>
  <c r="J73" i="8" s="1"/>
  <c r="Z64" i="38"/>
  <c r="AB47" i="38"/>
  <c r="AB48" i="38" s="1"/>
  <c r="AA45" i="38"/>
  <c r="AA39" i="38" s="1"/>
  <c r="AB50" i="38"/>
  <c r="Z43" i="33"/>
  <c r="Z37" i="33" s="1"/>
  <c r="AA45" i="33"/>
  <c r="AA47" i="33"/>
  <c r="Y42" i="46"/>
  <c r="X64" i="46"/>
  <c r="X94" i="46"/>
  <c r="X102" i="46" s="1"/>
  <c r="X109" i="46"/>
  <c r="X117" i="46" s="1"/>
  <c r="X34" i="46"/>
  <c r="X79" i="46"/>
  <c r="X87" i="46" s="1"/>
  <c r="X49" i="46"/>
  <c r="X57" i="46" s="1"/>
  <c r="X27" i="46"/>
  <c r="Y117" i="46"/>
  <c r="Y63" i="38"/>
  <c r="Y64" i="38" s="1"/>
  <c r="X61" i="38"/>
  <c r="X55" i="38" s="1"/>
  <c r="Y66" i="38"/>
  <c r="Y57" i="46"/>
  <c r="K47" i="18"/>
  <c r="N16" i="18"/>
  <c r="K15" i="18"/>
  <c r="F106" i="11"/>
  <c r="F107" i="11" s="1"/>
  <c r="C106" i="11"/>
  <c r="C107" i="11" s="1"/>
  <c r="J85" i="11"/>
  <c r="J95" i="11"/>
  <c r="J96" i="11" s="1"/>
  <c r="AA30" i="33"/>
  <c r="Z28" i="33"/>
  <c r="Z22" i="33" s="1"/>
  <c r="AA32" i="33"/>
  <c r="Y90" i="33"/>
  <c r="X88" i="33"/>
  <c r="X82" i="33" s="1"/>
  <c r="Y92" i="33"/>
  <c r="V99" i="46"/>
  <c r="V96" i="46" s="1"/>
  <c r="W101" i="46"/>
  <c r="W105" i="46" s="1"/>
  <c r="W104" i="46"/>
  <c r="AB31" i="38"/>
  <c r="AB32" i="38" s="1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N28" i="11" l="1"/>
  <c r="K18" i="8"/>
  <c r="N18" i="8" s="1"/>
  <c r="N17" i="8"/>
  <c r="M17" i="8"/>
  <c r="M60" i="8"/>
  <c r="K60" i="8"/>
  <c r="N60" i="8" s="1"/>
  <c r="V39" i="46"/>
  <c r="V36" i="46" s="1"/>
  <c r="W41" i="46"/>
  <c r="W45" i="46" s="1"/>
  <c r="W44" i="46"/>
  <c r="Z30" i="33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2" i="38" s="1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Z29" i="38"/>
  <c r="Z23" i="38" s="1"/>
  <c r="AA31" i="38"/>
  <c r="AA32" i="38" s="1"/>
  <c r="AA34" i="38"/>
  <c r="W34" i="46"/>
  <c r="W42" i="46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W13" i="38"/>
  <c r="W7" i="38" s="1"/>
  <c r="X18" i="38"/>
  <c r="V19" i="46"/>
  <c r="X15" i="33"/>
  <c r="W13" i="33"/>
  <c r="W7" i="33" s="1"/>
  <c r="X17" i="33"/>
  <c r="Y43" i="33"/>
  <c r="Y37" i="33" s="1"/>
  <c r="Z45" i="33"/>
  <c r="Z47" i="33"/>
  <c r="Y96" i="38"/>
  <c r="M15" i="18"/>
  <c r="M16" i="18" s="1"/>
  <c r="M47" i="18" s="1"/>
  <c r="M48" i="18" s="1"/>
  <c r="N15" i="18"/>
  <c r="V24" i="46"/>
  <c r="V21" i="46" s="1"/>
  <c r="W26" i="46"/>
  <c r="W30" i="46" s="1"/>
  <c r="W29" i="46"/>
  <c r="W103" i="33"/>
  <c r="W97" i="33" s="1"/>
  <c r="X105" i="33"/>
  <c r="X107" i="33"/>
  <c r="X95" i="38"/>
  <c r="X96" i="38" s="1"/>
  <c r="W93" i="38"/>
  <c r="W87" i="38" s="1"/>
  <c r="X98" i="38"/>
  <c r="W73" i="33"/>
  <c r="W67" i="33" s="1"/>
  <c r="X75" i="33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W88" i="33"/>
  <c r="W82" i="33" s="1"/>
  <c r="X92" i="33"/>
  <c r="W56" i="46"/>
  <c r="W60" i="46" s="1"/>
  <c r="V54" i="46"/>
  <c r="V51" i="46" s="1"/>
  <c r="W59" i="46"/>
  <c r="U127" i="46"/>
  <c r="U124" i="46" s="1"/>
  <c r="V129" i="46"/>
  <c r="V132" i="46" s="1"/>
  <c r="V131" i="46"/>
  <c r="K50" i="8"/>
  <c r="N49" i="8"/>
  <c r="X79" i="38"/>
  <c r="X80" i="38" s="1"/>
  <c r="W77" i="38"/>
  <c r="W71" i="38" s="1"/>
  <c r="X82" i="38"/>
  <c r="X63" i="38"/>
  <c r="W61" i="38"/>
  <c r="W55" i="38" s="1"/>
  <c r="X66" i="38"/>
  <c r="AA47" i="38"/>
  <c r="AA48" i="38" s="1"/>
  <c r="Z45" i="38"/>
  <c r="Z39" i="38" s="1"/>
  <c r="AA50" i="38"/>
  <c r="X60" i="33"/>
  <c r="W58" i="33"/>
  <c r="W52" i="33" s="1"/>
  <c r="X62" i="33"/>
  <c r="K62" i="8" l="1"/>
  <c r="K63" i="8" s="1"/>
  <c r="M18" i="8"/>
  <c r="U54" i="46"/>
  <c r="U51" i="46" s="1"/>
  <c r="V56" i="46"/>
  <c r="V60" i="46" s="1"/>
  <c r="V59" i="46"/>
  <c r="U69" i="46"/>
  <c r="U66" i="46" s="1"/>
  <c r="V71" i="46"/>
  <c r="V75" i="46" s="1"/>
  <c r="V74" i="46"/>
  <c r="V109" i="38"/>
  <c r="V103" i="38" s="1"/>
  <c r="W111" i="38"/>
  <c r="W112" i="38" s="1"/>
  <c r="W114" i="38"/>
  <c r="V58" i="33"/>
  <c r="V52" i="33" s="1"/>
  <c r="W60" i="33"/>
  <c r="W62" i="33"/>
  <c r="N62" i="8"/>
  <c r="K72" i="8"/>
  <c r="K73" i="8" s="1"/>
  <c r="V103" i="33"/>
  <c r="V97" i="33" s="1"/>
  <c r="W105" i="33"/>
  <c r="W107" i="33"/>
  <c r="Z31" i="38"/>
  <c r="Z32" i="38" s="1"/>
  <c r="Y29" i="38"/>
  <c r="Y23" i="38" s="1"/>
  <c r="Z34" i="38"/>
  <c r="V13" i="38"/>
  <c r="V7" i="38" s="1"/>
  <c r="W15" i="38"/>
  <c r="W16" i="38" s="1"/>
  <c r="W18" i="38"/>
  <c r="M62" i="8"/>
  <c r="M50" i="8"/>
  <c r="W72" i="46"/>
  <c r="Y30" i="33"/>
  <c r="X28" i="33"/>
  <c r="X22" i="33" s="1"/>
  <c r="Y32" i="33"/>
  <c r="V94" i="46"/>
  <c r="V102" i="46" s="1"/>
  <c r="V109" i="46"/>
  <c r="V117" i="46" s="1"/>
  <c r="V34" i="46"/>
  <c r="V42" i="46" s="1"/>
  <c r="V49" i="46"/>
  <c r="V57" i="46" s="1"/>
  <c r="V79" i="46"/>
  <c r="V87" i="46" s="1"/>
  <c r="V64" i="46"/>
  <c r="V72" i="46" s="1"/>
  <c r="Z47" i="38"/>
  <c r="Z48" i="38" s="1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30" i="46" s="1"/>
  <c r="V29" i="46"/>
  <c r="T10" i="46"/>
  <c r="T7" i="46" s="1"/>
  <c r="U12" i="46"/>
  <c r="U15" i="46" s="1"/>
  <c r="U14" i="46"/>
  <c r="W27" i="46"/>
  <c r="K84" i="11"/>
  <c r="N78" i="11"/>
  <c r="K79" i="11"/>
  <c r="T99" i="46"/>
  <c r="T96" i="46" s="1"/>
  <c r="U101" i="46"/>
  <c r="U105" i="46" s="1"/>
  <c r="U104" i="46"/>
  <c r="W63" i="38"/>
  <c r="V61" i="38"/>
  <c r="V55" i="38" s="1"/>
  <c r="W66" i="38"/>
  <c r="W90" i="33"/>
  <c r="V88" i="33"/>
  <c r="V82" i="33" s="1"/>
  <c r="W92" i="33"/>
  <c r="X43" i="33"/>
  <c r="X37" i="33" s="1"/>
  <c r="Y45" i="33"/>
  <c r="Y47" i="33"/>
  <c r="W57" i="46"/>
  <c r="U19" i="46"/>
  <c r="W15" i="33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7" i="33"/>
  <c r="W79" i="38"/>
  <c r="W80" i="38" s="1"/>
  <c r="V77" i="38"/>
  <c r="V71" i="38" s="1"/>
  <c r="W82" i="38"/>
  <c r="V93" i="38"/>
  <c r="V87" i="38" s="1"/>
  <c r="W95" i="38"/>
  <c r="W98" i="38"/>
  <c r="U39" i="46"/>
  <c r="U36" i="46" s="1"/>
  <c r="V41" i="46"/>
  <c r="V45" i="46" s="1"/>
  <c r="V44" i="46"/>
  <c r="V79" i="38" l="1"/>
  <c r="U77" i="38"/>
  <c r="U71" i="38" s="1"/>
  <c r="V82" i="38"/>
  <c r="S127" i="46"/>
  <c r="S124" i="46" s="1"/>
  <c r="T129" i="46"/>
  <c r="T132" i="46" s="1"/>
  <c r="T131" i="46"/>
  <c r="V111" i="38"/>
  <c r="V112" i="38" s="1"/>
  <c r="U109" i="38"/>
  <c r="U103" i="38" s="1"/>
  <c r="V114" i="38"/>
  <c r="K85" i="11"/>
  <c r="N84" i="11"/>
  <c r="K95" i="11"/>
  <c r="K96" i="11" s="1"/>
  <c r="V75" i="33"/>
  <c r="U73" i="33"/>
  <c r="U67" i="33" s="1"/>
  <c r="V77" i="33"/>
  <c r="W43" i="33"/>
  <c r="W37" i="33" s="1"/>
  <c r="X45" i="33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2" i="38" s="1"/>
  <c r="Y34" i="38"/>
  <c r="W64" i="38"/>
  <c r="U71" i="46"/>
  <c r="U75" i="46" s="1"/>
  <c r="T69" i="46"/>
  <c r="T66" i="46" s="1"/>
  <c r="U74" i="46"/>
  <c r="U58" i="33"/>
  <c r="U52" i="33" s="1"/>
  <c r="V60" i="33"/>
  <c r="V62" i="33"/>
  <c r="U88" i="33"/>
  <c r="U82" i="33" s="1"/>
  <c r="V90" i="33"/>
  <c r="V92" i="33"/>
  <c r="U26" i="46"/>
  <c r="U30" i="46" s="1"/>
  <c r="T24" i="46"/>
  <c r="T21" i="46" s="1"/>
  <c r="U29" i="46"/>
  <c r="T39" i="46"/>
  <c r="T36" i="46" s="1"/>
  <c r="U41" i="46"/>
  <c r="U45" i="46" s="1"/>
  <c r="U44" i="46"/>
  <c r="T19" i="46"/>
  <c r="V15" i="33"/>
  <c r="U13" i="33"/>
  <c r="U7" i="33" s="1"/>
  <c r="V17" i="33"/>
  <c r="U13" i="38"/>
  <c r="U7" i="38" s="1"/>
  <c r="V15" i="38"/>
  <c r="V16" i="38" s="1"/>
  <c r="V18" i="38"/>
  <c r="V27" i="46"/>
  <c r="X30" i="33"/>
  <c r="W28" i="33"/>
  <c r="W22" i="33" s="1"/>
  <c r="X32" i="33"/>
  <c r="U103" i="33"/>
  <c r="U97" i="33" s="1"/>
  <c r="V105" i="33"/>
  <c r="V107" i="33"/>
  <c r="X45" i="38"/>
  <c r="X39" i="38" s="1"/>
  <c r="Y47" i="38"/>
  <c r="Y48" i="38" s="1"/>
  <c r="Y50" i="38"/>
  <c r="V63" i="38"/>
  <c r="V64" i="38" s="1"/>
  <c r="U61" i="38"/>
  <c r="U55" i="38" s="1"/>
  <c r="V66" i="38"/>
  <c r="T114" i="46"/>
  <c r="T111" i="46" s="1"/>
  <c r="U116" i="46"/>
  <c r="U120" i="46" s="1"/>
  <c r="U119" i="46"/>
  <c r="W96" i="38"/>
  <c r="V95" i="38"/>
  <c r="V96" i="38" s="1"/>
  <c r="U93" i="38"/>
  <c r="U87" i="38" s="1"/>
  <c r="V98" i="38"/>
  <c r="U94" i="46"/>
  <c r="U102" i="46" s="1"/>
  <c r="U64" i="46"/>
  <c r="U72" i="46" s="1"/>
  <c r="U109" i="46"/>
  <c r="U49" i="46"/>
  <c r="U57" i="46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60" i="46" s="1"/>
  <c r="U59" i="46"/>
  <c r="S39" i="46" l="1"/>
  <c r="S36" i="46" s="1"/>
  <c r="T41" i="46"/>
  <c r="T45" i="46" s="1"/>
  <c r="T44" i="46"/>
  <c r="S114" i="46"/>
  <c r="S111" i="46" s="1"/>
  <c r="T116" i="46"/>
  <c r="T120" i="46" s="1"/>
  <c r="T119" i="46"/>
  <c r="T73" i="33"/>
  <c r="T67" i="33" s="1"/>
  <c r="U75" i="33"/>
  <c r="U77" i="33"/>
  <c r="U117" i="46"/>
  <c r="X31" i="38"/>
  <c r="X32" i="38" s="1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4" i="38"/>
  <c r="U90" i="33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8" i="38"/>
  <c r="W45" i="38"/>
  <c r="W39" i="38" s="1"/>
  <c r="X47" i="38"/>
  <c r="X48" i="38" s="1"/>
  <c r="X50" i="38"/>
  <c r="U60" i="33"/>
  <c r="T58" i="33"/>
  <c r="T52" i="33" s="1"/>
  <c r="U62" i="33"/>
  <c r="T26" i="46"/>
  <c r="T30" i="46" s="1"/>
  <c r="S24" i="46"/>
  <c r="S21" i="46" s="1"/>
  <c r="T29" i="46"/>
  <c r="R99" i="46"/>
  <c r="R96" i="46" s="1"/>
  <c r="S101" i="46"/>
  <c r="S105" i="46" s="1"/>
  <c r="S104" i="46"/>
  <c r="U42" i="46"/>
  <c r="V43" i="33"/>
  <c r="V37" i="33" s="1"/>
  <c r="W45" i="33"/>
  <c r="W47" i="33"/>
  <c r="U105" i="33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117" i="46" s="1"/>
  <c r="T49" i="46"/>
  <c r="T34" i="46"/>
  <c r="T42" i="46" s="1"/>
  <c r="T64" i="46"/>
  <c r="T79" i="46"/>
  <c r="T87" i="46" s="1"/>
  <c r="S69" i="46"/>
  <c r="S66" i="46" s="1"/>
  <c r="T71" i="46"/>
  <c r="T75" i="46" s="1"/>
  <c r="T74" i="46"/>
  <c r="U79" i="38"/>
  <c r="U80" i="38" s="1"/>
  <c r="T77" i="38"/>
  <c r="T71" i="38" s="1"/>
  <c r="U82" i="38"/>
  <c r="W30" i="33"/>
  <c r="V28" i="33"/>
  <c r="V22" i="33" s="1"/>
  <c r="W32" i="33"/>
  <c r="T61" i="38"/>
  <c r="T55" i="38" s="1"/>
  <c r="U63" i="38"/>
  <c r="U66" i="38"/>
  <c r="U27" i="46"/>
  <c r="S19" i="46"/>
  <c r="T13" i="33"/>
  <c r="T7" i="33" s="1"/>
  <c r="U15" i="33"/>
  <c r="U17" i="33"/>
  <c r="S54" i="46"/>
  <c r="S51" i="46" s="1"/>
  <c r="T56" i="46"/>
  <c r="T60" i="46" s="1"/>
  <c r="T59" i="46"/>
  <c r="T93" i="38"/>
  <c r="T87" i="38" s="1"/>
  <c r="U95" i="38"/>
  <c r="U96" i="38" s="1"/>
  <c r="U98" i="38"/>
  <c r="V80" i="38"/>
  <c r="K107" i="11" l="1"/>
  <c r="C6" i="56"/>
  <c r="R101" i="46"/>
  <c r="R105" i="46" s="1"/>
  <c r="Q99" i="46"/>
  <c r="Q96" i="46" s="1"/>
  <c r="R104" i="46"/>
  <c r="V30" i="33"/>
  <c r="U28" i="33"/>
  <c r="U22" i="33" s="1"/>
  <c r="V32" i="33"/>
  <c r="S93" i="38"/>
  <c r="S87" i="38" s="1"/>
  <c r="T95" i="38"/>
  <c r="T96" i="38" s="1"/>
  <c r="T98" i="38"/>
  <c r="S73" i="33"/>
  <c r="S67" i="33" s="1"/>
  <c r="T75" i="33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60" i="46" s="1"/>
  <c r="S59" i="46"/>
  <c r="T79" i="38"/>
  <c r="S77" i="38"/>
  <c r="S71" i="38" s="1"/>
  <c r="T82" i="38"/>
  <c r="S58" i="33"/>
  <c r="S52" i="33" s="1"/>
  <c r="T60" i="33"/>
  <c r="T62" i="33"/>
  <c r="T105" i="33"/>
  <c r="S103" i="33"/>
  <c r="S97" i="33" s="1"/>
  <c r="T107" i="33"/>
  <c r="T90" i="33"/>
  <c r="S88" i="33"/>
  <c r="S82" i="33" s="1"/>
  <c r="T92" i="33"/>
  <c r="W31" i="38"/>
  <c r="W32" i="38" s="1"/>
  <c r="V29" i="38"/>
  <c r="V23" i="38" s="1"/>
  <c r="W34" i="38"/>
  <c r="U43" i="33"/>
  <c r="U37" i="33" s="1"/>
  <c r="V45" i="33"/>
  <c r="V47" i="33"/>
  <c r="U112" i="38"/>
  <c r="R114" i="46"/>
  <c r="R111" i="46" s="1"/>
  <c r="S116" i="46"/>
  <c r="S120" i="46" s="1"/>
  <c r="S119" i="46"/>
  <c r="N106" i="11"/>
  <c r="R19" i="46"/>
  <c r="S13" i="33"/>
  <c r="S7" i="33" s="1"/>
  <c r="T15" i="33"/>
  <c r="T17" i="33"/>
  <c r="T111" i="38"/>
  <c r="T112" i="38" s="1"/>
  <c r="S109" i="38"/>
  <c r="S103" i="38" s="1"/>
  <c r="T114" i="38"/>
  <c r="S64" i="46"/>
  <c r="S72" i="46" s="1"/>
  <c r="S94" i="46"/>
  <c r="S102" i="46" s="1"/>
  <c r="S109" i="46"/>
  <c r="S117" i="46" s="1"/>
  <c r="S49" i="46"/>
  <c r="S34" i="46"/>
  <c r="S42" i="46" s="1"/>
  <c r="S79" i="46"/>
  <c r="S87" i="46" s="1"/>
  <c r="V45" i="38"/>
  <c r="V39" i="38" s="1"/>
  <c r="W47" i="38"/>
  <c r="W48" i="38" s="1"/>
  <c r="W50" i="38"/>
  <c r="U16" i="38"/>
  <c r="R24" i="46"/>
  <c r="R21" i="46" s="1"/>
  <c r="S26" i="46"/>
  <c r="S30" i="46" s="1"/>
  <c r="S29" i="46"/>
  <c r="R129" i="46"/>
  <c r="R132" i="46" s="1"/>
  <c r="Q127" i="46"/>
  <c r="Q124" i="46" s="1"/>
  <c r="R131" i="46"/>
  <c r="T72" i="46"/>
  <c r="T27" i="46"/>
  <c r="U64" i="38"/>
  <c r="T63" i="38"/>
  <c r="S61" i="38"/>
  <c r="S55" i="38" s="1"/>
  <c r="T66" i="38"/>
  <c r="T57" i="46"/>
  <c r="S13" i="38"/>
  <c r="S7" i="38" s="1"/>
  <c r="T15" i="38"/>
  <c r="T16" i="38" s="1"/>
  <c r="T18" i="38"/>
  <c r="Q84" i="46"/>
  <c r="Q81" i="46" s="1"/>
  <c r="R86" i="46"/>
  <c r="R90" i="46" s="1"/>
  <c r="R89" i="46"/>
  <c r="S41" i="46"/>
  <c r="S45" i="46" s="1"/>
  <c r="R39" i="46"/>
  <c r="R36" i="46" s="1"/>
  <c r="S44" i="46"/>
  <c r="E28" i="56" l="1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R109" i="38"/>
  <c r="R103" i="38" s="1"/>
  <c r="S114" i="38"/>
  <c r="R94" i="46"/>
  <c r="R102" i="46" s="1"/>
  <c r="R27" i="46"/>
  <c r="R109" i="46"/>
  <c r="R49" i="46"/>
  <c r="R34" i="46"/>
  <c r="R79" i="46"/>
  <c r="R87" i="46" s="1"/>
  <c r="R64" i="46"/>
  <c r="R72" i="46" s="1"/>
  <c r="P84" i="46"/>
  <c r="P81" i="46" s="1"/>
  <c r="Q86" i="46"/>
  <c r="Q90" i="46" s="1"/>
  <c r="Q89" i="46"/>
  <c r="R73" i="33"/>
  <c r="R67" i="33" s="1"/>
  <c r="S75" i="33"/>
  <c r="S77" i="33"/>
  <c r="R77" i="38"/>
  <c r="R71" i="38" s="1"/>
  <c r="S79" i="38"/>
  <c r="S82" i="38"/>
  <c r="U30" i="33"/>
  <c r="T28" i="33"/>
  <c r="T22" i="33" s="1"/>
  <c r="U32" i="33"/>
  <c r="Q129" i="46"/>
  <c r="Q132" i="46" s="1"/>
  <c r="P127" i="46"/>
  <c r="P124" i="46" s="1"/>
  <c r="Q131" i="46"/>
  <c r="U45" i="33"/>
  <c r="T43" i="33"/>
  <c r="T37" i="33" s="1"/>
  <c r="U47" i="33"/>
  <c r="Q69" i="46"/>
  <c r="Q66" i="46" s="1"/>
  <c r="R71" i="46"/>
  <c r="R75" i="46" s="1"/>
  <c r="R74" i="46"/>
  <c r="R13" i="38"/>
  <c r="R7" i="38" s="1"/>
  <c r="S15" i="38"/>
  <c r="S18" i="38"/>
  <c r="Q19" i="46"/>
  <c r="R13" i="33"/>
  <c r="R7" i="33" s="1"/>
  <c r="S15" i="33"/>
  <c r="S17" i="33"/>
  <c r="T64" i="38"/>
  <c r="P10" i="46"/>
  <c r="P7" i="46" s="1"/>
  <c r="Q12" i="46"/>
  <c r="Q15" i="46" s="1"/>
  <c r="Q14" i="46"/>
  <c r="Q24" i="46"/>
  <c r="Q21" i="46" s="1"/>
  <c r="R26" i="46"/>
  <c r="R30" i="46" s="1"/>
  <c r="R29" i="46"/>
  <c r="V31" i="38"/>
  <c r="V32" i="38" s="1"/>
  <c r="U29" i="38"/>
  <c r="U23" i="38" s="1"/>
  <c r="V34" i="38"/>
  <c r="R93" i="38"/>
  <c r="R87" i="38" s="1"/>
  <c r="S95" i="38"/>
  <c r="S96" i="38" s="1"/>
  <c r="S98" i="38"/>
  <c r="V47" i="38"/>
  <c r="V48" i="38" s="1"/>
  <c r="U45" i="38"/>
  <c r="U39" i="38" s="1"/>
  <c r="V50" i="38"/>
  <c r="S63" i="38"/>
  <c r="R61" i="38"/>
  <c r="R55" i="38" s="1"/>
  <c r="S66" i="38"/>
  <c r="S90" i="33"/>
  <c r="R88" i="33"/>
  <c r="R82" i="33" s="1"/>
  <c r="S92" i="33"/>
  <c r="S57" i="46"/>
  <c r="R116" i="46"/>
  <c r="R120" i="46" s="1"/>
  <c r="Q114" i="46"/>
  <c r="Q111" i="46" s="1"/>
  <c r="R119" i="46"/>
  <c r="S105" i="33"/>
  <c r="R103" i="33"/>
  <c r="R97" i="33" s="1"/>
  <c r="S107" i="33"/>
  <c r="Q101" i="46"/>
  <c r="Q105" i="46" s="1"/>
  <c r="P99" i="46"/>
  <c r="P96" i="46" s="1"/>
  <c r="Q104" i="46"/>
  <c r="R58" i="33"/>
  <c r="R52" i="33" s="1"/>
  <c r="S60" i="33"/>
  <c r="S62" i="33"/>
  <c r="T80" i="38"/>
  <c r="R56" i="46"/>
  <c r="R60" i="46" s="1"/>
  <c r="Q54" i="46"/>
  <c r="Q51" i="46" s="1"/>
  <c r="R59" i="46"/>
  <c r="R41" i="46"/>
  <c r="R45" i="46" s="1"/>
  <c r="Q39" i="46"/>
  <c r="Q36" i="46" s="1"/>
  <c r="R44" i="46"/>
  <c r="S27" i="46"/>
  <c r="S43" i="33" l="1"/>
  <c r="S37" i="33" s="1"/>
  <c r="T45" i="33"/>
  <c r="T47" i="33"/>
  <c r="R105" i="33"/>
  <c r="Q103" i="33"/>
  <c r="Q9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60" i="46" s="1"/>
  <c r="Q59" i="46"/>
  <c r="T29" i="38"/>
  <c r="T23" i="38" s="1"/>
  <c r="U31" i="38"/>
  <c r="U32" i="38" s="1"/>
  <c r="U34" i="38"/>
  <c r="Q79" i="46"/>
  <c r="Q87" i="46" s="1"/>
  <c r="Q64" i="46"/>
  <c r="Q94" i="46"/>
  <c r="Q102" i="46" s="1"/>
  <c r="Q49" i="46"/>
  <c r="Q34" i="46"/>
  <c r="Q42" i="46" s="1"/>
  <c r="Q109" i="46"/>
  <c r="Q117" i="46" s="1"/>
  <c r="R57" i="46"/>
  <c r="U47" i="38"/>
  <c r="U48" i="38" s="1"/>
  <c r="T45" i="38"/>
  <c r="T39" i="38" s="1"/>
  <c r="U50" i="38"/>
  <c r="R95" i="38"/>
  <c r="Q93" i="38"/>
  <c r="Q87" i="38" s="1"/>
  <c r="R98" i="38"/>
  <c r="S28" i="33"/>
  <c r="S22" i="33" s="1"/>
  <c r="T30" i="33"/>
  <c r="T32" i="33"/>
  <c r="S80" i="38"/>
  <c r="Q116" i="46"/>
  <c r="Q120" i="46" s="1"/>
  <c r="P114" i="46"/>
  <c r="P111" i="46" s="1"/>
  <c r="Q119" i="46"/>
  <c r="R42" i="46"/>
  <c r="S16" i="38"/>
  <c r="R79" i="38"/>
  <c r="R80" i="38" s="1"/>
  <c r="Q77" i="38"/>
  <c r="Q71" i="38" s="1"/>
  <c r="R82" i="38"/>
  <c r="Q73" i="33"/>
  <c r="Q67" i="33" s="1"/>
  <c r="R75" i="33"/>
  <c r="R77" i="33"/>
  <c r="Q41" i="46"/>
  <c r="Q45" i="46" s="1"/>
  <c r="P39" i="46"/>
  <c r="P36" i="46" s="1"/>
  <c r="Q44" i="46"/>
  <c r="R117" i="46"/>
  <c r="R90" i="33"/>
  <c r="Q88" i="33"/>
  <c r="Q82" i="33" s="1"/>
  <c r="R92" i="33"/>
  <c r="R60" i="33"/>
  <c r="Q58" i="33"/>
  <c r="Q52" i="33" s="1"/>
  <c r="R62" i="33"/>
  <c r="P101" i="46"/>
  <c r="P105" i="46" s="1"/>
  <c r="O99" i="46"/>
  <c r="O96" i="46" s="1"/>
  <c r="P104" i="46"/>
  <c r="Q26" i="46"/>
  <c r="Q30" i="46" s="1"/>
  <c r="P24" i="46"/>
  <c r="P21" i="46" s="1"/>
  <c r="Q29" i="46"/>
  <c r="P69" i="46"/>
  <c r="P66" i="46" s="1"/>
  <c r="Q71" i="46"/>
  <c r="Q75" i="46" s="1"/>
  <c r="Q74" i="46"/>
  <c r="R111" i="38"/>
  <c r="R112" i="38" s="1"/>
  <c r="Q109" i="38"/>
  <c r="Q103" i="38" s="1"/>
  <c r="R114" i="38"/>
  <c r="O84" i="46"/>
  <c r="O81" i="46" s="1"/>
  <c r="P86" i="46"/>
  <c r="P90" i="46" s="1"/>
  <c r="P89" i="46"/>
  <c r="P19" i="46"/>
  <c r="R15" i="33"/>
  <c r="Q13" i="33"/>
  <c r="Q7" i="33" s="1"/>
  <c r="R17" i="33"/>
  <c r="R15" i="38"/>
  <c r="R16" i="38" s="1"/>
  <c r="Q13" i="38"/>
  <c r="Q7" i="38" s="1"/>
  <c r="R18" i="38"/>
  <c r="R63" i="38"/>
  <c r="Q61" i="38"/>
  <c r="Q55" i="38" s="1"/>
  <c r="R66" i="38"/>
  <c r="S64" i="38"/>
  <c r="S112" i="38"/>
  <c r="P13" i="38" l="1"/>
  <c r="P7" i="38" s="1"/>
  <c r="Q15" i="38"/>
  <c r="Q18" i="38"/>
  <c r="P103" i="33"/>
  <c r="P97" i="33" s="1"/>
  <c r="Q105" i="33"/>
  <c r="O54" i="46"/>
  <c r="O51" i="46" s="1"/>
  <c r="P56" i="46"/>
  <c r="P60" i="46" s="1"/>
  <c r="P59" i="46"/>
  <c r="N127" i="46"/>
  <c r="N124" i="46" s="1"/>
  <c r="O129" i="46"/>
  <c r="O132" i="46" s="1"/>
  <c r="O131" i="46"/>
  <c r="Q27" i="46"/>
  <c r="S45" i="38"/>
  <c r="S39" i="38" s="1"/>
  <c r="T47" i="38"/>
  <c r="T48" i="38" s="1"/>
  <c r="T50" i="38"/>
  <c r="Q90" i="33"/>
  <c r="P88" i="33"/>
  <c r="P82" i="33" s="1"/>
  <c r="Q92" i="33"/>
  <c r="P116" i="46"/>
  <c r="P120" i="46" s="1"/>
  <c r="O114" i="46"/>
  <c r="O111" i="46" s="1"/>
  <c r="P119" i="46"/>
  <c r="Q57" i="46"/>
  <c r="O19" i="46"/>
  <c r="P13" i="33"/>
  <c r="P7" i="33" s="1"/>
  <c r="Q15" i="33"/>
  <c r="Q17" i="33"/>
  <c r="Q63" i="38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P45" i="46" s="1"/>
  <c r="O39" i="46"/>
  <c r="O36" i="46" s="1"/>
  <c r="P44" i="46"/>
  <c r="P26" i="46"/>
  <c r="P30" i="46" s="1"/>
  <c r="O24" i="46"/>
  <c r="O21" i="46" s="1"/>
  <c r="P29" i="46"/>
  <c r="Q72" i="46"/>
  <c r="S30" i="33"/>
  <c r="R28" i="33"/>
  <c r="R22" i="33" s="1"/>
  <c r="S32" i="33"/>
  <c r="Q95" i="38"/>
  <c r="Q96" i="38" s="1"/>
  <c r="P93" i="38"/>
  <c r="P87" i="38" s="1"/>
  <c r="Q98" i="38"/>
  <c r="R96" i="38"/>
  <c r="T31" i="38"/>
  <c r="T32" i="38" s="1"/>
  <c r="S29" i="38"/>
  <c r="S23" i="38" s="1"/>
  <c r="T34" i="38"/>
  <c r="Q111" i="38"/>
  <c r="Q112" i="38" s="1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72" i="46" s="1"/>
  <c r="P34" i="46"/>
  <c r="P42" i="46" s="1"/>
  <c r="Q75" i="33"/>
  <c r="P73" i="33"/>
  <c r="P67" i="33" s="1"/>
  <c r="Q77" i="33"/>
  <c r="N84" i="46"/>
  <c r="N81" i="46" s="1"/>
  <c r="O86" i="46"/>
  <c r="O90" i="46" s="1"/>
  <c r="O89" i="46"/>
  <c r="Q60" i="33"/>
  <c r="P58" i="33"/>
  <c r="P52" i="33" s="1"/>
  <c r="Q62" i="33"/>
  <c r="P77" i="38"/>
  <c r="P71" i="38" s="1"/>
  <c r="Q79" i="38"/>
  <c r="Q82" i="38"/>
  <c r="S45" i="33"/>
  <c r="R43" i="33"/>
  <c r="R37" i="33" s="1"/>
  <c r="S47" i="33"/>
  <c r="S47" i="38" l="1"/>
  <c r="S48" i="38" s="1"/>
  <c r="R45" i="38"/>
  <c r="R39" i="38" s="1"/>
  <c r="S50" i="38"/>
  <c r="N129" i="46"/>
  <c r="N132" i="46" s="1"/>
  <c r="M127" i="46"/>
  <c r="M124" i="46" s="1"/>
  <c r="N131" i="46"/>
  <c r="Q80" i="38"/>
  <c r="P95" i="38"/>
  <c r="P96" i="38" s="1"/>
  <c r="O93" i="38"/>
  <c r="O87" i="38" s="1"/>
  <c r="P98" i="38"/>
  <c r="O64" i="46"/>
  <c r="O72" i="46" s="1"/>
  <c r="O79" i="46"/>
  <c r="O87" i="46" s="1"/>
  <c r="O49" i="46"/>
  <c r="O57" i="46" s="1"/>
  <c r="O94" i="46"/>
  <c r="O102" i="46" s="1"/>
  <c r="O109" i="46"/>
  <c r="O34" i="46"/>
  <c r="O109" i="38"/>
  <c r="O103" i="38" s="1"/>
  <c r="P111" i="38"/>
  <c r="P114" i="38"/>
  <c r="O73" i="33"/>
  <c r="O67" i="33" s="1"/>
  <c r="P75" i="33"/>
  <c r="P77" i="33"/>
  <c r="R45" i="33"/>
  <c r="Q43" i="33"/>
  <c r="Q37" i="33" s="1"/>
  <c r="R47" i="33"/>
  <c r="P27" i="46"/>
  <c r="O77" i="38"/>
  <c r="O71" i="38" s="1"/>
  <c r="P79" i="38"/>
  <c r="P82" i="38"/>
  <c r="N69" i="46"/>
  <c r="N66" i="46" s="1"/>
  <c r="O71" i="46"/>
  <c r="O75" i="46" s="1"/>
  <c r="O74" i="46"/>
  <c r="O88" i="33"/>
  <c r="O82" i="33" s="1"/>
  <c r="P90" i="33"/>
  <c r="P92" i="33"/>
  <c r="P105" i="33"/>
  <c r="O103" i="33"/>
  <c r="O97" i="33" s="1"/>
  <c r="O41" i="46"/>
  <c r="O45" i="46" s="1"/>
  <c r="N39" i="46"/>
  <c r="N36" i="46" s="1"/>
  <c r="O44" i="46"/>
  <c r="P57" i="46"/>
  <c r="N114" i="46"/>
  <c r="N111" i="46" s="1"/>
  <c r="O116" i="46"/>
  <c r="O120" i="46" s="1"/>
  <c r="O119" i="46"/>
  <c r="P117" i="46"/>
  <c r="P60" i="33"/>
  <c r="O58" i="33"/>
  <c r="O52" i="33" s="1"/>
  <c r="P62" i="33"/>
  <c r="N101" i="46"/>
  <c r="N105" i="46" s="1"/>
  <c r="M99" i="46"/>
  <c r="M96" i="46" s="1"/>
  <c r="N104" i="46"/>
  <c r="O26" i="46"/>
  <c r="O30" i="46" s="1"/>
  <c r="N24" i="46"/>
  <c r="N21" i="46" s="1"/>
  <c r="O29" i="46"/>
  <c r="N19" i="46"/>
  <c r="P15" i="33"/>
  <c r="O13" i="33"/>
  <c r="O7" i="33" s="1"/>
  <c r="P17" i="33"/>
  <c r="O56" i="46"/>
  <c r="O60" i="46" s="1"/>
  <c r="N54" i="46"/>
  <c r="N51" i="46" s="1"/>
  <c r="O59" i="46"/>
  <c r="P63" i="38"/>
  <c r="P64" i="38" s="1"/>
  <c r="O61" i="38"/>
  <c r="O55" i="38" s="1"/>
  <c r="P66" i="38"/>
  <c r="Q16" i="38"/>
  <c r="R29" i="38"/>
  <c r="R23" i="38" s="1"/>
  <c r="S31" i="38"/>
  <c r="S32" i="38" s="1"/>
  <c r="S34" i="38"/>
  <c r="M10" i="46"/>
  <c r="M7" i="46" s="1"/>
  <c r="N12" i="46"/>
  <c r="N15" i="46" s="1"/>
  <c r="N14" i="46"/>
  <c r="Q28" i="33"/>
  <c r="Q22" i="33" s="1"/>
  <c r="R30" i="33"/>
  <c r="R32" i="33"/>
  <c r="N86" i="46"/>
  <c r="N90" i="46" s="1"/>
  <c r="M84" i="46"/>
  <c r="M81" i="46" s="1"/>
  <c r="N89" i="46"/>
  <c r="Q64" i="38"/>
  <c r="O13" i="38"/>
  <c r="O7" i="38" s="1"/>
  <c r="P15" i="38"/>
  <c r="P16" i="38" s="1"/>
  <c r="P18" i="38"/>
  <c r="N26" i="46" l="1"/>
  <c r="N30" i="46" s="1"/>
  <c r="M24" i="46"/>
  <c r="M21" i="46" s="1"/>
  <c r="N29" i="46"/>
  <c r="N13" i="38"/>
  <c r="N7" i="38" s="1"/>
  <c r="O15" i="38"/>
  <c r="O18" i="38"/>
  <c r="R31" i="38"/>
  <c r="R32" i="38" s="1"/>
  <c r="Q29" i="38"/>
  <c r="Q23" i="38" s="1"/>
  <c r="R34" i="38"/>
  <c r="N93" i="38"/>
  <c r="N87" i="38" s="1"/>
  <c r="O95" i="38"/>
  <c r="O96" i="38" s="1"/>
  <c r="O98" i="38"/>
  <c r="P28" i="33"/>
  <c r="P22" i="33" s="1"/>
  <c r="Q30" i="33"/>
  <c r="Q32" i="33"/>
  <c r="L127" i="46"/>
  <c r="L124" i="46" s="1"/>
  <c r="M129" i="46"/>
  <c r="M132" i="46" s="1"/>
  <c r="M131" i="46"/>
  <c r="O105" i="33"/>
  <c r="N103" i="33"/>
  <c r="N97" i="33" s="1"/>
  <c r="N56" i="46"/>
  <c r="N60" i="46" s="1"/>
  <c r="M54" i="46"/>
  <c r="M51" i="46" s="1"/>
  <c r="N59" i="46"/>
  <c r="P112" i="38"/>
  <c r="M101" i="46"/>
  <c r="M105" i="46" s="1"/>
  <c r="L99" i="46"/>
  <c r="L96" i="46" s="1"/>
  <c r="M104" i="46"/>
  <c r="O63" i="38"/>
  <c r="O64" i="38" s="1"/>
  <c r="N61" i="38"/>
  <c r="N55" i="38" s="1"/>
  <c r="O66" i="38"/>
  <c r="O90" i="33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2" i="38" s="1"/>
  <c r="O114" i="38"/>
  <c r="O60" i="33"/>
  <c r="N58" i="33"/>
  <c r="N52" i="33" s="1"/>
  <c r="O62" i="33"/>
  <c r="N73" i="33"/>
  <c r="N67" i="33" s="1"/>
  <c r="O75" i="33"/>
  <c r="O77" i="33"/>
  <c r="O42" i="46"/>
  <c r="Q45" i="33"/>
  <c r="P43" i="33"/>
  <c r="P37" i="33" s="1"/>
  <c r="Q47" i="33"/>
  <c r="L84" i="46"/>
  <c r="L81" i="46" s="1"/>
  <c r="M86" i="46"/>
  <c r="M90" i="46" s="1"/>
  <c r="M89" i="46"/>
  <c r="P80" i="38"/>
  <c r="O117" i="46"/>
  <c r="R47" i="38"/>
  <c r="R48" i="38" s="1"/>
  <c r="Q45" i="38"/>
  <c r="Q39" i="38" s="1"/>
  <c r="R50" i="38"/>
  <c r="N71" i="46"/>
  <c r="N75" i="46" s="1"/>
  <c r="M69" i="46"/>
  <c r="M66" i="46" s="1"/>
  <c r="N74" i="46"/>
  <c r="M19" i="46"/>
  <c r="N13" i="33"/>
  <c r="N7" i="33" s="1"/>
  <c r="O15" i="33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27" i="46"/>
  <c r="N41" i="46"/>
  <c r="N45" i="46" s="1"/>
  <c r="M39" i="46"/>
  <c r="M36" i="46" s="1"/>
  <c r="N44" i="46"/>
  <c r="N77" i="38"/>
  <c r="N71" i="38" s="1"/>
  <c r="O79" i="38"/>
  <c r="O80" i="38" s="1"/>
  <c r="O82" i="38"/>
  <c r="O27" i="46"/>
  <c r="P30" i="33" l="1"/>
  <c r="O28" i="33"/>
  <c r="O22" i="33" s="1"/>
  <c r="P32" i="33"/>
  <c r="M77" i="38"/>
  <c r="M71" i="38" s="1"/>
  <c r="N79" i="38"/>
  <c r="N80" i="38" s="1"/>
  <c r="N82" i="38"/>
  <c r="L86" i="46"/>
  <c r="L90" i="46" s="1"/>
  <c r="K84" i="46"/>
  <c r="K81" i="46" s="1"/>
  <c r="L89" i="46"/>
  <c r="P45" i="33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M60" i="46" s="1"/>
  <c r="L54" i="46"/>
  <c r="L51" i="46" s="1"/>
  <c r="M59" i="46"/>
  <c r="M41" i="46"/>
  <c r="M45" i="46" s="1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6" i="38" s="1"/>
  <c r="N18" i="38"/>
  <c r="M93" i="38"/>
  <c r="M87" i="38" s="1"/>
  <c r="N95" i="38"/>
  <c r="N96" i="38" s="1"/>
  <c r="N98" i="38"/>
  <c r="M79" i="46"/>
  <c r="M87" i="46" s="1"/>
  <c r="M109" i="46"/>
  <c r="M117" i="46" s="1"/>
  <c r="M49" i="46"/>
  <c r="M57" i="46" s="1"/>
  <c r="M64" i="46"/>
  <c r="M72" i="46" s="1"/>
  <c r="M94" i="46"/>
  <c r="M102" i="46" s="1"/>
  <c r="M27" i="46"/>
  <c r="M34" i="46"/>
  <c r="Q31" i="38"/>
  <c r="Q32" i="38" s="1"/>
  <c r="P29" i="38"/>
  <c r="P23" i="38" s="1"/>
  <c r="Q34" i="38"/>
  <c r="N105" i="33"/>
  <c r="M103" i="33"/>
  <c r="M97" i="33" s="1"/>
  <c r="N57" i="46"/>
  <c r="N72" i="46"/>
  <c r="N63" i="38"/>
  <c r="M61" i="38"/>
  <c r="M55" i="38" s="1"/>
  <c r="N66" i="38"/>
  <c r="K10" i="46"/>
  <c r="K7" i="46" s="1"/>
  <c r="L12" i="46"/>
  <c r="L15" i="46" s="1"/>
  <c r="L14" i="46"/>
  <c r="N90" i="33"/>
  <c r="M88" i="33"/>
  <c r="M82" i="33" s="1"/>
  <c r="N92" i="33"/>
  <c r="N42" i="46"/>
  <c r="M26" i="46"/>
  <c r="M30" i="46" s="1"/>
  <c r="L24" i="46"/>
  <c r="L21" i="46" s="1"/>
  <c r="M29" i="46"/>
  <c r="M109" i="38"/>
  <c r="M103" i="38" s="1"/>
  <c r="N111" i="38"/>
  <c r="N112" i="38" s="1"/>
  <c r="N114" i="38"/>
  <c r="L19" i="46"/>
  <c r="M13" i="33"/>
  <c r="M7" i="33" s="1"/>
  <c r="N15" i="33"/>
  <c r="N17" i="33"/>
  <c r="N75" i="33"/>
  <c r="M73" i="33"/>
  <c r="M67" i="33" s="1"/>
  <c r="N77" i="33"/>
  <c r="P45" i="38"/>
  <c r="P39" i="38" s="1"/>
  <c r="Q47" i="38"/>
  <c r="Q48" i="38" s="1"/>
  <c r="Q50" i="38"/>
  <c r="N117" i="46"/>
  <c r="N60" i="33"/>
  <c r="M58" i="33"/>
  <c r="M52" i="33" s="1"/>
  <c r="N62" i="33"/>
  <c r="K19" i="46" l="1"/>
  <c r="L13" i="33"/>
  <c r="L7" i="33" s="1"/>
  <c r="M15" i="33"/>
  <c r="M17" i="33"/>
  <c r="O45" i="33"/>
  <c r="N43" i="33"/>
  <c r="N37" i="33" s="1"/>
  <c r="O47" i="33"/>
  <c r="M105" i="33"/>
  <c r="L103" i="33"/>
  <c r="L97" i="33" s="1"/>
  <c r="L109" i="46"/>
  <c r="L79" i="46"/>
  <c r="L87" i="46" s="1"/>
  <c r="L64" i="46"/>
  <c r="L72" i="46" s="1"/>
  <c r="L49" i="46"/>
  <c r="L94" i="46"/>
  <c r="L102" i="46" s="1"/>
  <c r="L34" i="46"/>
  <c r="L109" i="38"/>
  <c r="L103" i="38" s="1"/>
  <c r="M111" i="38"/>
  <c r="M114" i="38"/>
  <c r="K86" i="46"/>
  <c r="K90" i="46" s="1"/>
  <c r="J84" i="46"/>
  <c r="J81" i="46" s="1"/>
  <c r="K89" i="46"/>
  <c r="K39" i="46"/>
  <c r="K36" i="46" s="1"/>
  <c r="L41" i="46"/>
  <c r="L45" i="46" s="1"/>
  <c r="L44" i="46"/>
  <c r="M79" i="38"/>
  <c r="M80" i="38" s="1"/>
  <c r="L77" i="38"/>
  <c r="L71" i="38" s="1"/>
  <c r="M82" i="38"/>
  <c r="L61" i="38"/>
  <c r="L55" i="38" s="1"/>
  <c r="M63" i="38"/>
  <c r="M66" i="38"/>
  <c r="N64" i="38"/>
  <c r="K24" i="46"/>
  <c r="K21" i="46" s="1"/>
  <c r="L26" i="46"/>
  <c r="L30" i="46" s="1"/>
  <c r="L29" i="46"/>
  <c r="P47" i="38"/>
  <c r="P48" i="38" s="1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L58" i="33"/>
  <c r="L52" i="33" s="1"/>
  <c r="M62" i="33"/>
  <c r="L56" i="46"/>
  <c r="L60" i="46" s="1"/>
  <c r="K54" i="46"/>
  <c r="K51" i="46" s="1"/>
  <c r="L59" i="46"/>
  <c r="L71" i="46"/>
  <c r="L75" i="46" s="1"/>
  <c r="K69" i="46"/>
  <c r="K66" i="46" s="1"/>
  <c r="L74" i="46"/>
  <c r="L13" i="38"/>
  <c r="L7" i="38" s="1"/>
  <c r="M15" i="38"/>
  <c r="M16" i="38" s="1"/>
  <c r="M18" i="38"/>
  <c r="M95" i="38"/>
  <c r="L93" i="38"/>
  <c r="L87" i="38" s="1"/>
  <c r="M98" i="38"/>
  <c r="M75" i="33"/>
  <c r="L73" i="33"/>
  <c r="L67" i="33" s="1"/>
  <c r="M77" i="33"/>
  <c r="M90" i="33"/>
  <c r="L88" i="33"/>
  <c r="L82" i="33" s="1"/>
  <c r="M92" i="33"/>
  <c r="N28" i="33"/>
  <c r="N22" i="33" s="1"/>
  <c r="O30" i="33"/>
  <c r="O32" i="33"/>
  <c r="P31" i="38"/>
  <c r="P32" i="38" s="1"/>
  <c r="O29" i="38"/>
  <c r="O23" i="38" s="1"/>
  <c r="P34" i="38"/>
  <c r="M42" i="46"/>
  <c r="K129" i="46"/>
  <c r="K132" i="46" s="1"/>
  <c r="J127" i="46"/>
  <c r="J124" i="46" s="1"/>
  <c r="K131" i="46"/>
  <c r="J99" i="46"/>
  <c r="J96" i="46" s="1"/>
  <c r="K101" i="46"/>
  <c r="K105" i="46" s="1"/>
  <c r="K104" i="46"/>
  <c r="K77" i="38" l="1"/>
  <c r="K71" i="38" s="1"/>
  <c r="L79" i="38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2" i="33"/>
  <c r="L15" i="38"/>
  <c r="L16" i="38" s="1"/>
  <c r="K13" i="38"/>
  <c r="K7" i="38" s="1"/>
  <c r="L18" i="38"/>
  <c r="J39" i="46"/>
  <c r="J36" i="46" s="1"/>
  <c r="K41" i="46"/>
  <c r="K45" i="46" s="1"/>
  <c r="K44" i="46"/>
  <c r="O47" i="38"/>
  <c r="O48" i="38" s="1"/>
  <c r="N45" i="38"/>
  <c r="N39" i="38" s="1"/>
  <c r="O50" i="38"/>
  <c r="K109" i="38"/>
  <c r="K103" i="38" s="1"/>
  <c r="L111" i="38"/>
  <c r="L114" i="38"/>
  <c r="M28" i="33"/>
  <c r="M22" i="33" s="1"/>
  <c r="N30" i="33"/>
  <c r="N32" i="33"/>
  <c r="J86" i="46"/>
  <c r="J90" i="46" s="1"/>
  <c r="I84" i="46"/>
  <c r="I81" i="46" s="1"/>
  <c r="J89" i="46"/>
  <c r="M64" i="38"/>
  <c r="L42" i="46"/>
  <c r="L117" i="46"/>
  <c r="J101" i="46"/>
  <c r="J105" i="46" s="1"/>
  <c r="I99" i="46"/>
  <c r="I96" i="46" s="1"/>
  <c r="J104" i="46"/>
  <c r="K26" i="46"/>
  <c r="K30" i="46" s="1"/>
  <c r="J24" i="46"/>
  <c r="J21" i="46" s="1"/>
  <c r="K29" i="46"/>
  <c r="M43" i="33"/>
  <c r="M37" i="33" s="1"/>
  <c r="N45" i="33"/>
  <c r="N47" i="33"/>
  <c r="M96" i="38"/>
  <c r="K61" i="38"/>
  <c r="K55" i="38" s="1"/>
  <c r="L63" i="38"/>
  <c r="L66" i="38"/>
  <c r="L27" i="46"/>
  <c r="K56" i="46"/>
  <c r="K60" i="46" s="1"/>
  <c r="J54" i="46"/>
  <c r="J51" i="46" s="1"/>
  <c r="K59" i="46"/>
  <c r="I127" i="46"/>
  <c r="I124" i="46" s="1"/>
  <c r="J129" i="46"/>
  <c r="J132" i="46" s="1"/>
  <c r="J131" i="46"/>
  <c r="L60" i="33"/>
  <c r="K58" i="33"/>
  <c r="K52" i="33" s="1"/>
  <c r="L62" i="33"/>
  <c r="L95" i="38"/>
  <c r="K93" i="38"/>
  <c r="K87" i="38" s="1"/>
  <c r="L98" i="38"/>
  <c r="J19" i="46"/>
  <c r="K13" i="33"/>
  <c r="K7" i="33" s="1"/>
  <c r="L15" i="33"/>
  <c r="L17" i="33"/>
  <c r="L105" i="33"/>
  <c r="K103" i="33"/>
  <c r="K97" i="33" s="1"/>
  <c r="L75" i="33"/>
  <c r="K73" i="33"/>
  <c r="K67" i="33" s="1"/>
  <c r="L77" i="33"/>
  <c r="M112" i="38"/>
  <c r="O31" i="38"/>
  <c r="O32" i="38" s="1"/>
  <c r="N29" i="38"/>
  <c r="N23" i="38" s="1"/>
  <c r="O34" i="38"/>
  <c r="J12" i="46"/>
  <c r="J15" i="46" s="1"/>
  <c r="I10" i="46"/>
  <c r="I7" i="46" s="1"/>
  <c r="J14" i="46"/>
  <c r="L57" i="46"/>
  <c r="K109" i="46"/>
  <c r="K117" i="46" s="1"/>
  <c r="K34" i="46"/>
  <c r="K42" i="46" s="1"/>
  <c r="K79" i="46"/>
  <c r="K87" i="46" s="1"/>
  <c r="K64" i="46"/>
  <c r="K72" i="46" s="1"/>
  <c r="K49" i="46"/>
  <c r="K57" i="46" s="1"/>
  <c r="K94" i="46"/>
  <c r="K102" i="46" s="1"/>
  <c r="K75" i="33" l="1"/>
  <c r="J73" i="33"/>
  <c r="J67" i="33" s="1"/>
  <c r="K77" i="33"/>
  <c r="N47" i="38"/>
  <c r="N48" i="38" s="1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2" i="33"/>
  <c r="L112" i="38"/>
  <c r="K111" i="38"/>
  <c r="J109" i="38"/>
  <c r="J103" i="38" s="1"/>
  <c r="K114" i="38"/>
  <c r="J56" i="46"/>
  <c r="J60" i="46" s="1"/>
  <c r="I54" i="46"/>
  <c r="I51" i="46" s="1"/>
  <c r="J59" i="46"/>
  <c r="J88" i="33"/>
  <c r="J82" i="33" s="1"/>
  <c r="K90" i="33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J13" i="38"/>
  <c r="J7" i="38" s="1"/>
  <c r="K18" i="38"/>
  <c r="L43" i="33"/>
  <c r="L37" i="33" s="1"/>
  <c r="M45" i="33"/>
  <c r="M47" i="33"/>
  <c r="J26" i="46"/>
  <c r="J30" i="46" s="1"/>
  <c r="I24" i="46"/>
  <c r="I21" i="46" s="1"/>
  <c r="J29" i="46"/>
  <c r="I69" i="46"/>
  <c r="I66" i="46" s="1"/>
  <c r="J71" i="46"/>
  <c r="J75" i="46" s="1"/>
  <c r="J74" i="46"/>
  <c r="K95" i="38"/>
  <c r="J93" i="38"/>
  <c r="J87" i="38" s="1"/>
  <c r="K98" i="38"/>
  <c r="J61" i="38"/>
  <c r="J55" i="38" s="1"/>
  <c r="K63" i="38"/>
  <c r="K66" i="38"/>
  <c r="I86" i="46"/>
  <c r="I90" i="46" s="1"/>
  <c r="H84" i="46"/>
  <c r="H81" i="46" s="1"/>
  <c r="I89" i="46"/>
  <c r="I39" i="46"/>
  <c r="I36" i="46" s="1"/>
  <c r="J41" i="46"/>
  <c r="J45" i="46" s="1"/>
  <c r="J44" i="46"/>
  <c r="L28" i="33"/>
  <c r="L22" i="33" s="1"/>
  <c r="M30" i="33"/>
  <c r="M32" i="33"/>
  <c r="J103" i="33"/>
  <c r="J97" i="33" s="1"/>
  <c r="K105" i="33"/>
  <c r="H127" i="46"/>
  <c r="H124" i="46" s="1"/>
  <c r="I129" i="46"/>
  <c r="I132" i="46" s="1"/>
  <c r="I131" i="46"/>
  <c r="I19" i="46"/>
  <c r="J13" i="33"/>
  <c r="J7" i="33" s="1"/>
  <c r="K15" i="33"/>
  <c r="K17" i="33"/>
  <c r="J109" i="46"/>
  <c r="J117" i="46" s="1"/>
  <c r="J79" i="46"/>
  <c r="J87" i="46" s="1"/>
  <c r="J34" i="46"/>
  <c r="J64" i="46"/>
  <c r="J94" i="46"/>
  <c r="J102" i="46" s="1"/>
  <c r="J49" i="46"/>
  <c r="J57" i="46" s="1"/>
  <c r="N31" i="38"/>
  <c r="N32" i="38" s="1"/>
  <c r="M29" i="38"/>
  <c r="M23" i="38" s="1"/>
  <c r="N34" i="38"/>
  <c r="K27" i="46"/>
  <c r="L96" i="38"/>
  <c r="L80" i="38"/>
  <c r="K79" i="38"/>
  <c r="K80" i="38" s="1"/>
  <c r="J77" i="38"/>
  <c r="J71" i="38" s="1"/>
  <c r="K82" i="38"/>
  <c r="L30" i="33" l="1"/>
  <c r="K28" i="33"/>
  <c r="K22" i="33" s="1"/>
  <c r="L32" i="33"/>
  <c r="H39" i="46"/>
  <c r="H36" i="46" s="1"/>
  <c r="I41" i="46"/>
  <c r="I45" i="46" s="1"/>
  <c r="I44" i="46"/>
  <c r="H69" i="46"/>
  <c r="H66" i="46" s="1"/>
  <c r="I71" i="46"/>
  <c r="I75" i="46" s="1"/>
  <c r="I74" i="46"/>
  <c r="H24" i="46"/>
  <c r="H21" i="46" s="1"/>
  <c r="I26" i="46"/>
  <c r="I30" i="46" s="1"/>
  <c r="I29" i="46"/>
  <c r="H19" i="46"/>
  <c r="J15" i="33"/>
  <c r="J17" i="33"/>
  <c r="I109" i="46"/>
  <c r="I94" i="46"/>
  <c r="I102" i="46" s="1"/>
  <c r="I79" i="46"/>
  <c r="I87" i="46" s="1"/>
  <c r="I64" i="46"/>
  <c r="I49" i="46"/>
  <c r="I34" i="46"/>
  <c r="I42" i="46" s="1"/>
  <c r="I116" i="46"/>
  <c r="I120" i="46" s="1"/>
  <c r="H114" i="46"/>
  <c r="H111" i="46" s="1"/>
  <c r="I119" i="46"/>
  <c r="I56" i="46"/>
  <c r="I60" i="46" s="1"/>
  <c r="H54" i="46"/>
  <c r="H51" i="46" s="1"/>
  <c r="I59" i="46"/>
  <c r="L45" i="38"/>
  <c r="L39" i="38" s="1"/>
  <c r="M47" i="38"/>
  <c r="M48" i="38" s="1"/>
  <c r="M50" i="38"/>
  <c r="H12" i="46"/>
  <c r="H15" i="46" s="1"/>
  <c r="AD9" i="46"/>
  <c r="H14" i="46"/>
  <c r="AD10" i="46"/>
  <c r="J63" i="38"/>
  <c r="J66" i="38"/>
  <c r="J90" i="33"/>
  <c r="J92" i="33"/>
  <c r="H129" i="46"/>
  <c r="H132" i="46" s="1"/>
  <c r="H131" i="46"/>
  <c r="K43" i="33"/>
  <c r="K37" i="33" s="1"/>
  <c r="L45" i="33"/>
  <c r="L47" i="33"/>
  <c r="K64" i="38"/>
  <c r="J27" i="46"/>
  <c r="K16" i="38"/>
  <c r="J79" i="38"/>
  <c r="J82" i="38"/>
  <c r="J60" i="33"/>
  <c r="J62" i="33"/>
  <c r="H86" i="46"/>
  <c r="H90" i="46" s="1"/>
  <c r="H89" i="46"/>
  <c r="J15" i="38"/>
  <c r="J18" i="38"/>
  <c r="J95" i="38"/>
  <c r="J98" i="38"/>
  <c r="J111" i="38"/>
  <c r="J114" i="38"/>
  <c r="J75" i="33"/>
  <c r="J77" i="33"/>
  <c r="H101" i="46"/>
  <c r="H105" i="46" s="1"/>
  <c r="H104" i="46"/>
  <c r="L29" i="38"/>
  <c r="L23" i="38" s="1"/>
  <c r="M31" i="38"/>
  <c r="M32" i="38" s="1"/>
  <c r="M34" i="38"/>
  <c r="J105" i="33"/>
  <c r="J72" i="46"/>
  <c r="J42" i="46"/>
  <c r="K96" i="38"/>
  <c r="K112" i="38"/>
  <c r="H56" i="46" l="1"/>
  <c r="H60" i="46" s="1"/>
  <c r="H59" i="46"/>
  <c r="K45" i="38"/>
  <c r="K39" i="38" s="1"/>
  <c r="L47" i="38"/>
  <c r="L48" i="38" s="1"/>
  <c r="L50" i="38"/>
  <c r="J64" i="38"/>
  <c r="H64" i="46"/>
  <c r="H79" i="46"/>
  <c r="H87" i="46" s="1"/>
  <c r="H94" i="46"/>
  <c r="H102" i="46" s="1"/>
  <c r="H34" i="46"/>
  <c r="H42" i="46" s="1"/>
  <c r="H27" i="46"/>
  <c r="H49" i="46"/>
  <c r="H57" i="46" s="1"/>
  <c r="H109" i="46"/>
  <c r="H117" i="46" s="1"/>
  <c r="J43" i="33"/>
  <c r="J37" i="33" s="1"/>
  <c r="K45" i="33"/>
  <c r="K47" i="33"/>
  <c r="I72" i="46"/>
  <c r="H41" i="46"/>
  <c r="H45" i="46" s="1"/>
  <c r="H44" i="46"/>
  <c r="L31" i="38"/>
  <c r="L32" i="38" s="1"/>
  <c r="K29" i="38"/>
  <c r="K23" i="38" s="1"/>
  <c r="L34" i="38"/>
  <c r="J112" i="38"/>
  <c r="H116" i="46"/>
  <c r="H120" i="46" s="1"/>
  <c r="H119" i="46"/>
  <c r="J16" i="38"/>
  <c r="I27" i="46"/>
  <c r="J80" i="38"/>
  <c r="I57" i="46"/>
  <c r="I117" i="46"/>
  <c r="K30" i="33"/>
  <c r="J28" i="33"/>
  <c r="J22" i="33" s="1"/>
  <c r="K32" i="33"/>
  <c r="H26" i="46"/>
  <c r="H30" i="46" s="1"/>
  <c r="H29" i="46"/>
  <c r="H71" i="46"/>
  <c r="H75" i="46" s="1"/>
  <c r="H74" i="46"/>
  <c r="J96" i="38"/>
  <c r="J45" i="33" l="1"/>
  <c r="J47" i="33"/>
  <c r="H72" i="46"/>
  <c r="J45" i="38"/>
  <c r="J39" i="38" s="1"/>
  <c r="K47" i="38"/>
  <c r="K48" i="38" s="1"/>
  <c r="K50" i="38"/>
  <c r="J30" i="33"/>
  <c r="J32" i="33"/>
  <c r="AF28" i="33"/>
  <c r="AF27" i="33"/>
  <c r="K31" i="38"/>
  <c r="K32" i="38" s="1"/>
  <c r="J29" i="38"/>
  <c r="J23" i="38" s="1"/>
  <c r="K34" i="38"/>
  <c r="J31" i="38" l="1"/>
  <c r="J32" i="38" s="1"/>
  <c r="J34" i="38"/>
  <c r="J47" i="38"/>
  <c r="J48" i="38" s="1"/>
  <c r="J5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<sst xmlns="http://schemas.openxmlformats.org/spreadsheetml/2006/main" count="25002" uniqueCount="1991">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</sst>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</numFmts>
  <fonts count="9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460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0" xfId="0" applyNumberFormat="1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72" fontId="34" fillId="8" borderId="7" xfId="0" applyNumberFormat="1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78" fontId="1" fillId="0" borderId="0" xfId="0" applyNumberFormat="1" applyFont="1"/>
    <xf numFmtId="177" fontId="34" fillId="8" borderId="7" xfId="0" applyNumberFormat="1" applyFont="1" applyFill="1" applyBorder="1"/>
    <xf numFmtId="178" fontId="34" fillId="8" borderId="7" xfId="0" applyNumberFormat="1" applyFont="1" applyFill="1" applyBorder="1"/>
    <xf numFmtId="177" fontId="34" fillId="0" borderId="7" xfId="0" applyNumberFormat="1" applyFont="1" applyBorder="1"/>
    <xf numFmtId="178" fontId="34" fillId="0" borderId="7" xfId="0" applyNumberFormat="1" applyFont="1" applyBorder="1"/>
    <xf numFmtId="0" fontId="28" fillId="0" borderId="0" xfId="0" applyFont="1" applyAlignment="1">
      <alignment horizontal="center"/>
    </xf>
    <xf numFmtId="177" fontId="34" fillId="8" borderId="8" xfId="0" applyNumberFormat="1" applyFont="1" applyFill="1" applyBorder="1"/>
    <xf numFmtId="178" fontId="34" fillId="8" borderId="8" xfId="0" applyNumberFormat="1" applyFont="1" applyFill="1" applyBorder="1"/>
    <xf numFmtId="164" fontId="37" fillId="0" borderId="0" xfId="0" applyNumberFormat="1" applyFont="1"/>
    <xf numFmtId="177" fontId="30" fillId="0" borderId="0" xfId="0" applyNumberFormat="1" applyFont="1"/>
    <xf numFmtId="9" fontId="36" fillId="0" borderId="0" xfId="0" applyNumberFormat="1" applyFont="1"/>
    <xf numFmtId="169" fontId="38" fillId="0" borderId="0" xfId="0" applyNumberFormat="1" applyFont="1"/>
    <xf numFmtId="179" fontId="61" fillId="0" borderId="0" xfId="0" applyNumberFormat="1" applyFont="1"/>
    <xf numFmtId="179" fontId="1" fillId="0" borderId="0" xfId="0" applyNumberFormat="1" applyFont="1"/>
    <xf numFmtId="179" fontId="34" fillId="8" borderId="8" xfId="0" applyNumberFormat="1" applyFont="1" applyFill="1" applyBorder="1"/>
    <xf numFmtId="180" fontId="1" fillId="0" borderId="0" xfId="0" applyNumberFormat="1" applyFont="1"/>
    <xf numFmtId="179" fontId="1" fillId="14" borderId="0" xfId="0" applyNumberFormat="1" applyFont="1" applyFill="1"/>
    <xf numFmtId="0" fontId="34" fillId="0" borderId="0" xfId="0" applyFont="1" applyAlignment="1">
      <alignment horizontal="center"/>
    </xf>
    <xf numFmtId="165" fontId="34" fillId="8" borderId="6" xfId="0" applyNumberFormat="1" applyFont="1" applyFill="1" applyBorder="1"/>
    <xf numFmtId="181" fontId="36" fillId="0" borderId="0" xfId="0" applyNumberFormat="1" applyFont="1"/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1" fontId="1" fillId="0" borderId="19" xfId="0" applyNumberFormat="1" applyFont="1" applyBorder="1"/>
    <xf numFmtId="181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0" fontId="0" fillId="0" borderId="0" xfId="0" applyNumberFormat="1"/>
    <xf numFmtId="165" fontId="68" fillId="8" borderId="10" xfId="0" applyNumberFormat="1" applyFont="1" applyFill="1" applyBorder="1"/>
    <xf numFmtId="0" fontId="73" fillId="8" borderId="11" xfId="0" applyFont="1" applyFill="1" applyBorder="1"/>
    <xf numFmtId="165" fontId="68" fillId="0" borderId="12" xfId="0" applyNumberFormat="1" applyFont="1" applyBorder="1"/>
    <xf numFmtId="165" fontId="68" fillId="0" borderId="3" xfId="0" applyNumberFormat="1" applyFont="1" applyBorder="1"/>
    <xf numFmtId="0" fontId="73" fillId="0" borderId="13" xfId="0" applyFont="1" applyBorder="1"/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28" fillId="3" borderId="0" xfId="1" applyFont="1" applyFill="1"/>
    <xf numFmtId="0" fontId="77" fillId="0" borderId="0" xfId="0" applyFont="1" applyBorder="1"/>
    <xf numFmtId="0" fontId="80" fillId="14" borderId="0" xfId="0" applyFont="1" applyFill="1"/>
    <xf numFmtId="0" fontId="81" fillId="0" borderId="0" xfId="0" applyFont="1"/>
    <xf numFmtId="0" fontId="80" fillId="14" borderId="0" xfId="0" applyFont="1" applyFill="1" applyAlignment="1">
      <alignment horizontal="center"/>
    </xf>
    <xf numFmtId="0" fontId="83" fillId="0" borderId="0" xfId="0" applyFont="1" applyAlignment="1">
      <alignment horizontal="center"/>
    </xf>
    <xf numFmtId="17" fontId="79" fillId="0" borderId="0" xfId="0" applyNumberFormat="1" applyFont="1" applyAlignment="1">
      <alignment horizontal="center"/>
    </xf>
    <xf numFmtId="167" fontId="83" fillId="0" borderId="0" xfId="0" applyNumberFormat="1" applyFont="1" applyAlignment="1">
      <alignment horizontal="center"/>
    </xf>
    <xf numFmtId="0" fontId="84" fillId="0" borderId="0" xfId="0" applyFont="1"/>
    <xf numFmtId="0" fontId="85" fillId="0" borderId="0" xfId="0" applyFont="1"/>
    <xf numFmtId="165" fontId="85" fillId="0" borderId="0" xfId="0" applyNumberFormat="1" applyFont="1"/>
    <xf numFmtId="167" fontId="85" fillId="0" borderId="0" xfId="0" applyNumberFormat="1" applyFont="1"/>
    <xf numFmtId="165" fontId="86" fillId="0" borderId="0" xfId="0" applyNumberFormat="1" applyFont="1"/>
    <xf numFmtId="0" fontId="87" fillId="0" borderId="0" xfId="0" applyFont="1"/>
    <xf numFmtId="165" fontId="87" fillId="0" borderId="0" xfId="0" applyNumberFormat="1" applyFont="1"/>
    <xf numFmtId="167" fontId="88" fillId="0" borderId="0" xfId="0" applyNumberFormat="1" applyFont="1"/>
    <xf numFmtId="165" fontId="79" fillId="0" borderId="0" xfId="0" applyNumberFormat="1" applyFont="1"/>
    <xf numFmtId="167" fontId="79" fillId="0" borderId="0" xfId="0" applyNumberFormat="1" applyFont="1"/>
    <xf numFmtId="164" fontId="88" fillId="0" borderId="0" xfId="0" applyNumberFormat="1" applyFont="1"/>
    <xf numFmtId="165" fontId="88" fillId="0" borderId="0" xfId="0" applyNumberFormat="1" applyFont="1"/>
    <xf numFmtId="164" fontId="79" fillId="0" borderId="0" xfId="0" applyNumberFormat="1" applyFont="1"/>
    <xf numFmtId="165" fontId="83" fillId="0" borderId="0" xfId="0" applyNumberFormat="1" applyFont="1"/>
    <xf numFmtId="0" fontId="89" fillId="0" borderId="0" xfId="0" applyFont="1"/>
    <xf numFmtId="0" fontId="81" fillId="14" borderId="0" xfId="0" applyFont="1" applyFill="1"/>
    <xf numFmtId="0" fontId="82" fillId="8" borderId="21" xfId="0" applyFont="1" applyFill="1" applyBorder="1"/>
    <xf numFmtId="168" fontId="79" fillId="0" borderId="0" xfId="0" applyNumberFormat="1" applyFont="1"/>
    <xf numFmtId="165" fontId="80" fillId="8" borderId="20" xfId="0" applyNumberFormat="1" applyFont="1" applyFill="1" applyBorder="1"/>
    <xf numFmtId="167" fontId="80" fillId="8" borderId="20" xfId="0" applyNumberFormat="1" applyFont="1" applyFill="1" applyBorder="1"/>
    <xf numFmtId="164" fontId="80" fillId="8" borderId="20" xfId="0" applyNumberFormat="1" applyFont="1" applyFill="1" applyBorder="1"/>
    <xf numFmtId="168" fontId="80" fillId="8" borderId="23" xfId="0" applyNumberFormat="1" applyFont="1" applyFill="1" applyBorder="1"/>
    <xf numFmtId="168" fontId="80" fillId="8" borderId="20" xfId="0" applyNumberFormat="1" applyFont="1" applyFill="1" applyBorder="1"/>
    <xf numFmtId="167" fontId="80" fillId="8" borderId="23" xfId="0" applyNumberFormat="1" applyFont="1" applyFill="1" applyBorder="1"/>
    <xf numFmtId="0" fontId="83" fillId="0" borderId="22" xfId="0" applyFont="1" applyBorder="1" applyAlignment="1">
      <alignment horizontal="center"/>
    </xf>
    <xf numFmtId="0" fontId="78" fillId="9" borderId="0" xfId="0" applyFont="1" applyFill="1" applyAlignment="1">
      <alignment wrapText="1"/>
    </xf>
    <xf numFmtId="0" fontId="78" fillId="9" borderId="0" xfId="0" applyFont="1" applyFill="1" applyAlignment="1">
      <alignment horizontal="center" wrapText="1"/>
    </xf>
    <xf numFmtId="0" fontId="90" fillId="0" borderId="0" xfId="0" applyFont="1"/>
    <xf numFmtId="0" fontId="81" fillId="0" borderId="0" xfId="0" applyFont="1" applyBorder="1"/>
    <xf numFmtId="0" fontId="81" fillId="0" borderId="2" xfId="0" applyFont="1" applyBorder="1"/>
    <xf numFmtId="1" fontId="83" fillId="0" borderId="0" xfId="0" applyNumberFormat="1" applyFont="1" applyAlignment="1">
      <alignment horizontal="center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8">
    <dxf>
      <font>
        <color rgb="FF00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361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415" t="s">
        <v>0</v>
      </c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</row>
    <row r="25" spans="2:17" ht="25.5">
      <c r="B25" s="417" t="s">
        <v>1942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416"/>
      <c r="O25" s="416"/>
      <c r="P25" s="416"/>
      <c r="Q25" s="416"/>
    </row>
    <row r="26" spans="2:17" ht="23.25">
      <c r="B26" s="418" t="str">
        <f ca="1">"As of "&amp;TEXT(TODAY(),"mm/dd/yy")</f>
        <v>As of 09/16/26</v>
      </c>
      <c r="C26" s="416"/>
      <c r="D26" s="416"/>
      <c r="E26" s="416"/>
      <c r="F26" s="416"/>
      <c r="G26" s="416"/>
      <c r="H26" s="416"/>
      <c r="I26" s="416"/>
      <c r="J26" s="416"/>
      <c r="K26" s="416"/>
      <c r="L26" s="416"/>
      <c r="M26" s="416"/>
      <c r="N26" s="416"/>
      <c r="O26" s="416"/>
      <c r="P26" s="416"/>
      <c r="Q26" s="416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7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419" t="s">
        <v>1899</v>
      </c>
      <c r="D5" s="419"/>
      <c r="E5" s="419"/>
      <c r="F5" s="382"/>
      <c r="G5" s="419" t="s">
        <v>1900</v>
      </c>
      <c r="H5" s="419"/>
      <c r="I5" s="419"/>
      <c r="J5" s="382"/>
      <c r="K5" s="419" t="s">
        <v>134</v>
      </c>
      <c r="L5" s="419"/>
      <c r="M5" s="419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420" t="s">
        <v>1934</v>
      </c>
      <c r="D14" s="420"/>
      <c r="E14" s="420"/>
      <c r="F14" s="420"/>
      <c r="G14" s="420"/>
      <c r="H14" s="420"/>
      <c r="I14" s="420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420" t="s">
        <v>1934</v>
      </c>
      <c r="D23" s="420"/>
      <c r="E23" s="420"/>
      <c r="F23" s="420"/>
      <c r="G23" s="420"/>
      <c r="H23" s="420"/>
      <c r="I23" s="420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5" priority="1">
      <formula>$K$3=1</formula>
    </cfRule>
  </conditionalFormatting>
  <conditionalFormatting sqref="A15:XFD24 A25:B25 D25:XFD25 A26:XFD26">
    <cfRule type="expression" dxfId="74" priority="11">
      <formula>$K$3=1</formula>
    </cfRule>
  </conditionalFormatting>
  <conditionalFormatting sqref="B11:D11">
    <cfRule type="expression" dxfId="73" priority="2">
      <formula>$K$3=1</formula>
    </cfRule>
  </conditionalFormatting>
  <conditionalFormatting sqref="B14:D14">
    <cfRule type="expression" dxfId="72" priority="8">
      <formula>$V$3=1</formula>
    </cfRule>
  </conditionalFormatting>
  <conditionalFormatting sqref="B6:F6">
    <cfRule type="expression" dxfId="71" priority="7">
      <formula>$V$3=1</formula>
    </cfRule>
  </conditionalFormatting>
  <conditionalFormatting sqref="C7:C10">
    <cfRule type="expression" dxfId="70" priority="4">
      <formula>$V$3=1</formula>
    </cfRule>
  </conditionalFormatting>
  <conditionalFormatting sqref="C15 B15:B27 D15:D27 K15:K27 C25:C27 A36:A47 E36:XFD47">
    <cfRule type="expression" dxfId="69" priority="18">
      <formula>$K$3=1</formula>
    </cfRule>
  </conditionalFormatting>
  <conditionalFormatting sqref="C15:C25">
    <cfRule type="expression" dxfId="68" priority="10">
      <formula>$V$3=1</formula>
    </cfRule>
  </conditionalFormatting>
  <conditionalFormatting sqref="C27">
    <cfRule type="expression" dxfId="67" priority="20">
      <formula>$V$3=1</formula>
    </cfRule>
  </conditionalFormatting>
  <conditionalFormatting sqref="C7:D10">
    <cfRule type="expression" dxfId="66" priority="5">
      <formula>$K$3=1</formula>
    </cfRule>
  </conditionalFormatting>
  <conditionalFormatting sqref="C11:D11">
    <cfRule type="expression" dxfId="65" priority="3">
      <formula>$V$3=1</formula>
    </cfRule>
  </conditionalFormatting>
  <conditionalFormatting sqref="K15:K27">
    <cfRule type="expression" dxfId="64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3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2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tabSelected="1" zoomScaleNormal="100" workbookViewId="0">
      <selection activeCell="J20" sqref="J20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24"/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</row>
    <row r="2" spans="1:18" ht="16.5">
      <c r="A2" s="424"/>
      <c r="B2" s="456" t="str">
        <f>+Cover!B24</f>
        <v>Keystone Bookkeepers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</row>
    <row r="3" spans="1:18">
      <c r="A3" s="424"/>
      <c r="B3" s="422" t="s">
        <v>1943</v>
      </c>
      <c r="C3" s="457"/>
      <c r="D3" s="457"/>
      <c r="E3" s="457"/>
      <c r="F3" s="457"/>
      <c r="G3" s="457"/>
      <c r="H3" s="457"/>
      <c r="I3" s="457"/>
      <c r="J3" s="457"/>
      <c r="K3" s="424"/>
      <c r="L3" s="424" t="s">
        <v>276</v>
      </c>
      <c r="M3" s="453">
        <v>1</v>
      </c>
      <c r="N3" s="424"/>
      <c r="O3" s="424"/>
      <c r="P3" s="424"/>
      <c r="Q3" s="424"/>
      <c r="R3" s="424"/>
    </row>
    <row r="4" spans="1:18">
      <c r="A4" s="424"/>
      <c r="B4" s="458"/>
      <c r="C4" s="458"/>
      <c r="D4" s="458"/>
      <c r="E4" s="458"/>
      <c r="F4" s="458"/>
      <c r="G4" s="458"/>
      <c r="H4" s="458"/>
      <c r="I4" s="458"/>
      <c r="J4" s="458"/>
      <c r="K4" s="424"/>
      <c r="L4" s="424"/>
      <c r="M4" s="424"/>
      <c r="N4" s="424"/>
      <c r="O4" s="424"/>
      <c r="P4" s="424"/>
      <c r="Q4" s="424"/>
      <c r="R4" s="424"/>
    </row>
    <row r="5" spans="1:18" ht="33.950000000000003" customHeight="1">
      <c r="A5" s="424"/>
      <c r="B5" s="454" t="s">
        <v>1296</v>
      </c>
      <c r="C5" s="455" t="s">
        <v>1944</v>
      </c>
      <c r="D5" s="455" t="s">
        <v>1945</v>
      </c>
      <c r="E5" s="455" t="s">
        <v>1946</v>
      </c>
      <c r="F5" s="455" t="s">
        <v>1947</v>
      </c>
      <c r="G5" s="455" t="s">
        <v>1948</v>
      </c>
      <c r="H5" s="455" t="s">
        <v>1949</v>
      </c>
      <c r="I5" s="455" t="s">
        <v>1950</v>
      </c>
      <c r="J5" s="455" t="s">
        <v>1951</v>
      </c>
      <c r="K5" s="443"/>
      <c r="L5" s="443"/>
      <c r="M5" s="443"/>
      <c r="N5" s="443"/>
      <c r="O5" s="443"/>
      <c r="P5" s="443"/>
      <c r="Q5" s="443"/>
      <c r="R5" s="443"/>
    </row>
    <row r="6" spans="1:18" ht="12.95" customHeight="1">
      <c r="A6" s="424"/>
      <c r="B6" s="423" t="s">
        <v>467</v>
      </c>
      <c r="C6" s="444"/>
      <c r="D6" s="444"/>
      <c r="E6" s="444"/>
      <c r="F6" s="444"/>
      <c r="G6" s="444"/>
      <c r="H6" s="444"/>
      <c r="I6" s="444"/>
      <c r="J6" s="444"/>
      <c r="K6" s="443"/>
      <c r="L6" s="443"/>
      <c r="M6" s="443"/>
      <c r="N6" s="443"/>
      <c r="O6" s="443"/>
      <c r="P6" s="434" t="s">
        <v>1970</v>
      </c>
      <c r="Q6" s="434" t="s">
        <v>1971</v>
      </c>
      <c r="R6" s="443"/>
    </row>
    <row r="7" spans="1:18" ht="12.95" customHeight="1">
      <c r="A7" s="424"/>
      <c r="B7" s="424" t="s">
        <v>1300</v>
      </c>
      <c r="C7" s="437">
        <f>COUNTIFS('Full Customer List'!$C$7:$C$320,$C$34,'Full Customer List'!$E$7:$E$320,$B7)</f>
        <v>147</v>
      </c>
      <c r="D7" s="437">
        <f>SUMIFS('Full Customer List'!$F$7:$F$320,'Full Customer List'!$C$7:$C$320,$C$34,'Full Customer List'!$E$7:$E$320,$B7)</f>
        <v>3751</v>
      </c>
      <c r="E7" s="438">
        <f>SUMIFS('Full Customer List'!$G$7:$G$320,'Full Customer List'!$C$7:$C$320,$C$34,'Full Customer List'!$E$7:$E$320,$B7)</f>
        <v>233614.39333333328</v>
      </c>
      <c r="F7" s="438">
        <f>$E7*12</f>
        <v>2803372.7199999993</v>
      </c>
      <c r="G7" s="438">
        <f>IFERROR($E7/$C7,0)</f>
        <v>1589.2135600907027</v>
      </c>
      <c r="H7" s="438">
        <f>IFERROR($Q7/$D7,0)</f>
        <v>60.980110192837451</v>
      </c>
      <c r="I7" s="441">
        <f>IFERROR($D7/$P7,0)</f>
        <v>26.048611111111111</v>
      </c>
      <c r="J7" s="446">
        <f>IFERROR($E7/$E$11,0)</f>
        <v>0.90649998959425915</v>
      </c>
      <c r="K7" s="443"/>
      <c r="L7" s="443"/>
      <c r="M7" s="443"/>
      <c r="N7" s="443"/>
      <c r="O7" s="443"/>
      <c r="P7" s="435">
        <f>COUNTIFS('Full Customer List'!$C$7:$C$320,$C$34,'Full Customer List'!$E$7:$E$320,$B7,'Full Customer List'!$F$7:$F$320,"&gt;"&amp;$C$37)</f>
        <v>144</v>
      </c>
      <c r="Q7" s="435">
        <f>SUMIFS('Full Customer List'!$G$7:$G$320,'Full Customer List'!$C$7:$C$320,$C$34,'Full Customer List'!$E$7:$E$320,$B7,'Full Customer List'!$F$7:$F$320,"&gt;"&amp;$C$37)</f>
        <v>228736.39333333328</v>
      </c>
      <c r="R7" s="443"/>
    </row>
    <row r="8" spans="1:18" ht="12.95" customHeight="1">
      <c r="A8" s="424"/>
      <c r="B8" s="424" t="s">
        <v>1178</v>
      </c>
      <c r="C8" s="437">
        <f>COUNTIFS('Full Customer List'!$C$7:$C$320,$C$34,'Full Customer List'!$E$7:$E$320,$B8)</f>
        <v>30</v>
      </c>
      <c r="D8" s="437">
        <f>SUMIFS('Full Customer List'!$F$7:$F$320,'Full Customer List'!$C$7:$C$320,$C$34,'Full Customer List'!$E$7:$E$320,$B8)</f>
        <v>49</v>
      </c>
      <c r="E8" s="437">
        <f>SUMIFS('Full Customer List'!$G$7:$G$320,'Full Customer List'!$C$7:$C$320,$C$34,'Full Customer List'!$E$7:$E$320,$B8)</f>
        <v>13297.333333333332</v>
      </c>
      <c r="F8" s="437">
        <f t="shared" ref="F8:F10" si="0">$E8*12</f>
        <v>159568</v>
      </c>
      <c r="G8" s="437">
        <f t="shared" ref="G8:G10" si="1">IFERROR($E8/$C8,0)</f>
        <v>443.24444444444441</v>
      </c>
      <c r="H8" s="437">
        <f t="shared" ref="H8:H10" si="2">IFERROR($Q8/$D8,0)</f>
        <v>57.217687074829932</v>
      </c>
      <c r="I8" s="441">
        <f t="shared" ref="I8:I10" si="3">IFERROR($D8/$P8,0)</f>
        <v>8.1666666666666661</v>
      </c>
      <c r="J8" s="446">
        <f t="shared" ref="J8:J10" si="4">IFERROR($E8/$E$11,0)</f>
        <v>5.1597987419802233E-2</v>
      </c>
      <c r="K8" s="443"/>
      <c r="L8" s="443"/>
      <c r="M8" s="443"/>
      <c r="N8" s="443"/>
      <c r="O8" s="443"/>
      <c r="P8" s="435">
        <f>COUNTIFS('Full Customer List'!$C$7:$C$320,$C$34,'Full Customer List'!$E$7:$E$320,$B8,'Full Customer List'!$F$7:$F$320,"&gt;"&amp;$C$37)</f>
        <v>6</v>
      </c>
      <c r="Q8" s="435">
        <f>SUMIFS('Full Customer List'!$G$7:$G$320,'Full Customer List'!$C$7:$C$320,$C$34,'Full Customer List'!$E$7:$E$320,$B8,'Full Customer List'!$F$7:$F$320,"&gt;"&amp;$C$37)</f>
        <v>2803.6666666666665</v>
      </c>
      <c r="R8" s="443"/>
    </row>
    <row r="9" spans="1:18" ht="12.95" customHeight="1">
      <c r="A9" s="424"/>
      <c r="B9" s="424" t="s">
        <v>1303</v>
      </c>
      <c r="C9" s="437">
        <f>COUNTIFS('Full Customer List'!$C$7:$C$320,$C$34,'Full Customer List'!$E$7:$E$320,$B9)</f>
        <v>11</v>
      </c>
      <c r="D9" s="437">
        <f>SUMIFS('Full Customer List'!$F$7:$F$320,'Full Customer List'!$C$7:$C$320,$C$34,'Full Customer List'!$E$7:$E$320,$B9)</f>
        <v>0</v>
      </c>
      <c r="E9" s="437">
        <f>SUMIFS('Full Customer List'!$G$7:$G$320,'Full Customer List'!$C$7:$C$320,$C$34,'Full Customer List'!$E$7:$E$320,$B9)</f>
        <v>9448.5833333333339</v>
      </c>
      <c r="F9" s="437">
        <f t="shared" si="0"/>
        <v>113383</v>
      </c>
      <c r="G9" s="437">
        <f t="shared" si="1"/>
        <v>858.96212121212125</v>
      </c>
      <c r="H9" s="437">
        <f t="shared" si="2"/>
        <v>0</v>
      </c>
      <c r="I9" s="441">
        <f t="shared" si="3"/>
        <v>0</v>
      </c>
      <c r="J9" s="446">
        <f t="shared" si="4"/>
        <v>3.6663582971644924E-2</v>
      </c>
      <c r="K9" s="443"/>
      <c r="L9" s="443"/>
      <c r="M9" s="443"/>
      <c r="N9" s="443"/>
      <c r="O9" s="443"/>
      <c r="P9" s="435">
        <f>COUNTIFS('Full Customer List'!$C$7:$C$320,$C$34,'Full Customer List'!$E$7:$E$320,$B9,'Full Customer List'!$F$7:$F$320,"&gt;"&amp;$C$37)</f>
        <v>0</v>
      </c>
      <c r="Q9" s="435">
        <f>SUMIFS('Full Customer List'!$G$7:$G$320,'Full Customer List'!$C$7:$C$320,$C$34,'Full Customer List'!$E$7:$E$320,$B9,'Full Customer List'!$F$7:$F$320,"&gt;"&amp;$C$37)</f>
        <v>0</v>
      </c>
      <c r="R9" s="443"/>
    </row>
    <row r="10" spans="1:18" ht="12.95" customHeight="1">
      <c r="A10" s="424"/>
      <c r="B10" s="424" t="s">
        <v>1301</v>
      </c>
      <c r="C10" s="437">
        <f>COUNTIFS('Full Customer List'!$C$7:$C$320,$C$34,'Full Customer List'!$E$7:$E$320,$B10)</f>
        <v>2</v>
      </c>
      <c r="D10" s="437">
        <f>SUMIFS('Full Customer List'!$F$7:$F$320,'Full Customer List'!$C$7:$C$320,$C$34,'Full Customer List'!$E$7:$E$320,$B10)</f>
        <v>0</v>
      </c>
      <c r="E10" s="437">
        <f>SUMIFS('Full Customer List'!$G$7:$G$320,'Full Customer List'!$C$7:$C$320,$C$34,'Full Customer List'!$E$7:$E$320,$B10)</f>
        <v>1350</v>
      </c>
      <c r="F10" s="437">
        <f t="shared" si="0"/>
        <v>16200</v>
      </c>
      <c r="G10" s="437">
        <f t="shared" si="1"/>
        <v>675</v>
      </c>
      <c r="H10" s="437">
        <f t="shared" si="2"/>
        <v>0</v>
      </c>
      <c r="I10" s="441">
        <f t="shared" si="3"/>
        <v>0</v>
      </c>
      <c r="J10" s="446">
        <f t="shared" si="4"/>
        <v>5.2384400142935694E-3</v>
      </c>
      <c r="K10" s="443"/>
      <c r="L10" s="443"/>
      <c r="M10" s="443"/>
      <c r="N10" s="443"/>
      <c r="O10" s="443"/>
      <c r="P10" s="435">
        <f>COUNTIFS('Full Customer List'!$C$7:$C$320,$C$34,'Full Customer List'!$E$7:$E$320,$B10,'Full Customer List'!$F$7:$F$320,"&gt;"&amp;$C$37)</f>
        <v>0</v>
      </c>
      <c r="Q10" s="435">
        <f>SUMIFS('Full Customer List'!$G$7:$G$320,'Full Customer List'!$C$7:$C$320,$C$34,'Full Customer List'!$E$7:$E$320,$B10,'Full Customer List'!$F$7:$F$320,"&gt;"&amp;$C$37)</f>
        <v>0</v>
      </c>
      <c r="R10" s="443"/>
    </row>
    <row r="11" spans="1:18" ht="12.95" customHeight="1">
      <c r="A11" s="424"/>
      <c r="B11" s="445" t="s">
        <v>1871</v>
      </c>
      <c r="C11" s="447">
        <f>SUM(C7:C10)</f>
        <v>190</v>
      </c>
      <c r="D11" s="447">
        <f>SUM(D7:D10)</f>
        <v>3800</v>
      </c>
      <c r="E11" s="448">
        <f>SUM(E7:E10)</f>
        <v>257710.30999999997</v>
      </c>
      <c r="F11" s="448">
        <f>$E11*12</f>
        <v>3092523.7199999997</v>
      </c>
      <c r="G11" s="448">
        <f>IFERROR($E11/$C11,0)</f>
        <v>1356.3700526315788</v>
      </c>
      <c r="H11" s="448">
        <f>IFERROR($Q11/$D11,0)</f>
        <v>60.931594736842086</v>
      </c>
      <c r="I11" s="449">
        <f>IFERROR($D11/$P11,0)</f>
        <v>25.333333333333332</v>
      </c>
      <c r="J11" s="450">
        <f>SUM(J7:J10)</f>
        <v>0.99999999999999989</v>
      </c>
      <c r="K11" s="443"/>
      <c r="L11" s="443"/>
      <c r="M11" s="443"/>
      <c r="N11" s="443"/>
      <c r="O11" s="443"/>
      <c r="P11" s="435">
        <f>SUM(P7:P10)</f>
        <v>150</v>
      </c>
      <c r="Q11" s="435">
        <f>SUM(Q7:Q10)</f>
        <v>231540.05999999994</v>
      </c>
      <c r="R11" s="443"/>
    </row>
    <row r="12" spans="1:18" ht="12.95" customHeight="1">
      <c r="A12" s="424"/>
      <c r="B12" s="424"/>
      <c r="C12" s="424"/>
      <c r="D12" s="424"/>
      <c r="E12" s="424"/>
      <c r="F12" s="424"/>
      <c r="G12" s="424"/>
      <c r="H12" s="424"/>
      <c r="I12" s="424"/>
      <c r="J12" s="424"/>
      <c r="K12" s="443"/>
      <c r="L12" s="443"/>
      <c r="M12" s="443"/>
      <c r="N12" s="443"/>
      <c r="O12" s="443"/>
      <c r="P12" s="443"/>
      <c r="Q12" s="443"/>
      <c r="R12" s="443"/>
    </row>
    <row r="13" spans="1:18" ht="12.95" customHeight="1">
      <c r="A13" s="424"/>
      <c r="B13" s="454" t="s">
        <v>1972</v>
      </c>
      <c r="C13" s="455" t="s">
        <v>1197</v>
      </c>
      <c r="D13" s="424"/>
      <c r="E13" s="424"/>
      <c r="F13" s="424"/>
      <c r="G13" s="424"/>
      <c r="H13" s="424"/>
      <c r="I13" s="424"/>
      <c r="J13" s="424"/>
      <c r="K13" s="443"/>
      <c r="L13" s="443"/>
      <c r="M13" s="443"/>
      <c r="N13" s="443"/>
      <c r="O13" s="443"/>
      <c r="P13" s="443"/>
      <c r="Q13" s="443"/>
      <c r="R13" s="443"/>
    </row>
    <row r="14" spans="1:18" ht="12.95" customHeight="1">
      <c r="A14" s="424"/>
      <c r="B14" s="423" t="s">
        <v>1973</v>
      </c>
      <c r="C14" s="444"/>
      <c r="D14" s="424"/>
      <c r="E14" s="424"/>
      <c r="F14" s="424"/>
      <c r="G14" s="424"/>
      <c r="H14" s="424"/>
      <c r="I14" s="424"/>
      <c r="J14" s="424"/>
      <c r="K14" s="443"/>
      <c r="L14" s="443"/>
      <c r="M14" s="443"/>
      <c r="N14" s="443"/>
      <c r="O14" s="443"/>
      <c r="P14" s="443"/>
      <c r="Q14" s="443"/>
      <c r="R14" s="443"/>
    </row>
    <row r="15" spans="1:18" ht="12.95" customHeight="1">
      <c r="A15" s="424"/>
      <c r="B15" s="424" t="s">
        <v>1948</v>
      </c>
      <c r="C15" s="436">
        <f>$G$11</f>
        <v>1356.3700526315788</v>
      </c>
      <c r="D15" s="424"/>
      <c r="E15" s="424"/>
      <c r="F15" s="424"/>
      <c r="G15" s="424"/>
      <c r="H15" s="424"/>
      <c r="I15" s="424"/>
      <c r="J15" s="424"/>
      <c r="K15" s="443"/>
      <c r="L15" s="443"/>
      <c r="M15" s="443"/>
      <c r="N15" s="443"/>
      <c r="O15" s="443"/>
      <c r="P15" s="443"/>
      <c r="Q15" s="443"/>
      <c r="R15" s="443"/>
    </row>
    <row r="16" spans="1:18" ht="12.95" customHeight="1">
      <c r="A16" s="424"/>
      <c r="B16" s="424" t="s">
        <v>1974</v>
      </c>
      <c r="C16" s="437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24"/>
      <c r="E16" s="424"/>
      <c r="F16" s="424"/>
      <c r="G16" s="424"/>
      <c r="H16" s="424"/>
      <c r="I16" s="424"/>
      <c r="J16" s="424"/>
      <c r="K16" s="443"/>
      <c r="L16" s="443"/>
      <c r="M16" s="443"/>
      <c r="N16" s="443"/>
      <c r="O16" s="443"/>
      <c r="P16" s="443"/>
      <c r="Q16" s="443"/>
      <c r="R16" s="434" t="s">
        <v>1977</v>
      </c>
    </row>
    <row r="17" spans="1:18" ht="12.95" customHeight="1">
      <c r="A17" s="424"/>
      <c r="B17" s="424" t="s">
        <v>1975</v>
      </c>
      <c r="C17" s="437">
        <f>$C15*12</f>
        <v>16276.440631578946</v>
      </c>
      <c r="D17" s="424"/>
      <c r="E17" s="424"/>
      <c r="F17" s="424"/>
      <c r="G17" s="424"/>
      <c r="H17" s="424"/>
      <c r="I17" s="424"/>
      <c r="J17" s="424"/>
      <c r="K17" s="443"/>
      <c r="L17" s="443"/>
      <c r="M17" s="443"/>
      <c r="N17" s="443"/>
      <c r="O17" s="443"/>
      <c r="P17" s="443"/>
      <c r="Q17" s="443"/>
      <c r="R17" s="443"/>
    </row>
    <row r="18" spans="1:18" ht="12.95" customHeight="1">
      <c r="A18" s="424"/>
      <c r="B18" s="424" t="s">
        <v>1950</v>
      </c>
      <c r="C18" s="439">
        <f>$I$11</f>
        <v>25.333333333333332</v>
      </c>
      <c r="D18" s="424"/>
      <c r="E18" s="424"/>
      <c r="F18" s="424"/>
      <c r="G18" s="424"/>
      <c r="H18" s="424"/>
      <c r="I18" s="424"/>
      <c r="J18" s="424"/>
      <c r="K18" s="443"/>
      <c r="L18" s="443"/>
      <c r="M18" s="443"/>
      <c r="N18" s="443"/>
      <c r="O18" s="443"/>
      <c r="P18" s="443"/>
      <c r="Q18" s="443"/>
      <c r="R18" s="443"/>
    </row>
    <row r="19" spans="1:18" ht="12.95" customHeight="1">
      <c r="A19" s="424"/>
      <c r="B19" s="424" t="s">
        <v>1949</v>
      </c>
      <c r="C19" s="440">
        <f>$H$11</f>
        <v>60.931594736842086</v>
      </c>
      <c r="D19" s="424"/>
      <c r="E19" s="424"/>
      <c r="F19" s="424"/>
      <c r="G19" s="424"/>
      <c r="H19" s="424"/>
      <c r="I19" s="424"/>
      <c r="J19" s="424"/>
      <c r="K19" s="443"/>
      <c r="L19" s="443"/>
      <c r="M19" s="443"/>
      <c r="N19" s="443"/>
      <c r="O19" s="443"/>
      <c r="P19" s="443"/>
      <c r="Q19" s="443"/>
      <c r="R19" s="443"/>
    </row>
    <row r="20" spans="1:18" ht="12.95" customHeight="1">
      <c r="A20" s="424"/>
      <c r="B20" s="424" t="s">
        <v>1976</v>
      </c>
      <c r="C20" s="441">
        <f>($C$36-SUMIFS('Full Customer List'!$I$7:$I$320,'Full Customer List'!$C$7:$C$320,$C$34)/$C$41)/365</f>
        <v>1.4545061283345391</v>
      </c>
      <c r="D20" s="424"/>
      <c r="E20" s="424"/>
      <c r="F20" s="424"/>
      <c r="G20" s="424"/>
      <c r="H20" s="424"/>
      <c r="I20" s="424"/>
      <c r="J20" s="424"/>
      <c r="K20" s="443"/>
      <c r="L20" s="443"/>
      <c r="M20" s="443"/>
      <c r="N20" s="443"/>
      <c r="O20" s="443"/>
      <c r="P20" s="443"/>
      <c r="Q20" s="443"/>
      <c r="R20" s="443"/>
    </row>
    <row r="21" spans="1:18" ht="12.95" customHeight="1">
      <c r="A21" s="424"/>
      <c r="B21" s="424"/>
      <c r="C21" s="424"/>
      <c r="D21" s="424"/>
      <c r="E21" s="424"/>
      <c r="F21" s="424"/>
      <c r="G21" s="424"/>
      <c r="H21" s="424"/>
      <c r="I21" s="424"/>
      <c r="J21" s="424"/>
      <c r="K21" s="443"/>
      <c r="L21" s="443"/>
      <c r="M21" s="443"/>
      <c r="N21" s="443"/>
      <c r="O21" s="443"/>
      <c r="P21" s="443"/>
      <c r="Q21" s="443"/>
      <c r="R21" s="443"/>
    </row>
    <row r="22" spans="1:18" ht="33.950000000000003" customHeight="1">
      <c r="A22" s="424"/>
      <c r="B22" s="454" t="s">
        <v>1978</v>
      </c>
      <c r="C22" s="455" t="s">
        <v>1944</v>
      </c>
      <c r="D22" s="455" t="s">
        <v>1979</v>
      </c>
      <c r="E22" s="455" t="s">
        <v>1946</v>
      </c>
      <c r="F22" s="455" t="s">
        <v>1980</v>
      </c>
      <c r="G22" s="455" t="s">
        <v>1945</v>
      </c>
      <c r="H22" s="455" t="s">
        <v>1948</v>
      </c>
      <c r="I22" s="424"/>
      <c r="J22" s="424"/>
      <c r="K22" s="443"/>
      <c r="L22" s="443"/>
      <c r="M22" s="443"/>
      <c r="N22" s="443"/>
      <c r="O22" s="443"/>
      <c r="P22" s="443"/>
      <c r="Q22" s="443"/>
      <c r="R22" s="443"/>
    </row>
    <row r="23" spans="1:18" ht="12.95" customHeight="1">
      <c r="A23" s="424"/>
      <c r="B23" s="423" t="s">
        <v>1981</v>
      </c>
      <c r="C23" s="444"/>
      <c r="D23" s="444"/>
      <c r="E23" s="444"/>
      <c r="F23" s="444"/>
      <c r="G23" s="444"/>
      <c r="H23" s="444"/>
      <c r="I23" s="424"/>
      <c r="J23" s="424"/>
      <c r="K23" s="443"/>
      <c r="L23" s="443"/>
      <c r="M23" s="443"/>
      <c r="N23" s="434" t="s">
        <v>1982</v>
      </c>
      <c r="O23" s="434" t="s">
        <v>1983</v>
      </c>
      <c r="P23" s="443"/>
      <c r="Q23" s="443"/>
      <c r="R23" s="443"/>
    </row>
    <row r="24" spans="1:18" ht="12.95" customHeight="1">
      <c r="A24" s="424"/>
      <c r="B24" s="424" t="s">
        <v>1984</v>
      </c>
      <c r="C24" s="437">
        <f>COUNTIFS('Full Customer List'!$C$7:$C$320,$C$34,'Full Customer List'!$G$7:$G$320,"&gt;="&amp;$N24,'Full Customer List'!$G$7:$G$320,"&lt;"&amp;$O24)</f>
        <v>50</v>
      </c>
      <c r="D24" s="446">
        <f>IFERROR($C24/$C$31,0)</f>
        <v>0.26315789473684209</v>
      </c>
      <c r="E24" s="438">
        <f>SUMIFS('Full Customer List'!$G$7:$G$320,'Full Customer List'!$C$7:$C$320,$C$34,'Full Customer List'!$G$7:$G$320,"&gt;="&amp;$N24,'Full Customer List'!$G$7:$G$320,"&lt;"&amp;$O24)</f>
        <v>18941.34</v>
      </c>
      <c r="F24" s="446">
        <f>IFERROR($E24/$E$31,0)</f>
        <v>7.3498572874325457E-2</v>
      </c>
      <c r="G24" s="437">
        <f>SUMIFS('Full Customer List'!$F$7:$F$320,'Full Customer List'!$C$7:$C$320,$C$34,'Full Customer List'!$G$7:$G$320,"&gt;="&amp;$N24,'Full Customer List'!$G$7:$G$320,"&lt;"&amp;$O24)</f>
        <v>170</v>
      </c>
      <c r="H24" s="438">
        <f>IFERROR($E24/$C24,0)</f>
        <v>378.82679999999999</v>
      </c>
      <c r="I24" s="424"/>
      <c r="J24" s="424"/>
      <c r="K24" s="443"/>
      <c r="L24" s="443"/>
      <c r="M24" s="443"/>
      <c r="N24" s="442">
        <v>0</v>
      </c>
      <c r="O24" s="442">
        <v>500</v>
      </c>
      <c r="P24" s="443"/>
      <c r="Q24" s="443"/>
      <c r="R24" s="443"/>
    </row>
    <row r="25" spans="1:18" ht="12.95" customHeight="1">
      <c r="A25" s="424"/>
      <c r="B25" s="424" t="s">
        <v>1985</v>
      </c>
      <c r="C25" s="437">
        <f>COUNTIFS('Full Customer List'!$C$7:$C$320,$C$34,'Full Customer List'!$G$7:$G$320,"&gt;="&amp;$N25,'Full Customer List'!$G$7:$G$320,"&lt;"&amp;$O25)</f>
        <v>48</v>
      </c>
      <c r="D25" s="446">
        <f t="shared" ref="D25:D30" si="5">IFERROR($C25/$C$31,0)</f>
        <v>0.25263157894736843</v>
      </c>
      <c r="E25" s="437">
        <f>SUMIFS('Full Customer List'!$G$7:$G$320,'Full Customer List'!$C$7:$C$320,$C$34,'Full Customer List'!$G$7:$G$320,"&gt;="&amp;$N25,'Full Customer List'!$G$7:$G$320,"&lt;"&amp;$O25)</f>
        <v>35979.003333333327</v>
      </c>
      <c r="F25" s="446">
        <f t="shared" ref="F25:F30" si="6">IFERROR($E25/$E$31,0)</f>
        <v>0.13961025980424818</v>
      </c>
      <c r="G25" s="437">
        <f>SUMIFS('Full Customer List'!$F$7:$F$320,'Full Customer List'!$C$7:$C$320,$C$34,'Full Customer List'!$G$7:$G$320,"&gt;="&amp;$N25,'Full Customer List'!$G$7:$G$320,"&lt;"&amp;$O25)</f>
        <v>328</v>
      </c>
      <c r="H25" s="437">
        <f t="shared" ref="H25:H30" si="7">IFERROR($E25/$C25,0)</f>
        <v>749.56256944444431</v>
      </c>
      <c r="I25" s="424"/>
      <c r="J25" s="424"/>
      <c r="K25" s="443"/>
      <c r="L25" s="443"/>
      <c r="M25" s="443"/>
      <c r="N25" s="442">
        <v>500</v>
      </c>
      <c r="O25" s="442">
        <v>1000</v>
      </c>
      <c r="P25" s="443"/>
      <c r="Q25" s="443"/>
      <c r="R25" s="443"/>
    </row>
    <row r="26" spans="1:18" ht="12.95" customHeight="1">
      <c r="A26" s="424"/>
      <c r="B26" s="424" t="s">
        <v>1986</v>
      </c>
      <c r="C26" s="437">
        <f>COUNTIFS('Full Customer List'!$C$7:$C$320,$C$34,'Full Customer List'!$G$7:$G$320,"&gt;="&amp;$N26,'Full Customer List'!$G$7:$G$320,"&lt;"&amp;$O26)</f>
        <v>55</v>
      </c>
      <c r="D26" s="446">
        <f t="shared" si="5"/>
        <v>0.28947368421052633</v>
      </c>
      <c r="E26" s="437">
        <f>SUMIFS('Full Customer List'!$G$7:$G$320,'Full Customer List'!$C$7:$C$320,$C$34,'Full Customer List'!$G$7:$G$320,"&gt;="&amp;$N26,'Full Customer List'!$G$7:$G$320,"&lt;"&amp;$O26)</f>
        <v>80812.796666666647</v>
      </c>
      <c r="F26" s="446">
        <f t="shared" si="6"/>
        <v>0.31357999090787897</v>
      </c>
      <c r="G26" s="437">
        <f>SUMIFS('Full Customer List'!$F$7:$F$320,'Full Customer List'!$C$7:$C$320,$C$34,'Full Customer List'!$G$7:$G$320,"&gt;="&amp;$N26,'Full Customer List'!$G$7:$G$320,"&lt;"&amp;$O26)</f>
        <v>1220</v>
      </c>
      <c r="H26" s="437">
        <f t="shared" si="7"/>
        <v>1469.3235757575753</v>
      </c>
      <c r="I26" s="424"/>
      <c r="J26" s="424"/>
      <c r="K26" s="443"/>
      <c r="L26" s="443"/>
      <c r="M26" s="443"/>
      <c r="N26" s="442">
        <v>1000</v>
      </c>
      <c r="O26" s="442">
        <v>2000</v>
      </c>
      <c r="P26" s="443"/>
      <c r="Q26" s="443"/>
      <c r="R26" s="443"/>
    </row>
    <row r="27" spans="1:18" ht="12.95" customHeight="1">
      <c r="A27" s="424"/>
      <c r="B27" s="424" t="s">
        <v>1987</v>
      </c>
      <c r="C27" s="437">
        <f>COUNTIFS('Full Customer List'!$C$7:$C$320,$C$34,'Full Customer List'!$G$7:$G$320,"&gt;="&amp;$N27,'Full Customer List'!$G$7:$G$320,"&lt;"&amp;$O27)</f>
        <v>25</v>
      </c>
      <c r="D27" s="446">
        <f t="shared" si="5"/>
        <v>0.13157894736842105</v>
      </c>
      <c r="E27" s="437">
        <f>SUMIFS('Full Customer List'!$G$7:$G$320,'Full Customer List'!$C$7:$C$320,$C$34,'Full Customer List'!$G$7:$G$320,"&gt;="&amp;$N27,'Full Customer List'!$G$7:$G$320,"&lt;"&amp;$O27)</f>
        <v>60771.473333333342</v>
      </c>
      <c r="F27" s="446">
        <f t="shared" si="6"/>
        <v>0.23581312417548742</v>
      </c>
      <c r="G27" s="437">
        <f>SUMIFS('Full Customer List'!$F$7:$F$320,'Full Customer List'!$C$7:$C$320,$C$34,'Full Customer List'!$G$7:$G$320,"&gt;="&amp;$N27,'Full Customer List'!$G$7:$G$320,"&lt;"&amp;$O27)</f>
        <v>978</v>
      </c>
      <c r="H27" s="437">
        <f t="shared" si="7"/>
        <v>2430.8589333333339</v>
      </c>
      <c r="I27" s="424"/>
      <c r="J27" s="424"/>
      <c r="K27" s="443"/>
      <c r="L27" s="443"/>
      <c r="M27" s="443"/>
      <c r="N27" s="442">
        <v>2000</v>
      </c>
      <c r="O27" s="442">
        <v>3000</v>
      </c>
      <c r="P27" s="443"/>
      <c r="Q27" s="443"/>
      <c r="R27" s="443"/>
    </row>
    <row r="28" spans="1:18" ht="12.95" customHeight="1">
      <c r="A28" s="424"/>
      <c r="B28" s="424" t="s">
        <v>1988</v>
      </c>
      <c r="C28" s="437">
        <f>COUNTIFS('Full Customer List'!$C$7:$C$320,$C$34,'Full Customer List'!$G$7:$G$320,"&gt;="&amp;$N28,'Full Customer List'!$G$7:$G$320,"&lt;"&amp;$O28)</f>
        <v>7</v>
      </c>
      <c r="D28" s="446">
        <f t="shared" si="5"/>
        <v>3.6842105263157891E-2</v>
      </c>
      <c r="E28" s="437">
        <f>SUMIFS('Full Customer List'!$G$7:$G$320,'Full Customer List'!$C$7:$C$320,$C$34,'Full Customer List'!$G$7:$G$320,"&gt;="&amp;$N28,'Full Customer List'!$G$7:$G$320,"&lt;"&amp;$O28)</f>
        <v>24989.000000000004</v>
      </c>
      <c r="F28" s="446">
        <f t="shared" si="6"/>
        <v>9.6965464827542244E-2</v>
      </c>
      <c r="G28" s="437">
        <f>SUMIFS('Full Customer List'!$F$7:$F$320,'Full Customer List'!$C$7:$C$320,$C$34,'Full Customer List'!$G$7:$G$320,"&gt;="&amp;$N28,'Full Customer List'!$G$7:$G$320,"&lt;"&amp;$O28)</f>
        <v>451</v>
      </c>
      <c r="H28" s="437">
        <f t="shared" si="7"/>
        <v>3569.8571428571436</v>
      </c>
      <c r="I28" s="424"/>
      <c r="J28" s="424"/>
      <c r="K28" s="443"/>
      <c r="L28" s="443"/>
      <c r="M28" s="443"/>
      <c r="N28" s="442">
        <v>3000</v>
      </c>
      <c r="O28" s="442">
        <v>5000</v>
      </c>
      <c r="P28" s="443"/>
      <c r="Q28" s="443"/>
      <c r="R28" s="443"/>
    </row>
    <row r="29" spans="1:18" ht="12.95" customHeight="1">
      <c r="A29" s="424"/>
      <c r="B29" s="424" t="s">
        <v>1989</v>
      </c>
      <c r="C29" s="437">
        <f>COUNTIFS('Full Customer List'!$C$7:$C$320,$C$34,'Full Customer List'!$G$7:$G$320,"&gt;="&amp;$N29,'Full Customer List'!$G$7:$G$320,"&lt;"&amp;$O29)</f>
        <v>5</v>
      </c>
      <c r="D29" s="446">
        <f t="shared" si="5"/>
        <v>2.6315789473684209E-2</v>
      </c>
      <c r="E29" s="437">
        <f>SUMIFS('Full Customer List'!$G$7:$G$320,'Full Customer List'!$C$7:$C$320,$C$34,'Full Customer List'!$G$7:$G$320,"&gt;="&amp;$N29,'Full Customer List'!$G$7:$G$320,"&lt;"&amp;$O29)</f>
        <v>36216.69666666667</v>
      </c>
      <c r="F29" s="446">
        <f t="shared" si="6"/>
        <v>0.14053258741051794</v>
      </c>
      <c r="G29" s="437">
        <f>SUMIFS('Full Customer List'!$F$7:$F$320,'Full Customer List'!$C$7:$C$320,$C$34,'Full Customer List'!$G$7:$G$320,"&gt;="&amp;$N29,'Full Customer List'!$G$7:$G$320,"&lt;"&amp;$O29)</f>
        <v>653</v>
      </c>
      <c r="H29" s="437">
        <f t="shared" si="7"/>
        <v>7243.3393333333343</v>
      </c>
      <c r="I29" s="424"/>
      <c r="J29" s="424"/>
      <c r="K29" s="443"/>
      <c r="L29" s="443"/>
      <c r="M29" s="443"/>
      <c r="N29" s="442">
        <v>5000</v>
      </c>
      <c r="O29" s="442">
        <v>10000</v>
      </c>
      <c r="P29" s="443"/>
      <c r="Q29" s="443"/>
      <c r="R29" s="443"/>
    </row>
    <row r="30" spans="1:18" ht="12.95" customHeight="1">
      <c r="A30" s="424"/>
      <c r="B30" s="424" t="s">
        <v>1990</v>
      </c>
      <c r="C30" s="437">
        <f>COUNTIFS('Full Customer List'!$C$7:$C$320,$C$34,'Full Customer List'!$G$7:$G$320,"&gt;="&amp;$N30,'Full Customer List'!$G$7:$G$320,"&lt;"&amp;$O30)</f>
        <v>0</v>
      </c>
      <c r="D30" s="446">
        <f t="shared" si="5"/>
        <v>0</v>
      </c>
      <c r="E30" s="437">
        <f>SUMIFS('Full Customer List'!$G$7:$G$320,'Full Customer List'!$C$7:$C$320,$C$34,'Full Customer List'!$G$7:$G$320,"&gt;="&amp;$N30,'Full Customer List'!$G$7:$G$320,"&lt;"&amp;$O30)</f>
        <v>0</v>
      </c>
      <c r="F30" s="446">
        <f t="shared" si="6"/>
        <v>0</v>
      </c>
      <c r="G30" s="437">
        <f>SUMIFS('Full Customer List'!$F$7:$F$320,'Full Customer List'!$C$7:$C$320,$C$34,'Full Customer List'!$G$7:$G$320,"&gt;="&amp;$N30,'Full Customer List'!$G$7:$G$320,"&lt;"&amp;$O30)</f>
        <v>0</v>
      </c>
      <c r="H30" s="437">
        <f t="shared" si="7"/>
        <v>0</v>
      </c>
      <c r="I30" s="424"/>
      <c r="J30" s="424"/>
      <c r="K30" s="443"/>
      <c r="L30" s="443"/>
      <c r="M30" s="443"/>
      <c r="N30" s="442">
        <v>10000</v>
      </c>
      <c r="O30" s="440">
        <f>$C$38</f>
        <v>1000000000</v>
      </c>
      <c r="P30" s="443"/>
      <c r="Q30" s="443"/>
      <c r="R30" s="443"/>
    </row>
    <row r="31" spans="1:18" ht="12.95" customHeight="1">
      <c r="A31" s="424"/>
      <c r="B31" s="445" t="s">
        <v>1871</v>
      </c>
      <c r="C31" s="447">
        <f>SUM(C24:C30)</f>
        <v>190</v>
      </c>
      <c r="D31" s="451">
        <f>SUM(D24:D30)</f>
        <v>1</v>
      </c>
      <c r="E31" s="448">
        <f>SUM(E24:E30)</f>
        <v>257710.30999999994</v>
      </c>
      <c r="F31" s="451">
        <f>SUM(F24:F30)</f>
        <v>1.0000000000000002</v>
      </c>
      <c r="G31" s="447">
        <f>SUM(G24:G30)</f>
        <v>3800</v>
      </c>
      <c r="H31" s="452">
        <f>IFERROR($E31/$C31,0)</f>
        <v>1356.3700526315786</v>
      </c>
      <c r="I31" s="424"/>
      <c r="J31" s="424"/>
      <c r="K31" s="443"/>
      <c r="L31" s="443"/>
      <c r="M31" s="443"/>
      <c r="N31" s="443"/>
      <c r="O31" s="443"/>
      <c r="P31" s="443"/>
      <c r="Q31" s="443"/>
      <c r="R31" s="443"/>
    </row>
    <row r="32" spans="1:18" ht="12.95" customHeight="1">
      <c r="A32" s="424"/>
      <c r="B32" s="424"/>
      <c r="C32" s="424"/>
      <c r="D32" s="424"/>
      <c r="E32" s="424"/>
      <c r="F32" s="424"/>
      <c r="G32" s="424"/>
      <c r="H32" s="424"/>
      <c r="I32" s="424"/>
      <c r="J32" s="424"/>
      <c r="K32" s="443"/>
      <c r="L32" s="443"/>
      <c r="M32" s="443"/>
      <c r="N32" s="443"/>
      <c r="O32" s="443"/>
      <c r="P32" s="443"/>
      <c r="Q32" s="443"/>
      <c r="R32" s="443"/>
    </row>
    <row r="33" spans="1:18" ht="12.95" customHeight="1">
      <c r="A33" s="424"/>
      <c r="B33" s="423" t="s">
        <v>1952</v>
      </c>
      <c r="C33" s="425" t="s">
        <v>1197</v>
      </c>
      <c r="D33" s="423" t="s">
        <v>287</v>
      </c>
      <c r="E33" s="424"/>
      <c r="F33" s="424"/>
      <c r="G33" s="424"/>
      <c r="H33" s="424"/>
      <c r="I33" s="424"/>
      <c r="J33" s="424"/>
      <c r="K33" s="443"/>
      <c r="L33" s="443"/>
      <c r="M33" s="443"/>
      <c r="N33" s="443"/>
      <c r="O33" s="443"/>
      <c r="P33" s="443"/>
      <c r="Q33" s="443"/>
      <c r="R33" s="443"/>
    </row>
    <row r="34" spans="1:18" ht="12.95" customHeight="1">
      <c r="A34" s="424"/>
      <c r="B34" s="424" t="s">
        <v>1953</v>
      </c>
      <c r="C34" s="426" t="s">
        <v>497</v>
      </c>
      <c r="D34" s="424" t="s">
        <v>1954</v>
      </c>
      <c r="E34" s="424"/>
      <c r="F34" s="424"/>
      <c r="G34" s="424"/>
      <c r="H34" s="424"/>
      <c r="I34" s="424"/>
      <c r="J34" s="424"/>
      <c r="K34" s="443"/>
      <c r="L34" s="443"/>
      <c r="M34" s="443"/>
      <c r="N34" s="443"/>
      <c r="O34" s="443"/>
      <c r="P34" s="443"/>
      <c r="Q34" s="443"/>
      <c r="R34" s="443"/>
    </row>
    <row r="35" spans="1:18" ht="12.95" customHeight="1">
      <c r="A35" s="424"/>
      <c r="B35" s="424" t="s">
        <v>1955</v>
      </c>
      <c r="C35" s="426" t="s">
        <v>1901</v>
      </c>
      <c r="D35" s="424" t="s">
        <v>1956</v>
      </c>
      <c r="E35" s="424"/>
      <c r="F35" s="424"/>
      <c r="G35" s="424"/>
      <c r="H35" s="424"/>
      <c r="I35" s="424"/>
      <c r="J35" s="424"/>
      <c r="K35" s="443"/>
      <c r="L35" s="443"/>
      <c r="M35" s="443"/>
      <c r="N35" s="443"/>
      <c r="O35" s="443"/>
      <c r="P35" s="443"/>
      <c r="Q35" s="443"/>
      <c r="R35" s="443"/>
    </row>
    <row r="36" spans="1:18" ht="12.95" customHeight="1">
      <c r="A36" s="424"/>
      <c r="B36" s="424" t="s">
        <v>1957</v>
      </c>
      <c r="C36" s="427">
        <f>EOMONTH('Full Customer List'!$AC$6,0)</f>
        <v>46234</v>
      </c>
      <c r="D36" s="424" t="s">
        <v>1958</v>
      </c>
      <c r="E36" s="424"/>
      <c r="F36" s="424"/>
      <c r="G36" s="424"/>
      <c r="H36" s="424"/>
      <c r="I36" s="424"/>
      <c r="J36" s="424"/>
      <c r="K36" s="443"/>
      <c r="L36" s="443"/>
      <c r="M36" s="443"/>
      <c r="N36" s="443"/>
      <c r="O36" s="443"/>
      <c r="P36" s="443"/>
      <c r="Q36" s="443"/>
      <c r="R36" s="443"/>
    </row>
    <row r="37" spans="1:18" ht="12.95" customHeight="1">
      <c r="A37" s="424"/>
      <c r="B37" s="424" t="s">
        <v>1959</v>
      </c>
      <c r="C37" s="459">
        <v>0</v>
      </c>
      <c r="D37" s="424" t="s">
        <v>1960</v>
      </c>
      <c r="E37" s="424"/>
      <c r="F37" s="424"/>
      <c r="G37" s="424"/>
      <c r="H37" s="424"/>
      <c r="I37" s="424"/>
      <c r="J37" s="424"/>
      <c r="K37" s="443"/>
      <c r="L37" s="443"/>
      <c r="M37" s="443"/>
      <c r="N37" s="443"/>
      <c r="O37" s="443"/>
      <c r="P37" s="443"/>
      <c r="Q37" s="443"/>
      <c r="R37" s="443"/>
    </row>
    <row r="38" spans="1:18" ht="12.95" customHeight="1">
      <c r="A38" s="424"/>
      <c r="B38" s="424" t="s">
        <v>1961</v>
      </c>
      <c r="C38" s="428">
        <v>1000000000</v>
      </c>
      <c r="D38" s="424" t="s">
        <v>1962</v>
      </c>
      <c r="E38" s="424"/>
      <c r="F38" s="424"/>
      <c r="G38" s="424"/>
      <c r="H38" s="424"/>
      <c r="I38" s="424"/>
      <c r="J38" s="424"/>
      <c r="K38" s="443"/>
      <c r="L38" s="443"/>
      <c r="M38" s="443"/>
      <c r="N38" s="443"/>
      <c r="O38" s="443"/>
      <c r="P38" s="443"/>
      <c r="Q38" s="443"/>
      <c r="R38" s="443"/>
    </row>
    <row r="39" spans="1:18" ht="12.95" customHeight="1">
      <c r="A39" s="424"/>
      <c r="B39" s="424"/>
      <c r="C39" s="424"/>
      <c r="D39" s="424"/>
      <c r="E39" s="424"/>
      <c r="F39" s="424"/>
      <c r="G39" s="424"/>
      <c r="H39" s="424"/>
      <c r="I39" s="424"/>
      <c r="J39" s="424"/>
      <c r="K39" s="443"/>
      <c r="L39" s="443"/>
      <c r="M39" s="443"/>
      <c r="N39" s="443"/>
      <c r="O39" s="443"/>
      <c r="P39" s="443"/>
      <c r="Q39" s="443"/>
      <c r="R39" s="443"/>
    </row>
    <row r="40" spans="1:18" ht="12.95" customHeight="1">
      <c r="A40" s="424"/>
      <c r="B40" s="429" t="s">
        <v>1305</v>
      </c>
      <c r="C40" s="424"/>
      <c r="D40" s="424"/>
      <c r="E40" s="424"/>
      <c r="F40" s="424"/>
      <c r="G40" s="424"/>
      <c r="H40" s="424"/>
      <c r="I40" s="424"/>
      <c r="J40" s="424"/>
      <c r="K40" s="443"/>
      <c r="L40" s="443"/>
      <c r="M40" s="443"/>
      <c r="N40" s="443"/>
      <c r="O40" s="443"/>
      <c r="P40" s="443"/>
      <c r="Q40" s="443"/>
      <c r="R40" s="443"/>
    </row>
    <row r="41" spans="1:18" ht="12.95" customHeight="1">
      <c r="A41" s="424"/>
      <c r="B41" s="430" t="s">
        <v>1963</v>
      </c>
      <c r="C41" s="431">
        <f>COUNTIFS('Full Customer List'!$C$7:$C$320,$C$34)</f>
        <v>190</v>
      </c>
      <c r="D41" s="424"/>
      <c r="E41" s="424"/>
      <c r="F41" s="424"/>
      <c r="G41" s="424"/>
      <c r="H41" s="424"/>
      <c r="I41" s="424"/>
      <c r="J41" s="424"/>
      <c r="K41" s="443"/>
      <c r="L41" s="443"/>
      <c r="M41" s="443"/>
      <c r="N41" s="443"/>
      <c r="O41" s="443"/>
      <c r="P41" s="443"/>
      <c r="Q41" s="443"/>
      <c r="R41" s="443"/>
    </row>
    <row r="42" spans="1:18" ht="12.95" customHeight="1">
      <c r="A42" s="424"/>
      <c r="B42" s="430" t="s">
        <v>1964</v>
      </c>
      <c r="C42" s="432">
        <f>SUMIFS('Full Customer List'!$G$7:$G$320,'Full Customer List'!$C$7:$C$320,$C$34)</f>
        <v>257710.30999999994</v>
      </c>
      <c r="D42" s="424"/>
      <c r="E42" s="424"/>
      <c r="F42" s="424"/>
      <c r="G42" s="424"/>
      <c r="H42" s="424"/>
      <c r="I42" s="424"/>
      <c r="J42" s="424"/>
      <c r="K42" s="443"/>
      <c r="L42" s="443"/>
      <c r="M42" s="443"/>
      <c r="N42" s="443"/>
      <c r="O42" s="443"/>
      <c r="P42" s="443"/>
      <c r="Q42" s="443"/>
      <c r="R42" s="443"/>
    </row>
    <row r="43" spans="1:18" ht="12.95" customHeight="1">
      <c r="A43" s="424"/>
      <c r="B43" s="430" t="s">
        <v>1965</v>
      </c>
      <c r="C43" s="433">
        <f>COUNTIFS('Full Customer List'!$C$7:$C$320,$C$34,'Full Customer List'!$F$7:$F$320,"")</f>
        <v>35</v>
      </c>
      <c r="D43" s="424"/>
      <c r="E43" s="424"/>
      <c r="F43" s="424"/>
      <c r="G43" s="424"/>
      <c r="H43" s="424"/>
      <c r="I43" s="424"/>
      <c r="J43" s="424"/>
      <c r="K43" s="443"/>
      <c r="L43" s="443"/>
      <c r="M43" s="443"/>
      <c r="N43" s="443"/>
      <c r="O43" s="443"/>
      <c r="P43" s="443"/>
      <c r="Q43" s="443"/>
      <c r="R43" s="434" t="s">
        <v>1966</v>
      </c>
    </row>
    <row r="44" spans="1:18" ht="12.95" customHeight="1">
      <c r="A44" s="424"/>
      <c r="B44" s="430" t="s">
        <v>1967</v>
      </c>
      <c r="C44" s="431">
        <f>$C$11-$C$41</f>
        <v>0</v>
      </c>
      <c r="D44" s="424"/>
      <c r="E44" s="424"/>
      <c r="F44" s="424"/>
      <c r="G44" s="424"/>
      <c r="H44" s="424"/>
      <c r="I44" s="424"/>
      <c r="J44" s="424"/>
      <c r="K44" s="443"/>
      <c r="L44" s="443"/>
      <c r="M44" s="443"/>
      <c r="N44" s="443"/>
      <c r="O44" s="443"/>
      <c r="P44" s="443"/>
      <c r="Q44" s="443"/>
      <c r="R44" s="443"/>
    </row>
    <row r="45" spans="1:18" ht="12.95" customHeight="1">
      <c r="A45" s="424"/>
      <c r="B45" s="430" t="s">
        <v>1968</v>
      </c>
      <c r="C45" s="431">
        <f>$C$31-$C$41</f>
        <v>0</v>
      </c>
      <c r="D45" s="424"/>
      <c r="E45" s="424"/>
      <c r="F45" s="424"/>
      <c r="G45" s="424"/>
      <c r="H45" s="424"/>
      <c r="I45" s="424"/>
      <c r="J45" s="424"/>
      <c r="K45" s="443"/>
      <c r="L45" s="443"/>
      <c r="M45" s="443"/>
      <c r="N45" s="443"/>
      <c r="O45" s="443"/>
      <c r="P45" s="443"/>
      <c r="Q45" s="443"/>
      <c r="R45" s="443"/>
    </row>
    <row r="46" spans="1:18" ht="12.95" customHeight="1">
      <c r="A46" s="424"/>
      <c r="B46" s="430" t="s">
        <v>1969</v>
      </c>
      <c r="C46" s="432">
        <f>$E$31-$C$42</f>
        <v>0</v>
      </c>
      <c r="D46" s="424"/>
      <c r="E46" s="424"/>
      <c r="F46" s="424"/>
      <c r="G46" s="424"/>
      <c r="H46" s="424"/>
      <c r="I46" s="424"/>
      <c r="J46" s="424"/>
      <c r="K46" s="443"/>
      <c r="L46" s="443"/>
      <c r="M46" s="443"/>
      <c r="N46" s="443"/>
      <c r="O46" s="443"/>
      <c r="P46" s="443"/>
      <c r="Q46" s="443"/>
      <c r="R46" s="443"/>
    </row>
    <row r="47" spans="1:18" ht="14.25">
      <c r="A47" s="424"/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</row>
    <row r="48" spans="1:18" ht="14.25">
      <c r="A48" s="424"/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</row>
    <row r="49" spans="1:18" ht="14.25">
      <c r="A49" s="424"/>
      <c r="B49" s="443"/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</row>
    <row r="50" spans="1:18" ht="14.25">
      <c r="A50" s="424"/>
      <c r="B50" s="443"/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443"/>
      <c r="O50" s="443"/>
      <c r="P50" s="443"/>
      <c r="Q50" s="443"/>
      <c r="R50" s="443"/>
    </row>
  </sheetData>
  <conditionalFormatting sqref="B6:J12 B14:J21 B23:J46">
    <cfRule type="expression" dxfId="0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topLeftCell="A21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0" priority="1">
      <formula>$AG$3=1</formula>
    </cfRule>
  </conditionalFormatting>
  <conditionalFormatting sqref="B6:H6 J6:AH6">
    <cfRule type="expression" dxfId="59" priority="19">
      <formula>$Y$3=1</formula>
    </cfRule>
  </conditionalFormatting>
  <conditionalFormatting sqref="B21:H21 J21:AH21">
    <cfRule type="expression" dxfId="58" priority="7">
      <formula>$Y$3=1</formula>
    </cfRule>
  </conditionalFormatting>
  <conditionalFormatting sqref="B36:H36">
    <cfRule type="expression" dxfId="57" priority="6">
      <formula>$Y$3=1</formula>
    </cfRule>
  </conditionalFormatting>
  <conditionalFormatting sqref="B51:H51">
    <cfRule type="expression" dxfId="56" priority="5">
      <formula>$Y$3=1</formula>
    </cfRule>
  </conditionalFormatting>
  <conditionalFormatting sqref="B66:H66">
    <cfRule type="expression" dxfId="55" priority="4">
      <formula>$Y$3=1</formula>
    </cfRule>
  </conditionalFormatting>
  <conditionalFormatting sqref="B81:H81">
    <cfRule type="expression" dxfId="54" priority="3">
      <formula>$Y$3=1</formula>
    </cfRule>
  </conditionalFormatting>
  <conditionalFormatting sqref="B96:H96">
    <cfRule type="expression" dxfId="53" priority="2">
      <formula>$Y$3=1</formula>
    </cfRule>
  </conditionalFormatting>
  <conditionalFormatting sqref="J36:AH36">
    <cfRule type="expression" dxfId="52" priority="17">
      <formula>$Y$3=1</formula>
    </cfRule>
  </conditionalFormatting>
  <conditionalFormatting sqref="J51:AH51">
    <cfRule type="expression" dxfId="51" priority="13">
      <formula>$Y$3=1</formula>
    </cfRule>
  </conditionalFormatting>
  <conditionalFormatting sqref="J66:AH66">
    <cfRule type="expression" dxfId="50" priority="16">
      <formula>$Y$3=1</formula>
    </cfRule>
  </conditionalFormatting>
  <conditionalFormatting sqref="J81:AH81">
    <cfRule type="expression" dxfId="49" priority="15">
      <formula>$Y$3=1</formula>
    </cfRule>
  </conditionalFormatting>
  <conditionalFormatting sqref="J96:AH96">
    <cfRule type="expression" dxfId="48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7" priority="1">
      <formula>$AG$3=1</formula>
    </cfRule>
  </conditionalFormatting>
  <conditionalFormatting sqref="B6:H6 J6:AH6">
    <cfRule type="expression" dxfId="46" priority="19">
      <formula>$Y$3=1</formula>
    </cfRule>
  </conditionalFormatting>
  <conditionalFormatting sqref="B22:H22 J22:AH22">
    <cfRule type="expression" dxfId="45" priority="7">
      <formula>$Y$3=1</formula>
    </cfRule>
  </conditionalFormatting>
  <conditionalFormatting sqref="B38:H38">
    <cfRule type="expression" dxfId="44" priority="6">
      <formula>$Y$3=1</formula>
    </cfRule>
  </conditionalFormatting>
  <conditionalFormatting sqref="B54:H54">
    <cfRule type="expression" dxfId="43" priority="5">
      <formula>$Y$3=1</formula>
    </cfRule>
  </conditionalFormatting>
  <conditionalFormatting sqref="B70:H70">
    <cfRule type="expression" dxfId="42" priority="4">
      <formula>$Y$3=1</formula>
    </cfRule>
  </conditionalFormatting>
  <conditionalFormatting sqref="B86:H86">
    <cfRule type="expression" dxfId="41" priority="3">
      <formula>$Y$3=1</formula>
    </cfRule>
  </conditionalFormatting>
  <conditionalFormatting sqref="B102:H102">
    <cfRule type="expression" dxfId="40" priority="2">
      <formula>$Y$3=1</formula>
    </cfRule>
  </conditionalFormatting>
  <conditionalFormatting sqref="J38:AH38">
    <cfRule type="expression" dxfId="39" priority="17">
      <formula>$Y$3=1</formula>
    </cfRule>
  </conditionalFormatting>
  <conditionalFormatting sqref="J54:AH54">
    <cfRule type="expression" dxfId="38" priority="13">
      <formula>$Y$3=1</formula>
    </cfRule>
  </conditionalFormatting>
  <conditionalFormatting sqref="J70:AH70">
    <cfRule type="expression" dxfId="37" priority="16">
      <formula>$Y$3=1</formula>
    </cfRule>
  </conditionalFormatting>
  <conditionalFormatting sqref="J86:AH86">
    <cfRule type="expression" dxfId="36" priority="15">
      <formula>$Y$3=1</formula>
    </cfRule>
  </conditionalFormatting>
  <conditionalFormatting sqref="J102:AH102">
    <cfRule type="expression" dxfId="35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4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3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2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>
      <selection activeCell="AV33" sqref="AV33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1" priority="184">
      <formula>$AE$3=1</formula>
    </cfRule>
  </conditionalFormatting>
  <conditionalFormatting sqref="A33:XFD45">
    <cfRule type="expression" dxfId="30" priority="6">
      <formula>$AE$3=1</formula>
    </cfRule>
  </conditionalFormatting>
  <conditionalFormatting sqref="A48:XFD60">
    <cfRule type="expression" dxfId="29" priority="5">
      <formula>$AE$3=1</formula>
    </cfRule>
  </conditionalFormatting>
  <conditionalFormatting sqref="A63:XFD75">
    <cfRule type="expression" dxfId="28" priority="4">
      <formula>$AE$3=1</formula>
    </cfRule>
  </conditionalFormatting>
  <conditionalFormatting sqref="A78:XFD90">
    <cfRule type="expression" dxfId="27" priority="3">
      <formula>$AE$3=1</formula>
    </cfRule>
  </conditionalFormatting>
  <conditionalFormatting sqref="A93:XFD105">
    <cfRule type="expression" dxfId="26" priority="2">
      <formula>$AE$3=1</formula>
    </cfRule>
  </conditionalFormatting>
  <conditionalFormatting sqref="A108:XFD120">
    <cfRule type="expression" dxfId="25" priority="1">
      <formula>$AE$3=1</formula>
    </cfRule>
  </conditionalFormatting>
  <conditionalFormatting sqref="A123:XFD132">
    <cfRule type="expression" dxfId="24" priority="12">
      <formula>$AE$3=1</formula>
    </cfRule>
  </conditionalFormatting>
  <conditionalFormatting sqref="B6:F6 H6:AF6 B18:F20">
    <cfRule type="expression" dxfId="23" priority="136">
      <formula>$W$3=1</formula>
    </cfRule>
  </conditionalFormatting>
  <conditionalFormatting sqref="B33:F35">
    <cfRule type="expression" dxfId="22" priority="61">
      <formula>$W$3=1</formula>
    </cfRule>
  </conditionalFormatting>
  <conditionalFormatting sqref="B48:F50">
    <cfRule type="expression" dxfId="21" priority="59">
      <formula>$W$3=1</formula>
    </cfRule>
  </conditionalFormatting>
  <conditionalFormatting sqref="B63:F65">
    <cfRule type="expression" dxfId="20" priority="57">
      <formula>$W$3=1</formula>
    </cfRule>
  </conditionalFormatting>
  <conditionalFormatting sqref="B78:F80">
    <cfRule type="expression" dxfId="19" priority="55">
      <formula>$W$3=1</formula>
    </cfRule>
  </conditionalFormatting>
  <conditionalFormatting sqref="B93:F95">
    <cfRule type="expression" dxfId="18" priority="40">
      <formula>$W$3=1</formula>
    </cfRule>
  </conditionalFormatting>
  <conditionalFormatting sqref="B108:F110">
    <cfRule type="expression" dxfId="17" priority="25">
      <formula>$W$3=1</formula>
    </cfRule>
  </conditionalFormatting>
  <conditionalFormatting sqref="B123:F123">
    <cfRule type="expression" dxfId="16" priority="23">
      <formula>$W$3=1</formula>
    </cfRule>
  </conditionalFormatting>
  <conditionalFormatting sqref="C19:D19">
    <cfRule type="expression" dxfId="15" priority="7">
      <formula>$W$3=1</formula>
    </cfRule>
  </conditionalFormatting>
  <conditionalFormatting sqref="F19">
    <cfRule type="expression" dxfId="14" priority="9">
      <formula>$W$3=1</formula>
    </cfRule>
  </conditionalFormatting>
  <conditionalFormatting sqref="H18:AF20">
    <cfRule type="expression" dxfId="13" priority="135">
      <formula>$W$3=1</formula>
    </cfRule>
  </conditionalFormatting>
  <conditionalFormatting sqref="H33:AF35">
    <cfRule type="expression" dxfId="12" priority="112">
      <formula>$W$3=1</formula>
    </cfRule>
  </conditionalFormatting>
  <conditionalFormatting sqref="H48:AF50">
    <cfRule type="expression" dxfId="11" priority="100">
      <formula>$W$3=1</formula>
    </cfRule>
  </conditionalFormatting>
  <conditionalFormatting sqref="H63:AF65">
    <cfRule type="expression" dxfId="10" priority="88">
      <formula>$W$3=1</formula>
    </cfRule>
  </conditionalFormatting>
  <conditionalFormatting sqref="H78:AF80">
    <cfRule type="expression" dxfId="9" priority="76">
      <formula>$W$3=1</formula>
    </cfRule>
  </conditionalFormatting>
  <conditionalFormatting sqref="H93:AF95">
    <cfRule type="expression" dxfId="8" priority="52">
      <formula>$W$3=1</formula>
    </cfRule>
  </conditionalFormatting>
  <conditionalFormatting sqref="H108:AF110">
    <cfRule type="expression" dxfId="7" priority="37">
      <formula>$W$3=1</formula>
    </cfRule>
  </conditionalFormatting>
  <conditionalFormatting sqref="H123:AF123">
    <cfRule type="expression" dxfId="6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5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4" priority="6" operator="containsText" text="Resignation">
      <formula>NOT(ISERROR(SEARCH("Resignation",G6)))</formula>
    </cfRule>
    <cfRule type="expression" dxfId="3" priority="7">
      <formula>"""Resignation"""</formula>
    </cfRule>
  </conditionalFormatting>
  <conditionalFormatting sqref="G35:G78">
    <cfRule type="containsText" dxfId="2" priority="1" operator="containsText" text="Resignation">
      <formula>NOT(ISERROR(SEARCH("Resignation",G35)))</formula>
    </cfRule>
    <cfRule type="expression" dxfId="1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391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1283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103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401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54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146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968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660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2050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772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174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226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1206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1106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1121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667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709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9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730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34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800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78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289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226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555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35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296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27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205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520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1111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1458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814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338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1323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415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156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814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443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289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434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457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912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205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681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800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1106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40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237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653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849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118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748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90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307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12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366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975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471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338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700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968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89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6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48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429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317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190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618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233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468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499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156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104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387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76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317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387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877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1206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345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37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54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716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289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779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604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421" t="s">
        <v>116</v>
      </c>
    </row>
    <row r="157" spans="3:6">
      <c r="D157" s="42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33</vt:i4>
      </vt:variant>
    </vt:vector>
  </HeadingPairs>
  <TitlesOfParts>
    <vt:vector size="83" baseType="lpstr">
      <vt:lpstr>Cover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2026-09-17T01:18:19Z</cp:lastPrinted>
  <dcterms:created xsi:type="dcterms:W3CDTF">2015-06-05T18:17:20Z</dcterms:created>
  <dcterms:modified xsi:type="dcterms:W3CDTF">2026-09-17T01:57:42Z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