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60" yWindow="0" windowWidth="22080" windowHeight="15320" tabRatio="500" activeTab="2"/>
  </bookViews>
  <sheets>
    <sheet name="1" sheetId="1" r:id="rId1"/>
    <sheet name="2" sheetId="2" r:id="rId2"/>
    <sheet name="3" sheetId="3" r:id="rId3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3" l="1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T29" i="3"/>
  <c r="U29" i="3"/>
  <c r="U4" i="3"/>
  <c r="T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R29" i="3"/>
  <c r="S29" i="3"/>
  <c r="S4" i="3"/>
  <c r="R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P29" i="3"/>
  <c r="Q29" i="3"/>
  <c r="Q4" i="3"/>
  <c r="P4" i="3"/>
  <c r="N29" i="3"/>
  <c r="O29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4" i="3"/>
  <c r="N4" i="3"/>
  <c r="U3" i="3"/>
  <c r="T3" i="3"/>
  <c r="S3" i="3"/>
  <c r="R3" i="3"/>
  <c r="Q3" i="3"/>
  <c r="P3" i="3"/>
  <c r="N3" i="3"/>
  <c r="O3" i="3"/>
  <c r="E367" i="1"/>
  <c r="E368" i="1"/>
  <c r="E369" i="1"/>
  <c r="E366" i="1"/>
  <c r="E370" i="1"/>
  <c r="E372" i="3"/>
  <c r="E369" i="3"/>
  <c r="E370" i="3"/>
  <c r="E371" i="3"/>
  <c r="E368" i="3"/>
  <c r="I395" i="2"/>
  <c r="I396" i="2"/>
  <c r="I397" i="2"/>
  <c r="I398" i="2"/>
  <c r="I399" i="2"/>
  <c r="AC181" i="2"/>
  <c r="AB181" i="2"/>
  <c r="AA181" i="2"/>
  <c r="Z181" i="2"/>
  <c r="Y181" i="2"/>
  <c r="X181" i="2"/>
  <c r="W181" i="2"/>
  <c r="V181" i="2"/>
  <c r="AC182" i="2"/>
  <c r="AB182" i="2"/>
  <c r="AA182" i="2"/>
  <c r="Z182" i="2"/>
  <c r="Y182" i="2"/>
  <c r="X182" i="2"/>
  <c r="W182" i="2"/>
  <c r="V182" i="2"/>
  <c r="AB179" i="2"/>
  <c r="Z179" i="2"/>
  <c r="AB190" i="2"/>
  <c r="AC179" i="2"/>
  <c r="AB170" i="2"/>
  <c r="Z170" i="2"/>
  <c r="AC170" i="2"/>
  <c r="AB171" i="2"/>
  <c r="AC171" i="2"/>
  <c r="AB172" i="2"/>
  <c r="AC172" i="2"/>
  <c r="AB173" i="2"/>
  <c r="AC173" i="2"/>
  <c r="AB174" i="2"/>
  <c r="AC174" i="2"/>
  <c r="AB175" i="2"/>
  <c r="AC175" i="2"/>
  <c r="AB176" i="2"/>
  <c r="AC176" i="2"/>
  <c r="AB177" i="2"/>
  <c r="AC177" i="2"/>
  <c r="AB178" i="2"/>
  <c r="AC178" i="2"/>
  <c r="AB180" i="2"/>
  <c r="AC180" i="2"/>
  <c r="AB183" i="2"/>
  <c r="AC183" i="2"/>
  <c r="AB184" i="2"/>
  <c r="AC184" i="2"/>
  <c r="AB185" i="2"/>
  <c r="AC185" i="2"/>
  <c r="AB186" i="2"/>
  <c r="AC186" i="2"/>
  <c r="AB187" i="2"/>
  <c r="AC187" i="2"/>
  <c r="AB188" i="2"/>
  <c r="AC188" i="2"/>
  <c r="AB189" i="2"/>
  <c r="AC189" i="2"/>
  <c r="AC190" i="2"/>
  <c r="AB191" i="2"/>
  <c r="AC191" i="2"/>
  <c r="AB192" i="2"/>
  <c r="AC192" i="2"/>
  <c r="AB193" i="2"/>
  <c r="AC193" i="2"/>
  <c r="AB194" i="2"/>
  <c r="AC194" i="2"/>
  <c r="AB195" i="2"/>
  <c r="AC195" i="2"/>
  <c r="AB196" i="2"/>
  <c r="AC196" i="2"/>
  <c r="AB197" i="2"/>
  <c r="AC197" i="2"/>
  <c r="AC169" i="2"/>
  <c r="AB169" i="2"/>
  <c r="AA170" i="2"/>
  <c r="Z171" i="2"/>
  <c r="AA171" i="2"/>
  <c r="Z172" i="2"/>
  <c r="AA172" i="2"/>
  <c r="Z173" i="2"/>
  <c r="AA173" i="2"/>
  <c r="Z174" i="2"/>
  <c r="AA174" i="2"/>
  <c r="Z175" i="2"/>
  <c r="AA175" i="2"/>
  <c r="Z176" i="2"/>
  <c r="AA176" i="2"/>
  <c r="Z177" i="2"/>
  <c r="AA177" i="2"/>
  <c r="Z178" i="2"/>
  <c r="AA178" i="2"/>
  <c r="AA179" i="2"/>
  <c r="Z180" i="2"/>
  <c r="AA180" i="2"/>
  <c r="Z183" i="2"/>
  <c r="AA183" i="2"/>
  <c r="Z184" i="2"/>
  <c r="AA184" i="2"/>
  <c r="Z185" i="2"/>
  <c r="AA185" i="2"/>
  <c r="Z186" i="2"/>
  <c r="AA186" i="2"/>
  <c r="Z187" i="2"/>
  <c r="AA187" i="2"/>
  <c r="Z188" i="2"/>
  <c r="AA188" i="2"/>
  <c r="Z189" i="2"/>
  <c r="AA189" i="2"/>
  <c r="Z190" i="2"/>
  <c r="AA190" i="2"/>
  <c r="Z191" i="2"/>
  <c r="AA191" i="2"/>
  <c r="Z192" i="2"/>
  <c r="AA192" i="2"/>
  <c r="Z193" i="2"/>
  <c r="AA193" i="2"/>
  <c r="Z194" i="2"/>
  <c r="AA194" i="2"/>
  <c r="Z195" i="2"/>
  <c r="AA195" i="2"/>
  <c r="Z196" i="2"/>
  <c r="AA196" i="2"/>
  <c r="Z197" i="2"/>
  <c r="AA197" i="2"/>
  <c r="AA169" i="2"/>
  <c r="Z169" i="2"/>
  <c r="X170" i="2"/>
  <c r="Y170" i="2"/>
  <c r="X171" i="2"/>
  <c r="Y171" i="2"/>
  <c r="X172" i="2"/>
  <c r="Y172" i="2"/>
  <c r="X173" i="2"/>
  <c r="Y173" i="2"/>
  <c r="X174" i="2"/>
  <c r="Y174" i="2"/>
  <c r="X175" i="2"/>
  <c r="Y175" i="2"/>
  <c r="X176" i="2"/>
  <c r="Y176" i="2"/>
  <c r="X177" i="2"/>
  <c r="Y177" i="2"/>
  <c r="X178" i="2"/>
  <c r="Y178" i="2"/>
  <c r="X179" i="2"/>
  <c r="Y179" i="2"/>
  <c r="X180" i="2"/>
  <c r="Y180" i="2"/>
  <c r="X183" i="2"/>
  <c r="Y183" i="2"/>
  <c r="X184" i="2"/>
  <c r="Y184" i="2"/>
  <c r="X185" i="2"/>
  <c r="Y185" i="2"/>
  <c r="X186" i="2"/>
  <c r="Y186" i="2"/>
  <c r="X187" i="2"/>
  <c r="Y187" i="2"/>
  <c r="X188" i="2"/>
  <c r="Y188" i="2"/>
  <c r="X189" i="2"/>
  <c r="Y189" i="2"/>
  <c r="X190" i="2"/>
  <c r="Y190" i="2"/>
  <c r="X191" i="2"/>
  <c r="Y191" i="2"/>
  <c r="X192" i="2"/>
  <c r="Y192" i="2"/>
  <c r="X193" i="2"/>
  <c r="Y193" i="2"/>
  <c r="X194" i="2"/>
  <c r="Y194" i="2"/>
  <c r="X195" i="2"/>
  <c r="Y195" i="2"/>
  <c r="X196" i="2"/>
  <c r="Y196" i="2"/>
  <c r="X197" i="2"/>
  <c r="Y197" i="2"/>
  <c r="Y169" i="2"/>
  <c r="X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W169" i="2"/>
  <c r="V169" i="2"/>
  <c r="AC168" i="2"/>
  <c r="AB168" i="2"/>
  <c r="AA168" i="2"/>
  <c r="Z168" i="2"/>
  <c r="V168" i="2"/>
  <c r="Y168" i="2"/>
  <c r="X168" i="2"/>
  <c r="W168" i="2"/>
  <c r="AB15" i="2"/>
  <c r="P18" i="2"/>
  <c r="V16" i="2"/>
  <c r="Q18" i="2"/>
  <c r="W16" i="2"/>
  <c r="P61" i="2"/>
  <c r="X16" i="2"/>
  <c r="Q61" i="2"/>
  <c r="Y16" i="2"/>
  <c r="P102" i="2"/>
  <c r="Z16" i="2"/>
  <c r="Q102" i="2"/>
  <c r="AA16" i="2"/>
  <c r="P143" i="2"/>
  <c r="AB16" i="2"/>
  <c r="Q143" i="2"/>
  <c r="AC16" i="2"/>
  <c r="P142" i="2"/>
  <c r="P130" i="2"/>
  <c r="AB5" i="2"/>
  <c r="Q130" i="2"/>
  <c r="AC5" i="2"/>
  <c r="P131" i="2"/>
  <c r="AB6" i="2"/>
  <c r="Q131" i="2"/>
  <c r="AC6" i="2"/>
  <c r="P132" i="2"/>
  <c r="AB7" i="2"/>
  <c r="Q132" i="2"/>
  <c r="AC7" i="2"/>
  <c r="P133" i="2"/>
  <c r="AB8" i="2"/>
  <c r="Q133" i="2"/>
  <c r="AC8" i="2"/>
  <c r="P134" i="2"/>
  <c r="AB9" i="2"/>
  <c r="Q134" i="2"/>
  <c r="AC9" i="2"/>
  <c r="P135" i="2"/>
  <c r="AB10" i="2"/>
  <c r="Q135" i="2"/>
  <c r="AC10" i="2"/>
  <c r="P136" i="2"/>
  <c r="AB11" i="2"/>
  <c r="Q136" i="2"/>
  <c r="AC11" i="2"/>
  <c r="P137" i="2"/>
  <c r="AB12" i="2"/>
  <c r="Q137" i="2"/>
  <c r="AC12" i="2"/>
  <c r="P138" i="2"/>
  <c r="AB13" i="2"/>
  <c r="Q138" i="2"/>
  <c r="AC13" i="2"/>
  <c r="P139" i="2"/>
  <c r="AB14" i="2"/>
  <c r="Q139" i="2"/>
  <c r="AC14" i="2"/>
  <c r="Q142" i="2"/>
  <c r="AC15" i="2"/>
  <c r="P144" i="2"/>
  <c r="AB17" i="2"/>
  <c r="Q144" i="2"/>
  <c r="AC17" i="2"/>
  <c r="P145" i="2"/>
  <c r="AB18" i="2"/>
  <c r="Q145" i="2"/>
  <c r="AC18" i="2"/>
  <c r="P150" i="2"/>
  <c r="AB19" i="2"/>
  <c r="Q150" i="2"/>
  <c r="AC19" i="2"/>
  <c r="P152" i="2"/>
  <c r="AB20" i="2"/>
  <c r="Q152" i="2"/>
  <c r="AC20" i="2"/>
  <c r="P154" i="2"/>
  <c r="AB21" i="2"/>
  <c r="Q154" i="2"/>
  <c r="AC21" i="2"/>
  <c r="P156" i="2"/>
  <c r="AB22" i="2"/>
  <c r="Q156" i="2"/>
  <c r="AC22" i="2"/>
  <c r="P157" i="2"/>
  <c r="AB23" i="2"/>
  <c r="Q157" i="2"/>
  <c r="AC23" i="2"/>
  <c r="P159" i="2"/>
  <c r="AB24" i="2"/>
  <c r="Q159" i="2"/>
  <c r="AC24" i="2"/>
  <c r="P160" i="2"/>
  <c r="AB25" i="2"/>
  <c r="Q160" i="2"/>
  <c r="AC25" i="2"/>
  <c r="P161" i="2"/>
  <c r="AB26" i="2"/>
  <c r="Q161" i="2"/>
  <c r="AC26" i="2"/>
  <c r="P162" i="2"/>
  <c r="AB27" i="2"/>
  <c r="Q162" i="2"/>
  <c r="AC27" i="2"/>
  <c r="P163" i="2"/>
  <c r="AB28" i="2"/>
  <c r="P129" i="2"/>
  <c r="P140" i="2"/>
  <c r="P141" i="2"/>
  <c r="P146" i="2"/>
  <c r="P147" i="2"/>
  <c r="P148" i="2"/>
  <c r="P149" i="2"/>
  <c r="P151" i="2"/>
  <c r="P153" i="2"/>
  <c r="P155" i="2"/>
  <c r="P158" i="2"/>
  <c r="P164" i="2"/>
  <c r="AB29" i="2"/>
  <c r="Q129" i="2"/>
  <c r="Q140" i="2"/>
  <c r="Q141" i="2"/>
  <c r="Q146" i="2"/>
  <c r="Q147" i="2"/>
  <c r="Q148" i="2"/>
  <c r="Q149" i="2"/>
  <c r="Q151" i="2"/>
  <c r="Q153" i="2"/>
  <c r="Q155" i="2"/>
  <c r="Q158" i="2"/>
  <c r="Q164" i="2"/>
  <c r="AC29" i="2"/>
  <c r="AC4" i="2"/>
  <c r="AB4" i="2"/>
  <c r="AC3" i="2"/>
  <c r="AB3" i="2"/>
  <c r="P89" i="2"/>
  <c r="Z5" i="2"/>
  <c r="Q89" i="2"/>
  <c r="AA5" i="2"/>
  <c r="P90" i="2"/>
  <c r="Z6" i="2"/>
  <c r="Q90" i="2"/>
  <c r="AA6" i="2"/>
  <c r="P91" i="2"/>
  <c r="Z7" i="2"/>
  <c r="Q91" i="2"/>
  <c r="AA7" i="2"/>
  <c r="P92" i="2"/>
  <c r="Z8" i="2"/>
  <c r="Q92" i="2"/>
  <c r="AA8" i="2"/>
  <c r="P93" i="2"/>
  <c r="Z9" i="2"/>
  <c r="Q93" i="2"/>
  <c r="AA9" i="2"/>
  <c r="P94" i="2"/>
  <c r="Z10" i="2"/>
  <c r="Q94" i="2"/>
  <c r="AA10" i="2"/>
  <c r="P95" i="2"/>
  <c r="Z11" i="2"/>
  <c r="Q95" i="2"/>
  <c r="AA11" i="2"/>
  <c r="P96" i="2"/>
  <c r="Z12" i="2"/>
  <c r="Q96" i="2"/>
  <c r="AA12" i="2"/>
  <c r="P97" i="2"/>
  <c r="Z13" i="2"/>
  <c r="Q97" i="2"/>
  <c r="AA13" i="2"/>
  <c r="P98" i="2"/>
  <c r="Z14" i="2"/>
  <c r="Q98" i="2"/>
  <c r="AA14" i="2"/>
  <c r="P101" i="2"/>
  <c r="Z15" i="2"/>
  <c r="Q101" i="2"/>
  <c r="AA15" i="2"/>
  <c r="P103" i="2"/>
  <c r="Z17" i="2"/>
  <c r="Q103" i="2"/>
  <c r="AA17" i="2"/>
  <c r="P104" i="2"/>
  <c r="Z18" i="2"/>
  <c r="Q104" i="2"/>
  <c r="AA18" i="2"/>
  <c r="P109" i="2"/>
  <c r="Z19" i="2"/>
  <c r="Q109" i="2"/>
  <c r="AA19" i="2"/>
  <c r="P111" i="2"/>
  <c r="Z20" i="2"/>
  <c r="Q111" i="2"/>
  <c r="AA20" i="2"/>
  <c r="Q113" i="2"/>
  <c r="AA21" i="2"/>
  <c r="P114" i="2"/>
  <c r="Z21" i="2"/>
  <c r="P115" i="2"/>
  <c r="Z22" i="2"/>
  <c r="Q115" i="2"/>
  <c r="AA22" i="2"/>
  <c r="P116" i="2"/>
  <c r="Z23" i="2"/>
  <c r="Q116" i="2"/>
  <c r="AA23" i="2"/>
  <c r="P118" i="2"/>
  <c r="Z24" i="2"/>
  <c r="Q118" i="2"/>
  <c r="AA24" i="2"/>
  <c r="P119" i="2"/>
  <c r="Z25" i="2"/>
  <c r="Q119" i="2"/>
  <c r="AA25" i="2"/>
  <c r="P120" i="2"/>
  <c r="Z26" i="2"/>
  <c r="Q120" i="2"/>
  <c r="AA26" i="2"/>
  <c r="P121" i="2"/>
  <c r="Z27" i="2"/>
  <c r="Q121" i="2"/>
  <c r="AA27" i="2"/>
  <c r="P122" i="2"/>
  <c r="Z28" i="2"/>
  <c r="P88" i="2"/>
  <c r="P99" i="2"/>
  <c r="P100" i="2"/>
  <c r="P105" i="2"/>
  <c r="P106" i="2"/>
  <c r="P107" i="2"/>
  <c r="P108" i="2"/>
  <c r="P110" i="2"/>
  <c r="P112" i="2"/>
  <c r="P113" i="2"/>
  <c r="P117" i="2"/>
  <c r="P123" i="2"/>
  <c r="Z29" i="2"/>
  <c r="Q88" i="2"/>
  <c r="Q99" i="2"/>
  <c r="Q100" i="2"/>
  <c r="Q105" i="2"/>
  <c r="Q106" i="2"/>
  <c r="Q107" i="2"/>
  <c r="Q108" i="2"/>
  <c r="Q110" i="2"/>
  <c r="Q112" i="2"/>
  <c r="Q114" i="2"/>
  <c r="Q117" i="2"/>
  <c r="Q123" i="2"/>
  <c r="AA29" i="2"/>
  <c r="AA4" i="2"/>
  <c r="Z4" i="2"/>
  <c r="AA3" i="2"/>
  <c r="Z3" i="2"/>
  <c r="P48" i="2"/>
  <c r="X5" i="2"/>
  <c r="Q48" i="2"/>
  <c r="Y5" i="2"/>
  <c r="P49" i="2"/>
  <c r="X6" i="2"/>
  <c r="Q49" i="2"/>
  <c r="Y6" i="2"/>
  <c r="P50" i="2"/>
  <c r="X7" i="2"/>
  <c r="Q50" i="2"/>
  <c r="Y7" i="2"/>
  <c r="P51" i="2"/>
  <c r="X8" i="2"/>
  <c r="Q51" i="2"/>
  <c r="Y8" i="2"/>
  <c r="P52" i="2"/>
  <c r="X9" i="2"/>
  <c r="Q52" i="2"/>
  <c r="Y9" i="2"/>
  <c r="P53" i="2"/>
  <c r="X10" i="2"/>
  <c r="Q53" i="2"/>
  <c r="Y10" i="2"/>
  <c r="P54" i="2"/>
  <c r="X11" i="2"/>
  <c r="Q54" i="2"/>
  <c r="Y11" i="2"/>
  <c r="P55" i="2"/>
  <c r="X12" i="2"/>
  <c r="Q55" i="2"/>
  <c r="Y12" i="2"/>
  <c r="P56" i="2"/>
  <c r="X13" i="2"/>
  <c r="Q56" i="2"/>
  <c r="Y13" i="2"/>
  <c r="P57" i="2"/>
  <c r="X14" i="2"/>
  <c r="Q57" i="2"/>
  <c r="Y14" i="2"/>
  <c r="P60" i="2"/>
  <c r="X15" i="2"/>
  <c r="Q60" i="2"/>
  <c r="Y15" i="2"/>
  <c r="P62" i="2"/>
  <c r="X17" i="2"/>
  <c r="Q62" i="2"/>
  <c r="Y17" i="2"/>
  <c r="P63" i="2"/>
  <c r="X18" i="2"/>
  <c r="Q63" i="2"/>
  <c r="Y18" i="2"/>
  <c r="P68" i="2"/>
  <c r="X19" i="2"/>
  <c r="Q68" i="2"/>
  <c r="Y19" i="2"/>
  <c r="P70" i="2"/>
  <c r="X20" i="2"/>
  <c r="Q70" i="2"/>
  <c r="Y20" i="2"/>
  <c r="P72" i="2"/>
  <c r="X21" i="2"/>
  <c r="Q72" i="2"/>
  <c r="Y21" i="2"/>
  <c r="P74" i="2"/>
  <c r="X22" i="2"/>
  <c r="Q74" i="2"/>
  <c r="Y22" i="2"/>
  <c r="P75" i="2"/>
  <c r="X23" i="2"/>
  <c r="Q75" i="2"/>
  <c r="Y23" i="2"/>
  <c r="P77" i="2"/>
  <c r="X24" i="2"/>
  <c r="Q77" i="2"/>
  <c r="Y24" i="2"/>
  <c r="P78" i="2"/>
  <c r="X25" i="2"/>
  <c r="Q78" i="2"/>
  <c r="Y25" i="2"/>
  <c r="P79" i="2"/>
  <c r="X26" i="2"/>
  <c r="Q79" i="2"/>
  <c r="Y26" i="2"/>
  <c r="P80" i="2"/>
  <c r="X27" i="2"/>
  <c r="Q80" i="2"/>
  <c r="Y27" i="2"/>
  <c r="P81" i="2"/>
  <c r="X28" i="2"/>
  <c r="P47" i="2"/>
  <c r="P58" i="2"/>
  <c r="P59" i="2"/>
  <c r="P64" i="2"/>
  <c r="P65" i="2"/>
  <c r="P66" i="2"/>
  <c r="P67" i="2"/>
  <c r="P69" i="2"/>
  <c r="P71" i="2"/>
  <c r="P73" i="2"/>
  <c r="P76" i="2"/>
  <c r="P82" i="2"/>
  <c r="X29" i="2"/>
  <c r="Q47" i="2"/>
  <c r="Q58" i="2"/>
  <c r="Q59" i="2"/>
  <c r="Q64" i="2"/>
  <c r="Q65" i="2"/>
  <c r="Q66" i="2"/>
  <c r="Q67" i="2"/>
  <c r="Q69" i="2"/>
  <c r="Q71" i="2"/>
  <c r="Q73" i="2"/>
  <c r="Q76" i="2"/>
  <c r="Q82" i="2"/>
  <c r="Y29" i="2"/>
  <c r="Y4" i="2"/>
  <c r="X4" i="2"/>
  <c r="Y3" i="2"/>
  <c r="X3" i="2"/>
  <c r="P5" i="2"/>
  <c r="V5" i="2"/>
  <c r="Q5" i="2"/>
  <c r="W5" i="2"/>
  <c r="P6" i="2"/>
  <c r="V6" i="2"/>
  <c r="Q6" i="2"/>
  <c r="W6" i="2"/>
  <c r="P7" i="2"/>
  <c r="V7" i="2"/>
  <c r="Q7" i="2"/>
  <c r="W7" i="2"/>
  <c r="P8" i="2"/>
  <c r="V8" i="2"/>
  <c r="Q8" i="2"/>
  <c r="W8" i="2"/>
  <c r="P9" i="2"/>
  <c r="V9" i="2"/>
  <c r="Q9" i="2"/>
  <c r="W9" i="2"/>
  <c r="P10" i="2"/>
  <c r="V10" i="2"/>
  <c r="Q10" i="2"/>
  <c r="W10" i="2"/>
  <c r="P11" i="2"/>
  <c r="V11" i="2"/>
  <c r="Q11" i="2"/>
  <c r="W11" i="2"/>
  <c r="P12" i="2"/>
  <c r="V12" i="2"/>
  <c r="Q12" i="2"/>
  <c r="W12" i="2"/>
  <c r="P13" i="2"/>
  <c r="V13" i="2"/>
  <c r="Q13" i="2"/>
  <c r="W13" i="2"/>
  <c r="P14" i="2"/>
  <c r="V14" i="2"/>
  <c r="Q14" i="2"/>
  <c r="W14" i="2"/>
  <c r="P17" i="2"/>
  <c r="V15" i="2"/>
  <c r="Q17" i="2"/>
  <c r="W15" i="2"/>
  <c r="P19" i="2"/>
  <c r="V17" i="2"/>
  <c r="Q19" i="2"/>
  <c r="W17" i="2"/>
  <c r="P20" i="2"/>
  <c r="V18" i="2"/>
  <c r="Q20" i="2"/>
  <c r="W18" i="2"/>
  <c r="P25" i="2"/>
  <c r="V19" i="2"/>
  <c r="Q25" i="2"/>
  <c r="W19" i="2"/>
  <c r="P27" i="2"/>
  <c r="V20" i="2"/>
  <c r="Q27" i="2"/>
  <c r="W20" i="2"/>
  <c r="P29" i="2"/>
  <c r="V21" i="2"/>
  <c r="Q29" i="2"/>
  <c r="W21" i="2"/>
  <c r="P31" i="2"/>
  <c r="V22" i="2"/>
  <c r="Q31" i="2"/>
  <c r="W22" i="2"/>
  <c r="P32" i="2"/>
  <c r="V23" i="2"/>
  <c r="Q32" i="2"/>
  <c r="W23" i="2"/>
  <c r="P34" i="2"/>
  <c r="V24" i="2"/>
  <c r="Q34" i="2"/>
  <c r="W24" i="2"/>
  <c r="P35" i="2"/>
  <c r="V25" i="2"/>
  <c r="Q35" i="2"/>
  <c r="W25" i="2"/>
  <c r="P36" i="2"/>
  <c r="V26" i="2"/>
  <c r="Q36" i="2"/>
  <c r="W26" i="2"/>
  <c r="P37" i="2"/>
  <c r="V27" i="2"/>
  <c r="Q37" i="2"/>
  <c r="W27" i="2"/>
  <c r="P38" i="2"/>
  <c r="V28" i="2"/>
  <c r="P4" i="2"/>
  <c r="P15" i="2"/>
  <c r="P16" i="2"/>
  <c r="P21" i="2"/>
  <c r="P22" i="2"/>
  <c r="P23" i="2"/>
  <c r="P24" i="2"/>
  <c r="P26" i="2"/>
  <c r="P28" i="2"/>
  <c r="P30" i="2"/>
  <c r="P33" i="2"/>
  <c r="P39" i="2"/>
  <c r="V29" i="2"/>
  <c r="Q4" i="2"/>
  <c r="Q15" i="2"/>
  <c r="Q16" i="2"/>
  <c r="Q21" i="2"/>
  <c r="Q22" i="2"/>
  <c r="Q23" i="2"/>
  <c r="Q24" i="2"/>
  <c r="Q26" i="2"/>
  <c r="Q28" i="2"/>
  <c r="Q30" i="2"/>
  <c r="Q33" i="2"/>
  <c r="Q39" i="2"/>
  <c r="W29" i="2"/>
  <c r="W4" i="2"/>
  <c r="V4" i="2"/>
  <c r="W3" i="2"/>
  <c r="V3" i="2"/>
  <c r="I66" i="1"/>
  <c r="E359" i="3"/>
  <c r="E358" i="3"/>
  <c r="E357" i="3"/>
  <c r="E346" i="3"/>
  <c r="E345" i="3"/>
  <c r="E344" i="3"/>
  <c r="E333" i="3"/>
  <c r="E332" i="3"/>
  <c r="E331" i="3"/>
  <c r="E353" i="3"/>
  <c r="E352" i="3"/>
  <c r="E351" i="3"/>
  <c r="E350" i="3"/>
  <c r="E340" i="3"/>
  <c r="E339" i="3"/>
  <c r="E338" i="3"/>
  <c r="E337" i="3"/>
  <c r="E325" i="3"/>
  <c r="E326" i="3"/>
  <c r="E327" i="3"/>
  <c r="E324" i="3"/>
  <c r="E319" i="3"/>
  <c r="E320" i="3"/>
  <c r="E318" i="3"/>
  <c r="E312" i="3"/>
  <c r="E313" i="3"/>
  <c r="E314" i="3"/>
  <c r="E311" i="3"/>
  <c r="I340" i="2"/>
  <c r="E320" i="1"/>
  <c r="E319" i="1"/>
  <c r="E318" i="1"/>
  <c r="E312" i="1"/>
  <c r="E313" i="1"/>
  <c r="E314" i="1"/>
  <c r="E311" i="1"/>
  <c r="E326" i="1"/>
  <c r="E327" i="1"/>
  <c r="E328" i="1"/>
  <c r="E325" i="1"/>
  <c r="E332" i="1"/>
  <c r="E333" i="1"/>
  <c r="E334" i="1"/>
  <c r="E340" i="1"/>
  <c r="E341" i="1"/>
  <c r="E342" i="1"/>
  <c r="E339" i="1"/>
  <c r="E346" i="1"/>
  <c r="E347" i="1"/>
  <c r="E348" i="1"/>
  <c r="E362" i="1"/>
  <c r="E361" i="1"/>
  <c r="E360" i="1"/>
  <c r="E354" i="1"/>
  <c r="E355" i="1"/>
  <c r="E356" i="1"/>
  <c r="E353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I271" i="1"/>
  <c r="H27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11" i="1"/>
  <c r="I390" i="2"/>
  <c r="I376" i="2"/>
  <c r="I362" i="2"/>
  <c r="I348" i="2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9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9" i="3"/>
  <c r="I298" i="3"/>
  <c r="H298" i="3"/>
  <c r="I297" i="3"/>
  <c r="H297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9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9" i="3"/>
  <c r="I258" i="3"/>
  <c r="H258" i="3"/>
  <c r="I257" i="3"/>
  <c r="H257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9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9" i="3"/>
  <c r="I218" i="3"/>
  <c r="H218" i="3"/>
  <c r="I217" i="3"/>
  <c r="H217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I151" i="3"/>
  <c r="H151" i="3"/>
  <c r="I179" i="3"/>
  <c r="H179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I30" i="3"/>
  <c r="H30" i="3"/>
  <c r="H29" i="3"/>
  <c r="I2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I231" i="1"/>
  <c r="H231" i="1"/>
  <c r="I191" i="1"/>
  <c r="H191" i="1"/>
  <c r="I151" i="1"/>
  <c r="H151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H4" i="1"/>
  <c r="H29" i="1"/>
  <c r="I4" i="1"/>
  <c r="I29" i="1"/>
  <c r="I391" i="2"/>
  <c r="I389" i="2"/>
  <c r="I385" i="2"/>
  <c r="I384" i="2"/>
  <c r="I383" i="2"/>
  <c r="I382" i="2"/>
  <c r="I377" i="2"/>
  <c r="I375" i="2"/>
  <c r="I371" i="2"/>
  <c r="I370" i="2"/>
  <c r="I369" i="2"/>
  <c r="I368" i="2"/>
  <c r="I363" i="2"/>
  <c r="I361" i="2"/>
  <c r="I357" i="2"/>
  <c r="I356" i="2"/>
  <c r="I355" i="2"/>
  <c r="I354" i="2"/>
  <c r="I349" i="2"/>
  <c r="I347" i="2"/>
  <c r="I341" i="2"/>
  <c r="I342" i="2"/>
  <c r="I343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I299" i="1"/>
  <c r="H299" i="1"/>
  <c r="I259" i="1"/>
  <c r="H259" i="1"/>
  <c r="I219" i="1"/>
  <c r="H219" i="1"/>
  <c r="I179" i="1"/>
  <c r="H179" i="1"/>
  <c r="I136" i="1"/>
  <c r="H136" i="1"/>
  <c r="I101" i="1"/>
  <c r="H101" i="1"/>
  <c r="H66" i="1"/>
</calcChain>
</file>

<file path=xl/sharedStrings.xml><?xml version="1.0" encoding="utf-8"?>
<sst xmlns="http://schemas.openxmlformats.org/spreadsheetml/2006/main" count="2186" uniqueCount="131">
  <si>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</si>
  <si>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</si>
  <si>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</si>
  <si>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</si>
  <si>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</si>
  <si>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</si>
  <si>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</si>
  <si>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</si>
  <si>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</si>
  <si>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</si>
  <si>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</si>
  <si>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</si>
  <si>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FISHING -- see worksheet Data 3</t>
  </si>
  <si>
    <t>VP</t>
  </si>
  <si>
    <t>P</t>
  </si>
  <si>
    <t>Green Pepper/ Brinjal / Beetroot: kg produced</t>
  </si>
  <si>
    <t>Amadumbe: kg produced</t>
  </si>
  <si>
    <t>Sweet Potatoes: kg produced</t>
  </si>
  <si>
    <t>Other crop: Cabbage</t>
  </si>
  <si>
    <t>Other crop: Spinach: no produced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</si>
  <si>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</si>
  <si>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</si>
  <si>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</si>
  <si>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</si>
  <si>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</si>
  <si>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</si>
  <si>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Purchase - staple</t>
  </si>
  <si>
    <t>total</t>
  </si>
  <si>
    <t>SoF</t>
  </si>
  <si>
    <t>M</t>
  </si>
  <si>
    <t>R</t>
  </si>
  <si>
    <t>Average</t>
  </si>
  <si>
    <t>Food</t>
  </si>
  <si>
    <t>bline</t>
  </si>
  <si>
    <t>exp</t>
  </si>
  <si>
    <t>Cows' milk - season 2</t>
  </si>
  <si>
    <t>Sweetpotatoes: no. local meas.</t>
  </si>
  <si>
    <t>Other root crops: no. local meas Potatoes</t>
  </si>
  <si>
    <t>Spinach (vegetables):</t>
  </si>
  <si>
    <t>Other crop: pumpkin / butternut</t>
  </si>
  <si>
    <t>Other crop: tomatoes</t>
  </si>
  <si>
    <t>Cowpeas: kg produced</t>
  </si>
  <si>
    <t>Water melon: no. local meas</t>
  </si>
  <si>
    <t>Sweet potato: no. local meas</t>
  </si>
  <si>
    <t>Labour: Harvesting</t>
  </si>
  <si>
    <t>Income</t>
  </si>
  <si>
    <t>BO</t>
  </si>
  <si>
    <t>Cattle sales - local: no. sold</t>
  </si>
  <si>
    <t>Goat sales - local: no. sold</t>
  </si>
  <si>
    <t>Agricultural cash income -- see Data2</t>
  </si>
  <si>
    <t>Formal Employment (conservancies, etc.)</t>
  </si>
  <si>
    <t>Small business -- see Data2</t>
  </si>
  <si>
    <t>Social development -- see Data2</t>
  </si>
  <si>
    <t>Public works -- see Data2</t>
  </si>
  <si>
    <t>Remittances: no. times per year</t>
  </si>
  <si>
    <t>Expenditure</t>
  </si>
  <si>
    <t>food poverty non-staple food</t>
  </si>
  <si>
    <t>lower bound poverty</t>
  </si>
  <si>
    <t>upper bound poverty</t>
  </si>
  <si>
    <t>resilience</t>
  </si>
  <si>
    <t>Cost of staple</t>
  </si>
  <si>
    <t>name of staple</t>
  </si>
  <si>
    <t>mix</t>
  </si>
  <si>
    <t>kg pppd</t>
  </si>
  <si>
    <t>HH size</t>
  </si>
  <si>
    <t>cost per kg</t>
  </si>
  <si>
    <t>Onions: kg produced</t>
  </si>
  <si>
    <t>Green beans /peas</t>
  </si>
  <si>
    <t xml:space="preserve">Other root crops: Beetroot </t>
  </si>
  <si>
    <t xml:space="preserve">Tomato: </t>
  </si>
  <si>
    <t>Leafy green vegetables (spinach etc)</t>
  </si>
  <si>
    <t>Other crop: Carrots</t>
  </si>
  <si>
    <t>Gifts/remittances: Events(Funerals, weddings)</t>
  </si>
  <si>
    <t>other: Sheep hides</t>
  </si>
  <si>
    <t>Other: cattle hides</t>
  </si>
  <si>
    <t>Sheep sales - local: no. sold</t>
  </si>
  <si>
    <t>Chillies: kg produced</t>
  </si>
  <si>
    <t>Sweet potatoes</t>
  </si>
  <si>
    <t>Labour: Weeding</t>
  </si>
  <si>
    <t>Cows' milk sales - season 1</t>
  </si>
  <si>
    <t>Chicken sales: no. sold</t>
  </si>
  <si>
    <t>Construction cash income -- see Data2</t>
  </si>
  <si>
    <t>Domestic work cash income -- see Data2</t>
  </si>
  <si>
    <t>Self-employment -- see Data2</t>
  </si>
  <si>
    <t>Sorghum: kg produced</t>
  </si>
  <si>
    <t>Spinach: no produced</t>
  </si>
  <si>
    <t>Other cashcrop: kg produced (Amadumbe)</t>
  </si>
  <si>
    <t>Sugercane: MT sold</t>
  </si>
  <si>
    <t>Pig sales: no sold</t>
  </si>
  <si>
    <t>Other income: e.g. Credit (cotton loans)</t>
  </si>
  <si>
    <t xml:space="preserve">Potatoes: no. local meas </t>
  </si>
  <si>
    <t xml:space="preserve">Carrots: </t>
  </si>
  <si>
    <t xml:space="preserve">Beetroot:  </t>
  </si>
  <si>
    <t xml:space="preserve">Green beans </t>
  </si>
  <si>
    <t>Potato: kg produced</t>
  </si>
  <si>
    <t>Other crop: Amadumbe</t>
  </si>
  <si>
    <t xml:space="preserve">Amadumbe: </t>
  </si>
  <si>
    <t>Green maize sold: quantity</t>
  </si>
  <si>
    <t>Labour migration(formal employment): no. people per HH</t>
  </si>
  <si>
    <t>potatoes: kg produced</t>
  </si>
  <si>
    <t>Gifts/social support: type (Child support, Pension and Foster Care)</t>
  </si>
  <si>
    <t>Cassava: no. local meas.</t>
  </si>
  <si>
    <t>Yam: type</t>
  </si>
  <si>
    <t>Labour: Land clearing, construction, herding, slaughtering</t>
  </si>
  <si>
    <t>Gifts/remittances: cereal</t>
  </si>
  <si>
    <t>Gifts/remittances: Other</t>
  </si>
  <si>
    <t xml:space="preserve">Pumpkin / butternut </t>
  </si>
  <si>
    <t xml:space="preserve">Beetroot </t>
  </si>
  <si>
    <t>Other cashcrop: sugar cane (tons)</t>
  </si>
  <si>
    <t>Maize (irrigated): kg produced</t>
  </si>
  <si>
    <t>Other crop: Rape</t>
  </si>
  <si>
    <t>Labour: Weeding, ploughing</t>
  </si>
  <si>
    <t>Amadumbe</t>
  </si>
  <si>
    <t>Other cashcrop (cabbage): kg produced</t>
  </si>
  <si>
    <t>Agricultural casual work -- see Data2</t>
  </si>
  <si>
    <t>Construction casual work -- see Data2</t>
  </si>
  <si>
    <t>Domestic casual work -- see Data2</t>
  </si>
  <si>
    <t>Formal Employment (e.g. teachers, salaried staff, etc.)</t>
  </si>
  <si>
    <t>maize</t>
  </si>
  <si>
    <t>Gifts/remittances: sugar</t>
  </si>
  <si>
    <t>Beetroot: no. local meas</t>
  </si>
  <si>
    <t>Summary</t>
  </si>
  <si>
    <t>Labour: Land prep &amp; weeding, slaughtering</t>
  </si>
  <si>
    <t>Tomatoes</t>
  </si>
  <si>
    <t>[End]</t>
  </si>
  <si>
    <t>Other:  hides</t>
  </si>
  <si>
    <t>Cowpeas, yams, amadumbe, chillies &amp; sugarcane</t>
  </si>
  <si>
    <t>Veg: spinach, carrots, beet root &amp; tomatoes</t>
  </si>
  <si>
    <t>Sweet potatoes &amp; potatoes</t>
  </si>
  <si>
    <t>[Begin]</t>
  </si>
  <si>
    <t>Wealth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</si>
</sst>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sz val="12"/>
      <color rgb="FF000000"/>
      <name val="Helvetica Neue Light"/>
      <family val="2"/>
    </font>
    <font>
      <sz val="12"/>
      <color rgb="FF008000"/>
      <name val="Helvetica Neue Light"/>
    </font>
    <font>
      <sz val="12"/>
      <name val="Helvetica Neue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/>
    <xf numFmtId="9" fontId="5" fillId="0" borderId="0" xfId="1" applyFont="1"/>
    <xf numFmtId="9" fontId="5" fillId="0" borderId="0" xfId="0" applyNumberFormat="1" applyFont="1"/>
    <xf numFmtId="0" fontId="6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/>
    <xf numFmtId="2" fontId="5" fillId="0" borderId="0" xfId="1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/>
    <xf numFmtId="1" fontId="5" fillId="0" borderId="0" xfId="0" applyNumberFormat="1" applyFont="1"/>
    <xf numFmtId="1" fontId="5" fillId="0" borderId="0" xfId="1" applyNumberFormat="1" applyFont="1"/>
    <xf numFmtId="1" fontId="6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</cellXfs>
  <cellStyles count="11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topLeftCell="A309" workbookViewId="0">
      <selection activeCell="E366" sqref="E366:E369"/>
    </sheetView>
  </sheetViews>
  <sheetFormatPr baseColWidth="10" defaultRowHeight="16" x14ac:dyDescent="0"/>
  <cols>
    <col min="1" max="1" width="29" bestFit="1" customWidth="1"/>
    <col min="2" max="3" width="6" bestFit="1" customWidth="1"/>
    <col min="4" max="4" width="6.7109375" customWidth="1"/>
    <col min="5" max="5" width="7" bestFit="1" customWidth="1"/>
    <col min="6" max="6" width="6.7109375" style="10" customWidth="1"/>
    <col min="7" max="7" width="6" style="10" bestFit="1" customWidth="1"/>
  </cols>
  <sheetData>
    <row r="1" spans="1:9">
      <c r="B1" s="6">
        <v>59105</v>
      </c>
      <c r="C1" s="6"/>
      <c r="D1" s="6">
        <v>59305</v>
      </c>
      <c r="E1" s="6"/>
      <c r="F1" s="6">
        <v>59208</v>
      </c>
      <c r="G1" s="6"/>
      <c r="H1" s="18" t="s">
        <v>31</v>
      </c>
      <c r="I1" s="18"/>
    </row>
    <row r="2" spans="1:9">
      <c r="A2" t="s">
        <v>28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s="14" t="s">
        <v>13</v>
      </c>
      <c r="I2" s="14" t="s">
        <v>13</v>
      </c>
    </row>
    <row r="3" spans="1:9">
      <c r="B3" t="s">
        <v>33</v>
      </c>
      <c r="C3" t="s">
        <v>34</v>
      </c>
      <c r="D3" t="s">
        <v>33</v>
      </c>
      <c r="E3" t="s">
        <v>34</v>
      </c>
      <c r="F3" t="s">
        <v>33</v>
      </c>
      <c r="G3" t="s">
        <v>34</v>
      </c>
      <c r="H3" s="10" t="s">
        <v>33</v>
      </c>
      <c r="I3" s="10" t="s">
        <v>34</v>
      </c>
    </row>
    <row r="4" spans="1:9">
      <c r="A4" t="s">
        <v>0</v>
      </c>
      <c r="B4" s="1">
        <v>3.7540423412204232E-2</v>
      </c>
      <c r="C4" s="1">
        <v>0</v>
      </c>
      <c r="D4" s="1"/>
      <c r="E4" s="1"/>
      <c r="F4" s="1">
        <v>0</v>
      </c>
      <c r="G4" s="1">
        <v>0</v>
      </c>
      <c r="H4" s="11">
        <f>AVERAGE(SUM(B4),SUM(D4),SUM(F4))</f>
        <v>1.2513474470734745E-2</v>
      </c>
      <c r="I4" s="11">
        <f>AVERAGE(SUM(C4),SUM(E4),SUM(G4))</f>
        <v>0</v>
      </c>
    </row>
    <row r="5" spans="1:9">
      <c r="A5" t="s">
        <v>1</v>
      </c>
      <c r="B5" s="1">
        <v>2.026514827210461E-2</v>
      </c>
      <c r="C5" s="1">
        <v>0</v>
      </c>
      <c r="D5" s="1">
        <v>0</v>
      </c>
      <c r="E5" s="1">
        <v>0</v>
      </c>
      <c r="F5" s="1">
        <v>1.0125300213485146E-2</v>
      </c>
      <c r="G5" s="1">
        <v>0</v>
      </c>
      <c r="H5" s="11">
        <f t="shared" ref="H5:H28" si="0">AVERAGE(SUM(B5),SUM(D5),SUM(F5))</f>
        <v>1.0130149495196585E-2</v>
      </c>
      <c r="I5" s="11">
        <f t="shared" ref="I5:I28" si="1">AVERAGE(SUM(C5),SUM(E5),SUM(G5))</f>
        <v>0</v>
      </c>
    </row>
    <row r="6" spans="1:9">
      <c r="A6" t="s">
        <v>2</v>
      </c>
      <c r="B6" s="1">
        <v>3.3333333333333333E-2</v>
      </c>
      <c r="C6" s="1">
        <v>0</v>
      </c>
      <c r="D6" s="1">
        <v>4.9999999999999992E-3</v>
      </c>
      <c r="E6" s="1">
        <v>0</v>
      </c>
      <c r="F6"/>
      <c r="G6"/>
      <c r="H6" s="11">
        <f t="shared" si="0"/>
        <v>1.2777777777777777E-2</v>
      </c>
      <c r="I6" s="11">
        <f t="shared" si="1"/>
        <v>0</v>
      </c>
    </row>
    <row r="7" spans="1:9">
      <c r="A7" t="s">
        <v>3</v>
      </c>
      <c r="B7" s="1">
        <v>0.10646229452054794</v>
      </c>
      <c r="C7" s="1">
        <v>0</v>
      </c>
      <c r="D7" s="1">
        <v>2.957269613947696E-2</v>
      </c>
      <c r="E7" s="1">
        <v>0</v>
      </c>
      <c r="F7" s="1">
        <v>4.5964673189823876E-2</v>
      </c>
      <c r="G7" s="1">
        <v>0</v>
      </c>
      <c r="H7" s="11">
        <f t="shared" si="0"/>
        <v>6.0666554616616263E-2</v>
      </c>
      <c r="I7" s="11">
        <f t="shared" si="1"/>
        <v>0</v>
      </c>
    </row>
    <row r="8" spans="1:9">
      <c r="A8" t="s">
        <v>4</v>
      </c>
      <c r="B8" s="1">
        <v>2.761762920298879E-2</v>
      </c>
      <c r="C8" s="1">
        <v>0</v>
      </c>
      <c r="D8" s="1">
        <v>1.1047051681195519E-2</v>
      </c>
      <c r="E8" s="1">
        <v>0</v>
      </c>
      <c r="F8" s="1">
        <v>1.2625201921366307E-2</v>
      </c>
      <c r="G8" s="1">
        <v>0</v>
      </c>
      <c r="H8" s="11">
        <f t="shared" si="0"/>
        <v>1.7096627601850205E-2</v>
      </c>
      <c r="I8" s="11">
        <f t="shared" si="1"/>
        <v>0</v>
      </c>
    </row>
    <row r="9" spans="1:9">
      <c r="A9" t="s">
        <v>5</v>
      </c>
      <c r="B9" s="1">
        <v>3.7475249066002492E-3</v>
      </c>
      <c r="C9" s="1">
        <v>0</v>
      </c>
      <c r="D9" s="1">
        <v>2.4517434620174349E-3</v>
      </c>
      <c r="E9" s="1">
        <v>0</v>
      </c>
      <c r="F9" s="1">
        <v>2.5026948941469486E-2</v>
      </c>
      <c r="G9" s="1">
        <v>0</v>
      </c>
      <c r="H9" s="11">
        <f t="shared" si="0"/>
        <v>1.040873910336239E-2</v>
      </c>
      <c r="I9" s="11">
        <f t="shared" si="1"/>
        <v>0</v>
      </c>
    </row>
    <row r="10" spans="1:9">
      <c r="A10" t="s">
        <v>6</v>
      </c>
      <c r="B10" s="1">
        <v>3.6660569738480695E-3</v>
      </c>
      <c r="C10" s="1">
        <v>0</v>
      </c>
      <c r="D10" s="1">
        <v>0</v>
      </c>
      <c r="E10" s="1">
        <v>0</v>
      </c>
      <c r="F10" s="1" t="s">
        <v>21</v>
      </c>
      <c r="G10" s="1" t="s">
        <v>21</v>
      </c>
      <c r="H10" s="11">
        <f t="shared" si="0"/>
        <v>1.2220189912826899E-3</v>
      </c>
      <c r="I10" s="11">
        <f t="shared" si="1"/>
        <v>0</v>
      </c>
    </row>
    <row r="11" spans="1:9">
      <c r="A11" t="s">
        <v>7</v>
      </c>
      <c r="B11" s="1">
        <v>0</v>
      </c>
      <c r="C11" s="1">
        <v>0</v>
      </c>
      <c r="D11" s="1"/>
      <c r="E11" s="1"/>
      <c r="F11" s="1" t="s">
        <v>21</v>
      </c>
      <c r="G11" s="1" t="s">
        <v>21</v>
      </c>
      <c r="H11" s="11">
        <f t="shared" si="0"/>
        <v>0</v>
      </c>
      <c r="I11" s="11">
        <f t="shared" si="1"/>
        <v>0</v>
      </c>
    </row>
    <row r="12" spans="1:9">
      <c r="A12" t="s">
        <v>8</v>
      </c>
      <c r="B12" s="1">
        <v>0</v>
      </c>
      <c r="C12" s="1">
        <v>0</v>
      </c>
      <c r="D12" s="1"/>
      <c r="E12" s="1"/>
      <c r="F12" s="1" t="s">
        <v>21</v>
      </c>
      <c r="G12" s="1" t="s">
        <v>21</v>
      </c>
      <c r="H12" s="11">
        <f t="shared" si="0"/>
        <v>0</v>
      </c>
      <c r="I12" s="11">
        <f t="shared" si="1"/>
        <v>0</v>
      </c>
    </row>
    <row r="13" spans="1:9">
      <c r="A13" t="s">
        <v>9</v>
      </c>
      <c r="B13" s="1">
        <v>0</v>
      </c>
      <c r="C13" s="1">
        <v>0</v>
      </c>
      <c r="D13" s="1"/>
      <c r="E13" s="1"/>
      <c r="F13" s="1" t="s">
        <v>21</v>
      </c>
      <c r="G13" s="1" t="s">
        <v>21</v>
      </c>
      <c r="H13" s="11">
        <f t="shared" si="0"/>
        <v>0</v>
      </c>
      <c r="I13" s="11">
        <f t="shared" si="1"/>
        <v>0</v>
      </c>
    </row>
    <row r="14" spans="1:9">
      <c r="A14" t="s">
        <v>10</v>
      </c>
      <c r="B14" s="1">
        <v>1.3297789539227895E-3</v>
      </c>
      <c r="C14" s="1">
        <v>2.3466687422166871E-4</v>
      </c>
      <c r="D14" s="1">
        <v>4.7073474470734743E-4</v>
      </c>
      <c r="E14" s="1">
        <v>0</v>
      </c>
      <c r="F14" s="1" t="s">
        <v>21</v>
      </c>
      <c r="G14" s="1" t="s">
        <v>21</v>
      </c>
      <c r="H14" s="11">
        <f t="shared" si="0"/>
        <v>6.0017123287671231E-4</v>
      </c>
      <c r="I14" s="11">
        <f t="shared" si="1"/>
        <v>7.8222291407222907E-5</v>
      </c>
    </row>
    <row r="15" spans="1:9">
      <c r="A15" t="s">
        <v>11</v>
      </c>
      <c r="B15" s="1">
        <v>5.0835990037359901E-3</v>
      </c>
      <c r="C15" s="1">
        <v>0</v>
      </c>
      <c r="D15" s="1">
        <v>5.0835990037359901E-3</v>
      </c>
      <c r="E15" s="1">
        <v>0</v>
      </c>
      <c r="F15" s="1" t="s">
        <v>21</v>
      </c>
      <c r="G15" s="1" t="s">
        <v>21</v>
      </c>
      <c r="H15" s="11">
        <f t="shared" si="0"/>
        <v>3.3890660024906601E-3</v>
      </c>
      <c r="I15" s="11">
        <f t="shared" si="1"/>
        <v>0</v>
      </c>
    </row>
    <row r="16" spans="1:9">
      <c r="A16" t="s">
        <v>17</v>
      </c>
      <c r="D16" s="1">
        <v>3.7266500622665003E-3</v>
      </c>
      <c r="E16" s="1">
        <v>0</v>
      </c>
      <c r="F16" s="1" t="s">
        <v>21</v>
      </c>
      <c r="G16" s="1" t="s">
        <v>21</v>
      </c>
      <c r="H16" s="11">
        <f t="shared" si="0"/>
        <v>1.2422166874221667E-3</v>
      </c>
      <c r="I16" s="11">
        <f t="shared" si="1"/>
        <v>0</v>
      </c>
    </row>
    <row r="17" spans="1:9">
      <c r="A17" t="s">
        <v>16</v>
      </c>
      <c r="B17" s="1" t="s">
        <v>21</v>
      </c>
      <c r="C17" s="1" t="s">
        <v>21</v>
      </c>
      <c r="D17" s="1">
        <v>5.7363013698630136E-3</v>
      </c>
      <c r="E17" s="1">
        <v>0</v>
      </c>
      <c r="F17" s="1" t="s">
        <v>21</v>
      </c>
      <c r="G17" s="1" t="s">
        <v>21</v>
      </c>
      <c r="H17" s="11">
        <f t="shared" si="0"/>
        <v>1.9121004566210046E-3</v>
      </c>
      <c r="I17" s="11">
        <f t="shared" si="1"/>
        <v>0</v>
      </c>
    </row>
    <row r="18" spans="1:9">
      <c r="A18" t="s">
        <v>15</v>
      </c>
      <c r="B18" s="1" t="s">
        <v>21</v>
      </c>
      <c r="C18" s="1" t="s">
        <v>21</v>
      </c>
      <c r="D18" s="1">
        <v>0</v>
      </c>
      <c r="E18" s="1">
        <v>0</v>
      </c>
      <c r="F18" s="1" t="s">
        <v>21</v>
      </c>
      <c r="G18" s="1" t="s">
        <v>21</v>
      </c>
      <c r="H18" s="11">
        <f t="shared" si="0"/>
        <v>0</v>
      </c>
      <c r="I18" s="11">
        <f t="shared" si="1"/>
        <v>0</v>
      </c>
    </row>
    <row r="19" spans="1:9">
      <c r="A19" t="s">
        <v>12</v>
      </c>
      <c r="B19" s="1">
        <v>9.8770236612702369E-3</v>
      </c>
      <c r="C19" s="1">
        <v>2.4692559153175597E-3</v>
      </c>
      <c r="D19" s="1">
        <v>0</v>
      </c>
      <c r="E19" s="1">
        <v>0</v>
      </c>
      <c r="F19" s="1" t="s">
        <v>21</v>
      </c>
      <c r="G19" s="1" t="s">
        <v>21</v>
      </c>
      <c r="H19" s="11">
        <f t="shared" si="0"/>
        <v>3.2923412204234124E-3</v>
      </c>
      <c r="I19" s="11">
        <f t="shared" si="1"/>
        <v>8.2308530510585322E-4</v>
      </c>
    </row>
    <row r="20" spans="1:9">
      <c r="A20" t="s">
        <v>20</v>
      </c>
      <c r="B20" s="1" t="s">
        <v>21</v>
      </c>
      <c r="C20" s="1" t="s">
        <v>21</v>
      </c>
      <c r="D20" s="1">
        <v>3.4389788293897883E-3</v>
      </c>
      <c r="E20" s="1">
        <v>8.5974470734744707E-4</v>
      </c>
      <c r="F20" s="1" t="s">
        <v>21</v>
      </c>
      <c r="G20" s="1" t="s">
        <v>21</v>
      </c>
      <c r="H20" s="11">
        <f t="shared" si="0"/>
        <v>1.1463262764632627E-3</v>
      </c>
      <c r="I20" s="11">
        <f t="shared" si="1"/>
        <v>2.8658156911581567E-4</v>
      </c>
    </row>
    <row r="21" spans="1:9">
      <c r="A21" t="s">
        <v>21</v>
      </c>
      <c r="B21" s="1" t="s">
        <v>21</v>
      </c>
      <c r="C21" s="1" t="s">
        <v>21</v>
      </c>
      <c r="D21" s="1"/>
      <c r="E21" s="1"/>
      <c r="F21" s="1" t="s">
        <v>21</v>
      </c>
      <c r="G21" s="1" t="s">
        <v>21</v>
      </c>
      <c r="H21" s="11">
        <f t="shared" si="0"/>
        <v>0</v>
      </c>
      <c r="I21" s="11">
        <f t="shared" si="1"/>
        <v>0</v>
      </c>
    </row>
    <row r="22" spans="1:9">
      <c r="A22" t="s">
        <v>21</v>
      </c>
      <c r="B22" s="1" t="s">
        <v>21</v>
      </c>
      <c r="C22" s="1"/>
      <c r="D22" s="1"/>
      <c r="E22" s="1"/>
      <c r="F22" s="1" t="s">
        <v>21</v>
      </c>
      <c r="G22" s="1" t="s">
        <v>21</v>
      </c>
      <c r="H22" s="11">
        <f t="shared" si="0"/>
        <v>0</v>
      </c>
      <c r="I22" s="11">
        <f t="shared" si="1"/>
        <v>0</v>
      </c>
    </row>
    <row r="23" spans="1:9">
      <c r="A23" t="s">
        <v>21</v>
      </c>
      <c r="B23" s="1" t="s">
        <v>21</v>
      </c>
      <c r="C23" s="1" t="s">
        <v>21</v>
      </c>
      <c r="D23" s="1"/>
      <c r="E23" s="1"/>
      <c r="F23" s="1" t="s">
        <v>21</v>
      </c>
      <c r="G23" s="1" t="s">
        <v>21</v>
      </c>
      <c r="H23" s="11">
        <f t="shared" si="0"/>
        <v>0</v>
      </c>
      <c r="I23" s="11">
        <f t="shared" si="1"/>
        <v>0</v>
      </c>
    </row>
    <row r="24" spans="1:9">
      <c r="A24" t="s">
        <v>22</v>
      </c>
      <c r="B24" s="1">
        <v>0.14880952380952381</v>
      </c>
      <c r="C24" s="1">
        <v>0</v>
      </c>
      <c r="D24" s="1">
        <v>0.18174630332938849</v>
      </c>
      <c r="E24" s="1">
        <v>0</v>
      </c>
      <c r="F24" s="1">
        <v>0.11904761904761904</v>
      </c>
      <c r="G24" s="1">
        <v>0</v>
      </c>
      <c r="H24" s="11">
        <f t="shared" si="0"/>
        <v>0.14986781539551045</v>
      </c>
      <c r="I24" s="11">
        <f t="shared" si="1"/>
        <v>0</v>
      </c>
    </row>
    <row r="25" spans="1:9">
      <c r="A25" t="s">
        <v>23</v>
      </c>
      <c r="B25" s="1">
        <v>3.314115504358655E-2</v>
      </c>
      <c r="C25" s="1">
        <v>-3.314115504358655E-2</v>
      </c>
      <c r="D25" s="1">
        <v>3.314115504358655E-2</v>
      </c>
      <c r="E25" s="1">
        <v>-3.314115504358655E-2</v>
      </c>
      <c r="F25" s="1">
        <v>3.0300484611279131E-2</v>
      </c>
      <c r="G25" s="1">
        <v>-3.0300484611279131E-2</v>
      </c>
      <c r="H25" s="11">
        <f t="shared" si="0"/>
        <v>3.2194264899484078E-2</v>
      </c>
      <c r="I25" s="11">
        <f t="shared" si="1"/>
        <v>-3.2194264899484078E-2</v>
      </c>
    </row>
    <row r="26" spans="1:9">
      <c r="A26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1">
        <f t="shared" si="0"/>
        <v>0</v>
      </c>
      <c r="I26" s="11">
        <f t="shared" si="1"/>
        <v>0</v>
      </c>
    </row>
    <row r="27" spans="1:9">
      <c r="A27" t="s">
        <v>25</v>
      </c>
      <c r="B27" s="1">
        <v>0.16886347229140719</v>
      </c>
      <c r="C27" s="1">
        <v>5.5773301650589871E-2</v>
      </c>
      <c r="D27" s="1">
        <v>0.22016382954545452</v>
      </c>
      <c r="E27" s="1">
        <v>4.8057198240991673E-3</v>
      </c>
      <c r="F27" s="1">
        <v>0.21728754598825828</v>
      </c>
      <c r="G27" s="1">
        <v>7.3492279537387467E-3</v>
      </c>
      <c r="H27" s="11">
        <f t="shared" si="0"/>
        <v>0.20210494927504</v>
      </c>
      <c r="I27" s="11">
        <f t="shared" si="1"/>
        <v>2.2642749809475924E-2</v>
      </c>
    </row>
    <row r="28" spans="1:9">
      <c r="A28" t="s">
        <v>26</v>
      </c>
      <c r="B28" s="1">
        <v>0.58637945846824402</v>
      </c>
      <c r="C28" s="1">
        <v>0</v>
      </c>
      <c r="D28" s="1">
        <v>0.5826586550435866</v>
      </c>
      <c r="E28" s="1">
        <v>0</v>
      </c>
      <c r="F28" s="1">
        <v>0.68939859227895406</v>
      </c>
      <c r="G28" s="1">
        <v>0</v>
      </c>
      <c r="H28" s="11">
        <f t="shared" si="0"/>
        <v>0.61947890193026156</v>
      </c>
      <c r="I28" s="11"/>
    </row>
    <row r="29" spans="1:9">
      <c r="A29" t="s">
        <v>27</v>
      </c>
      <c r="B29" s="1">
        <v>1.1861164218533178</v>
      </c>
      <c r="C29" s="1">
        <v>2.5336069396542552E-2</v>
      </c>
      <c r="D29" s="1">
        <v>1.0842376982546686</v>
      </c>
      <c r="E29" s="1">
        <v>-2.7475690512139935E-2</v>
      </c>
      <c r="F29" s="1">
        <v>1.1497763661922553</v>
      </c>
      <c r="G29" s="1">
        <v>-2.2951256657540383E-2</v>
      </c>
      <c r="H29" s="12">
        <f>SUM(H4:H28)</f>
        <v>1.1400434954334138</v>
      </c>
      <c r="I29" s="12">
        <f>SUM(I4:I28)</f>
        <v>-8.3636259243792636E-3</v>
      </c>
    </row>
    <row r="30" spans="1:9">
      <c r="H30" s="10"/>
      <c r="I30" s="10"/>
    </row>
    <row r="31" spans="1:9">
      <c r="H31" s="10"/>
      <c r="I31" s="10"/>
    </row>
    <row r="32" spans="1:9">
      <c r="H32" s="10"/>
      <c r="I32" s="10"/>
    </row>
    <row r="33" spans="1:9">
      <c r="H33" s="10"/>
      <c r="I33" s="10"/>
    </row>
    <row r="34" spans="1:9">
      <c r="H34" s="10"/>
      <c r="I34" s="10"/>
    </row>
    <row r="35" spans="1:9">
      <c r="H35" s="10"/>
      <c r="I35" s="10"/>
    </row>
    <row r="36" spans="1:9">
      <c r="H36" s="10"/>
      <c r="I36" s="10"/>
    </row>
    <row r="37" spans="1:9">
      <c r="H37" s="10"/>
      <c r="I37" s="10"/>
    </row>
    <row r="38" spans="1:9">
      <c r="B38" s="6">
        <v>59105</v>
      </c>
      <c r="C38" s="6"/>
      <c r="D38" s="6">
        <v>59305</v>
      </c>
      <c r="E38" s="6"/>
      <c r="F38" s="6">
        <v>59208</v>
      </c>
      <c r="G38" s="6"/>
      <c r="H38" s="18" t="s">
        <v>31</v>
      </c>
      <c r="I38" s="18"/>
    </row>
    <row r="39" spans="1:9">
      <c r="B39" t="s">
        <v>14</v>
      </c>
      <c r="C39" t="s">
        <v>14</v>
      </c>
      <c r="D39" t="s">
        <v>14</v>
      </c>
      <c r="E39" t="s">
        <v>14</v>
      </c>
      <c r="F39" t="s">
        <v>14</v>
      </c>
      <c r="G39" t="s">
        <v>14</v>
      </c>
      <c r="H39" s="14" t="s">
        <v>14</v>
      </c>
      <c r="I39" s="14" t="s">
        <v>14</v>
      </c>
    </row>
    <row r="40" spans="1:9">
      <c r="B40" t="s">
        <v>33</v>
      </c>
      <c r="C40" t="s">
        <v>34</v>
      </c>
      <c r="D40" t="s">
        <v>33</v>
      </c>
      <c r="E40" t="s">
        <v>34</v>
      </c>
      <c r="F40" t="s">
        <v>33</v>
      </c>
      <c r="G40" t="s">
        <v>34</v>
      </c>
      <c r="H40" s="10" t="s">
        <v>33</v>
      </c>
      <c r="I40" s="10" t="s">
        <v>34</v>
      </c>
    </row>
    <row r="41" spans="1:9">
      <c r="A41" t="s">
        <v>0</v>
      </c>
      <c r="B41" s="1">
        <v>8.4465952677459516E-2</v>
      </c>
      <c r="C41" s="1">
        <v>0</v>
      </c>
      <c r="D41" s="1"/>
      <c r="E41" s="1"/>
      <c r="F41" s="1">
        <v>2.3466687422166871E-2</v>
      </c>
      <c r="G41" s="1">
        <v>0</v>
      </c>
      <c r="H41" s="11">
        <f>AVERAGE(SUM(B41),SUM(D41),SUM(F41))</f>
        <v>3.5977546699875462E-2</v>
      </c>
      <c r="I41" s="11">
        <f>AVERAGE(SUM(C41),SUM(E41),SUM(G41))</f>
        <v>0</v>
      </c>
    </row>
    <row r="42" spans="1:9">
      <c r="A42" t="s">
        <v>1</v>
      </c>
      <c r="B42" s="1">
        <v>4.053029654420922E-2</v>
      </c>
      <c r="C42" s="1">
        <v>0</v>
      </c>
      <c r="D42" s="1">
        <v>2.026514827210461E-2</v>
      </c>
      <c r="E42" s="1">
        <v>0</v>
      </c>
      <c r="F42" s="1">
        <v>2.4994361768368618E-2</v>
      </c>
      <c r="G42" s="1">
        <v>0</v>
      </c>
      <c r="H42" s="11">
        <f t="shared" ref="H42:H65" si="2">AVERAGE(SUM(B42),SUM(D42),SUM(F42))</f>
        <v>2.8596602194894145E-2</v>
      </c>
      <c r="I42" s="11">
        <f t="shared" ref="I42:I65" si="3">AVERAGE(SUM(C42),SUM(E42),SUM(G42))</f>
        <v>0</v>
      </c>
    </row>
    <row r="43" spans="1:9">
      <c r="A43" t="s">
        <v>2</v>
      </c>
      <c r="B43" s="1">
        <v>3.3333333333333333E-2</v>
      </c>
      <c r="C43" s="1">
        <v>0</v>
      </c>
      <c r="D43" s="1">
        <v>7.4999999999999997E-3</v>
      </c>
      <c r="E43" s="1">
        <v>0</v>
      </c>
      <c r="F43"/>
      <c r="G43"/>
      <c r="H43" s="11">
        <f t="shared" si="2"/>
        <v>1.361111111111111E-2</v>
      </c>
      <c r="I43" s="11">
        <f t="shared" si="3"/>
        <v>0</v>
      </c>
    </row>
    <row r="44" spans="1:9">
      <c r="A44" t="s">
        <v>3</v>
      </c>
      <c r="B44" s="1">
        <v>0.14786429794520545</v>
      </c>
      <c r="C44" s="1">
        <v>0</v>
      </c>
      <c r="D44" s="1">
        <v>2.8981242216687422E-2</v>
      </c>
      <c r="E44" s="1">
        <v>0</v>
      </c>
      <c r="F44" s="1">
        <v>0.19281504452054793</v>
      </c>
      <c r="G44" s="1">
        <v>0</v>
      </c>
      <c r="H44" s="11">
        <f t="shared" si="2"/>
        <v>0.12322019489414693</v>
      </c>
      <c r="I44" s="11">
        <f t="shared" si="3"/>
        <v>0</v>
      </c>
    </row>
    <row r="45" spans="1:9">
      <c r="A45" t="s">
        <v>4</v>
      </c>
      <c r="B45" s="1">
        <v>2.2094103362391038E-2</v>
      </c>
      <c r="C45" s="1">
        <v>-8.2852887608966426E-3</v>
      </c>
      <c r="D45" s="1">
        <v>2.0437045610211705E-2</v>
      </c>
      <c r="E45" s="1">
        <v>-7.4567598848069728E-3</v>
      </c>
      <c r="F45" s="1">
        <v>2.761762920298879E-2</v>
      </c>
      <c r="G45" s="1">
        <v>0</v>
      </c>
      <c r="H45" s="11">
        <f t="shared" si="2"/>
        <v>2.3382926058530512E-2</v>
      </c>
      <c r="I45" s="11">
        <f t="shared" si="3"/>
        <v>-5.2473495485678727E-3</v>
      </c>
    </row>
    <row r="46" spans="1:9">
      <c r="A46" t="s">
        <v>5</v>
      </c>
      <c r="B46" s="1">
        <v>7.4950498132004975E-4</v>
      </c>
      <c r="C46" s="1">
        <v>0</v>
      </c>
      <c r="D46" s="1">
        <v>6.9874688667496887E-3</v>
      </c>
      <c r="E46" s="1">
        <v>7.3552303860523046E-3</v>
      </c>
      <c r="F46" s="1">
        <v>9.3068966376089659E-3</v>
      </c>
      <c r="G46" s="1">
        <v>2.1898580323785805E-2</v>
      </c>
      <c r="H46" s="11">
        <f t="shared" si="2"/>
        <v>5.6812901618929013E-3</v>
      </c>
      <c r="I46" s="11">
        <f t="shared" si="3"/>
        <v>9.7512702366127028E-3</v>
      </c>
    </row>
    <row r="47" spans="1:9">
      <c r="A47" t="s">
        <v>6</v>
      </c>
      <c r="B47" s="1">
        <v>5.8656911581569104E-3</v>
      </c>
      <c r="C47" s="1">
        <v>0</v>
      </c>
      <c r="D47" s="1">
        <v>4.3477584059775842E-3</v>
      </c>
      <c r="E47" s="1">
        <v>2.0594645080946449E-3</v>
      </c>
      <c r="F47" s="1" t="s">
        <v>21</v>
      </c>
      <c r="G47" s="1" t="s">
        <v>21</v>
      </c>
      <c r="H47" s="11">
        <f t="shared" si="2"/>
        <v>3.4044831880448317E-3</v>
      </c>
      <c r="I47" s="11">
        <f t="shared" si="3"/>
        <v>6.8648816936488167E-4</v>
      </c>
    </row>
    <row r="48" spans="1:9">
      <c r="A48" t="s">
        <v>7</v>
      </c>
      <c r="B48" s="1">
        <v>2.2766189290161893E-3</v>
      </c>
      <c r="C48" s="1">
        <v>4.5532378580323768E-4</v>
      </c>
      <c r="D48" s="1"/>
      <c r="E48" s="1"/>
      <c r="F48" s="1" t="s">
        <v>21</v>
      </c>
      <c r="G48" s="1" t="s">
        <v>21</v>
      </c>
      <c r="H48" s="11">
        <f t="shared" si="2"/>
        <v>7.5887297633872976E-4</v>
      </c>
      <c r="I48" s="11">
        <f t="shared" si="3"/>
        <v>1.517745952677459E-4</v>
      </c>
    </row>
    <row r="49" spans="1:9">
      <c r="A49" t="s">
        <v>8</v>
      </c>
      <c r="B49" s="1">
        <v>1.8867973225404733E-2</v>
      </c>
      <c r="C49" s="1">
        <v>0</v>
      </c>
      <c r="D49" s="1"/>
      <c r="E49" s="1"/>
      <c r="F49" s="1" t="s">
        <v>21</v>
      </c>
      <c r="G49" s="1" t="s">
        <v>21</v>
      </c>
      <c r="H49" s="11">
        <f t="shared" si="2"/>
        <v>6.2893244084682443E-3</v>
      </c>
      <c r="I49" s="11">
        <f t="shared" si="3"/>
        <v>0</v>
      </c>
    </row>
    <row r="50" spans="1:9">
      <c r="A50" t="s">
        <v>9</v>
      </c>
      <c r="B50" s="1">
        <v>8.9696193960149429E-3</v>
      </c>
      <c r="C50" s="1">
        <v>0</v>
      </c>
      <c r="D50" s="1"/>
      <c r="E50" s="1"/>
      <c r="F50" s="1" t="s">
        <v>21</v>
      </c>
      <c r="G50" s="1" t="s">
        <v>21</v>
      </c>
      <c r="H50" s="11">
        <f t="shared" si="2"/>
        <v>2.9898731320049808E-3</v>
      </c>
      <c r="I50" s="11">
        <f t="shared" si="3"/>
        <v>0</v>
      </c>
    </row>
    <row r="51" spans="1:9">
      <c r="A51" t="s">
        <v>10</v>
      </c>
      <c r="B51" s="1">
        <v>1.4862235367372352E-3</v>
      </c>
      <c r="C51" s="1">
        <v>4.6933374844333763E-4</v>
      </c>
      <c r="D51" s="1">
        <v>9.4146948941469487E-4</v>
      </c>
      <c r="E51" s="1">
        <v>0</v>
      </c>
      <c r="F51" s="1" t="s">
        <v>21</v>
      </c>
      <c r="G51" s="1" t="s">
        <v>21</v>
      </c>
      <c r="H51" s="11">
        <f t="shared" si="2"/>
        <v>8.0923100871731007E-4</v>
      </c>
      <c r="I51" s="11">
        <f t="shared" si="3"/>
        <v>1.5644458281444587E-4</v>
      </c>
    </row>
    <row r="52" spans="1:9">
      <c r="A52" t="s">
        <v>11</v>
      </c>
      <c r="B52" s="1">
        <v>5.0835990037359901E-3</v>
      </c>
      <c r="C52" s="1">
        <v>0</v>
      </c>
      <c r="D52" s="1">
        <v>6.3544987546699881E-3</v>
      </c>
      <c r="E52" s="1">
        <v>0</v>
      </c>
      <c r="F52" s="1" t="s">
        <v>21</v>
      </c>
      <c r="G52" s="1" t="s">
        <v>21</v>
      </c>
      <c r="H52" s="11">
        <f t="shared" si="2"/>
        <v>3.8126992528019926E-3</v>
      </c>
      <c r="I52" s="11">
        <f t="shared" si="3"/>
        <v>0</v>
      </c>
    </row>
    <row r="53" spans="1:9">
      <c r="A53" t="s">
        <v>17</v>
      </c>
      <c r="D53" s="1">
        <v>2.2359900373599004E-2</v>
      </c>
      <c r="E53" s="1">
        <v>1.4906600249065999E-2</v>
      </c>
      <c r="F53" s="1" t="s">
        <v>21</v>
      </c>
      <c r="G53" s="1" t="s">
        <v>21</v>
      </c>
      <c r="H53" s="11">
        <f t="shared" si="2"/>
        <v>7.4533001245330015E-3</v>
      </c>
      <c r="I53" s="11">
        <f t="shared" si="3"/>
        <v>4.9688667496886668E-3</v>
      </c>
    </row>
    <row r="54" spans="1:9">
      <c r="A54" t="s">
        <v>16</v>
      </c>
      <c r="B54" s="1" t="s">
        <v>21</v>
      </c>
      <c r="C54" s="1" t="s">
        <v>21</v>
      </c>
      <c r="D54" s="1">
        <v>1.0554794520547944E-2</v>
      </c>
      <c r="E54" s="1">
        <v>2.1568493150684931E-2</v>
      </c>
      <c r="F54" s="1" t="s">
        <v>21</v>
      </c>
      <c r="G54" s="1" t="s">
        <v>21</v>
      </c>
      <c r="H54" s="11">
        <f t="shared" si="2"/>
        <v>3.518264840182648E-3</v>
      </c>
      <c r="I54" s="11">
        <f t="shared" si="3"/>
        <v>7.189497716894977E-3</v>
      </c>
    </row>
    <row r="55" spans="1:9">
      <c r="A55" t="s">
        <v>15</v>
      </c>
      <c r="B55" s="1" t="s">
        <v>21</v>
      </c>
      <c r="C55" s="1" t="s">
        <v>21</v>
      </c>
      <c r="D55" s="1">
        <v>6.4726027397260272E-4</v>
      </c>
      <c r="E55" s="1">
        <v>0</v>
      </c>
      <c r="F55" s="1" t="s">
        <v>21</v>
      </c>
      <c r="G55" s="1" t="s">
        <v>21</v>
      </c>
      <c r="H55" s="11">
        <f t="shared" si="2"/>
        <v>2.1575342465753424E-4</v>
      </c>
      <c r="I55" s="11">
        <f t="shared" si="3"/>
        <v>0</v>
      </c>
    </row>
    <row r="56" spans="1:9">
      <c r="A56" t="s">
        <v>12</v>
      </c>
      <c r="B56" s="1">
        <v>9.8770236612702369E-3</v>
      </c>
      <c r="C56" s="1">
        <v>2.4692559153175597E-3</v>
      </c>
      <c r="D56" s="1">
        <v>1.0535491905354919E-2</v>
      </c>
      <c r="E56" s="1">
        <v>2.633872976338731E-3</v>
      </c>
      <c r="F56" s="1" t="s">
        <v>21</v>
      </c>
      <c r="G56" s="1" t="s">
        <v>21</v>
      </c>
      <c r="H56" s="11">
        <f t="shared" si="2"/>
        <v>6.8041718555417185E-3</v>
      </c>
      <c r="I56" s="11">
        <f t="shared" si="3"/>
        <v>1.7010429638854303E-3</v>
      </c>
    </row>
    <row r="57" spans="1:9">
      <c r="A57" t="s">
        <v>20</v>
      </c>
      <c r="B57" s="1" t="s">
        <v>21</v>
      </c>
      <c r="C57" s="1" t="s">
        <v>21</v>
      </c>
      <c r="D57" s="1">
        <v>1.0199252801992528E-3</v>
      </c>
      <c r="E57" s="1">
        <v>2.549813200498133E-4</v>
      </c>
      <c r="F57" s="1" t="s">
        <v>21</v>
      </c>
      <c r="G57" s="1" t="s">
        <v>21</v>
      </c>
      <c r="H57" s="11">
        <f t="shared" si="2"/>
        <v>3.3997509339975094E-4</v>
      </c>
      <c r="I57" s="11">
        <f t="shared" si="3"/>
        <v>8.4993773349937763E-5</v>
      </c>
    </row>
    <row r="58" spans="1:9">
      <c r="A58" t="s">
        <v>21</v>
      </c>
      <c r="B58" s="1" t="s">
        <v>21</v>
      </c>
      <c r="C58" s="1" t="s">
        <v>21</v>
      </c>
      <c r="F58" s="1" t="s">
        <v>21</v>
      </c>
      <c r="G58" s="1" t="s">
        <v>21</v>
      </c>
      <c r="H58" s="11">
        <f t="shared" si="2"/>
        <v>0</v>
      </c>
      <c r="I58" s="11">
        <f t="shared" si="3"/>
        <v>0</v>
      </c>
    </row>
    <row r="59" spans="1:9">
      <c r="A59" t="s">
        <v>21</v>
      </c>
      <c r="B59" s="1" t="s">
        <v>21</v>
      </c>
      <c r="C59" s="1" t="s">
        <v>21</v>
      </c>
      <c r="F59" s="1" t="s">
        <v>21</v>
      </c>
      <c r="G59" s="1" t="s">
        <v>21</v>
      </c>
      <c r="H59" s="11">
        <f t="shared" si="2"/>
        <v>0</v>
      </c>
      <c r="I59" s="11">
        <f t="shared" si="3"/>
        <v>0</v>
      </c>
    </row>
    <row r="60" spans="1:9">
      <c r="A60" t="s">
        <v>21</v>
      </c>
      <c r="B60" s="1" t="s">
        <v>21</v>
      </c>
      <c r="C60" s="1" t="s">
        <v>21</v>
      </c>
      <c r="F60" s="1" t="s">
        <v>21</v>
      </c>
      <c r="G60" s="1" t="s">
        <v>21</v>
      </c>
      <c r="H60" s="11">
        <f t="shared" si="2"/>
        <v>0</v>
      </c>
      <c r="I60" s="11">
        <f t="shared" si="3"/>
        <v>0</v>
      </c>
    </row>
    <row r="61" spans="1:9">
      <c r="A61" t="s">
        <v>22</v>
      </c>
      <c r="B61" s="1">
        <v>0.14880952380952381</v>
      </c>
      <c r="C61" s="1">
        <v>0</v>
      </c>
      <c r="D61" s="8">
        <v>0.19058254630023541</v>
      </c>
      <c r="E61" s="8">
        <v>0</v>
      </c>
      <c r="F61" s="1">
        <v>0.11904761904761904</v>
      </c>
      <c r="G61" s="1">
        <v>0</v>
      </c>
      <c r="H61" s="11">
        <f t="shared" si="2"/>
        <v>0.15281322971912611</v>
      </c>
      <c r="I61" s="11">
        <f t="shared" si="3"/>
        <v>0</v>
      </c>
    </row>
    <row r="62" spans="1:9">
      <c r="A62" t="s">
        <v>23</v>
      </c>
      <c r="B62" s="1">
        <v>3.314115504358655E-2</v>
      </c>
      <c r="C62" s="1">
        <v>-3.314115504358655E-2</v>
      </c>
      <c r="D62" s="8">
        <v>3.7833707970112082E-2</v>
      </c>
      <c r="E62" s="8">
        <v>-3.7833707970112082E-2</v>
      </c>
      <c r="F62" s="1">
        <v>1.2151756849315068E-2</v>
      </c>
      <c r="G62" s="1">
        <v>-1.2151756849315068E-2</v>
      </c>
      <c r="H62" s="11">
        <f t="shared" si="2"/>
        <v>2.7708873287671229E-2</v>
      </c>
      <c r="I62" s="11">
        <f t="shared" si="3"/>
        <v>-2.7708873287671229E-2</v>
      </c>
    </row>
    <row r="63" spans="1:9">
      <c r="A63" t="s">
        <v>24</v>
      </c>
      <c r="B63" s="1">
        <v>0</v>
      </c>
      <c r="C63" s="1">
        <v>0</v>
      </c>
      <c r="D63" s="8">
        <v>0</v>
      </c>
      <c r="E63" s="8">
        <v>0</v>
      </c>
      <c r="F63" s="1">
        <v>0</v>
      </c>
      <c r="G63" s="1">
        <v>0</v>
      </c>
      <c r="H63" s="11">
        <f t="shared" si="2"/>
        <v>0</v>
      </c>
      <c r="I63" s="11">
        <f t="shared" si="3"/>
        <v>0</v>
      </c>
    </row>
    <row r="64" spans="1:9">
      <c r="A64" t="s">
        <v>25</v>
      </c>
      <c r="B64" s="1">
        <v>0.25301495874844337</v>
      </c>
      <c r="C64" s="1">
        <v>-2.837818480644623E-2</v>
      </c>
      <c r="D64" s="8">
        <v>0.21354863340597754</v>
      </c>
      <c r="E64" s="8">
        <v>1.1420915963576129E-2</v>
      </c>
      <c r="F64" s="1">
        <v>0.19629046653175591</v>
      </c>
      <c r="G64" s="1">
        <v>2.8346307410241169E-2</v>
      </c>
      <c r="H64" s="11">
        <f t="shared" si="2"/>
        <v>0.22095135289539228</v>
      </c>
      <c r="I64" s="11">
        <f t="shared" si="3"/>
        <v>3.7963461891236893E-3</v>
      </c>
    </row>
    <row r="65" spans="1:9">
      <c r="A65" t="s">
        <v>26</v>
      </c>
      <c r="B65" s="1">
        <v>0.52739667515566635</v>
      </c>
      <c r="C65" s="1">
        <v>0</v>
      </c>
      <c r="D65" s="8">
        <v>0.66125891656288927</v>
      </c>
      <c r="E65" s="8">
        <v>0</v>
      </c>
      <c r="F65" s="1">
        <v>0.58958408107098381</v>
      </c>
      <c r="G65" s="1">
        <v>0</v>
      </c>
      <c r="H65" s="11">
        <f t="shared" si="2"/>
        <v>0.59274655759651318</v>
      </c>
      <c r="I65" s="11"/>
    </row>
    <row r="66" spans="1:9">
      <c r="A66" t="s">
        <v>27</v>
      </c>
      <c r="B66" s="1">
        <v>1.343826550511475</v>
      </c>
      <c r="C66" s="1">
        <v>-6.6410715161365291E-2</v>
      </c>
      <c r="D66" s="8">
        <v>1.2441558082087036</v>
      </c>
      <c r="E66" s="8">
        <v>1.4909090698943497E-2</v>
      </c>
      <c r="F66" s="1">
        <v>1.1952745430513549</v>
      </c>
      <c r="G66" s="1">
        <v>3.8093130884711904E-2</v>
      </c>
      <c r="H66" s="12">
        <f>SUM(H41:H65)</f>
        <v>1.2610856339238445</v>
      </c>
      <c r="I66" s="12">
        <f>SUM(I41:I65)</f>
        <v>-4.4694978592366239E-3</v>
      </c>
    </row>
    <row r="67" spans="1:9">
      <c r="H67" s="10"/>
      <c r="I67" s="10"/>
    </row>
    <row r="68" spans="1:9">
      <c r="H68" s="10"/>
      <c r="I68" s="10"/>
    </row>
    <row r="69" spans="1:9">
      <c r="H69" s="10"/>
      <c r="I69" s="10"/>
    </row>
    <row r="70" spans="1:9">
      <c r="H70" s="10"/>
      <c r="I70" s="10"/>
    </row>
    <row r="71" spans="1:9">
      <c r="H71" s="10"/>
      <c r="I71" s="10"/>
    </row>
    <row r="72" spans="1:9">
      <c r="H72" s="10"/>
      <c r="I72" s="10"/>
    </row>
    <row r="73" spans="1:9">
      <c r="B73" s="6">
        <v>59105</v>
      </c>
      <c r="C73" s="6"/>
      <c r="D73" s="7">
        <v>59305</v>
      </c>
      <c r="E73" s="7"/>
      <c r="F73" s="6">
        <v>59208</v>
      </c>
      <c r="G73" s="6"/>
      <c r="H73" s="18" t="s">
        <v>31</v>
      </c>
      <c r="I73" s="18"/>
    </row>
    <row r="74" spans="1:9">
      <c r="B74" t="s">
        <v>29</v>
      </c>
      <c r="C74" t="s">
        <v>29</v>
      </c>
      <c r="D74" t="s">
        <v>29</v>
      </c>
      <c r="E74" t="s">
        <v>29</v>
      </c>
      <c r="F74" t="s">
        <v>29</v>
      </c>
      <c r="G74" t="s">
        <v>29</v>
      </c>
      <c r="H74" s="14" t="s">
        <v>29</v>
      </c>
      <c r="I74" s="14" t="s">
        <v>29</v>
      </c>
    </row>
    <row r="75" spans="1:9">
      <c r="B75" s="16" t="s">
        <v>33</v>
      </c>
      <c r="C75" s="16" t="s">
        <v>34</v>
      </c>
      <c r="D75" s="16" t="s">
        <v>33</v>
      </c>
      <c r="E75" s="16" t="s">
        <v>34</v>
      </c>
      <c r="F75" t="s">
        <v>33</v>
      </c>
      <c r="G75" t="s">
        <v>34</v>
      </c>
      <c r="H75" s="10" t="s">
        <v>33</v>
      </c>
      <c r="I75" s="10" t="s">
        <v>34</v>
      </c>
    </row>
    <row r="76" spans="1:9">
      <c r="A76" t="s">
        <v>0</v>
      </c>
      <c r="B76" s="1">
        <v>0.12871002312755736</v>
      </c>
      <c r="C76" s="1">
        <v>0</v>
      </c>
      <c r="D76" s="1"/>
      <c r="E76" s="1"/>
      <c r="F76" s="1">
        <v>8.0457214018857859E-2</v>
      </c>
      <c r="G76" s="1">
        <v>0</v>
      </c>
      <c r="H76" s="11">
        <f>AVERAGE(SUM(B76),SUM(D76),SUM(F76))</f>
        <v>6.9722412382138402E-2</v>
      </c>
      <c r="I76" s="11">
        <f>AVERAGE(SUM(C76),SUM(E76),SUM(G76))</f>
        <v>0</v>
      </c>
    </row>
    <row r="77" spans="1:9">
      <c r="A77" t="s">
        <v>1</v>
      </c>
      <c r="B77" s="1">
        <v>4.6320338907667673E-2</v>
      </c>
      <c r="C77" s="1">
        <v>0</v>
      </c>
      <c r="D77" s="1">
        <v>2.3160169453833836E-2</v>
      </c>
      <c r="E77" s="1">
        <v>0</v>
      </c>
      <c r="F77" s="1">
        <v>6.0258338373954806E-2</v>
      </c>
      <c r="G77" s="1">
        <v>0</v>
      </c>
      <c r="H77" s="11">
        <f t="shared" ref="H77:H100" si="4">AVERAGE(SUM(B77),SUM(D77),SUM(F77))</f>
        <v>4.3246282245152111E-2</v>
      </c>
      <c r="I77" s="11">
        <f t="shared" ref="I77:I100" si="5">AVERAGE(SUM(C77),SUM(E77),SUM(G77))</f>
        <v>0</v>
      </c>
    </row>
    <row r="78" spans="1:9">
      <c r="A78" t="s">
        <v>2</v>
      </c>
      <c r="B78" s="1">
        <v>3.3333333333333333E-2</v>
      </c>
      <c r="C78" s="1">
        <v>0</v>
      </c>
      <c r="D78" s="1">
        <v>5.8333333333333336E-3</v>
      </c>
      <c r="E78" s="1">
        <v>0</v>
      </c>
      <c r="F78"/>
      <c r="G78"/>
      <c r="H78" s="11">
        <f t="shared" si="4"/>
        <v>1.3055555555555556E-2</v>
      </c>
      <c r="I78" s="11">
        <f t="shared" si="5"/>
        <v>0</v>
      </c>
    </row>
    <row r="79" spans="1:9">
      <c r="A79" t="s">
        <v>3</v>
      </c>
      <c r="B79" s="1">
        <v>0.10139266144814088</v>
      </c>
      <c r="C79" s="1">
        <v>0</v>
      </c>
      <c r="D79" s="1">
        <v>1.6222736167941648E-2</v>
      </c>
      <c r="E79" s="1">
        <v>3.3797367016545093E-2</v>
      </c>
      <c r="F79" s="1">
        <v>6.759510763209392E-2</v>
      </c>
      <c r="G79" s="1">
        <v>0.67595107632093931</v>
      </c>
      <c r="H79" s="11">
        <f t="shared" si="4"/>
        <v>6.1736835082725483E-2</v>
      </c>
      <c r="I79" s="11">
        <f t="shared" si="5"/>
        <v>0.23658281444582815</v>
      </c>
    </row>
    <row r="80" spans="1:9">
      <c r="A80" t="s">
        <v>4</v>
      </c>
      <c r="B80" s="1">
        <v>1.2625201921366307E-2</v>
      </c>
      <c r="C80" s="1">
        <v>0</v>
      </c>
      <c r="D80" s="1">
        <v>2.2725363458459352E-2</v>
      </c>
      <c r="E80" s="1">
        <v>-8.2063812488880998E-3</v>
      </c>
      <c r="F80" s="1">
        <v>3.1563004803415763E-2</v>
      </c>
      <c r="G80" s="1">
        <v>0</v>
      </c>
      <c r="H80" s="11">
        <f t="shared" si="4"/>
        <v>2.230452339441381E-2</v>
      </c>
      <c r="I80" s="11">
        <f t="shared" si="5"/>
        <v>-2.7354604162960331E-3</v>
      </c>
    </row>
    <row r="81" spans="1:9">
      <c r="A81" t="s">
        <v>5</v>
      </c>
      <c r="B81" s="1">
        <v>0</v>
      </c>
      <c r="C81" s="1">
        <v>0</v>
      </c>
      <c r="D81" s="1">
        <v>6.864881693648817E-3</v>
      </c>
      <c r="E81" s="1">
        <v>0</v>
      </c>
      <c r="F81" s="1">
        <v>0.11262127023661268</v>
      </c>
      <c r="G81" s="1">
        <v>0.31283686176836861</v>
      </c>
      <c r="H81" s="11">
        <f t="shared" si="4"/>
        <v>3.9828717310087171E-2</v>
      </c>
      <c r="I81" s="11">
        <f t="shared" si="5"/>
        <v>0.10427895392278953</v>
      </c>
    </row>
    <row r="82" spans="1:9">
      <c r="A82" t="s">
        <v>6</v>
      </c>
      <c r="B82" s="1">
        <v>6.0053504714463616E-3</v>
      </c>
      <c r="C82" s="1">
        <v>6.9829656644725124E-4</v>
      </c>
      <c r="D82" s="1">
        <v>3.8704856787048565E-3</v>
      </c>
      <c r="E82" s="1">
        <v>5.2303860523038618E-4</v>
      </c>
      <c r="F82" s="1" t="s">
        <v>21</v>
      </c>
      <c r="G82" s="1" t="s">
        <v>21</v>
      </c>
      <c r="H82" s="11">
        <f t="shared" si="4"/>
        <v>3.2919453833837394E-3</v>
      </c>
      <c r="I82" s="11">
        <f t="shared" si="5"/>
        <v>4.0711172389254583E-4</v>
      </c>
    </row>
    <row r="83" spans="1:9">
      <c r="A83" t="s">
        <v>7</v>
      </c>
      <c r="B83" s="1">
        <v>1.2488880982031668E-3</v>
      </c>
      <c r="C83" s="1">
        <v>0</v>
      </c>
      <c r="D83" s="1"/>
      <c r="E83" s="1"/>
      <c r="F83" s="1" t="s">
        <v>21</v>
      </c>
      <c r="G83" s="1" t="s">
        <v>21</v>
      </c>
      <c r="H83" s="11">
        <f t="shared" si="4"/>
        <v>4.1629603273438896E-4</v>
      </c>
      <c r="I83" s="11">
        <f t="shared" si="5"/>
        <v>0</v>
      </c>
    </row>
    <row r="84" spans="1:9">
      <c r="A84" t="s">
        <v>8</v>
      </c>
      <c r="B84" s="1">
        <v>5.390849492972781E-2</v>
      </c>
      <c r="C84" s="1">
        <v>0</v>
      </c>
      <c r="D84" s="1"/>
      <c r="E84" s="1"/>
      <c r="F84" s="1" t="s">
        <v>21</v>
      </c>
      <c r="G84" s="1" t="s">
        <v>21</v>
      </c>
      <c r="H84" s="11">
        <f t="shared" si="4"/>
        <v>1.7969498309909269E-2</v>
      </c>
      <c r="I84" s="11">
        <f t="shared" si="5"/>
        <v>0</v>
      </c>
    </row>
    <row r="85" spans="1:9">
      <c r="A85" t="s">
        <v>9</v>
      </c>
      <c r="B85" s="1">
        <v>0</v>
      </c>
      <c r="C85" s="1">
        <v>0</v>
      </c>
      <c r="D85" s="1"/>
      <c r="E85" s="1"/>
      <c r="F85" s="1" t="s">
        <v>21</v>
      </c>
      <c r="G85" s="1" t="s">
        <v>21</v>
      </c>
      <c r="H85" s="11">
        <f t="shared" si="4"/>
        <v>0</v>
      </c>
      <c r="I85" s="11">
        <f t="shared" si="5"/>
        <v>0</v>
      </c>
    </row>
    <row r="86" spans="1:9">
      <c r="A86" t="s">
        <v>10</v>
      </c>
      <c r="B86" s="1">
        <v>8.9396904465397615E-4</v>
      </c>
      <c r="C86" s="1">
        <v>4.4698452232698796E-4</v>
      </c>
      <c r="D86" s="1">
        <v>1.4346201743462017E-3</v>
      </c>
      <c r="E86" s="1">
        <v>0</v>
      </c>
      <c r="F86" s="1" t="s">
        <v>21</v>
      </c>
      <c r="G86" s="1" t="s">
        <v>21</v>
      </c>
      <c r="H86" s="11">
        <f t="shared" si="4"/>
        <v>7.7619640633339265E-4</v>
      </c>
      <c r="I86" s="11">
        <f t="shared" si="5"/>
        <v>1.4899484077566266E-4</v>
      </c>
    </row>
    <row r="87" spans="1:9">
      <c r="A87" t="s">
        <v>11</v>
      </c>
      <c r="B87" s="1">
        <v>1.1135502579612169E-2</v>
      </c>
      <c r="C87" s="1">
        <v>4.8415228607009454E-4</v>
      </c>
      <c r="D87" s="1">
        <v>0</v>
      </c>
      <c r="E87" s="1">
        <v>0</v>
      </c>
      <c r="F87" s="1" t="s">
        <v>21</v>
      </c>
      <c r="G87" s="1" t="s">
        <v>21</v>
      </c>
      <c r="H87" s="11">
        <f t="shared" si="4"/>
        <v>3.7118341932040563E-3</v>
      </c>
      <c r="I87" s="11">
        <f t="shared" si="5"/>
        <v>1.6138409535669819E-4</v>
      </c>
    </row>
    <row r="88" spans="1:9">
      <c r="A88" t="s">
        <v>17</v>
      </c>
      <c r="B88" s="1"/>
      <c r="C88" s="1"/>
      <c r="D88" s="1">
        <v>7.4533001245330006E-3</v>
      </c>
      <c r="E88" s="1">
        <v>0</v>
      </c>
      <c r="F88" s="1" t="s">
        <v>21</v>
      </c>
      <c r="G88" s="1" t="s">
        <v>21</v>
      </c>
      <c r="H88" s="11">
        <f t="shared" si="4"/>
        <v>2.4844333748443334E-3</v>
      </c>
      <c r="I88" s="11">
        <f t="shared" si="5"/>
        <v>0</v>
      </c>
    </row>
    <row r="89" spans="1:9">
      <c r="A89" t="s">
        <v>16</v>
      </c>
      <c r="B89" s="1" t="s">
        <v>21</v>
      </c>
      <c r="C89" s="1" t="s">
        <v>21</v>
      </c>
      <c r="D89" s="1">
        <v>1.4422700587084147E-2</v>
      </c>
      <c r="E89" s="1">
        <v>1.8356164383561642E-2</v>
      </c>
      <c r="F89" s="1" t="s">
        <v>21</v>
      </c>
      <c r="G89" s="1" t="s">
        <v>21</v>
      </c>
      <c r="H89" s="11">
        <f t="shared" si="4"/>
        <v>4.8075668623613821E-3</v>
      </c>
      <c r="I89" s="11">
        <f t="shared" si="5"/>
        <v>6.118721461187214E-3</v>
      </c>
    </row>
    <row r="90" spans="1:9">
      <c r="A90" t="s">
        <v>15</v>
      </c>
      <c r="B90" s="1" t="s">
        <v>21</v>
      </c>
      <c r="C90" s="1" t="s">
        <v>21</v>
      </c>
      <c r="D90" s="1">
        <v>0</v>
      </c>
      <c r="E90" s="1">
        <v>0</v>
      </c>
      <c r="F90" s="1" t="s">
        <v>21</v>
      </c>
      <c r="G90" s="1" t="s">
        <v>21</v>
      </c>
      <c r="H90" s="11">
        <f t="shared" si="4"/>
        <v>0</v>
      </c>
      <c r="I90" s="11">
        <f t="shared" si="5"/>
        <v>0</v>
      </c>
    </row>
    <row r="91" spans="1:9">
      <c r="A91" t="s">
        <v>12</v>
      </c>
      <c r="B91" s="1">
        <v>1.5050702721935601E-2</v>
      </c>
      <c r="C91" s="1">
        <v>3.762675680483895E-3</v>
      </c>
      <c r="D91" s="1">
        <v>0</v>
      </c>
      <c r="E91" s="1">
        <v>0</v>
      </c>
      <c r="F91" s="1" t="s">
        <v>21</v>
      </c>
      <c r="G91" s="1" t="s">
        <v>21</v>
      </c>
      <c r="H91" s="11">
        <f t="shared" si="4"/>
        <v>5.0169009073118666E-3</v>
      </c>
      <c r="I91" s="11">
        <f t="shared" si="5"/>
        <v>1.2542252268279649E-3</v>
      </c>
    </row>
    <row r="92" spans="1:9">
      <c r="A92" t="s">
        <v>20</v>
      </c>
      <c r="B92" s="1" t="s">
        <v>21</v>
      </c>
      <c r="C92" s="1" t="s">
        <v>21</v>
      </c>
      <c r="D92" s="1">
        <v>0</v>
      </c>
      <c r="E92" s="1">
        <v>0</v>
      </c>
      <c r="F92" s="1" t="s">
        <v>21</v>
      </c>
      <c r="G92" s="1" t="s">
        <v>21</v>
      </c>
      <c r="H92" s="11">
        <f t="shared" si="4"/>
        <v>0</v>
      </c>
      <c r="I92" s="11">
        <f t="shared" si="5"/>
        <v>0</v>
      </c>
    </row>
    <row r="93" spans="1:9">
      <c r="A93" t="s">
        <v>21</v>
      </c>
      <c r="B93" s="1" t="s">
        <v>21</v>
      </c>
      <c r="C93" s="1" t="s">
        <v>21</v>
      </c>
      <c r="D93" s="1"/>
      <c r="E93" s="1"/>
      <c r="F93" s="1" t="s">
        <v>21</v>
      </c>
      <c r="G93" s="1" t="s">
        <v>21</v>
      </c>
      <c r="H93" s="11">
        <f t="shared" si="4"/>
        <v>0</v>
      </c>
      <c r="I93" s="11">
        <f t="shared" si="5"/>
        <v>0</v>
      </c>
    </row>
    <row r="94" spans="1:9">
      <c r="A94" t="s">
        <v>21</v>
      </c>
      <c r="B94" s="1" t="s">
        <v>21</v>
      </c>
      <c r="C94" s="1" t="s">
        <v>21</v>
      </c>
      <c r="D94" s="1"/>
      <c r="E94" s="1"/>
      <c r="F94" s="1" t="s">
        <v>21</v>
      </c>
      <c r="G94" s="1" t="s">
        <v>21</v>
      </c>
      <c r="H94" s="11">
        <f t="shared" si="4"/>
        <v>0</v>
      </c>
      <c r="I94" s="11">
        <f t="shared" si="5"/>
        <v>0</v>
      </c>
    </row>
    <row r="95" spans="1:9">
      <c r="A95" t="s">
        <v>21</v>
      </c>
      <c r="B95" s="1" t="s">
        <v>21</v>
      </c>
      <c r="C95" s="1" t="s">
        <v>21</v>
      </c>
      <c r="D95" s="1"/>
      <c r="E95" s="1"/>
      <c r="F95" s="1" t="s">
        <v>21</v>
      </c>
      <c r="G95" s="1" t="s">
        <v>21</v>
      </c>
      <c r="H95" s="11">
        <f t="shared" si="4"/>
        <v>0</v>
      </c>
      <c r="I95" s="11">
        <f t="shared" si="5"/>
        <v>0</v>
      </c>
    </row>
    <row r="96" spans="1:9">
      <c r="A96" t="s">
        <v>22</v>
      </c>
      <c r="B96" s="1">
        <v>0.13605442176870747</v>
      </c>
      <c r="C96" s="1">
        <v>0</v>
      </c>
      <c r="D96" s="1">
        <v>0.15290118429742355</v>
      </c>
      <c r="E96" s="1">
        <v>0</v>
      </c>
      <c r="F96" s="1">
        <v>0.11904761904761904</v>
      </c>
      <c r="G96" s="1">
        <v>0</v>
      </c>
      <c r="H96" s="11">
        <f t="shared" si="4"/>
        <v>0.1360010750379167</v>
      </c>
      <c r="I96" s="11">
        <f t="shared" si="5"/>
        <v>0</v>
      </c>
    </row>
    <row r="97" spans="1:9">
      <c r="A97" t="s">
        <v>23</v>
      </c>
      <c r="B97" s="1">
        <v>9.4969144280377157E-2</v>
      </c>
      <c r="C97" s="1">
        <v>-9.4969144280377157E-2</v>
      </c>
      <c r="D97" s="1">
        <v>4.3238523394413808E-2</v>
      </c>
      <c r="E97" s="1">
        <v>-4.3238523394413808E-2</v>
      </c>
      <c r="F97" s="1">
        <v>1.5150242305639565E-2</v>
      </c>
      <c r="G97" s="1">
        <v>-1.5150242305639565E-2</v>
      </c>
      <c r="H97" s="11">
        <f t="shared" si="4"/>
        <v>5.1119303326810188E-2</v>
      </c>
      <c r="I97" s="11">
        <f t="shared" si="5"/>
        <v>-5.1119303326810188E-2</v>
      </c>
    </row>
    <row r="98" spans="1:9">
      <c r="A98" t="s">
        <v>24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1">
        <f t="shared" si="4"/>
        <v>0</v>
      </c>
      <c r="I98" s="11">
        <f t="shared" si="5"/>
        <v>0</v>
      </c>
    </row>
    <row r="99" spans="1:9">
      <c r="A99" t="s">
        <v>25</v>
      </c>
      <c r="B99" s="1">
        <v>0.21490775128980608</v>
      </c>
      <c r="C99" s="1">
        <v>9.7290226521910012E-3</v>
      </c>
      <c r="D99" s="1">
        <v>0.28219106484967088</v>
      </c>
      <c r="E99" s="1">
        <v>-5.7221515480117169E-2</v>
      </c>
      <c r="F99" s="1">
        <v>0.27755333285892192</v>
      </c>
      <c r="G99" s="1">
        <v>-5.291655891692483E-2</v>
      </c>
      <c r="H99" s="11">
        <f t="shared" si="4"/>
        <v>0.25821738299946628</v>
      </c>
      <c r="I99" s="11">
        <f t="shared" si="5"/>
        <v>-3.3469683914950331E-2</v>
      </c>
    </row>
    <row r="100" spans="1:9">
      <c r="A100" t="s">
        <v>26</v>
      </c>
      <c r="B100" s="1">
        <v>0.60906730012453303</v>
      </c>
      <c r="C100" s="1">
        <v>0</v>
      </c>
      <c r="D100" s="1">
        <v>0.7395463412204234</v>
      </c>
      <c r="E100" s="1">
        <v>0</v>
      </c>
      <c r="F100" s="1">
        <v>0.54316672549368428</v>
      </c>
      <c r="G100" s="1">
        <v>0</v>
      </c>
      <c r="H100" s="11">
        <f t="shared" si="4"/>
        <v>0.63059345561288027</v>
      </c>
      <c r="I100" s="11"/>
    </row>
    <row r="101" spans="1:9">
      <c r="A101" t="s">
        <v>27</v>
      </c>
      <c r="B101" s="1">
        <v>1.4656230840470683</v>
      </c>
      <c r="C101" s="1">
        <v>-7.9848012572857924E-2</v>
      </c>
      <c r="D101" s="1">
        <v>1.319864704433817</v>
      </c>
      <c r="E101" s="1">
        <v>-5.5989850118081955E-2</v>
      </c>
      <c r="F101" s="1">
        <v>1.3074128547707997</v>
      </c>
      <c r="G101" s="1">
        <v>0.92072113686674351</v>
      </c>
      <c r="H101" s="12">
        <f>SUM(H76:H100)</f>
        <v>1.3643002144172285</v>
      </c>
      <c r="I101" s="12">
        <f>SUM(I76:I100)</f>
        <v>0.26162775805860128</v>
      </c>
    </row>
    <row r="102" spans="1:9">
      <c r="H102" s="10"/>
      <c r="I102" s="10"/>
    </row>
    <row r="103" spans="1:9">
      <c r="H103" s="10"/>
      <c r="I103" s="10"/>
    </row>
    <row r="104" spans="1:9">
      <c r="H104" s="10"/>
      <c r="I104" s="10"/>
    </row>
    <row r="105" spans="1:9">
      <c r="H105" s="10"/>
      <c r="I105" s="10"/>
    </row>
    <row r="106" spans="1:9">
      <c r="H106" s="10"/>
      <c r="I106" s="10"/>
    </row>
    <row r="107" spans="1:9">
      <c r="H107" s="10"/>
      <c r="I107" s="10"/>
    </row>
    <row r="108" spans="1:9">
      <c r="B108" s="7"/>
      <c r="C108" s="7"/>
      <c r="D108" s="7">
        <v>59305</v>
      </c>
      <c r="E108" s="7"/>
      <c r="F108" s="6">
        <v>59208</v>
      </c>
      <c r="G108" s="6"/>
      <c r="H108" s="18" t="s">
        <v>31</v>
      </c>
      <c r="I108" s="18"/>
    </row>
    <row r="109" spans="1:9">
      <c r="B109" s="15"/>
      <c r="C109" s="15"/>
      <c r="D109" s="15" t="s">
        <v>30</v>
      </c>
      <c r="E109" s="15" t="s">
        <v>30</v>
      </c>
      <c r="F109" t="s">
        <v>30</v>
      </c>
      <c r="G109" t="s">
        <v>30</v>
      </c>
      <c r="H109" s="14" t="s">
        <v>30</v>
      </c>
      <c r="I109" s="14" t="s">
        <v>30</v>
      </c>
    </row>
    <row r="110" spans="1:9">
      <c r="D110" t="s">
        <v>33</v>
      </c>
      <c r="E110" t="s">
        <v>34</v>
      </c>
      <c r="F110" t="s">
        <v>33</v>
      </c>
      <c r="G110" t="s">
        <v>34</v>
      </c>
      <c r="H110" s="10" t="s">
        <v>33</v>
      </c>
      <c r="I110" s="10" t="s">
        <v>34</v>
      </c>
    </row>
    <row r="111" spans="1:9">
      <c r="A111" t="s">
        <v>0</v>
      </c>
      <c r="B111" s="1"/>
      <c r="C111" s="1"/>
      <c r="F111" s="1">
        <v>8.4480074719800749E-2</v>
      </c>
      <c r="G111" s="1">
        <v>0</v>
      </c>
      <c r="H111" s="11">
        <f>AVERAGE(SUM(D111),SUM(F111))</f>
        <v>4.2240037359900375E-2</v>
      </c>
      <c r="I111" s="11">
        <f>AVERAGE(SUM(E111),SUM(G111))</f>
        <v>0</v>
      </c>
    </row>
    <row r="112" spans="1:9">
      <c r="A112" t="s">
        <v>1</v>
      </c>
      <c r="B112" s="1"/>
      <c r="C112" s="1"/>
      <c r="D112" s="1">
        <v>8.5785733188044833E-2</v>
      </c>
      <c r="E112" s="1">
        <v>0</v>
      </c>
      <c r="F112" s="1">
        <v>8.816459682440847E-2</v>
      </c>
      <c r="G112" s="1">
        <v>0</v>
      </c>
      <c r="H112" s="11">
        <f t="shared" ref="H112:I135" si="6">AVERAGE(SUM(D112),SUM(F112))</f>
        <v>8.6975165006226651E-2</v>
      </c>
      <c r="I112" s="11">
        <f t="shared" si="6"/>
        <v>0</v>
      </c>
    </row>
    <row r="113" spans="1:9">
      <c r="A113" t="s">
        <v>2</v>
      </c>
      <c r="B113" s="1"/>
      <c r="C113" s="1"/>
      <c r="D113" s="1">
        <v>4.9999999999999992E-3</v>
      </c>
      <c r="E113" s="1">
        <v>0</v>
      </c>
      <c r="F113"/>
      <c r="G113"/>
      <c r="H113" s="11">
        <f t="shared" si="6"/>
        <v>2.4999999999999996E-3</v>
      </c>
      <c r="I113" s="11">
        <f t="shared" si="6"/>
        <v>0</v>
      </c>
    </row>
    <row r="114" spans="1:9">
      <c r="A114" t="s">
        <v>3</v>
      </c>
      <c r="B114" s="1"/>
      <c r="C114" s="1"/>
      <c r="D114" s="1">
        <v>2.8389788293897884E-2</v>
      </c>
      <c r="E114" s="1">
        <v>0</v>
      </c>
      <c r="F114" s="1">
        <v>5.9145719178082187E-2</v>
      </c>
      <c r="G114" s="1">
        <v>0.8871857876712328</v>
      </c>
      <c r="H114" s="11">
        <f t="shared" si="6"/>
        <v>4.3767753735990039E-2</v>
      </c>
      <c r="I114" s="11">
        <f t="shared" si="6"/>
        <v>0.4435928938356164</v>
      </c>
    </row>
    <row r="115" spans="1:9">
      <c r="A115" t="s">
        <v>4</v>
      </c>
      <c r="B115" s="1"/>
      <c r="C115" s="1"/>
      <c r="D115" s="1">
        <v>1.6791518555417186E-2</v>
      </c>
      <c r="E115" s="1">
        <v>0</v>
      </c>
      <c r="F115" s="1">
        <v>5.523525840597758E-2</v>
      </c>
      <c r="G115" s="1">
        <v>0</v>
      </c>
      <c r="H115" s="11">
        <f t="shared" si="6"/>
        <v>3.6013388480697385E-2</v>
      </c>
      <c r="I115" s="11">
        <f t="shared" si="6"/>
        <v>0</v>
      </c>
    </row>
    <row r="116" spans="1:9">
      <c r="A116" t="s">
        <v>5</v>
      </c>
      <c r="B116" s="1"/>
      <c r="C116" s="1"/>
      <c r="D116" s="1">
        <v>9.6108343711083441E-3</v>
      </c>
      <c r="E116" s="1">
        <v>0</v>
      </c>
      <c r="F116" s="1">
        <v>3.3942799501867994E-2</v>
      </c>
      <c r="G116" s="1">
        <v>5.9126166874221654E-2</v>
      </c>
      <c r="H116" s="11">
        <f t="shared" si="6"/>
        <v>2.1776816936488169E-2</v>
      </c>
      <c r="I116" s="11">
        <f t="shared" si="6"/>
        <v>2.9563083437110827E-2</v>
      </c>
    </row>
    <row r="117" spans="1:9">
      <c r="A117" t="s">
        <v>6</v>
      </c>
      <c r="B117" s="1"/>
      <c r="C117" s="1"/>
      <c r="D117" s="1">
        <v>2.8557907845579078E-3</v>
      </c>
      <c r="E117" s="1">
        <v>0</v>
      </c>
      <c r="F117" s="1" t="s">
        <v>21</v>
      </c>
      <c r="G117" s="1" t="s">
        <v>21</v>
      </c>
      <c r="H117" s="11">
        <f t="shared" si="6"/>
        <v>1.4278953922789539E-3</v>
      </c>
      <c r="I117" s="11">
        <f t="shared" si="6"/>
        <v>0</v>
      </c>
    </row>
    <row r="118" spans="1:9">
      <c r="A118" t="s">
        <v>7</v>
      </c>
      <c r="B118" s="1"/>
      <c r="C118" s="1"/>
      <c r="D118" s="1"/>
      <c r="E118" s="1"/>
      <c r="F118" s="1" t="s">
        <v>21</v>
      </c>
      <c r="G118" s="1" t="s">
        <v>21</v>
      </c>
      <c r="H118" s="11">
        <f t="shared" si="6"/>
        <v>0</v>
      </c>
      <c r="I118" s="11">
        <f t="shared" si="6"/>
        <v>0</v>
      </c>
    </row>
    <row r="119" spans="1:9">
      <c r="A119" t="s">
        <v>8</v>
      </c>
      <c r="B119" s="1"/>
      <c r="C119" s="1"/>
      <c r="D119" s="1"/>
      <c r="E119" s="1"/>
      <c r="F119" s="1" t="s">
        <v>21</v>
      </c>
      <c r="G119" s="1" t="s">
        <v>21</v>
      </c>
      <c r="H119" s="11">
        <f t="shared" si="6"/>
        <v>0</v>
      </c>
      <c r="I119" s="11">
        <f t="shared" si="6"/>
        <v>0</v>
      </c>
    </row>
    <row r="120" spans="1:9">
      <c r="A120" t="s">
        <v>9</v>
      </c>
      <c r="B120" s="1"/>
      <c r="C120" s="1"/>
      <c r="D120" s="1"/>
      <c r="E120" s="1"/>
      <c r="F120" s="1" t="s">
        <v>21</v>
      </c>
      <c r="G120" s="1" t="s">
        <v>21</v>
      </c>
      <c r="H120" s="11">
        <f t="shared" si="6"/>
        <v>0</v>
      </c>
      <c r="I120" s="11">
        <f t="shared" si="6"/>
        <v>0</v>
      </c>
    </row>
    <row r="121" spans="1:9">
      <c r="A121" t="s">
        <v>10</v>
      </c>
      <c r="B121" s="1"/>
      <c r="C121" s="1"/>
      <c r="D121" s="1">
        <v>2.0084682440846824E-3</v>
      </c>
      <c r="E121" s="1">
        <v>0</v>
      </c>
      <c r="F121" s="1" t="s">
        <v>21</v>
      </c>
      <c r="G121" s="1" t="s">
        <v>21</v>
      </c>
      <c r="H121" s="11">
        <f t="shared" si="6"/>
        <v>1.0042341220423412E-3</v>
      </c>
      <c r="I121" s="11">
        <f t="shared" si="6"/>
        <v>0</v>
      </c>
    </row>
    <row r="122" spans="1:9">
      <c r="A122" t="s">
        <v>11</v>
      </c>
      <c r="B122" s="1"/>
      <c r="C122" s="1"/>
      <c r="D122" s="1">
        <v>0</v>
      </c>
      <c r="E122" s="1">
        <v>0</v>
      </c>
      <c r="F122" s="1" t="s">
        <v>21</v>
      </c>
      <c r="G122" s="1" t="s">
        <v>21</v>
      </c>
      <c r="H122" s="11">
        <f t="shared" si="6"/>
        <v>0</v>
      </c>
      <c r="I122" s="11">
        <f t="shared" si="6"/>
        <v>0</v>
      </c>
    </row>
    <row r="123" spans="1:9">
      <c r="A123" t="s">
        <v>17</v>
      </c>
      <c r="B123" s="1"/>
      <c r="C123" s="1"/>
      <c r="D123" s="1">
        <v>0</v>
      </c>
      <c r="E123" s="1">
        <v>0</v>
      </c>
      <c r="F123" s="1" t="s">
        <v>21</v>
      </c>
      <c r="G123" s="1" t="s">
        <v>21</v>
      </c>
      <c r="H123" s="11">
        <f t="shared" si="6"/>
        <v>0</v>
      </c>
      <c r="I123" s="11">
        <f t="shared" si="6"/>
        <v>0</v>
      </c>
    </row>
    <row r="124" spans="1:9">
      <c r="A124" t="s">
        <v>16</v>
      </c>
      <c r="B124" s="1"/>
      <c r="C124" s="1"/>
      <c r="D124" s="1">
        <v>2.2027397260273971E-3</v>
      </c>
      <c r="E124" s="1">
        <v>9.9123287671232883E-3</v>
      </c>
      <c r="F124" s="1" t="s">
        <v>21</v>
      </c>
      <c r="G124" s="1" t="s">
        <v>21</v>
      </c>
      <c r="H124" s="11">
        <f t="shared" si="6"/>
        <v>1.1013698630136985E-3</v>
      </c>
      <c r="I124" s="11">
        <f t="shared" si="6"/>
        <v>4.9561643835616441E-3</v>
      </c>
    </row>
    <row r="125" spans="1:9">
      <c r="A125" t="s">
        <v>15</v>
      </c>
      <c r="B125" s="1"/>
      <c r="C125" s="1"/>
      <c r="D125" s="1">
        <v>0</v>
      </c>
      <c r="E125" s="1">
        <v>0</v>
      </c>
      <c r="F125" s="1" t="s">
        <v>21</v>
      </c>
      <c r="G125" s="1" t="s">
        <v>21</v>
      </c>
      <c r="H125" s="11">
        <f t="shared" si="6"/>
        <v>0</v>
      </c>
      <c r="I125" s="11">
        <f t="shared" si="6"/>
        <v>0</v>
      </c>
    </row>
    <row r="126" spans="1:9">
      <c r="A126" t="s">
        <v>12</v>
      </c>
      <c r="B126" s="1"/>
      <c r="C126" s="1"/>
      <c r="D126" s="1">
        <v>0</v>
      </c>
      <c r="E126" s="1">
        <v>0</v>
      </c>
      <c r="F126" s="1" t="s">
        <v>21</v>
      </c>
      <c r="G126" s="1" t="s">
        <v>21</v>
      </c>
      <c r="H126" s="11">
        <f t="shared" si="6"/>
        <v>0</v>
      </c>
      <c r="I126" s="11">
        <f t="shared" si="6"/>
        <v>0</v>
      </c>
    </row>
    <row r="127" spans="1:9">
      <c r="A127" t="s">
        <v>20</v>
      </c>
      <c r="B127" s="1"/>
      <c r="C127" s="1"/>
      <c r="D127" s="1">
        <v>0</v>
      </c>
      <c r="E127" s="1">
        <v>0</v>
      </c>
      <c r="F127" s="1" t="s">
        <v>21</v>
      </c>
      <c r="G127" s="1" t="s">
        <v>21</v>
      </c>
      <c r="H127" s="11">
        <f t="shared" si="6"/>
        <v>0</v>
      </c>
      <c r="I127" s="11">
        <f t="shared" si="6"/>
        <v>0</v>
      </c>
    </row>
    <row r="128" spans="1:9">
      <c r="A128" t="s">
        <v>21</v>
      </c>
      <c r="B128" s="1"/>
      <c r="C128" s="1"/>
      <c r="D128" s="1"/>
      <c r="E128" s="1"/>
      <c r="F128" s="1" t="s">
        <v>21</v>
      </c>
      <c r="G128" s="1" t="s">
        <v>21</v>
      </c>
      <c r="H128" s="11">
        <f t="shared" si="6"/>
        <v>0</v>
      </c>
      <c r="I128" s="11">
        <f t="shared" si="6"/>
        <v>0</v>
      </c>
    </row>
    <row r="129" spans="1:9">
      <c r="A129" t="s">
        <v>21</v>
      </c>
      <c r="B129" s="1"/>
      <c r="C129" s="1"/>
      <c r="D129" s="1"/>
      <c r="E129" s="1"/>
      <c r="F129" s="1" t="s">
        <v>21</v>
      </c>
      <c r="G129" s="1" t="s">
        <v>21</v>
      </c>
      <c r="H129" s="11">
        <f t="shared" si="6"/>
        <v>0</v>
      </c>
      <c r="I129" s="11">
        <f t="shared" si="6"/>
        <v>0</v>
      </c>
    </row>
    <row r="130" spans="1:9">
      <c r="A130" t="s">
        <v>21</v>
      </c>
      <c r="B130" s="1"/>
      <c r="C130" s="1"/>
      <c r="D130" s="1"/>
      <c r="E130" s="1"/>
      <c r="F130" s="1" t="s">
        <v>21</v>
      </c>
      <c r="G130" s="1" t="s">
        <v>21</v>
      </c>
      <c r="H130" s="11">
        <f t="shared" si="6"/>
        <v>0</v>
      </c>
      <c r="I130" s="11">
        <f t="shared" si="6"/>
        <v>0</v>
      </c>
    </row>
    <row r="131" spans="1:9">
      <c r="A131" t="s">
        <v>22</v>
      </c>
      <c r="B131" s="1"/>
      <c r="C131" s="1"/>
      <c r="D131" s="1">
        <v>4.7619047619047616E-2</v>
      </c>
      <c r="E131" s="1">
        <v>0</v>
      </c>
      <c r="F131" s="1">
        <v>0</v>
      </c>
      <c r="G131" s="1">
        <v>0</v>
      </c>
      <c r="H131" s="11">
        <f t="shared" si="6"/>
        <v>2.3809523809523808E-2</v>
      </c>
      <c r="I131" s="11">
        <f t="shared" si="6"/>
        <v>0</v>
      </c>
    </row>
    <row r="132" spans="1:9">
      <c r="A132" t="s">
        <v>23</v>
      </c>
      <c r="B132" s="1"/>
      <c r="C132" s="1"/>
      <c r="D132" s="1">
        <v>5.9204376089663752E-2</v>
      </c>
      <c r="E132" s="1">
        <v>-5.9204376089663752E-2</v>
      </c>
      <c r="F132" s="1">
        <v>3.314115504358655E-2</v>
      </c>
      <c r="G132" s="1">
        <v>-3.314115504358655E-2</v>
      </c>
      <c r="H132" s="11">
        <f t="shared" si="6"/>
        <v>4.6172765566625154E-2</v>
      </c>
      <c r="I132" s="11">
        <f t="shared" si="6"/>
        <v>-4.6172765566625154E-2</v>
      </c>
    </row>
    <row r="133" spans="1:9">
      <c r="A133" t="s">
        <v>24</v>
      </c>
      <c r="B133" s="1"/>
      <c r="C133" s="1"/>
      <c r="D133" s="1">
        <v>0</v>
      </c>
      <c r="E133" s="1">
        <v>0</v>
      </c>
      <c r="F133" s="1">
        <v>0</v>
      </c>
      <c r="G133" s="1">
        <v>0</v>
      </c>
      <c r="H133" s="11">
        <f t="shared" si="6"/>
        <v>0</v>
      </c>
      <c r="I133" s="11">
        <f t="shared" si="6"/>
        <v>0</v>
      </c>
    </row>
    <row r="134" spans="1:9">
      <c r="A134" t="s">
        <v>25</v>
      </c>
      <c r="B134" s="1"/>
      <c r="C134" s="1"/>
      <c r="D134" s="1">
        <v>0.40922335878455784</v>
      </c>
      <c r="E134" s="1">
        <v>-0.18425380941500422</v>
      </c>
      <c r="F134" s="1">
        <v>0.4675118788916563</v>
      </c>
      <c r="G134" s="1">
        <v>-0.24287510494965928</v>
      </c>
      <c r="H134" s="11">
        <f t="shared" si="6"/>
        <v>0.43836761883810704</v>
      </c>
      <c r="I134" s="11">
        <f t="shared" si="6"/>
        <v>-0.21356445718233175</v>
      </c>
    </row>
    <row r="135" spans="1:9">
      <c r="A135" t="s">
        <v>26</v>
      </c>
      <c r="B135" s="1"/>
      <c r="C135" s="1"/>
      <c r="D135" s="1">
        <v>0.85667246226650062</v>
      </c>
      <c r="E135" s="1">
        <v>0</v>
      </c>
      <c r="F135" s="1">
        <v>0.5065454465753424</v>
      </c>
      <c r="G135" s="1">
        <v>0</v>
      </c>
      <c r="H135" s="11">
        <f t="shared" si="6"/>
        <v>0.68160895442092151</v>
      </c>
      <c r="I135" s="11"/>
    </row>
    <row r="136" spans="1:9">
      <c r="A136" t="s">
        <v>27</v>
      </c>
      <c r="B136" s="1"/>
      <c r="C136" s="1"/>
      <c r="D136" s="1">
        <v>1.525364117922908</v>
      </c>
      <c r="E136" s="1">
        <v>-0.23354585673754469</v>
      </c>
      <c r="F136" s="1">
        <v>1.3281669291407221</v>
      </c>
      <c r="G136" s="1">
        <v>0.67029569455220872</v>
      </c>
      <c r="H136" s="12">
        <f>SUM(H111:H135)</f>
        <v>1.4267655235318153</v>
      </c>
      <c r="I136" s="12">
        <f>SUM(I111:I135)</f>
        <v>0.21837491890733202</v>
      </c>
    </row>
    <row r="148" spans="1:9">
      <c r="H148" s="18" t="s">
        <v>31</v>
      </c>
      <c r="I148" s="18"/>
    </row>
    <row r="149" spans="1:9">
      <c r="B149" s="6">
        <v>59105</v>
      </c>
      <c r="C149" s="6"/>
      <c r="D149" s="6">
        <v>59305</v>
      </c>
      <c r="E149" s="6"/>
      <c r="F149" s="6">
        <v>59208</v>
      </c>
      <c r="G149" s="6"/>
      <c r="H149" s="19" t="s">
        <v>13</v>
      </c>
      <c r="I149" s="19" t="s">
        <v>13</v>
      </c>
    </row>
    <row r="150" spans="1:9">
      <c r="A150" t="s">
        <v>45</v>
      </c>
      <c r="B150" t="s">
        <v>13</v>
      </c>
      <c r="C150" t="s">
        <v>13</v>
      </c>
      <c r="D150" s="13" t="s">
        <v>13</v>
      </c>
      <c r="E150" s="13" t="s">
        <v>13</v>
      </c>
      <c r="F150" t="s">
        <v>13</v>
      </c>
      <c r="G150" t="s">
        <v>13</v>
      </c>
      <c r="H150" s="20" t="s">
        <v>33</v>
      </c>
      <c r="I150" s="20" t="s">
        <v>34</v>
      </c>
    </row>
    <row r="151" spans="1:9">
      <c r="A151" t="s">
        <v>47</v>
      </c>
      <c r="B151">
        <v>6000</v>
      </c>
      <c r="C151">
        <v>-3000</v>
      </c>
      <c r="D151" s="13">
        <v>0</v>
      </c>
      <c r="E151" s="13">
        <v>0</v>
      </c>
      <c r="F151">
        <v>0</v>
      </c>
      <c r="G151">
        <v>0</v>
      </c>
      <c r="H151" s="21">
        <f t="shared" ref="H151:I151" si="7">AVERAGE(SUM(B151),SUM(D151),SUM(F151))</f>
        <v>2000</v>
      </c>
      <c r="I151" s="21">
        <f t="shared" si="7"/>
        <v>-1000</v>
      </c>
    </row>
    <row r="152" spans="1:9">
      <c r="A152" t="s">
        <v>48</v>
      </c>
      <c r="B152">
        <v>300</v>
      </c>
      <c r="C152">
        <v>0</v>
      </c>
      <c r="D152" s="13">
        <v>0</v>
      </c>
      <c r="E152" s="13">
        <v>0</v>
      </c>
      <c r="F152">
        <v>1125</v>
      </c>
      <c r="G152">
        <v>0</v>
      </c>
      <c r="H152" s="21">
        <f t="shared" ref="H152:H178" si="8">AVERAGE(SUM(B152),SUM(D152),SUM(F152))</f>
        <v>475</v>
      </c>
      <c r="I152" s="21">
        <f t="shared" ref="I152:I178" si="9">AVERAGE(SUM(C152),SUM(E152),SUM(G152))</f>
        <v>0</v>
      </c>
    </row>
    <row r="153" spans="1:9">
      <c r="A153" t="s">
        <v>75</v>
      </c>
      <c r="F153">
        <v>0</v>
      </c>
      <c r="G153">
        <v>0</v>
      </c>
      <c r="H153" s="21">
        <f t="shared" si="8"/>
        <v>0</v>
      </c>
      <c r="I153" s="21">
        <f t="shared" si="9"/>
        <v>0</v>
      </c>
    </row>
    <row r="154" spans="1:9">
      <c r="A154" t="s">
        <v>80</v>
      </c>
      <c r="D154" s="13">
        <v>0</v>
      </c>
      <c r="E154" s="13">
        <v>0</v>
      </c>
      <c r="F154">
        <v>0</v>
      </c>
      <c r="G154">
        <v>0</v>
      </c>
      <c r="H154" s="21">
        <f t="shared" si="8"/>
        <v>0</v>
      </c>
      <c r="I154" s="21">
        <f t="shared" si="9"/>
        <v>0</v>
      </c>
    </row>
    <row r="155" spans="1:9">
      <c r="A155" t="s">
        <v>3</v>
      </c>
      <c r="D155" s="13">
        <v>0</v>
      </c>
      <c r="E155" s="13">
        <v>0</v>
      </c>
      <c r="F155">
        <v>0</v>
      </c>
      <c r="G155">
        <v>0</v>
      </c>
      <c r="H155" s="21">
        <f t="shared" si="8"/>
        <v>0</v>
      </c>
      <c r="I155" s="21">
        <f t="shared" si="9"/>
        <v>0</v>
      </c>
    </row>
    <row r="156" spans="1:9">
      <c r="A156" t="s">
        <v>4</v>
      </c>
      <c r="B156">
        <v>0</v>
      </c>
      <c r="C156">
        <v>0</v>
      </c>
      <c r="D156" s="13">
        <v>0</v>
      </c>
      <c r="E156" s="13">
        <v>0</v>
      </c>
      <c r="F156">
        <v>0</v>
      </c>
      <c r="G156">
        <v>0</v>
      </c>
      <c r="H156" s="21">
        <f t="shared" si="8"/>
        <v>0</v>
      </c>
      <c r="I156" s="21">
        <f t="shared" si="9"/>
        <v>0</v>
      </c>
    </row>
    <row r="157" spans="1:9">
      <c r="A157" t="s">
        <v>99</v>
      </c>
      <c r="D157" s="13">
        <v>0</v>
      </c>
      <c r="E157" s="13">
        <v>0</v>
      </c>
      <c r="F157">
        <v>0</v>
      </c>
      <c r="G157">
        <v>0</v>
      </c>
      <c r="H157" s="21">
        <f t="shared" si="8"/>
        <v>0</v>
      </c>
      <c r="I157" s="21">
        <f t="shared" si="9"/>
        <v>0</v>
      </c>
    </row>
    <row r="158" spans="1:9">
      <c r="A158" s="13" t="s">
        <v>16</v>
      </c>
      <c r="D158" s="13">
        <v>0</v>
      </c>
      <c r="E158" s="13">
        <v>0</v>
      </c>
      <c r="H158" s="21">
        <f t="shared" si="8"/>
        <v>0</v>
      </c>
      <c r="I158" s="21">
        <f t="shared" si="9"/>
        <v>0</v>
      </c>
    </row>
    <row r="159" spans="1:9">
      <c r="A159" s="13" t="s">
        <v>17</v>
      </c>
      <c r="D159" s="13">
        <v>0</v>
      </c>
      <c r="E159" s="13">
        <v>0</v>
      </c>
      <c r="H159" s="21">
        <f t="shared" si="8"/>
        <v>0</v>
      </c>
      <c r="I159" s="21">
        <f t="shared" si="9"/>
        <v>0</v>
      </c>
    </row>
    <row r="160" spans="1:9">
      <c r="A160" s="13" t="s">
        <v>18</v>
      </c>
      <c r="B160">
        <v>0</v>
      </c>
      <c r="C160">
        <v>0</v>
      </c>
      <c r="D160" s="13">
        <v>0</v>
      </c>
      <c r="E160" s="13">
        <v>0</v>
      </c>
      <c r="H160" s="21">
        <f t="shared" si="8"/>
        <v>0</v>
      </c>
      <c r="I160" s="21">
        <f t="shared" si="9"/>
        <v>0</v>
      </c>
    </row>
    <row r="161" spans="1:9">
      <c r="A161" t="s">
        <v>7</v>
      </c>
      <c r="B161">
        <v>0</v>
      </c>
      <c r="C161">
        <v>0</v>
      </c>
      <c r="H161" s="21">
        <f t="shared" si="8"/>
        <v>0</v>
      </c>
      <c r="I161" s="21">
        <f t="shared" si="9"/>
        <v>0</v>
      </c>
    </row>
    <row r="162" spans="1:9">
      <c r="A162" s="13" t="s">
        <v>85</v>
      </c>
      <c r="B162">
        <v>15</v>
      </c>
      <c r="C162">
        <v>-15</v>
      </c>
      <c r="D162" s="13">
        <v>48</v>
      </c>
      <c r="E162" s="13">
        <v>0</v>
      </c>
      <c r="H162" s="21">
        <f t="shared" si="8"/>
        <v>21</v>
      </c>
      <c r="I162" s="21">
        <f t="shared" si="9"/>
        <v>-5</v>
      </c>
    </row>
    <row r="163" spans="1:9">
      <c r="A163" t="s">
        <v>11</v>
      </c>
      <c r="B163">
        <v>0</v>
      </c>
      <c r="C163">
        <v>0</v>
      </c>
      <c r="H163" s="21">
        <f t="shared" si="8"/>
        <v>0</v>
      </c>
      <c r="I163" s="21">
        <f t="shared" si="9"/>
        <v>0</v>
      </c>
    </row>
    <row r="164" spans="1:9">
      <c r="A164" s="13" t="s">
        <v>108</v>
      </c>
      <c r="D164" s="13">
        <v>0</v>
      </c>
      <c r="E164" s="13">
        <v>0</v>
      </c>
      <c r="H164" s="21">
        <f t="shared" si="8"/>
        <v>0</v>
      </c>
      <c r="I164" s="21">
        <f t="shared" si="9"/>
        <v>0</v>
      </c>
    </row>
    <row r="165" spans="1:9">
      <c r="A165" t="s">
        <v>49</v>
      </c>
      <c r="B165">
        <v>1620</v>
      </c>
      <c r="C165">
        <v>0</v>
      </c>
      <c r="D165" s="13">
        <v>700</v>
      </c>
      <c r="E165" s="13">
        <v>0</v>
      </c>
      <c r="F165">
        <v>760</v>
      </c>
      <c r="G165">
        <v>0</v>
      </c>
      <c r="H165" s="21">
        <f t="shared" si="8"/>
        <v>1026.6666666666667</v>
      </c>
      <c r="I165" s="21">
        <f t="shared" si="9"/>
        <v>0</v>
      </c>
    </row>
    <row r="166" spans="1:9">
      <c r="A166" t="s">
        <v>81</v>
      </c>
      <c r="F166">
        <v>940</v>
      </c>
      <c r="G166">
        <v>0</v>
      </c>
      <c r="H166" s="21">
        <f t="shared" si="8"/>
        <v>313.33333333333331</v>
      </c>
      <c r="I166" s="21">
        <f t="shared" si="9"/>
        <v>0</v>
      </c>
    </row>
    <row r="167" spans="1:9">
      <c r="A167" t="s">
        <v>82</v>
      </c>
      <c r="D167" s="13">
        <v>3960</v>
      </c>
      <c r="E167" s="13">
        <v>0</v>
      </c>
      <c r="F167">
        <v>4800</v>
      </c>
      <c r="G167">
        <v>0</v>
      </c>
      <c r="H167" s="21">
        <f t="shared" si="8"/>
        <v>2920</v>
      </c>
      <c r="I167" s="21">
        <f t="shared" si="9"/>
        <v>0</v>
      </c>
    </row>
    <row r="168" spans="1:9">
      <c r="A168" s="13" t="s">
        <v>50</v>
      </c>
      <c r="B168">
        <v>0</v>
      </c>
      <c r="C168">
        <v>0</v>
      </c>
      <c r="D168" s="13">
        <v>0</v>
      </c>
      <c r="E168" s="13">
        <v>0</v>
      </c>
      <c r="H168" s="21">
        <f t="shared" si="8"/>
        <v>0</v>
      </c>
      <c r="I168" s="21">
        <f t="shared" si="9"/>
        <v>0</v>
      </c>
    </row>
    <row r="169" spans="1:9">
      <c r="A169" t="s">
        <v>98</v>
      </c>
      <c r="F169">
        <v>0</v>
      </c>
      <c r="G169">
        <v>0</v>
      </c>
      <c r="H169" s="21">
        <f t="shared" si="8"/>
        <v>0</v>
      </c>
      <c r="I169" s="21">
        <f t="shared" si="9"/>
        <v>0</v>
      </c>
    </row>
    <row r="170" spans="1:9">
      <c r="A170" t="s">
        <v>51</v>
      </c>
      <c r="B170">
        <v>0</v>
      </c>
      <c r="C170">
        <v>0</v>
      </c>
      <c r="D170" s="13">
        <v>3840</v>
      </c>
      <c r="E170" s="13">
        <v>0</v>
      </c>
      <c r="F170">
        <v>0</v>
      </c>
      <c r="G170">
        <v>0</v>
      </c>
      <c r="H170" s="21">
        <f t="shared" si="8"/>
        <v>1280</v>
      </c>
      <c r="I170" s="21">
        <f t="shared" si="9"/>
        <v>0</v>
      </c>
    </row>
    <row r="171" spans="1:9">
      <c r="A171" t="s">
        <v>52</v>
      </c>
      <c r="B171">
        <v>21444</v>
      </c>
      <c r="C171">
        <v>0</v>
      </c>
      <c r="D171" s="13">
        <v>15840</v>
      </c>
      <c r="E171" s="13">
        <v>0</v>
      </c>
      <c r="F171">
        <v>20220</v>
      </c>
      <c r="G171">
        <v>0</v>
      </c>
      <c r="H171" s="21">
        <f t="shared" si="8"/>
        <v>19168</v>
      </c>
      <c r="I171" s="21">
        <f t="shared" si="9"/>
        <v>0</v>
      </c>
    </row>
    <row r="172" spans="1:9">
      <c r="A172" t="s">
        <v>53</v>
      </c>
      <c r="B172">
        <v>5040</v>
      </c>
      <c r="C172">
        <v>0</v>
      </c>
      <c r="D172" s="13">
        <v>7200</v>
      </c>
      <c r="E172" s="13">
        <v>0</v>
      </c>
      <c r="F172">
        <v>0</v>
      </c>
      <c r="G172">
        <v>0</v>
      </c>
      <c r="H172" s="21">
        <f t="shared" si="8"/>
        <v>4080</v>
      </c>
      <c r="I172" s="21">
        <f t="shared" si="9"/>
        <v>0</v>
      </c>
    </row>
    <row r="173" spans="1:9">
      <c r="A173" t="s">
        <v>100</v>
      </c>
      <c r="B173" t="s">
        <v>21</v>
      </c>
      <c r="C173" t="s">
        <v>21</v>
      </c>
      <c r="D173" s="13">
        <v>0</v>
      </c>
      <c r="E173" s="13">
        <v>0</v>
      </c>
      <c r="F173">
        <v>0</v>
      </c>
      <c r="G173">
        <v>0</v>
      </c>
      <c r="H173" s="21">
        <f t="shared" si="8"/>
        <v>0</v>
      </c>
      <c r="I173" s="21">
        <f t="shared" si="9"/>
        <v>0</v>
      </c>
    </row>
    <row r="174" spans="1:9">
      <c r="A174" s="13" t="s">
        <v>89</v>
      </c>
      <c r="B174" t="s">
        <v>21</v>
      </c>
      <c r="C174" t="s">
        <v>21</v>
      </c>
      <c r="D174" s="13">
        <v>0</v>
      </c>
      <c r="E174" s="13">
        <v>0</v>
      </c>
      <c r="H174" s="21">
        <f t="shared" si="8"/>
        <v>0</v>
      </c>
      <c r="I174" s="21">
        <f t="shared" si="9"/>
        <v>0</v>
      </c>
    </row>
    <row r="175" spans="1:9">
      <c r="A175" t="s">
        <v>54</v>
      </c>
      <c r="B175" t="s">
        <v>21</v>
      </c>
      <c r="C175" t="s">
        <v>21</v>
      </c>
      <c r="D175" s="13">
        <v>0</v>
      </c>
      <c r="E175" s="13">
        <v>0</v>
      </c>
      <c r="F175">
        <v>0</v>
      </c>
      <c r="G175">
        <v>0</v>
      </c>
      <c r="H175" s="21">
        <f t="shared" si="8"/>
        <v>0</v>
      </c>
      <c r="I175" s="21">
        <f t="shared" si="9"/>
        <v>0</v>
      </c>
    </row>
    <row r="176" spans="1:9">
      <c r="A176" t="s">
        <v>21</v>
      </c>
      <c r="B176" t="s">
        <v>21</v>
      </c>
      <c r="C176" t="s">
        <v>21</v>
      </c>
      <c r="D176" s="13" t="s">
        <v>21</v>
      </c>
      <c r="E176" s="13" t="s">
        <v>21</v>
      </c>
      <c r="F176" t="s">
        <v>21</v>
      </c>
      <c r="G176" t="s">
        <v>21</v>
      </c>
      <c r="H176" s="21">
        <f t="shared" si="8"/>
        <v>0</v>
      </c>
      <c r="I176" s="21">
        <f t="shared" si="9"/>
        <v>0</v>
      </c>
    </row>
    <row r="177" spans="1:9">
      <c r="A177" t="s">
        <v>21</v>
      </c>
      <c r="B177" t="s">
        <v>21</v>
      </c>
      <c r="C177" t="s">
        <v>21</v>
      </c>
      <c r="D177" s="13" t="s">
        <v>21</v>
      </c>
      <c r="E177" s="13" t="s">
        <v>21</v>
      </c>
      <c r="F177" t="s">
        <v>21</v>
      </c>
      <c r="G177" t="s">
        <v>21</v>
      </c>
      <c r="H177" s="21">
        <f t="shared" si="8"/>
        <v>0</v>
      </c>
      <c r="I177" s="21">
        <f t="shared" si="9"/>
        <v>0</v>
      </c>
    </row>
    <row r="178" spans="1:9">
      <c r="A178" t="s">
        <v>21</v>
      </c>
      <c r="B178" t="s">
        <v>21</v>
      </c>
      <c r="C178" t="s">
        <v>21</v>
      </c>
      <c r="D178" s="13" t="s">
        <v>21</v>
      </c>
      <c r="E178" s="13" t="s">
        <v>21</v>
      </c>
      <c r="F178" t="s">
        <v>21</v>
      </c>
      <c r="G178" t="s">
        <v>21</v>
      </c>
      <c r="H178" s="21">
        <f t="shared" si="8"/>
        <v>0</v>
      </c>
      <c r="I178" s="21">
        <f t="shared" si="9"/>
        <v>0</v>
      </c>
    </row>
    <row r="179" spans="1:9">
      <c r="A179" t="s">
        <v>27</v>
      </c>
      <c r="B179">
        <v>34419</v>
      </c>
      <c r="C179">
        <v>-3015</v>
      </c>
      <c r="D179" s="13">
        <v>31588</v>
      </c>
      <c r="E179" s="13">
        <v>0</v>
      </c>
      <c r="F179">
        <v>27845</v>
      </c>
      <c r="G179">
        <v>0</v>
      </c>
      <c r="H179" s="20">
        <f>SUM(H151:H178)</f>
        <v>31284</v>
      </c>
      <c r="I179" s="20">
        <f>SUM(I151:I178)</f>
        <v>-1005</v>
      </c>
    </row>
    <row r="188" spans="1:9">
      <c r="H188" s="18" t="s">
        <v>31</v>
      </c>
      <c r="I188" s="18"/>
    </row>
    <row r="189" spans="1:9">
      <c r="B189" s="6">
        <v>59105</v>
      </c>
      <c r="C189" s="6"/>
      <c r="D189" s="6">
        <v>59305</v>
      </c>
      <c r="E189" s="6"/>
      <c r="F189" s="6">
        <v>59208</v>
      </c>
      <c r="G189" s="6"/>
      <c r="H189" s="19" t="s">
        <v>14</v>
      </c>
      <c r="I189" s="19" t="s">
        <v>14</v>
      </c>
    </row>
    <row r="190" spans="1:9">
      <c r="A190" t="s">
        <v>45</v>
      </c>
      <c r="B190" t="s">
        <v>14</v>
      </c>
      <c r="C190" t="s">
        <v>14</v>
      </c>
      <c r="D190" s="13" t="s">
        <v>14</v>
      </c>
      <c r="E190" s="13" t="s">
        <v>14</v>
      </c>
      <c r="F190" s="13" t="s">
        <v>14</v>
      </c>
      <c r="G190" s="13" t="s">
        <v>14</v>
      </c>
      <c r="H190" s="20" t="s">
        <v>33</v>
      </c>
      <c r="I190" s="20" t="s">
        <v>34</v>
      </c>
    </row>
    <row r="191" spans="1:9">
      <c r="A191" t="s">
        <v>47</v>
      </c>
      <c r="B191">
        <v>9000</v>
      </c>
      <c r="C191">
        <v>0</v>
      </c>
      <c r="D191" s="13">
        <v>4000</v>
      </c>
      <c r="E191" s="13">
        <v>0</v>
      </c>
      <c r="F191" s="13">
        <v>6750</v>
      </c>
      <c r="G191" s="13">
        <v>0</v>
      </c>
      <c r="H191" s="21">
        <f t="shared" ref="H191" si="10">AVERAGE(SUM(B191),SUM(D191),SUM(F191))</f>
        <v>6583.333333333333</v>
      </c>
      <c r="I191" s="21">
        <f t="shared" ref="I191" si="11">AVERAGE(SUM(C191),SUM(E191),SUM(G191))</f>
        <v>0</v>
      </c>
    </row>
    <row r="192" spans="1:9">
      <c r="A192" t="s">
        <v>48</v>
      </c>
      <c r="B192">
        <v>900</v>
      </c>
      <c r="C192">
        <v>0</v>
      </c>
      <c r="D192" s="13">
        <v>600</v>
      </c>
      <c r="E192" s="13">
        <v>0</v>
      </c>
      <c r="F192" s="13">
        <v>3000</v>
      </c>
      <c r="G192" s="13">
        <v>-2500</v>
      </c>
      <c r="H192" s="21">
        <f t="shared" ref="H192:H218" si="12">AVERAGE(SUM(B192),SUM(D192),SUM(F192))</f>
        <v>1500</v>
      </c>
      <c r="I192" s="21">
        <f t="shared" ref="I192:I218" si="13">AVERAGE(SUM(C192),SUM(E192),SUM(G192))</f>
        <v>-833.33333333333337</v>
      </c>
    </row>
    <row r="193" spans="1:9">
      <c r="A193" t="s">
        <v>75</v>
      </c>
      <c r="F193" s="13">
        <v>0</v>
      </c>
      <c r="G193" s="13">
        <v>0</v>
      </c>
      <c r="H193" s="21">
        <f t="shared" si="12"/>
        <v>0</v>
      </c>
      <c r="I193" s="21">
        <f t="shared" si="13"/>
        <v>0</v>
      </c>
    </row>
    <row r="194" spans="1:9">
      <c r="A194" t="s">
        <v>80</v>
      </c>
      <c r="D194" s="13">
        <v>249</v>
      </c>
      <c r="E194" s="13">
        <v>0</v>
      </c>
      <c r="F194" s="13">
        <v>0</v>
      </c>
      <c r="G194" s="13">
        <v>0</v>
      </c>
      <c r="H194" s="21">
        <f t="shared" si="12"/>
        <v>83</v>
      </c>
      <c r="I194" s="21">
        <f t="shared" si="13"/>
        <v>0</v>
      </c>
    </row>
    <row r="195" spans="1:9">
      <c r="A195" t="s">
        <v>3</v>
      </c>
      <c r="D195" s="13">
        <v>0</v>
      </c>
      <c r="E195" s="13">
        <v>0</v>
      </c>
      <c r="F195" s="13">
        <v>0</v>
      </c>
      <c r="G195" s="13">
        <v>0</v>
      </c>
      <c r="H195" s="21">
        <f t="shared" si="12"/>
        <v>0</v>
      </c>
      <c r="I195" s="21">
        <f t="shared" si="13"/>
        <v>0</v>
      </c>
    </row>
    <row r="196" spans="1:9">
      <c r="A196" t="s">
        <v>4</v>
      </c>
      <c r="B196">
        <v>100</v>
      </c>
      <c r="C196">
        <v>150</v>
      </c>
      <c r="D196" s="13">
        <v>200</v>
      </c>
      <c r="E196" s="13">
        <v>270</v>
      </c>
      <c r="F196" s="13">
        <v>1500</v>
      </c>
      <c r="G196" s="13">
        <v>0</v>
      </c>
      <c r="H196" s="21">
        <f t="shared" si="12"/>
        <v>600</v>
      </c>
      <c r="I196" s="21">
        <f t="shared" si="13"/>
        <v>140</v>
      </c>
    </row>
    <row r="197" spans="1:9">
      <c r="A197" t="s">
        <v>99</v>
      </c>
      <c r="D197" s="13">
        <v>300</v>
      </c>
      <c r="E197" s="13">
        <v>-300</v>
      </c>
      <c r="F197" s="13">
        <v>160</v>
      </c>
      <c r="G197" s="13">
        <v>-160</v>
      </c>
      <c r="H197" s="21">
        <f t="shared" si="12"/>
        <v>153.33333333333334</v>
      </c>
      <c r="I197" s="21">
        <f t="shared" si="13"/>
        <v>-153.33333333333334</v>
      </c>
    </row>
    <row r="198" spans="1:9">
      <c r="A198" s="13" t="s">
        <v>16</v>
      </c>
      <c r="D198" s="13">
        <v>658</v>
      </c>
      <c r="E198" s="13">
        <v>-658</v>
      </c>
      <c r="H198" s="21">
        <f t="shared" si="12"/>
        <v>219.33333333333334</v>
      </c>
      <c r="I198" s="21">
        <f t="shared" si="13"/>
        <v>-219.33333333333334</v>
      </c>
    </row>
    <row r="199" spans="1:9">
      <c r="A199" s="13" t="s">
        <v>17</v>
      </c>
      <c r="D199" s="13">
        <v>560</v>
      </c>
      <c r="E199" s="13">
        <v>-560</v>
      </c>
      <c r="H199" s="21">
        <f t="shared" si="12"/>
        <v>186.66666666666666</v>
      </c>
      <c r="I199" s="21">
        <f t="shared" si="13"/>
        <v>-186.66666666666666</v>
      </c>
    </row>
    <row r="200" spans="1:9">
      <c r="A200" s="13" t="s">
        <v>18</v>
      </c>
      <c r="B200">
        <v>0</v>
      </c>
      <c r="C200">
        <v>0</v>
      </c>
      <c r="D200" s="13">
        <v>135</v>
      </c>
      <c r="E200" s="13">
        <v>-135</v>
      </c>
      <c r="H200" s="21">
        <f t="shared" si="12"/>
        <v>45</v>
      </c>
      <c r="I200" s="21">
        <f t="shared" si="13"/>
        <v>-45</v>
      </c>
    </row>
    <row r="201" spans="1:9">
      <c r="A201" t="s">
        <v>120</v>
      </c>
      <c r="B201">
        <v>30</v>
      </c>
      <c r="C201">
        <v>-30</v>
      </c>
      <c r="H201" s="21">
        <f t="shared" si="12"/>
        <v>10</v>
      </c>
      <c r="I201" s="21">
        <f t="shared" si="13"/>
        <v>-10</v>
      </c>
    </row>
    <row r="202" spans="1:9">
      <c r="A202" s="13" t="s">
        <v>19</v>
      </c>
      <c r="B202">
        <v>30</v>
      </c>
      <c r="C202">
        <v>-30</v>
      </c>
      <c r="D202" s="13">
        <v>48</v>
      </c>
      <c r="E202" s="13">
        <v>0</v>
      </c>
      <c r="H202" s="21">
        <f t="shared" si="12"/>
        <v>26</v>
      </c>
      <c r="I202" s="21">
        <f t="shared" si="13"/>
        <v>-10</v>
      </c>
    </row>
    <row r="203" spans="1:9">
      <c r="A203" t="s">
        <v>11</v>
      </c>
      <c r="B203">
        <v>0</v>
      </c>
      <c r="C203">
        <v>0</v>
      </c>
      <c r="H203" s="21">
        <f t="shared" si="12"/>
        <v>0</v>
      </c>
      <c r="I203" s="21">
        <f t="shared" si="13"/>
        <v>0</v>
      </c>
    </row>
    <row r="204" spans="1:9">
      <c r="A204" s="13" t="s">
        <v>108</v>
      </c>
      <c r="D204" s="13">
        <v>0</v>
      </c>
      <c r="E204" s="13">
        <v>0</v>
      </c>
      <c r="H204" s="21">
        <f t="shared" si="12"/>
        <v>0</v>
      </c>
      <c r="I204" s="21">
        <f t="shared" si="13"/>
        <v>0</v>
      </c>
    </row>
    <row r="205" spans="1:9">
      <c r="A205" t="s">
        <v>49</v>
      </c>
      <c r="B205">
        <v>1080</v>
      </c>
      <c r="C205">
        <v>0</v>
      </c>
      <c r="D205" s="13">
        <v>0</v>
      </c>
      <c r="E205" s="13">
        <v>0</v>
      </c>
      <c r="F205" s="13">
        <v>2760</v>
      </c>
      <c r="G205" s="13">
        <v>0</v>
      </c>
      <c r="H205" s="21">
        <f t="shared" si="12"/>
        <v>1280</v>
      </c>
      <c r="I205" s="21">
        <f t="shared" si="13"/>
        <v>0</v>
      </c>
    </row>
    <row r="206" spans="1:9">
      <c r="A206" t="s">
        <v>81</v>
      </c>
      <c r="F206" s="13">
        <v>0</v>
      </c>
      <c r="G206" s="13">
        <v>0</v>
      </c>
      <c r="H206" s="21">
        <f t="shared" si="12"/>
        <v>0</v>
      </c>
      <c r="I206" s="21">
        <f t="shared" si="13"/>
        <v>0</v>
      </c>
    </row>
    <row r="207" spans="1:9">
      <c r="A207" t="s">
        <v>82</v>
      </c>
      <c r="D207" s="13">
        <v>0</v>
      </c>
      <c r="E207" s="13">
        <v>0</v>
      </c>
      <c r="F207" s="13">
        <v>2200</v>
      </c>
      <c r="G207" s="13">
        <v>0</v>
      </c>
      <c r="H207" s="21">
        <f t="shared" si="12"/>
        <v>733.33333333333337</v>
      </c>
      <c r="I207" s="21">
        <f t="shared" si="13"/>
        <v>0</v>
      </c>
    </row>
    <row r="208" spans="1:9">
      <c r="A208" s="13" t="s">
        <v>50</v>
      </c>
      <c r="B208">
        <v>0</v>
      </c>
      <c r="C208">
        <v>0</v>
      </c>
      <c r="D208" s="13">
        <v>0</v>
      </c>
      <c r="E208" s="13">
        <v>0</v>
      </c>
      <c r="H208" s="21">
        <f t="shared" si="12"/>
        <v>0</v>
      </c>
      <c r="I208" s="21">
        <f t="shared" si="13"/>
        <v>0</v>
      </c>
    </row>
    <row r="209" spans="1:9">
      <c r="A209" t="s">
        <v>98</v>
      </c>
      <c r="F209" s="13">
        <v>0</v>
      </c>
      <c r="G209" s="13">
        <v>0</v>
      </c>
      <c r="H209" s="21">
        <f t="shared" si="12"/>
        <v>0</v>
      </c>
      <c r="I209" s="21">
        <f t="shared" si="13"/>
        <v>0</v>
      </c>
    </row>
    <row r="210" spans="1:9">
      <c r="A210" t="s">
        <v>51</v>
      </c>
      <c r="B210">
        <v>2800</v>
      </c>
      <c r="C210">
        <v>0</v>
      </c>
      <c r="D210" s="13">
        <v>0</v>
      </c>
      <c r="E210" s="13">
        <v>0</v>
      </c>
      <c r="F210" s="13">
        <v>0</v>
      </c>
      <c r="G210" s="13">
        <v>0</v>
      </c>
      <c r="H210" s="21">
        <f t="shared" si="12"/>
        <v>933.33333333333337</v>
      </c>
      <c r="I210" s="21">
        <f t="shared" si="13"/>
        <v>0</v>
      </c>
    </row>
    <row r="211" spans="1:9">
      <c r="A211" t="s">
        <v>52</v>
      </c>
      <c r="B211">
        <v>21582</v>
      </c>
      <c r="C211">
        <v>0</v>
      </c>
      <c r="D211" s="13">
        <v>32640</v>
      </c>
      <c r="E211" s="13">
        <v>0</v>
      </c>
      <c r="F211" s="13">
        <v>22020</v>
      </c>
      <c r="G211" s="13">
        <v>0</v>
      </c>
      <c r="H211" s="21">
        <f t="shared" si="12"/>
        <v>25414</v>
      </c>
      <c r="I211" s="21">
        <f t="shared" si="13"/>
        <v>0</v>
      </c>
    </row>
    <row r="212" spans="1:9">
      <c r="A212" t="s">
        <v>53</v>
      </c>
      <c r="B212">
        <v>7200</v>
      </c>
      <c r="C212">
        <v>0</v>
      </c>
      <c r="D212" s="13">
        <v>0</v>
      </c>
      <c r="E212" s="13">
        <v>0</v>
      </c>
      <c r="F212" s="13">
        <v>14916</v>
      </c>
      <c r="G212" s="13">
        <v>0</v>
      </c>
      <c r="H212" s="21">
        <f t="shared" si="12"/>
        <v>7372</v>
      </c>
      <c r="I212" s="21">
        <f t="shared" si="13"/>
        <v>0</v>
      </c>
    </row>
    <row r="213" spans="1:9">
      <c r="A213" t="s">
        <v>100</v>
      </c>
      <c r="B213" t="s">
        <v>21</v>
      </c>
      <c r="C213" t="s">
        <v>21</v>
      </c>
      <c r="D213" s="13">
        <v>0</v>
      </c>
      <c r="E213" s="13">
        <v>0</v>
      </c>
      <c r="F213" s="13">
        <v>0</v>
      </c>
      <c r="G213" s="13">
        <v>0</v>
      </c>
      <c r="H213" s="21">
        <f t="shared" si="12"/>
        <v>0</v>
      </c>
      <c r="I213" s="21">
        <f t="shared" si="13"/>
        <v>0</v>
      </c>
    </row>
    <row r="214" spans="1:9">
      <c r="A214" s="13" t="s">
        <v>89</v>
      </c>
      <c r="B214" t="s">
        <v>21</v>
      </c>
      <c r="C214" t="s">
        <v>21</v>
      </c>
      <c r="D214" s="13">
        <v>2301</v>
      </c>
      <c r="E214" s="13">
        <v>0</v>
      </c>
      <c r="F214" s="13" t="s">
        <v>21</v>
      </c>
      <c r="G214" s="13" t="s">
        <v>21</v>
      </c>
      <c r="H214" s="21">
        <f t="shared" si="12"/>
        <v>767</v>
      </c>
      <c r="I214" s="21">
        <f t="shared" si="13"/>
        <v>0</v>
      </c>
    </row>
    <row r="215" spans="1:9">
      <c r="A215" t="s">
        <v>54</v>
      </c>
      <c r="B215" t="s">
        <v>21</v>
      </c>
      <c r="C215" t="s">
        <v>21</v>
      </c>
      <c r="D215" s="13">
        <v>850</v>
      </c>
      <c r="E215" s="13">
        <v>0</v>
      </c>
      <c r="F215" s="13">
        <v>0</v>
      </c>
      <c r="G215" s="13">
        <v>0</v>
      </c>
      <c r="H215" s="21">
        <f t="shared" si="12"/>
        <v>283.33333333333331</v>
      </c>
      <c r="I215" s="21">
        <f t="shared" si="13"/>
        <v>0</v>
      </c>
    </row>
    <row r="216" spans="1:9">
      <c r="A216" t="s">
        <v>21</v>
      </c>
      <c r="B216" t="s">
        <v>21</v>
      </c>
      <c r="C216" t="s">
        <v>21</v>
      </c>
      <c r="D216" s="13" t="s">
        <v>21</v>
      </c>
      <c r="E216" s="13" t="s">
        <v>21</v>
      </c>
      <c r="F216" s="13" t="s">
        <v>21</v>
      </c>
      <c r="G216" s="13" t="s">
        <v>21</v>
      </c>
      <c r="H216" s="21">
        <f t="shared" si="12"/>
        <v>0</v>
      </c>
      <c r="I216" s="21">
        <f t="shared" si="13"/>
        <v>0</v>
      </c>
    </row>
    <row r="217" spans="1:9">
      <c r="A217" t="s">
        <v>21</v>
      </c>
      <c r="B217" t="s">
        <v>21</v>
      </c>
      <c r="C217" t="s">
        <v>21</v>
      </c>
      <c r="D217" s="13" t="s">
        <v>21</v>
      </c>
      <c r="E217" s="13" t="s">
        <v>21</v>
      </c>
      <c r="F217" s="13" t="s">
        <v>21</v>
      </c>
      <c r="G217" s="13" t="s">
        <v>21</v>
      </c>
      <c r="H217" s="21">
        <f t="shared" si="12"/>
        <v>0</v>
      </c>
      <c r="I217" s="21">
        <f t="shared" si="13"/>
        <v>0</v>
      </c>
    </row>
    <row r="218" spans="1:9">
      <c r="A218" t="s">
        <v>21</v>
      </c>
      <c r="B218" t="s">
        <v>21</v>
      </c>
      <c r="C218" t="s">
        <v>21</v>
      </c>
      <c r="D218" s="13" t="s">
        <v>21</v>
      </c>
      <c r="E218" s="13" t="s">
        <v>21</v>
      </c>
      <c r="F218" s="13" t="s">
        <v>21</v>
      </c>
      <c r="G218" s="13" t="s">
        <v>21</v>
      </c>
      <c r="H218" s="21">
        <f t="shared" si="12"/>
        <v>0</v>
      </c>
      <c r="I218" s="21">
        <f t="shared" si="13"/>
        <v>0</v>
      </c>
    </row>
    <row r="219" spans="1:9">
      <c r="A219" t="s">
        <v>27</v>
      </c>
      <c r="B219">
        <v>42722</v>
      </c>
      <c r="C219">
        <v>90</v>
      </c>
      <c r="D219" s="13">
        <v>42541</v>
      </c>
      <c r="E219" s="13">
        <v>-1383</v>
      </c>
      <c r="F219" s="13">
        <v>53306</v>
      </c>
      <c r="G219" s="13">
        <v>-2660</v>
      </c>
      <c r="H219" s="20">
        <f>SUM(H191:H218)</f>
        <v>46189.666666666672</v>
      </c>
      <c r="I219" s="20">
        <f>SUM(I191:I218)</f>
        <v>-1317.6666666666667</v>
      </c>
    </row>
    <row r="228" spans="1:9">
      <c r="H228" s="18" t="s">
        <v>31</v>
      </c>
      <c r="I228" s="18"/>
    </row>
    <row r="229" spans="1:9">
      <c r="B229" s="6">
        <v>59105</v>
      </c>
      <c r="C229" s="6"/>
      <c r="D229" s="6">
        <v>59305</v>
      </c>
      <c r="E229" s="6"/>
      <c r="F229" s="6">
        <v>59208</v>
      </c>
      <c r="G229" s="6"/>
      <c r="H229" s="19" t="s">
        <v>29</v>
      </c>
      <c r="I229" s="19" t="s">
        <v>29</v>
      </c>
    </row>
    <row r="230" spans="1:9">
      <c r="A230" t="s">
        <v>45</v>
      </c>
      <c r="B230" t="s">
        <v>29</v>
      </c>
      <c r="C230" t="s">
        <v>29</v>
      </c>
      <c r="D230" s="13" t="s">
        <v>29</v>
      </c>
      <c r="E230" s="13" t="s">
        <v>29</v>
      </c>
      <c r="F230" t="s">
        <v>29</v>
      </c>
      <c r="G230" t="s">
        <v>29</v>
      </c>
      <c r="H230" s="20" t="s">
        <v>33</v>
      </c>
      <c r="I230" s="20" t="s">
        <v>34</v>
      </c>
    </row>
    <row r="231" spans="1:9">
      <c r="A231" t="s">
        <v>47</v>
      </c>
      <c r="B231">
        <v>12000</v>
      </c>
      <c r="C231">
        <v>0</v>
      </c>
      <c r="D231" s="13">
        <v>8000</v>
      </c>
      <c r="E231" s="13">
        <v>-4000</v>
      </c>
      <c r="F231">
        <v>16000</v>
      </c>
      <c r="G231">
        <v>0</v>
      </c>
      <c r="H231" s="21">
        <f t="shared" ref="H231" si="14">AVERAGE(SUM(B231),SUM(D231),SUM(F231))</f>
        <v>12000</v>
      </c>
      <c r="I231" s="21">
        <f t="shared" ref="I231" si="15">AVERAGE(SUM(C231),SUM(E231),SUM(G231))</f>
        <v>-1333.3333333333333</v>
      </c>
    </row>
    <row r="232" spans="1:9">
      <c r="A232" t="s">
        <v>48</v>
      </c>
      <c r="B232">
        <v>900</v>
      </c>
      <c r="C232">
        <v>600</v>
      </c>
      <c r="D232" s="13">
        <v>600</v>
      </c>
      <c r="E232" s="13">
        <v>600</v>
      </c>
      <c r="F232">
        <v>6000</v>
      </c>
      <c r="G232">
        <v>4000</v>
      </c>
      <c r="H232" s="21">
        <f t="shared" ref="H232:H258" si="16">AVERAGE(SUM(B232),SUM(D232),SUM(F232))</f>
        <v>2500</v>
      </c>
      <c r="I232" s="21">
        <f t="shared" ref="I232:I258" si="17">AVERAGE(SUM(C232),SUM(E232),SUM(G232))</f>
        <v>1733.3333333333333</v>
      </c>
    </row>
    <row r="233" spans="1:9">
      <c r="A233" t="s">
        <v>75</v>
      </c>
      <c r="F233">
        <v>1600</v>
      </c>
      <c r="G233">
        <v>0</v>
      </c>
      <c r="H233" s="21">
        <f t="shared" si="16"/>
        <v>533.33333333333337</v>
      </c>
      <c r="I233" s="21">
        <f t="shared" si="17"/>
        <v>0</v>
      </c>
    </row>
    <row r="234" spans="1:9">
      <c r="A234" t="s">
        <v>80</v>
      </c>
      <c r="D234" s="13">
        <v>100</v>
      </c>
      <c r="E234" s="13">
        <v>0</v>
      </c>
      <c r="F234">
        <v>1300</v>
      </c>
      <c r="G234">
        <v>0</v>
      </c>
      <c r="H234" s="21">
        <f t="shared" si="16"/>
        <v>466.66666666666669</v>
      </c>
      <c r="I234" s="21">
        <f t="shared" si="17"/>
        <v>0</v>
      </c>
    </row>
    <row r="235" spans="1:9">
      <c r="A235" t="s">
        <v>3</v>
      </c>
      <c r="D235" s="13">
        <v>350</v>
      </c>
      <c r="E235" s="13">
        <v>-350</v>
      </c>
      <c r="F235">
        <v>2400</v>
      </c>
      <c r="G235">
        <v>-2400</v>
      </c>
      <c r="H235" s="21">
        <f t="shared" si="16"/>
        <v>916.66666666666663</v>
      </c>
      <c r="I235" s="21">
        <f t="shared" si="17"/>
        <v>-916.66666666666663</v>
      </c>
    </row>
    <row r="236" spans="1:9">
      <c r="A236" t="s">
        <v>4</v>
      </c>
      <c r="B236">
        <v>0</v>
      </c>
      <c r="C236">
        <v>0</v>
      </c>
      <c r="D236" s="13">
        <v>200</v>
      </c>
      <c r="E236" s="13">
        <v>260</v>
      </c>
      <c r="F236">
        <v>17250</v>
      </c>
      <c r="G236">
        <v>0</v>
      </c>
      <c r="H236" s="21">
        <f t="shared" si="16"/>
        <v>5816.666666666667</v>
      </c>
      <c r="I236" s="21">
        <f t="shared" si="17"/>
        <v>86.666666666666671</v>
      </c>
    </row>
    <row r="237" spans="1:9">
      <c r="A237" t="s">
        <v>99</v>
      </c>
      <c r="D237" s="13">
        <v>0</v>
      </c>
      <c r="E237" s="13">
        <v>0</v>
      </c>
      <c r="F237">
        <v>2500</v>
      </c>
      <c r="G237">
        <v>-2500</v>
      </c>
      <c r="H237" s="21">
        <f t="shared" si="16"/>
        <v>833.33333333333337</v>
      </c>
      <c r="I237" s="21">
        <f t="shared" si="17"/>
        <v>-833.33333333333337</v>
      </c>
    </row>
    <row r="238" spans="1:9">
      <c r="A238" s="13" t="s">
        <v>16</v>
      </c>
      <c r="D238" s="13">
        <v>280</v>
      </c>
      <c r="E238" s="13">
        <v>-280</v>
      </c>
      <c r="H238" s="21">
        <f t="shared" si="16"/>
        <v>93.333333333333329</v>
      </c>
      <c r="I238" s="21">
        <f t="shared" si="17"/>
        <v>-93.333333333333329</v>
      </c>
    </row>
    <row r="239" spans="1:9">
      <c r="A239" s="13" t="s">
        <v>17</v>
      </c>
      <c r="D239" s="13">
        <v>0</v>
      </c>
      <c r="E239" s="13">
        <v>0</v>
      </c>
      <c r="H239" s="21">
        <f t="shared" si="16"/>
        <v>0</v>
      </c>
      <c r="I239" s="21">
        <f t="shared" si="17"/>
        <v>0</v>
      </c>
    </row>
    <row r="240" spans="1:9">
      <c r="A240" s="13" t="s">
        <v>18</v>
      </c>
      <c r="B240">
        <v>25</v>
      </c>
      <c r="C240">
        <v>-25</v>
      </c>
      <c r="D240" s="13">
        <v>60</v>
      </c>
      <c r="E240" s="13">
        <v>-60</v>
      </c>
      <c r="H240" s="21">
        <f t="shared" si="16"/>
        <v>28.333333333333332</v>
      </c>
      <c r="I240" s="21">
        <f t="shared" si="17"/>
        <v>-28.333333333333332</v>
      </c>
    </row>
    <row r="241" spans="1:9">
      <c r="A241" t="s">
        <v>120</v>
      </c>
      <c r="B241">
        <v>0</v>
      </c>
      <c r="C241">
        <v>0</v>
      </c>
      <c r="H241" s="21">
        <f t="shared" si="16"/>
        <v>0</v>
      </c>
      <c r="I241" s="21">
        <f t="shared" si="17"/>
        <v>0</v>
      </c>
    </row>
    <row r="242" spans="1:9">
      <c r="A242" s="13" t="s">
        <v>85</v>
      </c>
      <c r="B242">
        <v>25</v>
      </c>
      <c r="C242">
        <v>-25</v>
      </c>
      <c r="D242" s="13">
        <v>0</v>
      </c>
      <c r="E242" s="13">
        <v>0</v>
      </c>
      <c r="H242" s="21">
        <f t="shared" si="16"/>
        <v>8.3333333333333339</v>
      </c>
      <c r="I242" s="21">
        <f t="shared" si="17"/>
        <v>-8.3333333333333339</v>
      </c>
    </row>
    <row r="243" spans="1:9">
      <c r="A243" t="s">
        <v>11</v>
      </c>
      <c r="B243">
        <v>80</v>
      </c>
      <c r="C243">
        <v>-80</v>
      </c>
      <c r="D243" s="13">
        <v>0</v>
      </c>
      <c r="E243" s="13">
        <v>0</v>
      </c>
      <c r="F243">
        <v>0</v>
      </c>
      <c r="G243">
        <v>0</v>
      </c>
      <c r="H243" s="21">
        <f t="shared" si="16"/>
        <v>26.666666666666668</v>
      </c>
      <c r="I243" s="21">
        <f t="shared" si="17"/>
        <v>-26.666666666666668</v>
      </c>
    </row>
    <row r="244" spans="1:9">
      <c r="A244" s="13" t="s">
        <v>108</v>
      </c>
      <c r="F244">
        <v>0</v>
      </c>
      <c r="G244">
        <v>0</v>
      </c>
      <c r="H244" s="21">
        <f t="shared" si="16"/>
        <v>0</v>
      </c>
      <c r="I244" s="21">
        <f t="shared" si="17"/>
        <v>0</v>
      </c>
    </row>
    <row r="245" spans="1:9">
      <c r="A245" t="s">
        <v>49</v>
      </c>
      <c r="B245">
        <v>0</v>
      </c>
      <c r="C245">
        <v>0</v>
      </c>
      <c r="D245" s="13">
        <v>0</v>
      </c>
      <c r="E245" s="13">
        <v>0</v>
      </c>
      <c r="F245">
        <v>0</v>
      </c>
      <c r="G245">
        <v>0</v>
      </c>
      <c r="H245" s="21">
        <f t="shared" si="16"/>
        <v>0</v>
      </c>
      <c r="I245" s="21">
        <f t="shared" si="17"/>
        <v>0</v>
      </c>
    </row>
    <row r="246" spans="1:9">
      <c r="A246" t="s">
        <v>81</v>
      </c>
      <c r="D246" s="13">
        <v>108000</v>
      </c>
      <c r="E246" s="13">
        <v>0</v>
      </c>
      <c r="H246" s="21">
        <f t="shared" si="16"/>
        <v>36000</v>
      </c>
      <c r="I246" s="21">
        <f t="shared" si="17"/>
        <v>0</v>
      </c>
    </row>
    <row r="247" spans="1:9">
      <c r="A247" t="s">
        <v>82</v>
      </c>
      <c r="F247">
        <v>19200</v>
      </c>
      <c r="G247">
        <v>0</v>
      </c>
      <c r="H247" s="21">
        <f t="shared" si="16"/>
        <v>6400</v>
      </c>
      <c r="I247" s="21">
        <f t="shared" si="17"/>
        <v>0</v>
      </c>
    </row>
    <row r="248" spans="1:9">
      <c r="A248" s="13" t="s">
        <v>50</v>
      </c>
      <c r="B248">
        <v>44160</v>
      </c>
      <c r="C248">
        <v>0</v>
      </c>
      <c r="D248" s="13">
        <v>0</v>
      </c>
      <c r="E248" s="13">
        <v>0</v>
      </c>
      <c r="F248">
        <v>0</v>
      </c>
      <c r="G248">
        <v>0</v>
      </c>
      <c r="H248" s="21">
        <f t="shared" si="16"/>
        <v>14720</v>
      </c>
      <c r="I248" s="21">
        <f t="shared" si="17"/>
        <v>0</v>
      </c>
    </row>
    <row r="249" spans="1:9">
      <c r="A249" t="s">
        <v>98</v>
      </c>
      <c r="D249" s="13">
        <v>8400</v>
      </c>
      <c r="E249" s="13">
        <v>0</v>
      </c>
      <c r="F249">
        <v>7620</v>
      </c>
      <c r="G249">
        <v>0</v>
      </c>
      <c r="H249" s="21">
        <f t="shared" si="16"/>
        <v>5340</v>
      </c>
      <c r="I249" s="21">
        <f t="shared" si="17"/>
        <v>0</v>
      </c>
    </row>
    <row r="250" spans="1:9">
      <c r="A250" t="s">
        <v>51</v>
      </c>
      <c r="B250">
        <v>0</v>
      </c>
      <c r="C250">
        <v>0</v>
      </c>
      <c r="D250" s="13">
        <v>0</v>
      </c>
      <c r="E250" s="13">
        <v>0</v>
      </c>
      <c r="F250">
        <v>0</v>
      </c>
      <c r="G250">
        <v>0</v>
      </c>
      <c r="H250" s="21">
        <f t="shared" si="16"/>
        <v>0</v>
      </c>
      <c r="I250" s="21">
        <f t="shared" si="17"/>
        <v>0</v>
      </c>
    </row>
    <row r="251" spans="1:9">
      <c r="A251" t="s">
        <v>52</v>
      </c>
      <c r="B251">
        <v>19932</v>
      </c>
      <c r="C251">
        <v>0</v>
      </c>
      <c r="D251" s="13">
        <v>0</v>
      </c>
      <c r="E251" s="13">
        <v>0</v>
      </c>
      <c r="F251">
        <v>0</v>
      </c>
      <c r="G251">
        <v>0</v>
      </c>
      <c r="H251" s="21">
        <f t="shared" si="16"/>
        <v>6644</v>
      </c>
      <c r="I251" s="21">
        <f t="shared" si="17"/>
        <v>0</v>
      </c>
    </row>
    <row r="252" spans="1:9">
      <c r="A252" t="s">
        <v>53</v>
      </c>
      <c r="B252">
        <v>0</v>
      </c>
      <c r="C252">
        <v>0</v>
      </c>
      <c r="D252" s="13">
        <v>2500</v>
      </c>
      <c r="E252" s="13">
        <v>0</v>
      </c>
      <c r="F252" t="s">
        <v>21</v>
      </c>
      <c r="G252" t="s">
        <v>21</v>
      </c>
      <c r="H252" s="21">
        <f t="shared" si="16"/>
        <v>833.33333333333337</v>
      </c>
      <c r="I252" s="21">
        <f t="shared" si="17"/>
        <v>0</v>
      </c>
    </row>
    <row r="253" spans="1:9">
      <c r="A253" t="s">
        <v>100</v>
      </c>
      <c r="B253" t="s">
        <v>21</v>
      </c>
      <c r="C253" t="s">
        <v>21</v>
      </c>
      <c r="D253" s="13">
        <v>1350</v>
      </c>
      <c r="E253" s="13">
        <v>0</v>
      </c>
      <c r="F253">
        <v>12000</v>
      </c>
      <c r="G253">
        <v>0</v>
      </c>
      <c r="H253" s="21">
        <f t="shared" si="16"/>
        <v>4450</v>
      </c>
      <c r="I253" s="21">
        <f t="shared" si="17"/>
        <v>0</v>
      </c>
    </row>
    <row r="254" spans="1:9">
      <c r="A254" s="13" t="s">
        <v>89</v>
      </c>
      <c r="B254" t="s">
        <v>21</v>
      </c>
      <c r="C254" t="s">
        <v>21</v>
      </c>
      <c r="D254" s="13" t="s">
        <v>21</v>
      </c>
      <c r="E254" s="13" t="s">
        <v>21</v>
      </c>
      <c r="F254" t="s">
        <v>21</v>
      </c>
      <c r="G254" t="s">
        <v>21</v>
      </c>
      <c r="H254" s="21">
        <f t="shared" si="16"/>
        <v>0</v>
      </c>
      <c r="I254" s="21">
        <f t="shared" si="17"/>
        <v>0</v>
      </c>
    </row>
    <row r="255" spans="1:9">
      <c r="A255" t="s">
        <v>54</v>
      </c>
      <c r="B255" t="s">
        <v>21</v>
      </c>
      <c r="C255" t="s">
        <v>21</v>
      </c>
      <c r="D255" s="13" t="s">
        <v>21</v>
      </c>
      <c r="E255" s="13" t="s">
        <v>21</v>
      </c>
      <c r="F255" t="s">
        <v>21</v>
      </c>
      <c r="G255" t="s">
        <v>21</v>
      </c>
      <c r="H255" s="21">
        <f t="shared" si="16"/>
        <v>0</v>
      </c>
      <c r="I255" s="21">
        <f t="shared" si="17"/>
        <v>0</v>
      </c>
    </row>
    <row r="256" spans="1:9">
      <c r="A256" t="s">
        <v>21</v>
      </c>
      <c r="B256" t="s">
        <v>21</v>
      </c>
      <c r="C256" t="s">
        <v>21</v>
      </c>
      <c r="D256" s="13" t="s">
        <v>21</v>
      </c>
      <c r="E256" s="13" t="s">
        <v>21</v>
      </c>
      <c r="F256" t="s">
        <v>21</v>
      </c>
      <c r="G256" t="s">
        <v>21</v>
      </c>
      <c r="H256" s="21">
        <f t="shared" si="16"/>
        <v>0</v>
      </c>
      <c r="I256" s="21">
        <f t="shared" si="17"/>
        <v>0</v>
      </c>
    </row>
    <row r="257" spans="1:9">
      <c r="A257" t="s">
        <v>21</v>
      </c>
      <c r="B257" t="s">
        <v>21</v>
      </c>
      <c r="C257" t="s">
        <v>21</v>
      </c>
      <c r="D257" s="13" t="s">
        <v>21</v>
      </c>
      <c r="E257" s="13" t="s">
        <v>21</v>
      </c>
      <c r="F257" t="s">
        <v>21</v>
      </c>
      <c r="G257" t="s">
        <v>21</v>
      </c>
      <c r="H257" s="21">
        <f t="shared" si="16"/>
        <v>0</v>
      </c>
      <c r="I257" s="21">
        <f t="shared" si="17"/>
        <v>0</v>
      </c>
    </row>
    <row r="258" spans="1:9">
      <c r="A258" t="s">
        <v>21</v>
      </c>
      <c r="B258" t="s">
        <v>21</v>
      </c>
      <c r="C258" t="s">
        <v>21</v>
      </c>
      <c r="D258" s="13" t="s">
        <v>21</v>
      </c>
      <c r="E258" s="13" t="s">
        <v>21</v>
      </c>
      <c r="F258" t="s">
        <v>21</v>
      </c>
      <c r="G258" t="s">
        <v>21</v>
      </c>
      <c r="H258" s="21">
        <f t="shared" si="16"/>
        <v>0</v>
      </c>
      <c r="I258" s="21">
        <f t="shared" si="17"/>
        <v>0</v>
      </c>
    </row>
    <row r="259" spans="1:9">
      <c r="A259" t="s">
        <v>27</v>
      </c>
      <c r="B259">
        <v>77122</v>
      </c>
      <c r="C259">
        <v>470</v>
      </c>
      <c r="D259" s="13">
        <v>129840</v>
      </c>
      <c r="E259" s="13">
        <v>-3830</v>
      </c>
      <c r="F259">
        <v>85870</v>
      </c>
      <c r="G259">
        <v>-900</v>
      </c>
      <c r="H259" s="20">
        <f>SUM(H231:H258)</f>
        <v>97610.666666666657</v>
      </c>
      <c r="I259" s="20">
        <f>SUM(I231:I258)</f>
        <v>-1419.9999999999998</v>
      </c>
    </row>
    <row r="268" spans="1:9">
      <c r="H268" s="18" t="s">
        <v>31</v>
      </c>
      <c r="I268" s="18"/>
    </row>
    <row r="269" spans="1:9">
      <c r="B269" s="6"/>
      <c r="C269" s="6"/>
      <c r="D269" s="6">
        <v>59305</v>
      </c>
      <c r="E269" s="6"/>
      <c r="F269" s="6">
        <v>59208</v>
      </c>
      <c r="G269" s="6"/>
      <c r="H269" s="19" t="s">
        <v>46</v>
      </c>
      <c r="I269" s="19" t="s">
        <v>46</v>
      </c>
    </row>
    <row r="270" spans="1:9">
      <c r="A270" t="s">
        <v>45</v>
      </c>
      <c r="D270" s="13" t="s">
        <v>46</v>
      </c>
      <c r="E270" s="13" t="s">
        <v>46</v>
      </c>
      <c r="F270" t="s">
        <v>46</v>
      </c>
      <c r="G270" t="s">
        <v>46</v>
      </c>
      <c r="H270" s="20" t="s">
        <v>33</v>
      </c>
      <c r="I270" s="20" t="s">
        <v>34</v>
      </c>
    </row>
    <row r="271" spans="1:9">
      <c r="A271" t="s">
        <v>47</v>
      </c>
      <c r="D271" s="13">
        <v>10000</v>
      </c>
      <c r="E271" s="13">
        <v>2000</v>
      </c>
      <c r="F271">
        <v>22350</v>
      </c>
      <c r="G271">
        <v>0</v>
      </c>
      <c r="H271" s="21">
        <f>AVERAGE(SUM(D271),SUM(F271))</f>
        <v>16175</v>
      </c>
      <c r="I271" s="21">
        <f>AVERAGE(SUM(E271),SUM(G271))</f>
        <v>1000</v>
      </c>
    </row>
    <row r="272" spans="1:9">
      <c r="A272" t="s">
        <v>48</v>
      </c>
      <c r="D272" s="13">
        <v>1800</v>
      </c>
      <c r="E272" s="13">
        <v>600</v>
      </c>
      <c r="F272">
        <v>8000</v>
      </c>
      <c r="G272">
        <v>2500</v>
      </c>
      <c r="H272" s="21">
        <f t="shared" ref="H272:H298" si="18">AVERAGE(SUM(D272),SUM(F272))</f>
        <v>4900</v>
      </c>
      <c r="I272" s="21">
        <f t="shared" ref="I272:I298" si="19">AVERAGE(SUM(E272),SUM(G272))</f>
        <v>1550</v>
      </c>
    </row>
    <row r="273" spans="1:9">
      <c r="A273" t="s">
        <v>75</v>
      </c>
      <c r="F273">
        <v>2400</v>
      </c>
      <c r="G273">
        <v>0</v>
      </c>
      <c r="H273" s="21">
        <f t="shared" si="18"/>
        <v>1200</v>
      </c>
      <c r="I273" s="21">
        <f t="shared" si="19"/>
        <v>0</v>
      </c>
    </row>
    <row r="274" spans="1:9">
      <c r="A274" t="s">
        <v>80</v>
      </c>
      <c r="D274" s="13">
        <v>0</v>
      </c>
      <c r="E274" s="13">
        <v>0</v>
      </c>
      <c r="F274">
        <v>0</v>
      </c>
      <c r="G274">
        <v>0</v>
      </c>
      <c r="H274" s="21">
        <f t="shared" si="18"/>
        <v>0</v>
      </c>
      <c r="I274" s="21">
        <f t="shared" si="19"/>
        <v>0</v>
      </c>
    </row>
    <row r="275" spans="1:9">
      <c r="A275" t="s">
        <v>3</v>
      </c>
      <c r="D275" s="13">
        <v>0</v>
      </c>
      <c r="E275" s="13">
        <v>0</v>
      </c>
      <c r="F275">
        <v>3600</v>
      </c>
      <c r="G275">
        <v>-3600</v>
      </c>
      <c r="H275" s="21">
        <f t="shared" si="18"/>
        <v>1800</v>
      </c>
      <c r="I275" s="21">
        <f t="shared" si="19"/>
        <v>-1800</v>
      </c>
    </row>
    <row r="276" spans="1:9">
      <c r="A276" t="s">
        <v>4</v>
      </c>
      <c r="D276" s="13">
        <v>1260</v>
      </c>
      <c r="E276" s="13">
        <v>0</v>
      </c>
      <c r="F276">
        <v>6000</v>
      </c>
      <c r="G276">
        <v>0</v>
      </c>
      <c r="H276" s="21">
        <f t="shared" si="18"/>
        <v>3630</v>
      </c>
      <c r="I276" s="21">
        <f t="shared" si="19"/>
        <v>0</v>
      </c>
    </row>
    <row r="277" spans="1:9">
      <c r="A277" t="s">
        <v>99</v>
      </c>
      <c r="D277" s="13">
        <v>0</v>
      </c>
      <c r="E277" s="13">
        <v>0</v>
      </c>
      <c r="F277">
        <v>432</v>
      </c>
      <c r="G277">
        <v>-432</v>
      </c>
      <c r="H277" s="21">
        <f t="shared" si="18"/>
        <v>216</v>
      </c>
      <c r="I277" s="21">
        <f t="shared" si="19"/>
        <v>-216</v>
      </c>
    </row>
    <row r="278" spans="1:9">
      <c r="A278" s="13" t="s">
        <v>16</v>
      </c>
      <c r="D278" s="13">
        <v>162</v>
      </c>
      <c r="E278" s="13">
        <v>-162</v>
      </c>
      <c r="H278" s="21">
        <f t="shared" si="18"/>
        <v>81</v>
      </c>
      <c r="I278" s="21">
        <f t="shared" si="19"/>
        <v>-81</v>
      </c>
    </row>
    <row r="279" spans="1:9">
      <c r="A279" s="13" t="s">
        <v>17</v>
      </c>
      <c r="D279" s="13">
        <v>0</v>
      </c>
      <c r="E279" s="13">
        <v>0</v>
      </c>
      <c r="H279" s="21">
        <f t="shared" si="18"/>
        <v>0</v>
      </c>
      <c r="I279" s="21">
        <f t="shared" si="19"/>
        <v>0</v>
      </c>
    </row>
    <row r="280" spans="1:9">
      <c r="A280" s="13" t="s">
        <v>18</v>
      </c>
      <c r="D280" s="13">
        <v>0</v>
      </c>
      <c r="E280" s="13">
        <v>0</v>
      </c>
      <c r="H280" s="21">
        <f t="shared" si="18"/>
        <v>0</v>
      </c>
      <c r="I280" s="21">
        <f t="shared" si="19"/>
        <v>0</v>
      </c>
    </row>
    <row r="281" spans="1:9">
      <c r="A281" t="s">
        <v>7</v>
      </c>
      <c r="H281" s="21">
        <f t="shared" si="18"/>
        <v>0</v>
      </c>
      <c r="I281" s="21">
        <f t="shared" si="19"/>
        <v>0</v>
      </c>
    </row>
    <row r="282" spans="1:9">
      <c r="A282" s="13" t="s">
        <v>19</v>
      </c>
      <c r="D282" s="13">
        <v>0</v>
      </c>
      <c r="E282" s="13">
        <v>0</v>
      </c>
      <c r="H282" s="21">
        <f t="shared" si="18"/>
        <v>0</v>
      </c>
      <c r="I282" s="21">
        <f t="shared" si="19"/>
        <v>0</v>
      </c>
    </row>
    <row r="283" spans="1:9">
      <c r="A283" t="s">
        <v>10</v>
      </c>
      <c r="H283" s="21">
        <f t="shared" si="18"/>
        <v>0</v>
      </c>
      <c r="I283" s="21">
        <f t="shared" si="19"/>
        <v>0</v>
      </c>
    </row>
    <row r="284" spans="1:9">
      <c r="A284" s="13" t="s">
        <v>108</v>
      </c>
      <c r="D284" s="13">
        <v>20000</v>
      </c>
      <c r="E284" s="13">
        <v>0</v>
      </c>
      <c r="H284" s="21">
        <f t="shared" si="18"/>
        <v>10000</v>
      </c>
      <c r="I284" s="21">
        <f t="shared" si="19"/>
        <v>0</v>
      </c>
    </row>
    <row r="285" spans="1:9">
      <c r="A285" t="s">
        <v>49</v>
      </c>
      <c r="D285" s="13">
        <v>0</v>
      </c>
      <c r="E285" s="13">
        <v>0</v>
      </c>
      <c r="F285">
        <v>0</v>
      </c>
      <c r="G285">
        <v>0</v>
      </c>
      <c r="H285" s="21">
        <f t="shared" si="18"/>
        <v>0</v>
      </c>
      <c r="I285" s="21">
        <f t="shared" si="19"/>
        <v>0</v>
      </c>
    </row>
    <row r="286" spans="1:9">
      <c r="A286" t="s">
        <v>81</v>
      </c>
      <c r="F286">
        <v>0</v>
      </c>
      <c r="G286">
        <v>0</v>
      </c>
      <c r="H286" s="21">
        <f t="shared" si="18"/>
        <v>0</v>
      </c>
      <c r="I286" s="21">
        <f t="shared" si="19"/>
        <v>0</v>
      </c>
    </row>
    <row r="287" spans="1:9">
      <c r="A287" t="s">
        <v>82</v>
      </c>
      <c r="D287" s="13">
        <v>0</v>
      </c>
      <c r="E287" s="13">
        <v>0</v>
      </c>
      <c r="F287">
        <v>0</v>
      </c>
      <c r="G287">
        <v>0</v>
      </c>
      <c r="H287" s="21">
        <f t="shared" si="18"/>
        <v>0</v>
      </c>
      <c r="I287" s="21">
        <f t="shared" si="19"/>
        <v>0</v>
      </c>
    </row>
    <row r="288" spans="1:9">
      <c r="A288" s="13" t="s">
        <v>50</v>
      </c>
      <c r="D288" s="13">
        <v>144000</v>
      </c>
      <c r="E288" s="13">
        <v>0</v>
      </c>
      <c r="H288" s="21">
        <f t="shared" si="18"/>
        <v>72000</v>
      </c>
      <c r="I288" s="21">
        <f t="shared" si="19"/>
        <v>0</v>
      </c>
    </row>
    <row r="289" spans="1:9">
      <c r="A289" t="s">
        <v>98</v>
      </c>
      <c r="F289">
        <v>75600</v>
      </c>
      <c r="G289">
        <v>0</v>
      </c>
      <c r="H289" s="21">
        <f t="shared" si="18"/>
        <v>37800</v>
      </c>
      <c r="I289" s="21">
        <f t="shared" si="19"/>
        <v>0</v>
      </c>
    </row>
    <row r="290" spans="1:9">
      <c r="A290" t="s">
        <v>51</v>
      </c>
      <c r="D290" s="13">
        <v>24000</v>
      </c>
      <c r="E290" s="13">
        <v>0</v>
      </c>
      <c r="F290">
        <v>62700</v>
      </c>
      <c r="G290">
        <v>0</v>
      </c>
      <c r="H290" s="21">
        <f t="shared" si="18"/>
        <v>43350</v>
      </c>
      <c r="I290" s="21">
        <f t="shared" si="19"/>
        <v>0</v>
      </c>
    </row>
    <row r="291" spans="1:9">
      <c r="A291" t="s">
        <v>52</v>
      </c>
      <c r="D291" s="13">
        <v>8400</v>
      </c>
      <c r="E291" s="13">
        <v>0</v>
      </c>
      <c r="F291">
        <v>7620</v>
      </c>
      <c r="G291">
        <v>0</v>
      </c>
      <c r="H291" s="21">
        <f t="shared" si="18"/>
        <v>8010</v>
      </c>
      <c r="I291" s="21">
        <f t="shared" si="19"/>
        <v>0</v>
      </c>
    </row>
    <row r="292" spans="1:9">
      <c r="A292" t="s">
        <v>53</v>
      </c>
      <c r="D292" s="13">
        <v>0</v>
      </c>
      <c r="E292" s="13">
        <v>0</v>
      </c>
      <c r="F292">
        <v>0</v>
      </c>
      <c r="G292">
        <v>0</v>
      </c>
      <c r="H292" s="21">
        <f t="shared" si="18"/>
        <v>0</v>
      </c>
      <c r="I292" s="21">
        <f t="shared" si="19"/>
        <v>0</v>
      </c>
    </row>
    <row r="293" spans="1:9">
      <c r="A293" t="s">
        <v>100</v>
      </c>
      <c r="D293" s="13">
        <v>6600</v>
      </c>
      <c r="E293" s="13">
        <v>0</v>
      </c>
      <c r="F293">
        <v>17040</v>
      </c>
      <c r="G293">
        <v>0</v>
      </c>
      <c r="H293" s="21">
        <f t="shared" si="18"/>
        <v>11820</v>
      </c>
      <c r="I293" s="21">
        <f t="shared" si="19"/>
        <v>0</v>
      </c>
    </row>
    <row r="294" spans="1:9">
      <c r="A294" s="13" t="s">
        <v>89</v>
      </c>
      <c r="D294" s="13">
        <v>0</v>
      </c>
      <c r="E294" s="13">
        <v>0</v>
      </c>
      <c r="F294" t="s">
        <v>21</v>
      </c>
      <c r="G294" t="s">
        <v>21</v>
      </c>
      <c r="H294" s="21">
        <f t="shared" si="18"/>
        <v>0</v>
      </c>
      <c r="I294" s="21">
        <f t="shared" si="19"/>
        <v>0</v>
      </c>
    </row>
    <row r="295" spans="1:9">
      <c r="A295" t="s">
        <v>54</v>
      </c>
      <c r="D295" s="13">
        <v>0</v>
      </c>
      <c r="E295" s="13">
        <v>0</v>
      </c>
      <c r="F295">
        <v>9000</v>
      </c>
      <c r="G295">
        <v>0</v>
      </c>
      <c r="H295" s="21">
        <f t="shared" si="18"/>
        <v>4500</v>
      </c>
      <c r="I295" s="21">
        <f t="shared" si="19"/>
        <v>0</v>
      </c>
    </row>
    <row r="296" spans="1:9">
      <c r="A296" t="s">
        <v>21</v>
      </c>
      <c r="D296" s="13" t="s">
        <v>21</v>
      </c>
      <c r="E296" s="13" t="s">
        <v>21</v>
      </c>
      <c r="F296" t="s">
        <v>21</v>
      </c>
      <c r="G296" t="s">
        <v>21</v>
      </c>
      <c r="H296" s="21">
        <f t="shared" si="18"/>
        <v>0</v>
      </c>
      <c r="I296" s="21">
        <f t="shared" si="19"/>
        <v>0</v>
      </c>
    </row>
    <row r="297" spans="1:9">
      <c r="A297" t="s">
        <v>21</v>
      </c>
      <c r="D297" s="13" t="s">
        <v>21</v>
      </c>
      <c r="E297" s="13" t="s">
        <v>21</v>
      </c>
      <c r="F297" t="s">
        <v>21</v>
      </c>
      <c r="G297" t="s">
        <v>21</v>
      </c>
      <c r="H297" s="21">
        <f t="shared" si="18"/>
        <v>0</v>
      </c>
      <c r="I297" s="21">
        <f t="shared" si="19"/>
        <v>0</v>
      </c>
    </row>
    <row r="298" spans="1:9">
      <c r="A298" t="s">
        <v>21</v>
      </c>
      <c r="D298" s="13" t="s">
        <v>21</v>
      </c>
      <c r="E298" s="13" t="s">
        <v>21</v>
      </c>
      <c r="F298" t="s">
        <v>21</v>
      </c>
      <c r="G298" t="s">
        <v>21</v>
      </c>
      <c r="H298" s="21">
        <f t="shared" si="18"/>
        <v>0</v>
      </c>
      <c r="I298" s="21">
        <f t="shared" si="19"/>
        <v>0</v>
      </c>
    </row>
    <row r="299" spans="1:9">
      <c r="A299" t="s">
        <v>27</v>
      </c>
      <c r="D299" s="13">
        <v>216222</v>
      </c>
      <c r="E299" s="13">
        <v>2438</v>
      </c>
      <c r="F299">
        <v>214742</v>
      </c>
      <c r="G299">
        <v>-1532</v>
      </c>
      <c r="H299" s="20">
        <f>SUM(H271:H298)</f>
        <v>215482</v>
      </c>
      <c r="I299" s="20">
        <f>SUM(I271:I298)</f>
        <v>453</v>
      </c>
    </row>
    <row r="309" spans="1:9">
      <c r="B309">
        <v>59105</v>
      </c>
      <c r="C309">
        <v>59305</v>
      </c>
      <c r="D309">
        <v>59208</v>
      </c>
      <c r="E309" s="10" t="s">
        <v>31</v>
      </c>
    </row>
    <row r="310" spans="1:9">
      <c r="A310" t="s">
        <v>55</v>
      </c>
      <c r="B310" t="s">
        <v>13</v>
      </c>
      <c r="C310" s="13" t="s">
        <v>13</v>
      </c>
      <c r="D310" t="s">
        <v>13</v>
      </c>
      <c r="E310" s="10" t="s">
        <v>13</v>
      </c>
      <c r="F310" s="13"/>
      <c r="G310" s="13"/>
      <c r="I310" s="13"/>
    </row>
    <row r="311" spans="1:9">
      <c r="A311" t="s">
        <v>56</v>
      </c>
      <c r="B311">
        <v>15486.543496873714</v>
      </c>
      <c r="C311" s="13">
        <v>15044.654117659915</v>
      </c>
      <c r="D311">
        <v>13068.858465770903</v>
      </c>
      <c r="E311" s="21">
        <f>AVERAGE(SUM(B311),SUM(C311),SUM(D311))</f>
        <v>14533.35202676818</v>
      </c>
      <c r="F311" s="13"/>
      <c r="G311" s="13"/>
      <c r="I311" s="13"/>
    </row>
    <row r="312" spans="1:9">
      <c r="A312" t="s">
        <v>57</v>
      </c>
      <c r="B312">
        <v>15578.666666666668</v>
      </c>
      <c r="C312" s="13">
        <v>13918.666666666668</v>
      </c>
      <c r="D312">
        <v>13631.333333333334</v>
      </c>
      <c r="E312" s="21">
        <f t="shared" ref="E312:E314" si="20">AVERAGE(SUM(B312),SUM(C312),SUM(D312))</f>
        <v>14376.222222222224</v>
      </c>
      <c r="F312" s="13"/>
      <c r="G312" s="13"/>
      <c r="I312" s="13"/>
    </row>
    <row r="313" spans="1:9">
      <c r="A313" t="s">
        <v>58</v>
      </c>
      <c r="B313">
        <v>27744</v>
      </c>
      <c r="C313" s="13">
        <v>27744</v>
      </c>
      <c r="D313">
        <v>24276</v>
      </c>
      <c r="E313" s="21">
        <f t="shared" si="20"/>
        <v>26588</v>
      </c>
      <c r="F313" s="13"/>
      <c r="G313" s="13"/>
      <c r="I313" s="13"/>
    </row>
    <row r="314" spans="1:9">
      <c r="A314" t="s">
        <v>59</v>
      </c>
      <c r="B314">
        <v>1200</v>
      </c>
      <c r="C314" s="13">
        <v>2110</v>
      </c>
      <c r="D314">
        <v>4073</v>
      </c>
      <c r="E314" s="21">
        <f t="shared" si="20"/>
        <v>2461</v>
      </c>
      <c r="F314" s="13"/>
      <c r="G314" s="13"/>
      <c r="I314" s="13"/>
    </row>
    <row r="315" spans="1:9">
      <c r="C315" s="13"/>
      <c r="F315" s="13"/>
      <c r="G315" s="13"/>
      <c r="I315" s="13"/>
    </row>
    <row r="316" spans="1:9">
      <c r="A316" t="s">
        <v>60</v>
      </c>
      <c r="B316" t="s">
        <v>13</v>
      </c>
      <c r="C316" s="13" t="s">
        <v>13</v>
      </c>
      <c r="D316" t="s">
        <v>13</v>
      </c>
      <c r="F316" s="13"/>
      <c r="G316" s="13"/>
      <c r="I316" s="13"/>
    </row>
    <row r="317" spans="1:9">
      <c r="A317" t="s">
        <v>61</v>
      </c>
      <c r="B317" t="s">
        <v>62</v>
      </c>
      <c r="C317" s="13" t="s">
        <v>62</v>
      </c>
      <c r="D317" t="s">
        <v>62</v>
      </c>
      <c r="F317" s="13"/>
      <c r="G317" s="13"/>
      <c r="I317" s="13"/>
    </row>
    <row r="318" spans="1:9">
      <c r="A318" t="s">
        <v>63</v>
      </c>
      <c r="B318">
        <v>0.65272799689315064</v>
      </c>
      <c r="C318" s="13">
        <v>0.68362752198526333</v>
      </c>
      <c r="D318">
        <v>0.64638090248077151</v>
      </c>
      <c r="E318" s="17">
        <f>AVERAGE(SUM(B318),SUM(C318),SUM(D318))</f>
        <v>0.66091214045306179</v>
      </c>
      <c r="F318" s="13"/>
      <c r="G318" s="13"/>
      <c r="I318" s="13"/>
    </row>
    <row r="319" spans="1:9">
      <c r="A319" t="s">
        <v>64</v>
      </c>
      <c r="B319">
        <v>8</v>
      </c>
      <c r="C319" s="13">
        <v>8</v>
      </c>
      <c r="D319">
        <v>7</v>
      </c>
      <c r="E319" s="21">
        <f>ROUND(AVERAGE(SUM(B319),SUM(C319),SUM(D319)),0)</f>
        <v>8</v>
      </c>
      <c r="F319" s="13"/>
      <c r="G319" s="13"/>
      <c r="I319" s="13"/>
    </row>
    <row r="320" spans="1:9">
      <c r="A320" t="s">
        <v>65</v>
      </c>
      <c r="B320">
        <v>4.8428173497811375</v>
      </c>
      <c r="C320" s="13">
        <v>10.354545454545455</v>
      </c>
      <c r="D320">
        <v>6.2365204888569377</v>
      </c>
      <c r="E320" s="17">
        <f>AVERAGE(SUM(B320),SUM(C320),SUM(D320))</f>
        <v>7.1446277643945102</v>
      </c>
      <c r="F320" s="13"/>
      <c r="G320" s="13"/>
      <c r="I320" s="13"/>
    </row>
    <row r="321" spans="1:5">
      <c r="E321" s="10"/>
    </row>
    <row r="322" spans="1:5">
      <c r="E322" s="10"/>
    </row>
    <row r="323" spans="1:5">
      <c r="B323">
        <v>59105</v>
      </c>
      <c r="C323">
        <v>59305</v>
      </c>
      <c r="D323">
        <v>59208</v>
      </c>
      <c r="E323" s="10" t="s">
        <v>31</v>
      </c>
    </row>
    <row r="324" spans="1:5">
      <c r="A324" t="s">
        <v>55</v>
      </c>
      <c r="B324" t="s">
        <v>14</v>
      </c>
      <c r="C324" s="13" t="s">
        <v>14</v>
      </c>
      <c r="D324" t="s">
        <v>14</v>
      </c>
      <c r="E324" s="10" t="s">
        <v>14</v>
      </c>
    </row>
    <row r="325" spans="1:5">
      <c r="A325" t="s">
        <v>56</v>
      </c>
      <c r="B325">
        <v>15486.543496873714</v>
      </c>
      <c r="C325" s="13">
        <v>15044.654117659915</v>
      </c>
      <c r="D325">
        <v>14935.838246595316</v>
      </c>
      <c r="E325" s="21">
        <f>AVERAGE(SUM(B325),SUM(C325),SUM(D325))</f>
        <v>15155.678620376317</v>
      </c>
    </row>
    <row r="326" spans="1:5">
      <c r="A326" t="s">
        <v>57</v>
      </c>
      <c r="B326">
        <v>15578.666666666668</v>
      </c>
      <c r="C326" s="13">
        <v>13918.666666666668</v>
      </c>
      <c r="D326">
        <v>15578.666666666668</v>
      </c>
      <c r="E326" s="21">
        <f t="shared" ref="E326:E328" si="21">AVERAGE(SUM(B326),SUM(C326),SUM(D326))</f>
        <v>15025.333333333334</v>
      </c>
    </row>
    <row r="327" spans="1:5">
      <c r="A327" t="s">
        <v>58</v>
      </c>
      <c r="B327">
        <v>27744</v>
      </c>
      <c r="C327" s="13">
        <v>27744</v>
      </c>
      <c r="D327">
        <v>27744</v>
      </c>
      <c r="E327" s="21">
        <f t="shared" si="21"/>
        <v>27744</v>
      </c>
    </row>
    <row r="328" spans="1:5">
      <c r="A328" t="s">
        <v>59</v>
      </c>
      <c r="B328">
        <v>1650</v>
      </c>
      <c r="C328" s="13">
        <v>3665</v>
      </c>
      <c r="D328">
        <v>4656</v>
      </c>
      <c r="E328" s="21">
        <f t="shared" si="21"/>
        <v>3323.6666666666665</v>
      </c>
    </row>
    <row r="329" spans="1:5">
      <c r="C329" s="13"/>
    </row>
    <row r="330" spans="1:5">
      <c r="A330" t="s">
        <v>60</v>
      </c>
      <c r="B330" t="s">
        <v>14</v>
      </c>
      <c r="C330" s="13" t="s">
        <v>14</v>
      </c>
      <c r="D330" t="s">
        <v>14</v>
      </c>
    </row>
    <row r="331" spans="1:5">
      <c r="A331" t="s">
        <v>61</v>
      </c>
      <c r="B331" t="s">
        <v>62</v>
      </c>
      <c r="C331" s="13" t="s">
        <v>62</v>
      </c>
      <c r="D331" t="s">
        <v>62</v>
      </c>
    </row>
    <row r="332" spans="1:5">
      <c r="A332" t="s">
        <v>63</v>
      </c>
      <c r="B332">
        <v>0.65272799689315064</v>
      </c>
      <c r="C332" s="13">
        <v>0.68362752198526333</v>
      </c>
      <c r="D332">
        <v>0.64638090248077151</v>
      </c>
      <c r="E332" s="17">
        <f>AVERAGE(SUM(B332),SUM(C332),SUM(D332))</f>
        <v>0.66091214045306179</v>
      </c>
    </row>
    <row r="333" spans="1:5">
      <c r="A333" t="s">
        <v>64</v>
      </c>
      <c r="B333">
        <v>8</v>
      </c>
      <c r="C333" s="13">
        <v>8</v>
      </c>
      <c r="D333">
        <v>8</v>
      </c>
      <c r="E333" s="21">
        <f>ROUND(AVERAGE(SUM(B333),SUM(C333),SUM(D333)),0)</f>
        <v>8</v>
      </c>
    </row>
    <row r="334" spans="1:5">
      <c r="A334" t="s">
        <v>65</v>
      </c>
      <c r="B334">
        <v>4.8428173497811375</v>
      </c>
      <c r="C334" s="13">
        <v>10.354545454545455</v>
      </c>
      <c r="D334">
        <v>6.2365204888569377</v>
      </c>
      <c r="E334" s="17">
        <f>AVERAGE(SUM(B334),SUM(C334),SUM(D334))</f>
        <v>7.1446277643945102</v>
      </c>
    </row>
    <row r="335" spans="1:5">
      <c r="E335" s="10"/>
    </row>
    <row r="336" spans="1:5">
      <c r="E336" s="10"/>
    </row>
    <row r="337" spans="1:5">
      <c r="B337">
        <v>50105</v>
      </c>
      <c r="C337">
        <v>59305</v>
      </c>
      <c r="D337">
        <v>59208</v>
      </c>
      <c r="E337" s="10" t="s">
        <v>31</v>
      </c>
    </row>
    <row r="338" spans="1:5">
      <c r="A338" t="s">
        <v>55</v>
      </c>
      <c r="B338" t="s">
        <v>29</v>
      </c>
      <c r="C338" s="13" t="s">
        <v>29</v>
      </c>
      <c r="D338" t="s">
        <v>29</v>
      </c>
      <c r="E338" s="10" t="s">
        <v>29</v>
      </c>
    </row>
    <row r="339" spans="1:5">
      <c r="A339" t="s">
        <v>56</v>
      </c>
      <c r="B339">
        <v>13550.7255597645</v>
      </c>
      <c r="C339" s="13">
        <v>13164.072352952426</v>
      </c>
      <c r="D339" s="4">
        <v>13068.858465770902</v>
      </c>
      <c r="E339" s="21">
        <f>AVERAGE(SUM(B339),SUM(C339),SUM(D339))</f>
        <v>13261.218792829275</v>
      </c>
    </row>
    <row r="340" spans="1:5">
      <c r="A340" t="s">
        <v>57</v>
      </c>
      <c r="B340">
        <v>13631.333333333334</v>
      </c>
      <c r="C340" s="13">
        <v>12178.833333333334</v>
      </c>
      <c r="D340" s="4">
        <v>13631.333333333334</v>
      </c>
      <c r="E340" s="21">
        <f t="shared" ref="E340:E342" si="22">AVERAGE(SUM(B340),SUM(C340),SUM(D340))</f>
        <v>13147.166666666666</v>
      </c>
    </row>
    <row r="341" spans="1:5">
      <c r="A341" t="s">
        <v>58</v>
      </c>
      <c r="B341">
        <v>24276</v>
      </c>
      <c r="C341" s="13">
        <v>24276</v>
      </c>
      <c r="D341" s="4">
        <v>24276</v>
      </c>
      <c r="E341" s="21">
        <f t="shared" si="22"/>
        <v>24276</v>
      </c>
    </row>
    <row r="342" spans="1:5">
      <c r="A342" t="s">
        <v>59</v>
      </c>
      <c r="B342">
        <v>6590</v>
      </c>
      <c r="C342" s="13">
        <v>3042.5</v>
      </c>
      <c r="D342" s="4">
        <v>21400</v>
      </c>
      <c r="E342" s="21">
        <f t="shared" si="22"/>
        <v>10344.166666666666</v>
      </c>
    </row>
    <row r="343" spans="1:5">
      <c r="C343" s="13"/>
      <c r="D343" s="4"/>
    </row>
    <row r="344" spans="1:5">
      <c r="A344" t="s">
        <v>60</v>
      </c>
      <c r="B344" t="s">
        <v>29</v>
      </c>
      <c r="C344" s="13" t="s">
        <v>29</v>
      </c>
      <c r="D344" s="4" t="s">
        <v>29</v>
      </c>
    </row>
    <row r="345" spans="1:5">
      <c r="A345" t="s">
        <v>61</v>
      </c>
      <c r="B345" t="s">
        <v>62</v>
      </c>
      <c r="C345" s="13" t="s">
        <v>62</v>
      </c>
      <c r="D345" s="4" t="s">
        <v>62</v>
      </c>
    </row>
    <row r="346" spans="1:5">
      <c r="A346" t="s">
        <v>63</v>
      </c>
      <c r="B346" s="2">
        <v>0.65272799689315064</v>
      </c>
      <c r="C346" s="13">
        <v>0.68362752198526333</v>
      </c>
      <c r="D346" s="2">
        <v>0.64638090248077151</v>
      </c>
      <c r="E346" s="17">
        <f>AVERAGE(SUM(B346),SUM(C346),SUM(D346))</f>
        <v>0.66091214045306179</v>
      </c>
    </row>
    <row r="347" spans="1:5">
      <c r="A347" t="s">
        <v>64</v>
      </c>
      <c r="B347">
        <v>7</v>
      </c>
      <c r="C347" s="13">
        <v>7</v>
      </c>
      <c r="D347" s="4">
        <v>7</v>
      </c>
      <c r="E347" s="21">
        <f>ROUND(AVERAGE(SUM(B347),SUM(C347),SUM(D347)),0)</f>
        <v>7</v>
      </c>
    </row>
    <row r="348" spans="1:5">
      <c r="A348" t="s">
        <v>65</v>
      </c>
      <c r="B348" s="2">
        <v>4.8428173497811375</v>
      </c>
      <c r="C348" s="13">
        <v>10.354545454545455</v>
      </c>
      <c r="D348" s="2">
        <v>6.2365204888569377</v>
      </c>
      <c r="E348" s="17">
        <f>AVERAGE(SUM(B348),SUM(C348),SUM(D348))</f>
        <v>7.1446277643945102</v>
      </c>
    </row>
    <row r="349" spans="1:5">
      <c r="E349" s="10"/>
    </row>
    <row r="350" spans="1:5">
      <c r="E350" s="10"/>
    </row>
    <row r="351" spans="1:5">
      <c r="B351">
        <v>59105</v>
      </c>
      <c r="C351">
        <v>59305</v>
      </c>
      <c r="D351">
        <v>59208</v>
      </c>
      <c r="E351" s="10" t="s">
        <v>31</v>
      </c>
    </row>
    <row r="352" spans="1:5">
      <c r="A352" t="s">
        <v>55</v>
      </c>
      <c r="C352" s="13" t="s">
        <v>46</v>
      </c>
      <c r="D352" t="s">
        <v>46</v>
      </c>
      <c r="E352" s="10" t="s">
        <v>46</v>
      </c>
    </row>
    <row r="353" spans="1:5">
      <c r="A353" t="s">
        <v>56</v>
      </c>
      <c r="C353" s="13">
        <v>9402.9088235374475</v>
      </c>
      <c r="D353">
        <v>14935.838246595322</v>
      </c>
      <c r="E353" s="21">
        <f>AVERAGE(SUM(C353),SUM(D353))</f>
        <v>12169.373535066385</v>
      </c>
    </row>
    <row r="354" spans="1:5">
      <c r="A354" t="s">
        <v>57</v>
      </c>
      <c r="C354" s="13">
        <v>8699.1666666666679</v>
      </c>
      <c r="D354">
        <v>15578.666666666668</v>
      </c>
      <c r="E354" s="21">
        <f t="shared" ref="E354:E356" si="23">AVERAGE(SUM(C354),SUM(D354))</f>
        <v>12138.916666666668</v>
      </c>
    </row>
    <row r="355" spans="1:5">
      <c r="A355" t="s">
        <v>58</v>
      </c>
      <c r="C355" s="13">
        <v>17340</v>
      </c>
      <c r="D355">
        <v>27744</v>
      </c>
      <c r="E355" s="21">
        <f t="shared" si="23"/>
        <v>22542</v>
      </c>
    </row>
    <row r="356" spans="1:5">
      <c r="A356" t="s">
        <v>59</v>
      </c>
      <c r="C356" s="13">
        <v>21837.5</v>
      </c>
      <c r="D356">
        <v>11200</v>
      </c>
      <c r="E356" s="21">
        <f t="shared" si="23"/>
        <v>16518.75</v>
      </c>
    </row>
    <row r="357" spans="1:5">
      <c r="C357" s="13"/>
    </row>
    <row r="358" spans="1:5">
      <c r="A358" t="s">
        <v>60</v>
      </c>
      <c r="C358" s="13" t="s">
        <v>46</v>
      </c>
      <c r="D358" t="s">
        <v>46</v>
      </c>
    </row>
    <row r="359" spans="1:5">
      <c r="A359" t="s">
        <v>61</v>
      </c>
      <c r="C359" s="13" t="s">
        <v>62</v>
      </c>
      <c r="D359" t="s">
        <v>62</v>
      </c>
    </row>
    <row r="360" spans="1:5">
      <c r="A360" t="s">
        <v>63</v>
      </c>
      <c r="C360" s="13">
        <v>0.68362752198526333</v>
      </c>
      <c r="D360">
        <v>0.64638090248077151</v>
      </c>
      <c r="E360" s="17">
        <f>AVERAGE(SUM(C360),SUM(D360))</f>
        <v>0.66500421223301742</v>
      </c>
    </row>
    <row r="361" spans="1:5">
      <c r="A361" t="s">
        <v>64</v>
      </c>
      <c r="C361" s="13">
        <v>5</v>
      </c>
      <c r="D361">
        <v>8</v>
      </c>
      <c r="E361" s="21">
        <f>ROUND(AVERAGE(SUM(C361),SUM(D361)),0)</f>
        <v>7</v>
      </c>
    </row>
    <row r="362" spans="1:5">
      <c r="A362" t="s">
        <v>65</v>
      </c>
      <c r="C362" s="13">
        <v>10.354545454545455</v>
      </c>
      <c r="D362">
        <v>6.2365204888569377</v>
      </c>
      <c r="E362" s="17">
        <f>AVERAGE(SUM(C362),SUM(D362))</f>
        <v>8.2955329717011956</v>
      </c>
    </row>
    <row r="365" spans="1:5">
      <c r="A365" t="s">
        <v>130</v>
      </c>
    </row>
    <row r="366" spans="1:5">
      <c r="A366" t="s">
        <v>13</v>
      </c>
      <c r="B366" s="1"/>
      <c r="C366" s="1">
        <v>0.28999999999999998</v>
      </c>
      <c r="D366" s="1">
        <v>0.5</v>
      </c>
      <c r="E366" s="11">
        <f>AVERAGE(SUM(C366),SUM(D366))</f>
        <v>0.39500000000000002</v>
      </c>
    </row>
    <row r="367" spans="1:5">
      <c r="A367" t="s">
        <v>14</v>
      </c>
      <c r="B367" s="1"/>
      <c r="C367" s="1">
        <v>0.42</v>
      </c>
      <c r="D367" s="1">
        <v>0.25</v>
      </c>
      <c r="E367" s="11">
        <f t="shared" ref="E367:E369" si="24">AVERAGE(SUM(C367),SUM(D367))</f>
        <v>0.33499999999999996</v>
      </c>
    </row>
    <row r="368" spans="1:5">
      <c r="A368" t="s">
        <v>29</v>
      </c>
      <c r="B368" s="1"/>
      <c r="C368" s="1">
        <v>0.18</v>
      </c>
      <c r="D368" s="1">
        <v>0.15</v>
      </c>
      <c r="E368" s="11">
        <f t="shared" si="24"/>
        <v>0.16499999999999998</v>
      </c>
    </row>
    <row r="369" spans="1:5">
      <c r="A369" t="s">
        <v>46</v>
      </c>
      <c r="B369" s="1"/>
      <c r="C369" s="1">
        <v>0.11</v>
      </c>
      <c r="D369" s="1">
        <v>0.1</v>
      </c>
      <c r="E369" s="11">
        <f t="shared" si="24"/>
        <v>0.10500000000000001</v>
      </c>
    </row>
    <row r="370" spans="1:5">
      <c r="E370" s="12">
        <f>SUM(E366:E369)</f>
        <v>1</v>
      </c>
    </row>
  </sheetData>
  <mergeCells count="32">
    <mergeCell ref="D269:E269"/>
    <mergeCell ref="B149:C149"/>
    <mergeCell ref="B189:C189"/>
    <mergeCell ref="B229:C229"/>
    <mergeCell ref="B269:C269"/>
    <mergeCell ref="H268:I268"/>
    <mergeCell ref="D149:E149"/>
    <mergeCell ref="D189:E189"/>
    <mergeCell ref="D229:E229"/>
    <mergeCell ref="F38:G38"/>
    <mergeCell ref="F73:G73"/>
    <mergeCell ref="F108:G108"/>
    <mergeCell ref="B108:C108"/>
    <mergeCell ref="D108:E108"/>
    <mergeCell ref="B73:C73"/>
    <mergeCell ref="D73:E73"/>
    <mergeCell ref="B38:C38"/>
    <mergeCell ref="B1:C1"/>
    <mergeCell ref="D1:E1"/>
    <mergeCell ref="F1:G1"/>
    <mergeCell ref="H1:I1"/>
    <mergeCell ref="H38:I38"/>
    <mergeCell ref="H73:I73"/>
    <mergeCell ref="H108:I108"/>
    <mergeCell ref="D38:E38"/>
    <mergeCell ref="F149:G149"/>
    <mergeCell ref="F189:G189"/>
    <mergeCell ref="F229:G229"/>
    <mergeCell ref="F269:G269"/>
    <mergeCell ref="H148:I148"/>
    <mergeCell ref="H188:I188"/>
    <mergeCell ref="H228:I2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9"/>
  <sheetViews>
    <sheetView workbookViewId="0">
      <pane xSplit="1" topLeftCell="T1" activePane="topRight" state="frozen"/>
      <selection activeCell="A18" sqref="A18"/>
      <selection pane="topRight" activeCell="U1" sqref="U1:AC3"/>
    </sheetView>
  </sheetViews>
  <sheetFormatPr baseColWidth="10" defaultRowHeight="16" x14ac:dyDescent="0"/>
  <cols>
    <col min="1" max="1" width="43.5703125" bestFit="1" customWidth="1"/>
    <col min="2" max="2" width="8.28515625" bestFit="1" customWidth="1"/>
    <col min="3" max="3" width="7.42578125" bestFit="1" customWidth="1"/>
    <col min="4" max="4" width="12.140625" bestFit="1" customWidth="1"/>
    <col min="5" max="5" width="6.28515625" bestFit="1" customWidth="1"/>
    <col min="6" max="6" width="9.140625" bestFit="1" customWidth="1"/>
    <col min="7" max="7" width="9.85546875" bestFit="1" customWidth="1"/>
    <col min="8" max="8" width="8.28515625" bestFit="1" customWidth="1"/>
    <col min="9" max="9" width="7" bestFit="1" customWidth="1"/>
    <col min="10" max="10" width="8.28515625" bestFit="1" customWidth="1"/>
    <col min="11" max="11" width="7.28515625" bestFit="1" customWidth="1"/>
    <col min="12" max="12" width="12.140625" bestFit="1" customWidth="1"/>
    <col min="13" max="13" width="7.28515625" bestFit="1" customWidth="1"/>
    <col min="14" max="14" width="8.28515625" bestFit="1" customWidth="1"/>
    <col min="15" max="15" width="7.140625" bestFit="1" customWidth="1"/>
    <col min="16" max="17" width="10.85546875" bestFit="1" customWidth="1"/>
  </cols>
  <sheetData>
    <row r="1" spans="1:30">
      <c r="B1" s="6">
        <v>59107</v>
      </c>
      <c r="C1" s="6"/>
      <c r="D1" s="6">
        <v>59203</v>
      </c>
      <c r="E1" s="6"/>
      <c r="F1" s="6">
        <v>59209</v>
      </c>
      <c r="G1" s="6"/>
      <c r="H1" s="6">
        <v>59207</v>
      </c>
      <c r="I1" s="6"/>
      <c r="J1" s="6">
        <v>59206</v>
      </c>
      <c r="K1" s="6"/>
      <c r="L1" s="6">
        <v>59202</v>
      </c>
      <c r="M1" s="6"/>
      <c r="N1" s="6">
        <v>56106</v>
      </c>
      <c r="O1" s="6"/>
      <c r="P1" s="9" t="s">
        <v>31</v>
      </c>
      <c r="Q1" s="9"/>
      <c r="V1" t="s">
        <v>121</v>
      </c>
    </row>
    <row r="2" spans="1:30"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s="14" t="s">
        <v>13</v>
      </c>
      <c r="Q2" s="14" t="s">
        <v>13</v>
      </c>
    </row>
    <row r="3" spans="1:30">
      <c r="A3" t="s">
        <v>32</v>
      </c>
      <c r="B3" t="s">
        <v>33</v>
      </c>
      <c r="C3" t="s">
        <v>34</v>
      </c>
      <c r="D3" t="s">
        <v>33</v>
      </c>
      <c r="E3" t="s">
        <v>34</v>
      </c>
      <c r="F3" t="s">
        <v>33</v>
      </c>
      <c r="G3" t="s">
        <v>34</v>
      </c>
      <c r="H3" t="s">
        <v>33</v>
      </c>
      <c r="I3" t="s">
        <v>34</v>
      </c>
      <c r="J3" t="s">
        <v>33</v>
      </c>
      <c r="K3" t="s">
        <v>34</v>
      </c>
      <c r="L3" t="s">
        <v>33</v>
      </c>
      <c r="M3" t="s">
        <v>34</v>
      </c>
      <c r="N3" t="s">
        <v>33</v>
      </c>
      <c r="O3" t="s">
        <v>34</v>
      </c>
      <c r="P3" s="10" t="s">
        <v>33</v>
      </c>
      <c r="Q3" s="10" t="s">
        <v>34</v>
      </c>
      <c r="U3" s="23" t="s">
        <v>32</v>
      </c>
      <c r="V3" t="str">
        <f>P2</f>
        <v>VP</v>
      </c>
      <c r="W3" t="str">
        <f>Q2</f>
        <v>VP</v>
      </c>
      <c r="X3" t="str">
        <f>P45</f>
        <v>P</v>
      </c>
      <c r="Y3" t="str">
        <f>Q45</f>
        <v>P</v>
      </c>
      <c r="Z3" t="str">
        <f>P86</f>
        <v>M</v>
      </c>
      <c r="AA3" t="str">
        <f>Q86</f>
        <v>M</v>
      </c>
      <c r="AB3" t="str">
        <f>P127</f>
        <v>R</v>
      </c>
      <c r="AC3" t="str">
        <f>Q127</f>
        <v>R</v>
      </c>
    </row>
    <row r="4" spans="1:30">
      <c r="A4" t="s">
        <v>0</v>
      </c>
      <c r="B4" s="1">
        <v>1.8770211706102116E-2</v>
      </c>
      <c r="C4" s="1">
        <v>0</v>
      </c>
      <c r="D4" s="1">
        <v>0</v>
      </c>
      <c r="E4" s="1">
        <v>0</v>
      </c>
      <c r="F4" s="1">
        <v>3.3369265255292643E-2</v>
      </c>
      <c r="G4" s="1">
        <v>0</v>
      </c>
      <c r="H4" s="1">
        <v>2.0438674968866748E-2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1.4080012453300126E-2</v>
      </c>
      <c r="O4" s="1">
        <v>0</v>
      </c>
      <c r="P4" s="11">
        <f>AVERAGE(SUM(B4),SUM(D4),SUM(F4),SUM(H4),SUM(J4),SUM(L4),SUM(N4))</f>
        <v>1.2379737769080234E-2</v>
      </c>
      <c r="Q4" s="11">
        <f>AVERAGE(SUM(C4),SUM(E4),SUM(G4),SUM(I4),SUM(K4),SUM(M4),SUM(O4))</f>
        <v>0</v>
      </c>
      <c r="R4" s="1"/>
      <c r="U4" s="23" t="s">
        <v>0</v>
      </c>
      <c r="V4" s="8">
        <f>P4</f>
        <v>1.2379737769080234E-2</v>
      </c>
      <c r="W4" s="8">
        <f>Q4</f>
        <v>0</v>
      </c>
      <c r="X4" s="8">
        <f>P47</f>
        <v>3.1909559153175587E-2</v>
      </c>
      <c r="Y4" s="8">
        <f>Q47</f>
        <v>0</v>
      </c>
      <c r="Z4" s="8">
        <f>P88</f>
        <v>6.1429979017460022E-2</v>
      </c>
      <c r="AA4" s="8">
        <f>Q88</f>
        <v>-2.3835189468066173E-3</v>
      </c>
      <c r="AB4" s="8">
        <f>P129</f>
        <v>8.9544227179821689E-2</v>
      </c>
      <c r="AC4" s="8">
        <f>Q129</f>
        <v>-4.4690980252624088E-3</v>
      </c>
      <c r="AD4" t="s">
        <v>129</v>
      </c>
    </row>
    <row r="5" spans="1:30">
      <c r="A5" t="s">
        <v>35</v>
      </c>
      <c r="B5" s="1">
        <v>0</v>
      </c>
      <c r="C5" s="1">
        <v>0</v>
      </c>
      <c r="F5" s="1">
        <v>1.5016169364881694E-2</v>
      </c>
      <c r="G5" s="1">
        <v>0</v>
      </c>
      <c r="H5" s="1"/>
      <c r="I5" s="1"/>
      <c r="J5" s="1"/>
      <c r="K5" s="1"/>
      <c r="L5" s="1">
        <v>0</v>
      </c>
      <c r="M5" s="1">
        <v>0</v>
      </c>
      <c r="N5" s="1">
        <v>2.3466687422166875E-3</v>
      </c>
      <c r="O5" s="1">
        <v>0</v>
      </c>
      <c r="P5" s="11">
        <f t="shared" ref="P5:P38" si="0">AVERAGE(SUM(B5),SUM(D5),SUM(F5),SUM(H5),SUM(J5),SUM(L5),SUM(N5))</f>
        <v>2.4804054438711974E-3</v>
      </c>
      <c r="Q5" s="11">
        <f t="shared" ref="Q5:Q38" si="1">AVERAGE(SUM(C5),SUM(E5),SUM(G5),SUM(I5),SUM(K5),SUM(M5),SUM(O5))</f>
        <v>0</v>
      </c>
      <c r="R5" s="1"/>
      <c r="U5" s="23" t="s">
        <v>35</v>
      </c>
      <c r="V5" s="8">
        <f t="shared" ref="V5:V14" si="2">P5</f>
        <v>2.4804054438711974E-3</v>
      </c>
      <c r="W5" s="8">
        <f t="shared" ref="W5:W14" si="3">Q5</f>
        <v>0</v>
      </c>
      <c r="X5" s="8">
        <f t="shared" ref="X5:Y5" si="4">P48</f>
        <v>1.0189543497598291E-2</v>
      </c>
      <c r="Y5" s="8">
        <f t="shared" si="4"/>
        <v>0</v>
      </c>
      <c r="Z5" s="8">
        <f t="shared" ref="Z5:AA5" si="5">P89</f>
        <v>1.8770211706102113E-2</v>
      </c>
      <c r="AA5" s="8">
        <f t="shared" si="5"/>
        <v>0</v>
      </c>
      <c r="AB5" s="8">
        <f t="shared" ref="AB5:AC5" si="6">P130</f>
        <v>1.5552461127913182E-2</v>
      </c>
      <c r="AC5" s="8">
        <f t="shared" si="6"/>
        <v>0</v>
      </c>
    </row>
    <row r="6" spans="1:30">
      <c r="A6" t="s">
        <v>1</v>
      </c>
      <c r="B6" s="1">
        <v>2.6171573396637608E-2</v>
      </c>
      <c r="C6" s="1">
        <v>0</v>
      </c>
      <c r="D6" s="1">
        <v>0</v>
      </c>
      <c r="E6" s="1">
        <v>0</v>
      </c>
      <c r="F6" s="1">
        <v>9.4502801992528019E-3</v>
      </c>
      <c r="G6" s="1">
        <v>0</v>
      </c>
      <c r="H6" s="1">
        <v>1.621214196762142E-2</v>
      </c>
      <c r="I6" s="1">
        <v>0</v>
      </c>
      <c r="J6" s="1">
        <v>6.7502001423234296E-3</v>
      </c>
      <c r="K6" s="1">
        <v>0</v>
      </c>
      <c r="L6" s="1">
        <v>0</v>
      </c>
      <c r="M6" s="1">
        <v>0</v>
      </c>
      <c r="N6" s="1">
        <v>5.906425124533001E-3</v>
      </c>
      <c r="O6" s="1">
        <v>0</v>
      </c>
      <c r="P6" s="11">
        <f t="shared" si="0"/>
        <v>9.2129458329097517E-3</v>
      </c>
      <c r="Q6" s="11">
        <f t="shared" si="1"/>
        <v>0</v>
      </c>
      <c r="R6" s="1"/>
      <c r="U6" s="23" t="s">
        <v>1</v>
      </c>
      <c r="V6" s="8">
        <f t="shared" si="2"/>
        <v>9.2129458329097517E-3</v>
      </c>
      <c r="W6" s="8">
        <f t="shared" si="3"/>
        <v>0</v>
      </c>
      <c r="X6" s="8">
        <f t="shared" ref="X6:Y6" si="7">P49</f>
        <v>1.8025760818804481E-2</v>
      </c>
      <c r="Y6" s="8">
        <f t="shared" si="7"/>
        <v>0</v>
      </c>
      <c r="Z6" s="8">
        <f t="shared" ref="Z6:AA6" si="8">P90</f>
        <v>4.6427141205174487E-2</v>
      </c>
      <c r="AA6" s="8">
        <f t="shared" si="8"/>
        <v>0</v>
      </c>
      <c r="AB6" s="8">
        <f t="shared" ref="AB6:AC6" si="9">P131</f>
        <v>8.7276110604578072E-2</v>
      </c>
      <c r="AC6" s="8">
        <f t="shared" si="9"/>
        <v>0</v>
      </c>
    </row>
    <row r="7" spans="1:30">
      <c r="A7" t="s">
        <v>2</v>
      </c>
      <c r="B7" s="1">
        <v>4.1666666666666664E-2</v>
      </c>
      <c r="C7" s="1">
        <v>0</v>
      </c>
      <c r="D7" s="1">
        <v>4.1666666666666664E-2</v>
      </c>
      <c r="E7" s="1">
        <v>0</v>
      </c>
      <c r="H7" s="1">
        <v>2.8333333333333335E-2</v>
      </c>
      <c r="I7" s="1">
        <v>0</v>
      </c>
      <c r="J7" s="1">
        <v>2.6666666666666665E-2</v>
      </c>
      <c r="K7" s="1">
        <v>0</v>
      </c>
      <c r="N7" s="1">
        <v>4.2500000000000003E-2</v>
      </c>
      <c r="O7" s="1">
        <v>0</v>
      </c>
      <c r="P7" s="11">
        <f t="shared" si="0"/>
        <v>2.5833333333333337E-2</v>
      </c>
      <c r="Q7" s="11">
        <f t="shared" si="1"/>
        <v>0</v>
      </c>
      <c r="R7" s="1"/>
      <c r="U7" s="23" t="s">
        <v>2</v>
      </c>
      <c r="V7" s="8">
        <f t="shared" si="2"/>
        <v>2.5833333333333337E-2</v>
      </c>
      <c r="W7" s="8">
        <f t="shared" si="3"/>
        <v>0</v>
      </c>
      <c r="X7" s="8">
        <f t="shared" ref="X7:Y7" si="10">P50</f>
        <v>2.4642857142857143E-2</v>
      </c>
      <c r="Y7" s="8">
        <f t="shared" si="10"/>
        <v>0</v>
      </c>
      <c r="Z7" s="8">
        <f t="shared" ref="Z7:AA7" si="11">P91</f>
        <v>2.3928571428571431E-2</v>
      </c>
      <c r="AA7" s="8">
        <f t="shared" si="11"/>
        <v>0</v>
      </c>
      <c r="AB7" s="8">
        <f t="shared" ref="AB7:AC7" si="12">P132</f>
        <v>4.6699016307893013E-2</v>
      </c>
      <c r="AC7" s="8">
        <f t="shared" si="12"/>
        <v>0.12978260665362035</v>
      </c>
    </row>
    <row r="8" spans="1:30">
      <c r="A8" t="s">
        <v>3</v>
      </c>
      <c r="B8" s="1">
        <v>4.1402003424657531E-2</v>
      </c>
      <c r="C8" s="1">
        <v>0</v>
      </c>
      <c r="D8" s="1">
        <v>6.1511547945205469E-2</v>
      </c>
      <c r="E8" s="1">
        <v>0</v>
      </c>
      <c r="F8" s="1">
        <v>3.5487431506849305E-2</v>
      </c>
      <c r="G8" s="1">
        <v>0</v>
      </c>
      <c r="H8" s="1">
        <v>4.4950746575342468E-2</v>
      </c>
      <c r="I8" s="1">
        <v>0</v>
      </c>
      <c r="J8" s="1">
        <v>0.16358016046966731</v>
      </c>
      <c r="K8" s="1">
        <v>0</v>
      </c>
      <c r="L8" s="1">
        <v>3.7853260273972601E-2</v>
      </c>
      <c r="M8" s="1">
        <v>0</v>
      </c>
      <c r="N8" s="1">
        <v>8.8718578767123274E-2</v>
      </c>
      <c r="O8" s="1">
        <v>0</v>
      </c>
      <c r="P8" s="11">
        <f t="shared" si="0"/>
        <v>6.7643389851831145E-2</v>
      </c>
      <c r="Q8" s="11">
        <f t="shared" si="1"/>
        <v>0</v>
      </c>
      <c r="R8" s="1"/>
      <c r="U8" s="23" t="s">
        <v>3</v>
      </c>
      <c r="V8" s="8">
        <f t="shared" si="2"/>
        <v>6.7643389851831145E-2</v>
      </c>
      <c r="W8" s="8">
        <f t="shared" si="3"/>
        <v>0</v>
      </c>
      <c r="X8" s="8">
        <f t="shared" ref="X8:Y8" si="13">P51</f>
        <v>0.10863097089041096</v>
      </c>
      <c r="Y8" s="8">
        <f t="shared" si="13"/>
        <v>0</v>
      </c>
      <c r="Z8" s="8">
        <f t="shared" ref="Z8:AA8" si="14">P92</f>
        <v>0.13115033464495388</v>
      </c>
      <c r="AA8" s="8">
        <f t="shared" si="14"/>
        <v>3.3254378844003347E-2</v>
      </c>
      <c r="AB8" s="8">
        <f t="shared" ref="AB8:AC8" si="15">P133</f>
        <v>0.15277720223269881</v>
      </c>
      <c r="AC8" s="8">
        <f t="shared" si="15"/>
        <v>0.47724023630136997</v>
      </c>
    </row>
    <row r="9" spans="1:30">
      <c r="A9" t="s">
        <v>84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1">
        <f t="shared" si="0"/>
        <v>0</v>
      </c>
      <c r="Q9" s="11">
        <f t="shared" si="1"/>
        <v>0</v>
      </c>
      <c r="R9" s="1"/>
      <c r="U9" s="23" t="s">
        <v>84</v>
      </c>
      <c r="V9" s="8">
        <f t="shared" si="2"/>
        <v>0</v>
      </c>
      <c r="W9" s="8">
        <f t="shared" si="3"/>
        <v>0</v>
      </c>
      <c r="X9" s="8">
        <f t="shared" ref="X9:Y9" si="16">P52</f>
        <v>0</v>
      </c>
      <c r="Y9" s="8">
        <f t="shared" si="16"/>
        <v>0</v>
      </c>
      <c r="Z9" s="8">
        <f t="shared" ref="Z9:AA9" si="17">P93</f>
        <v>9.1288420972374003E-3</v>
      </c>
      <c r="AA9" s="8">
        <f t="shared" si="17"/>
        <v>9.443629755762831E-3</v>
      </c>
      <c r="AB9" s="8">
        <f t="shared" ref="AB9:AC9" si="18">P134</f>
        <v>2.5768695072051234E-2</v>
      </c>
      <c r="AC9" s="8">
        <f t="shared" si="18"/>
        <v>0</v>
      </c>
    </row>
    <row r="10" spans="1:30">
      <c r="A10" t="s">
        <v>4</v>
      </c>
      <c r="B10" s="1">
        <v>2.761762920298879E-2</v>
      </c>
      <c r="C10" s="1">
        <v>0</v>
      </c>
      <c r="D10" s="1">
        <v>3.5350565379825657E-2</v>
      </c>
      <c r="E10" s="1">
        <v>0</v>
      </c>
      <c r="F10" s="1">
        <v>1.2372697882938977E-2</v>
      </c>
      <c r="G10" s="1">
        <v>0</v>
      </c>
      <c r="H10" s="1">
        <v>1.1044520547945205E-2</v>
      </c>
      <c r="I10" s="1">
        <v>0</v>
      </c>
      <c r="J10" s="1">
        <v>3.1563004803415763E-2</v>
      </c>
      <c r="K10" s="1">
        <v>0</v>
      </c>
      <c r="L10" s="1">
        <v>0</v>
      </c>
      <c r="M10" s="1">
        <v>0</v>
      </c>
      <c r="N10" s="1">
        <v>4.4188206724782075E-2</v>
      </c>
      <c r="O10" s="1">
        <v>0</v>
      </c>
      <c r="P10" s="11">
        <f t="shared" si="0"/>
        <v>2.3162374934556636E-2</v>
      </c>
      <c r="Q10" s="11">
        <f t="shared" si="1"/>
        <v>0</v>
      </c>
      <c r="R10" s="1"/>
      <c r="U10" s="23" t="s">
        <v>4</v>
      </c>
      <c r="V10" s="8">
        <f t="shared" si="2"/>
        <v>2.3162374934556636E-2</v>
      </c>
      <c r="W10" s="8">
        <f t="shared" si="3"/>
        <v>0</v>
      </c>
      <c r="X10" s="8">
        <f t="shared" ref="X10:Y10" si="19">P53</f>
        <v>4.3851245401174167E-2</v>
      </c>
      <c r="Y10" s="8">
        <f t="shared" si="19"/>
        <v>0</v>
      </c>
      <c r="Z10" s="8">
        <f t="shared" ref="Z10:AA10" si="20">P94</f>
        <v>4.7699104168678681E-2</v>
      </c>
      <c r="AA10" s="8">
        <f t="shared" si="20"/>
        <v>-6.8885896392990578E-3</v>
      </c>
      <c r="AB10" s="8">
        <f t="shared" ref="AB10:AC10" si="21">P135</f>
        <v>6.2482742892723708E-2</v>
      </c>
      <c r="AC10" s="8">
        <f t="shared" si="21"/>
        <v>-5.2646585571962294E-3</v>
      </c>
    </row>
    <row r="11" spans="1:30">
      <c r="A11" t="s">
        <v>101</v>
      </c>
      <c r="N11" s="1">
        <v>4.9858374844333753E-2</v>
      </c>
      <c r="O11" s="1">
        <v>1.2464593711083438E-2</v>
      </c>
      <c r="P11" s="11">
        <f t="shared" si="0"/>
        <v>7.1226249777619644E-3</v>
      </c>
      <c r="Q11" s="11">
        <f t="shared" si="1"/>
        <v>1.7806562444404911E-3</v>
      </c>
      <c r="R11" s="1"/>
      <c r="U11" s="23" t="s">
        <v>101</v>
      </c>
      <c r="V11" s="8">
        <f t="shared" si="2"/>
        <v>7.1226249777619644E-3</v>
      </c>
      <c r="W11" s="8">
        <f t="shared" si="3"/>
        <v>1.7806562444404911E-3</v>
      </c>
      <c r="X11" s="8">
        <f t="shared" ref="X11:Y11" si="22">P54</f>
        <v>0</v>
      </c>
      <c r="Y11" s="8">
        <f t="shared" si="22"/>
        <v>0</v>
      </c>
      <c r="Z11" s="8">
        <f t="shared" ref="Z11:AA11" si="23">P95</f>
        <v>0</v>
      </c>
      <c r="AA11" s="8">
        <f t="shared" si="23"/>
        <v>0</v>
      </c>
      <c r="AB11" s="8">
        <f t="shared" ref="AB11:AC11" si="24">P136</f>
        <v>0</v>
      </c>
      <c r="AC11" s="8">
        <f t="shared" si="24"/>
        <v>0</v>
      </c>
    </row>
    <row r="12" spans="1:30">
      <c r="A12" t="s">
        <v>36</v>
      </c>
      <c r="B12" s="1">
        <v>2.4929187422166876E-2</v>
      </c>
      <c r="C12" s="1">
        <v>6.2322968555417191E-3</v>
      </c>
      <c r="D12" s="1">
        <v>0</v>
      </c>
      <c r="E12" s="1">
        <v>0</v>
      </c>
      <c r="H12" s="1">
        <v>1.4850560398505606E-2</v>
      </c>
      <c r="I12" s="1">
        <v>0</v>
      </c>
      <c r="J12" s="1">
        <v>1.6972069026863549E-2</v>
      </c>
      <c r="K12" s="1">
        <v>0</v>
      </c>
      <c r="N12" s="1">
        <v>2.5988480697384807E-2</v>
      </c>
      <c r="O12" s="1">
        <v>0</v>
      </c>
      <c r="P12" s="11">
        <f t="shared" si="0"/>
        <v>1.1820042506417262E-2</v>
      </c>
      <c r="Q12" s="11">
        <f t="shared" si="1"/>
        <v>8.9032812222024555E-4</v>
      </c>
      <c r="R12" s="1"/>
      <c r="U12" s="23" t="s">
        <v>36</v>
      </c>
      <c r="V12" s="8">
        <f t="shared" si="2"/>
        <v>1.1820042506417262E-2</v>
      </c>
      <c r="W12" s="8">
        <f t="shared" si="3"/>
        <v>8.9032812222024555E-4</v>
      </c>
      <c r="X12" s="8">
        <f t="shared" ref="X12:Y12" si="25">P55</f>
        <v>8.3353977939868342E-3</v>
      </c>
      <c r="Y12" s="8">
        <f t="shared" si="25"/>
        <v>6.0542312310976772E-4</v>
      </c>
      <c r="Z12" s="8">
        <f t="shared" ref="Z12:AA12" si="26">P96</f>
        <v>1.96458435204717E-2</v>
      </c>
      <c r="AA12" s="8">
        <f t="shared" si="26"/>
        <v>6.8755864487762717E-3</v>
      </c>
      <c r="AB12" s="8">
        <f t="shared" ref="AB12:AC12" si="27">P137</f>
        <v>4.0450631649172744E-2</v>
      </c>
      <c r="AC12" s="8">
        <f t="shared" si="27"/>
        <v>3.7809198096424128E-2</v>
      </c>
    </row>
    <row r="13" spans="1:30">
      <c r="A13" t="s">
        <v>6</v>
      </c>
      <c r="B13" s="1">
        <v>0</v>
      </c>
      <c r="C13" s="1">
        <v>0</v>
      </c>
      <c r="F13" s="1">
        <v>9.4633150684931503E-3</v>
      </c>
      <c r="G13" s="1">
        <v>0</v>
      </c>
      <c r="H13" s="1">
        <v>1.8947073474470737E-3</v>
      </c>
      <c r="I13" s="1">
        <v>4.1189290161892868E-4</v>
      </c>
      <c r="J13" s="1">
        <v>1.1591723003024372E-2</v>
      </c>
      <c r="K13" s="1">
        <v>0</v>
      </c>
      <c r="P13" s="11">
        <f t="shared" si="0"/>
        <v>3.278535059852085E-3</v>
      </c>
      <c r="Q13" s="11">
        <f t="shared" si="1"/>
        <v>5.8841843088418382E-5</v>
      </c>
      <c r="U13" s="23" t="s">
        <v>6</v>
      </c>
      <c r="V13" s="8">
        <f t="shared" si="2"/>
        <v>3.278535059852085E-3</v>
      </c>
      <c r="W13" s="8">
        <f t="shared" si="3"/>
        <v>5.8841843088418382E-5</v>
      </c>
      <c r="X13" s="8">
        <f t="shared" ref="X13:Y13" si="28">P56</f>
        <v>2.7192490882405264E-3</v>
      </c>
      <c r="Y13" s="8">
        <f t="shared" si="28"/>
        <v>2.4713574097135735E-4</v>
      </c>
      <c r="Z13" s="8">
        <f t="shared" ref="Z13:AA13" si="29">P97</f>
        <v>8.2593852237781758E-3</v>
      </c>
      <c r="AA13" s="8">
        <f t="shared" si="29"/>
        <v>1.8432421785650748E-3</v>
      </c>
      <c r="AB13" s="8">
        <f t="shared" ref="AB13:AC13" si="30">P138</f>
        <v>1.9401979229674435E-2</v>
      </c>
      <c r="AC13" s="8">
        <f t="shared" si="30"/>
        <v>2.198404509873688E-2</v>
      </c>
    </row>
    <row r="14" spans="1:30">
      <c r="A14" t="s">
        <v>90</v>
      </c>
      <c r="B14" s="1">
        <v>6.2834682440846825E-3</v>
      </c>
      <c r="C14" s="1">
        <v>5.2362235367372353E-3</v>
      </c>
      <c r="F14" s="1">
        <v>2.391898505603985E-2</v>
      </c>
      <c r="G14" s="1">
        <v>0</v>
      </c>
      <c r="H14" s="1">
        <v>6.8430884184308841E-4</v>
      </c>
      <c r="I14" s="1">
        <v>1.2708592777085927E-3</v>
      </c>
      <c r="J14" s="1">
        <v>1.1968510941113681E-3</v>
      </c>
      <c r="K14" s="1">
        <v>0</v>
      </c>
      <c r="L14" s="1" t="s">
        <v>21</v>
      </c>
      <c r="M14" s="1" t="s">
        <v>21</v>
      </c>
      <c r="N14" s="1">
        <v>6.1099003735990039E-3</v>
      </c>
      <c r="O14" s="1">
        <v>0</v>
      </c>
      <c r="P14" s="11">
        <f t="shared" si="0"/>
        <v>5.4562162299540001E-3</v>
      </c>
      <c r="Q14" s="11">
        <f t="shared" si="1"/>
        <v>9.2958325920654685E-4</v>
      </c>
      <c r="R14" s="1"/>
      <c r="U14" s="23" t="s">
        <v>90</v>
      </c>
      <c r="V14" s="8">
        <f t="shared" si="2"/>
        <v>5.4562162299540001E-3</v>
      </c>
      <c r="W14" s="8">
        <f t="shared" si="3"/>
        <v>9.2958325920654685E-4</v>
      </c>
      <c r="X14" s="8">
        <f t="shared" ref="X14:Y14" si="31">P57</f>
        <v>5.6982360967799319E-3</v>
      </c>
      <c r="Y14" s="8">
        <f t="shared" si="31"/>
        <v>5.9353317914961781E-4</v>
      </c>
      <c r="Z14" s="8">
        <f t="shared" ref="Z14:AA14" si="32">P98</f>
        <v>1.500343498501933E-2</v>
      </c>
      <c r="AA14" s="8">
        <f t="shared" si="32"/>
        <v>4.9279328792538185E-3</v>
      </c>
      <c r="AB14" s="8">
        <f t="shared" ref="AB14:AC14" si="33">P139</f>
        <v>9.422156990650141E-3</v>
      </c>
      <c r="AC14" s="8">
        <f t="shared" si="33"/>
        <v>7.9768823261973966E-3</v>
      </c>
    </row>
    <row r="15" spans="1:30">
      <c r="A15" t="s">
        <v>102</v>
      </c>
      <c r="N15" s="1">
        <v>2.5393057285180574E-2</v>
      </c>
      <c r="O15" s="1">
        <v>0</v>
      </c>
      <c r="P15" s="11">
        <f t="shared" si="0"/>
        <v>3.6275796121686536E-3</v>
      </c>
      <c r="Q15" s="11">
        <f t="shared" si="1"/>
        <v>0</v>
      </c>
      <c r="R15" s="1"/>
      <c r="U15" s="23" t="s">
        <v>106</v>
      </c>
      <c r="V15" s="8">
        <f>P17</f>
        <v>2.5333962690929422E-3</v>
      </c>
      <c r="W15" s="8">
        <f>Q17</f>
        <v>0</v>
      </c>
      <c r="X15" s="8">
        <f>P60</f>
        <v>8.4002018768902335E-3</v>
      </c>
      <c r="Y15" s="8">
        <f>Q60</f>
        <v>0</v>
      </c>
      <c r="Z15" s="8">
        <f>P101</f>
        <v>5.4328845909472137E-3</v>
      </c>
      <c r="AA15" s="8">
        <f>Q101</f>
        <v>1.1971220677561181E-3</v>
      </c>
      <c r="AB15" s="8">
        <f>P142</f>
        <v>6.4470208148016362E-3</v>
      </c>
      <c r="AC15" s="8">
        <f>Q142</f>
        <v>4.5591700764988441E-3</v>
      </c>
    </row>
    <row r="16" spans="1:30">
      <c r="A16" t="s">
        <v>38</v>
      </c>
      <c r="B16" s="1">
        <v>4.5532378580323786E-3</v>
      </c>
      <c r="C16" s="1">
        <v>0</v>
      </c>
      <c r="H16" s="1">
        <v>-7.6494396014943958E-4</v>
      </c>
      <c r="I16" s="1">
        <v>1.8212951432129514E-4</v>
      </c>
      <c r="J16" s="1">
        <v>8.9381960505248177E-4</v>
      </c>
      <c r="K16" s="1">
        <v>0</v>
      </c>
      <c r="L16" s="1" t="s">
        <v>21</v>
      </c>
      <c r="M16" s="1" t="s">
        <v>21</v>
      </c>
      <c r="P16" s="11">
        <f t="shared" si="0"/>
        <v>6.68873357562203E-4</v>
      </c>
      <c r="Q16" s="11">
        <f t="shared" si="1"/>
        <v>2.6018502045899306E-5</v>
      </c>
      <c r="U16" s="23" t="s">
        <v>123</v>
      </c>
      <c r="V16" s="8">
        <f>P18</f>
        <v>3.6985870129870131E-3</v>
      </c>
      <c r="W16" s="8">
        <f>Q18</f>
        <v>1.86799501867995E-5</v>
      </c>
      <c r="X16" s="8">
        <f>P61</f>
        <v>4.3612474648639038E-3</v>
      </c>
      <c r="Y16" s="8">
        <f>Q61</f>
        <v>5.9775840597758416E-5</v>
      </c>
      <c r="Z16" s="8">
        <f>P102</f>
        <v>4.4372125956235551E-3</v>
      </c>
      <c r="AA16" s="8">
        <f>Q102</f>
        <v>1.1155297989681558E-3</v>
      </c>
      <c r="AB16" s="8">
        <f>P143</f>
        <v>9.5927661892901608E-3</v>
      </c>
      <c r="AC16" s="8">
        <f>Q143</f>
        <v>1.4411121241771927E-3</v>
      </c>
    </row>
    <row r="17" spans="1:30">
      <c r="A17" t="s">
        <v>106</v>
      </c>
      <c r="B17" s="1">
        <v>4.2363325031133251E-3</v>
      </c>
      <c r="C17" s="1">
        <v>0</v>
      </c>
      <c r="D17" s="1">
        <v>0</v>
      </c>
      <c r="E17" s="1">
        <v>0</v>
      </c>
      <c r="F17" s="1">
        <v>1.2093399750933997E-2</v>
      </c>
      <c r="G17" s="1">
        <v>0</v>
      </c>
      <c r="H17" s="1">
        <v>6.7781320049813197E-4</v>
      </c>
      <c r="I17" s="1">
        <v>0</v>
      </c>
      <c r="J17" s="1">
        <v>7.2622842910514149E-4</v>
      </c>
      <c r="K17" s="1">
        <v>0</v>
      </c>
      <c r="L17" s="1" t="s">
        <v>21</v>
      </c>
      <c r="M17" s="1" t="s">
        <v>21</v>
      </c>
      <c r="N17" s="1">
        <v>0</v>
      </c>
      <c r="O17" s="1">
        <v>0</v>
      </c>
      <c r="P17" s="11">
        <f t="shared" si="0"/>
        <v>2.5333962690929422E-3</v>
      </c>
      <c r="Q17" s="11">
        <f t="shared" si="1"/>
        <v>0</v>
      </c>
      <c r="R17" s="1"/>
      <c r="U17" s="23" t="s">
        <v>8</v>
      </c>
      <c r="V17" s="8">
        <f>P19</f>
        <v>1.7872329888555669E-2</v>
      </c>
      <c r="W17" s="8">
        <f>Q19</f>
        <v>0</v>
      </c>
      <c r="X17" s="8">
        <f>P62</f>
        <v>2.4478921010496351E-2</v>
      </c>
      <c r="Y17" s="8">
        <f>Q62</f>
        <v>3.3744846335171677E-2</v>
      </c>
      <c r="Z17" s="8">
        <f>P103</f>
        <v>2.9922066574325872E-2</v>
      </c>
      <c r="AA17" s="8">
        <f>Q103</f>
        <v>4.5546444296896839E-2</v>
      </c>
      <c r="AB17" s="8">
        <f>P144</f>
        <v>4.3885306102117064E-2</v>
      </c>
      <c r="AC17" s="8">
        <f>Q144</f>
        <v>1.3007954100693827E-2</v>
      </c>
    </row>
    <row r="18" spans="1:30">
      <c r="A18" t="s">
        <v>40</v>
      </c>
      <c r="B18" s="1">
        <v>1.6344956413449564E-3</v>
      </c>
      <c r="C18" s="1">
        <v>0</v>
      </c>
      <c r="F18" s="1">
        <v>2.4151005728518058E-2</v>
      </c>
      <c r="G18" s="1">
        <v>0</v>
      </c>
      <c r="H18" s="1">
        <v>1.0460772104607721E-4</v>
      </c>
      <c r="I18" s="1">
        <v>1.3075965130759649E-4</v>
      </c>
      <c r="L18" s="1" t="s">
        <v>21</v>
      </c>
      <c r="M18" s="1" t="s">
        <v>21</v>
      </c>
      <c r="P18" s="11">
        <f t="shared" si="0"/>
        <v>3.6985870129870131E-3</v>
      </c>
      <c r="Q18" s="11">
        <f t="shared" si="1"/>
        <v>1.86799501867995E-5</v>
      </c>
      <c r="U18" s="23" t="s">
        <v>41</v>
      </c>
      <c r="V18" s="8">
        <f>P20</f>
        <v>2.9545703611457037E-3</v>
      </c>
      <c r="W18" s="8">
        <f>Q20</f>
        <v>0</v>
      </c>
      <c r="X18" s="8">
        <f>P63</f>
        <v>7.7029870129870131E-3</v>
      </c>
      <c r="Y18" s="8">
        <f>Q63</f>
        <v>0</v>
      </c>
      <c r="Z18" s="8">
        <f>P104</f>
        <v>1.9837829567692582E-2</v>
      </c>
      <c r="AA18" s="8">
        <f>Q104</f>
        <v>0</v>
      </c>
      <c r="AB18" s="8">
        <f>P145</f>
        <v>2.3116409535669815E-2</v>
      </c>
      <c r="AC18" s="8">
        <f>Q145</f>
        <v>-1.1396199964419141E-3</v>
      </c>
    </row>
    <row r="19" spans="1:30">
      <c r="A19" t="s">
        <v>8</v>
      </c>
      <c r="D19" s="1">
        <v>2.6415162515566623E-2</v>
      </c>
      <c r="E19" s="1">
        <v>0</v>
      </c>
      <c r="F19" s="1">
        <v>4.5532378580323786E-3</v>
      </c>
      <c r="G19" s="1">
        <v>0</v>
      </c>
      <c r="H19" s="1">
        <v>0</v>
      </c>
      <c r="I19" s="1">
        <v>0</v>
      </c>
      <c r="J19" s="1">
        <v>5.390849492972781E-2</v>
      </c>
      <c r="K19" s="1">
        <v>0</v>
      </c>
      <c r="L19" s="1">
        <v>7.2104607721046078E-3</v>
      </c>
      <c r="M19" s="1">
        <v>0</v>
      </c>
      <c r="N19" s="1">
        <v>3.3018953144458282E-2</v>
      </c>
      <c r="O19" s="1">
        <v>0</v>
      </c>
      <c r="P19" s="11">
        <f t="shared" si="0"/>
        <v>1.7872329888555669E-2</v>
      </c>
      <c r="Q19" s="11">
        <f t="shared" si="1"/>
        <v>0</v>
      </c>
      <c r="R19" s="1"/>
      <c r="U19" s="23" t="s">
        <v>66</v>
      </c>
      <c r="V19" s="8">
        <f>P25</f>
        <v>8.6849172745063156E-3</v>
      </c>
      <c r="W19" s="8">
        <f>Q25</f>
        <v>1.7879380893079521E-4</v>
      </c>
      <c r="X19" s="8">
        <f>P68</f>
        <v>4.9130030243728865E-3</v>
      </c>
      <c r="Y19" s="8">
        <f>Q68</f>
        <v>1.5197473759117594E-4</v>
      </c>
      <c r="Z19" s="8">
        <f>P109</f>
        <v>-1.7879380893079521E-5</v>
      </c>
      <c r="AA19" s="8">
        <f>Q109</f>
        <v>1.7879380893079521E-5</v>
      </c>
      <c r="AB19" s="8">
        <f>P150</f>
        <v>3.1284153175591529E-3</v>
      </c>
      <c r="AC19" s="8">
        <f>Q150</f>
        <v>-2.7936532645436756E-4</v>
      </c>
    </row>
    <row r="20" spans="1:30">
      <c r="A20" t="s">
        <v>41</v>
      </c>
      <c r="B20" s="1" t="s">
        <v>21</v>
      </c>
      <c r="C20" s="1" t="s">
        <v>21</v>
      </c>
      <c r="D20" s="1">
        <v>2.0681992528019926E-2</v>
      </c>
      <c r="E20" s="1">
        <v>0</v>
      </c>
      <c r="H20" s="1"/>
      <c r="I20" s="1"/>
      <c r="L20" s="1">
        <v>0</v>
      </c>
      <c r="M20" s="1">
        <v>0</v>
      </c>
      <c r="P20" s="11">
        <f t="shared" si="0"/>
        <v>2.9545703611457037E-3</v>
      </c>
      <c r="Q20" s="11">
        <f t="shared" si="1"/>
        <v>0</v>
      </c>
      <c r="U20" s="23" t="s">
        <v>12</v>
      </c>
      <c r="V20" s="8">
        <f>P27</f>
        <v>7.4939370218822271E-4</v>
      </c>
      <c r="W20" s="8">
        <f>Q27</f>
        <v>4.1339699977126595E-4</v>
      </c>
      <c r="X20" s="8">
        <f>P70</f>
        <v>6.7341006938267207E-3</v>
      </c>
      <c r="Y20" s="8">
        <f>Q70</f>
        <v>-9.7000177904287422E-4</v>
      </c>
      <c r="Z20" s="8">
        <f>P111</f>
        <v>2.1228215619996439E-3</v>
      </c>
      <c r="AA20" s="8">
        <f>Q111</f>
        <v>5.3070539049991129E-4</v>
      </c>
      <c r="AB20" s="8">
        <f>P152</f>
        <v>1.6723003024372888E-3</v>
      </c>
      <c r="AC20" s="8">
        <f>Q152</f>
        <v>4.1807507560932225E-4</v>
      </c>
    </row>
    <row r="21" spans="1:30">
      <c r="A21" t="s">
        <v>42</v>
      </c>
      <c r="D21" s="1">
        <v>0</v>
      </c>
      <c r="E21" s="1">
        <v>0</v>
      </c>
      <c r="H21" s="1"/>
      <c r="I21" s="1"/>
      <c r="J21" s="1">
        <v>1.1563791140366483E-3</v>
      </c>
      <c r="K21" s="1">
        <v>0</v>
      </c>
      <c r="L21" s="1" t="s">
        <v>21</v>
      </c>
      <c r="M21" s="1" t="s">
        <v>21</v>
      </c>
      <c r="N21" s="1">
        <v>0</v>
      </c>
      <c r="O21" s="1">
        <v>0</v>
      </c>
      <c r="P21" s="11">
        <f t="shared" si="0"/>
        <v>1.6519701629094975E-4</v>
      </c>
      <c r="Q21" s="11">
        <f t="shared" si="1"/>
        <v>0</v>
      </c>
      <c r="R21" s="1"/>
      <c r="U21" s="23" t="s">
        <v>122</v>
      </c>
      <c r="V21" s="8">
        <f>P29</f>
        <v>0</v>
      </c>
      <c r="W21" s="8">
        <f>Q29</f>
        <v>0</v>
      </c>
      <c r="X21" s="8">
        <f>P72</f>
        <v>8.1114129158512717E-3</v>
      </c>
      <c r="Y21" s="8">
        <f>Q72</f>
        <v>0</v>
      </c>
      <c r="Z21" s="8">
        <f>P114</f>
        <v>1.0815217221135029E-2</v>
      </c>
      <c r="AA21" s="8">
        <f>Q113</f>
        <v>0</v>
      </c>
      <c r="AB21" s="8">
        <f>P154</f>
        <v>0</v>
      </c>
      <c r="AC21" s="8">
        <f>Q154</f>
        <v>0</v>
      </c>
    </row>
    <row r="22" spans="1:30">
      <c r="A22" t="s">
        <v>71</v>
      </c>
      <c r="F22" s="1">
        <v>1.6064757160647572E-3</v>
      </c>
      <c r="G22" s="1">
        <v>0</v>
      </c>
      <c r="H22" s="1"/>
      <c r="I22" s="1"/>
      <c r="L22" s="1" t="s">
        <v>21</v>
      </c>
      <c r="M22" s="1" t="s">
        <v>21</v>
      </c>
      <c r="P22" s="11">
        <f t="shared" si="0"/>
        <v>2.2949653086639388E-4</v>
      </c>
      <c r="Q22" s="11">
        <f t="shared" si="1"/>
        <v>0</v>
      </c>
      <c r="U22" s="23" t="s">
        <v>44</v>
      </c>
      <c r="V22" s="8">
        <f>P31</f>
        <v>1.6898776908023484E-2</v>
      </c>
      <c r="W22" s="8">
        <f>Q31</f>
        <v>0</v>
      </c>
      <c r="X22" s="8">
        <f>P74</f>
        <v>1.3519021526418786E-2</v>
      </c>
      <c r="Y22" s="8">
        <f>Q74</f>
        <v>0</v>
      </c>
      <c r="Z22" s="8">
        <f>P115</f>
        <v>2.7038043052837576E-2</v>
      </c>
      <c r="AA22" s="8">
        <f>Q115</f>
        <v>-1.2862573385518593E-2</v>
      </c>
      <c r="AB22" s="8">
        <f>P156</f>
        <v>0</v>
      </c>
      <c r="AC22" s="8">
        <f>Q156</f>
        <v>0</v>
      </c>
    </row>
    <row r="23" spans="1:30">
      <c r="A23" t="s">
        <v>68</v>
      </c>
      <c r="F23" s="1">
        <v>3.6425902864259028E-3</v>
      </c>
      <c r="G23" s="1">
        <v>0</v>
      </c>
      <c r="H23" s="1">
        <v>0</v>
      </c>
      <c r="I23" s="1">
        <v>0</v>
      </c>
      <c r="J23" s="1" t="s">
        <v>21</v>
      </c>
      <c r="K23" s="1" t="s">
        <v>21</v>
      </c>
      <c r="L23" s="1" t="s">
        <v>21</v>
      </c>
      <c r="M23" s="1" t="s">
        <v>21</v>
      </c>
      <c r="P23" s="11">
        <f t="shared" si="0"/>
        <v>5.2037004091798616E-4</v>
      </c>
      <c r="Q23" s="11">
        <f t="shared" si="1"/>
        <v>0</v>
      </c>
      <c r="U23" s="23" t="s">
        <v>72</v>
      </c>
      <c r="V23" s="8">
        <f>P32</f>
        <v>8.0430528375733865E-4</v>
      </c>
      <c r="W23" s="8">
        <f>Q32</f>
        <v>0</v>
      </c>
      <c r="X23" s="8">
        <f>P75</f>
        <v>8.0430528375733865E-4</v>
      </c>
      <c r="Y23" s="8">
        <f>Q75</f>
        <v>0</v>
      </c>
      <c r="Z23" s="8">
        <f>P116</f>
        <v>2.5278335705390502E-3</v>
      </c>
      <c r="AA23" s="8">
        <f>Q116</f>
        <v>0</v>
      </c>
      <c r="AB23" s="8">
        <f>P157</f>
        <v>7.6396747909624621E-3</v>
      </c>
      <c r="AC23" s="8">
        <f>Q157</f>
        <v>0</v>
      </c>
    </row>
    <row r="24" spans="1:30">
      <c r="A24" t="s">
        <v>67</v>
      </c>
      <c r="F24" s="1">
        <v>0</v>
      </c>
      <c r="G24" s="1">
        <v>0</v>
      </c>
      <c r="H24" s="1"/>
      <c r="I24" s="1"/>
      <c r="J24" s="1" t="s">
        <v>21</v>
      </c>
      <c r="K24" s="1" t="s">
        <v>21</v>
      </c>
      <c r="L24" s="1" t="s">
        <v>21</v>
      </c>
      <c r="M24" s="1" t="s">
        <v>21</v>
      </c>
      <c r="P24" s="11">
        <f t="shared" si="0"/>
        <v>0</v>
      </c>
      <c r="Q24" s="11">
        <f t="shared" si="1"/>
        <v>0</v>
      </c>
      <c r="U24" s="23" t="s">
        <v>22</v>
      </c>
      <c r="V24" s="8">
        <f>P34</f>
        <v>0.11124978367080686</v>
      </c>
      <c r="W24" s="8">
        <f>Q34</f>
        <v>0</v>
      </c>
      <c r="X24" s="8">
        <f>P77</f>
        <v>0.11228760910756998</v>
      </c>
      <c r="Y24" s="8">
        <f>Q77</f>
        <v>0</v>
      </c>
      <c r="Z24" s="8">
        <f>P118</f>
        <v>9.4320267789655549E-2</v>
      </c>
      <c r="AA24" s="8">
        <f>Q118</f>
        <v>0</v>
      </c>
      <c r="AB24" s="8">
        <f>P159</f>
        <v>5.3665910808767946E-2</v>
      </c>
      <c r="AC24" s="8">
        <f>Q159</f>
        <v>0</v>
      </c>
    </row>
    <row r="25" spans="1:30">
      <c r="A25" t="s">
        <v>66</v>
      </c>
      <c r="F25" s="1">
        <v>6.2045977584059775E-2</v>
      </c>
      <c r="G25" s="1">
        <v>0</v>
      </c>
      <c r="H25" s="1">
        <v>-1.2515566625155665E-3</v>
      </c>
      <c r="I25" s="1">
        <v>1.2515566625155665E-3</v>
      </c>
      <c r="L25" s="1" t="s">
        <v>21</v>
      </c>
      <c r="M25" s="1" t="s">
        <v>21</v>
      </c>
      <c r="P25" s="11">
        <f t="shared" si="0"/>
        <v>8.6849172745063156E-3</v>
      </c>
      <c r="Q25" s="11">
        <f t="shared" si="1"/>
        <v>1.7879380893079521E-4</v>
      </c>
      <c r="U25" s="23" t="s">
        <v>23</v>
      </c>
      <c r="V25" s="8">
        <f>P35</f>
        <v>2.3815296846011132E-2</v>
      </c>
      <c r="W25" s="8">
        <f>Q35</f>
        <v>-2.3815296846011132E-2</v>
      </c>
      <c r="X25" s="8">
        <f>P78</f>
        <v>2.609427403486924E-2</v>
      </c>
      <c r="Y25" s="8">
        <f>Q78</f>
        <v>-2.609427403486924E-2</v>
      </c>
      <c r="Z25" s="8">
        <f>P119</f>
        <v>2.091354320532696E-2</v>
      </c>
      <c r="AA25" s="8">
        <f>Q119</f>
        <v>-2.091354320532696E-2</v>
      </c>
      <c r="AB25" s="8">
        <f>P160</f>
        <v>3.1215470337425128E-2</v>
      </c>
      <c r="AC25" s="8">
        <f>Q160</f>
        <v>-3.1215470337425128E-2</v>
      </c>
    </row>
    <row r="26" spans="1:30">
      <c r="A26" t="s">
        <v>76</v>
      </c>
      <c r="H26" s="1">
        <v>4.3150684931506848E-5</v>
      </c>
      <c r="I26" s="1">
        <v>0</v>
      </c>
      <c r="P26" s="11">
        <f t="shared" si="0"/>
        <v>6.1643835616438354E-6</v>
      </c>
      <c r="Q26" s="11">
        <f t="shared" si="1"/>
        <v>0</v>
      </c>
      <c r="U26" s="23" t="s">
        <v>24</v>
      </c>
      <c r="V26" s="8">
        <f>P36</f>
        <v>1.8559791674079344E-2</v>
      </c>
      <c r="W26" s="8">
        <f>Q36</f>
        <v>-1.8559791674079344E-2</v>
      </c>
      <c r="X26" s="8">
        <f>P79</f>
        <v>1.8056273296566446E-2</v>
      </c>
      <c r="Y26" s="8">
        <f>Q79</f>
        <v>-1.8056273296566446E-2</v>
      </c>
      <c r="Z26" s="8">
        <f>P120</f>
        <v>1.8750230818105569E-2</v>
      </c>
      <c r="AA26" s="8">
        <f>Q120</f>
        <v>-1.8750230818105569E-2</v>
      </c>
      <c r="AB26" s="8">
        <f>P161</f>
        <v>2.5246358895214371E-2</v>
      </c>
      <c r="AC26" s="8">
        <f>Q161</f>
        <v>-2.5246358895214371E-2</v>
      </c>
    </row>
    <row r="27" spans="1:30">
      <c r="A27" t="s">
        <v>12</v>
      </c>
      <c r="B27" s="1">
        <v>0</v>
      </c>
      <c r="C27" s="1">
        <v>0</v>
      </c>
      <c r="F27" s="1">
        <v>0</v>
      </c>
      <c r="G27" s="1">
        <v>0</v>
      </c>
      <c r="H27" s="1"/>
      <c r="I27" s="1"/>
      <c r="J27" s="1">
        <v>5.2457559153175591E-3</v>
      </c>
      <c r="K27" s="1">
        <v>2.8937789983988615E-3</v>
      </c>
      <c r="N27" s="1">
        <v>0</v>
      </c>
      <c r="O27" s="1">
        <v>0</v>
      </c>
      <c r="P27" s="11">
        <f t="shared" si="0"/>
        <v>7.4939370218822271E-4</v>
      </c>
      <c r="Q27" s="11">
        <f t="shared" si="1"/>
        <v>4.1339699977126595E-4</v>
      </c>
      <c r="R27" s="1"/>
      <c r="U27" s="23" t="s">
        <v>25</v>
      </c>
      <c r="V27" s="8">
        <f>P37</f>
        <v>0.18674920812120363</v>
      </c>
      <c r="W27" s="8">
        <f>Q37</f>
        <v>3.7935105167587232E-2</v>
      </c>
      <c r="X27" s="8">
        <f>P80</f>
        <v>0.20621733066803061</v>
      </c>
      <c r="Y27" s="8">
        <f>Q80</f>
        <v>1.8466982620760276E-2</v>
      </c>
      <c r="Z27" s="8">
        <f>P121</f>
        <v>0.23190602179162326</v>
      </c>
      <c r="AA27" s="8">
        <f>Q121</f>
        <v>-7.2217085028323707E-3</v>
      </c>
      <c r="AB27" s="8">
        <f>P162</f>
        <v>0.27514614856431235</v>
      </c>
      <c r="AC27" s="8">
        <f>Q162</f>
        <v>-5.0461835275521505E-2</v>
      </c>
    </row>
    <row r="28" spans="1:30">
      <c r="A28" t="s">
        <v>20</v>
      </c>
      <c r="B28" s="1" t="s">
        <v>21</v>
      </c>
      <c r="C28" s="1" t="s">
        <v>21</v>
      </c>
      <c r="D28" s="1">
        <v>0</v>
      </c>
      <c r="E28" s="1">
        <v>3.5031211083437112E-4</v>
      </c>
      <c r="F28" s="1">
        <v>0.01</v>
      </c>
      <c r="G28" s="1">
        <v>1.9999999999999997E-2</v>
      </c>
      <c r="H28" s="1" t="s">
        <v>21</v>
      </c>
      <c r="I28" s="1" t="s">
        <v>21</v>
      </c>
      <c r="J28" s="1">
        <v>1.0807685465219711E-3</v>
      </c>
      <c r="K28" s="1">
        <v>-1.0807685465219711E-3</v>
      </c>
      <c r="P28" s="11">
        <f t="shared" si="0"/>
        <v>1.5829669352174244E-3</v>
      </c>
      <c r="Q28" s="11">
        <f t="shared" si="1"/>
        <v>2.7527919377589136E-3</v>
      </c>
      <c r="U28" s="23" t="s">
        <v>26</v>
      </c>
      <c r="V28" s="8">
        <f>P38</f>
        <v>0.64712844882837317</v>
      </c>
      <c r="W28" s="8"/>
      <c r="X28" s="8">
        <f>P81</f>
        <v>0.61940969298167581</v>
      </c>
      <c r="Y28" s="8"/>
      <c r="Z28" s="8">
        <f>P122</f>
        <v>0.59584818167738329</v>
      </c>
      <c r="AA28" s="8"/>
      <c r="AB28" s="8">
        <f>P163</f>
        <v>0.57492883275217932</v>
      </c>
      <c r="AC28" s="8"/>
      <c r="AD28" t="s">
        <v>124</v>
      </c>
    </row>
    <row r="29" spans="1:30">
      <c r="A29" t="s">
        <v>103</v>
      </c>
      <c r="N29" s="1">
        <v>0</v>
      </c>
      <c r="O29" s="1">
        <v>0</v>
      </c>
      <c r="P29" s="11">
        <f t="shared" si="0"/>
        <v>0</v>
      </c>
      <c r="Q29" s="11">
        <f t="shared" si="1"/>
        <v>0</v>
      </c>
      <c r="R29" s="1"/>
      <c r="U29" s="23" t="s">
        <v>27</v>
      </c>
      <c r="V29" s="8">
        <f>P39</f>
        <v>1.2168890596568838</v>
      </c>
      <c r="W29" s="8">
        <f>Q39</f>
        <v>2.6091073151461308E-3</v>
      </c>
      <c r="X29" s="8">
        <f>P82</f>
        <v>1.3249677851967889</v>
      </c>
      <c r="Y29" s="8">
        <f>Q82</f>
        <v>1.3256603453352337E-2</v>
      </c>
      <c r="Z29" s="8">
        <f>P123</f>
        <v>1.4585755471515016</v>
      </c>
      <c r="AA29" s="8">
        <f>Q123</f>
        <v>3.173073499571899E-2</v>
      </c>
      <c r="AB29" s="8">
        <f>P164</f>
        <v>1.6174838442951978</v>
      </c>
      <c r="AC29" s="8">
        <f>Q164</f>
        <v>0.57550552599273841</v>
      </c>
    </row>
    <row r="30" spans="1:30">
      <c r="A30" t="s">
        <v>78</v>
      </c>
      <c r="H30" s="1">
        <v>0</v>
      </c>
      <c r="I30" s="1">
        <v>0</v>
      </c>
      <c r="N30" s="1">
        <v>0</v>
      </c>
      <c r="O30" s="1">
        <v>0</v>
      </c>
      <c r="P30" s="11">
        <f t="shared" si="0"/>
        <v>0</v>
      </c>
      <c r="Q30" s="11">
        <f t="shared" si="1"/>
        <v>0</v>
      </c>
      <c r="R30" s="1"/>
    </row>
    <row r="31" spans="1:30">
      <c r="A31" t="s">
        <v>44</v>
      </c>
      <c r="B31" s="1" t="s">
        <v>21</v>
      </c>
      <c r="C31" s="1" t="s">
        <v>21</v>
      </c>
      <c r="D31" s="1">
        <v>0</v>
      </c>
      <c r="E31" s="1">
        <v>0</v>
      </c>
      <c r="H31" s="1">
        <v>0.11829143835616437</v>
      </c>
      <c r="I31" s="1">
        <v>0</v>
      </c>
      <c r="P31" s="11">
        <f t="shared" si="0"/>
        <v>1.6898776908023484E-2</v>
      </c>
      <c r="Q31" s="11">
        <f t="shared" si="1"/>
        <v>0</v>
      </c>
    </row>
    <row r="32" spans="1:30">
      <c r="A32" t="s">
        <v>72</v>
      </c>
      <c r="F32" s="1">
        <v>5.6301369863013704E-3</v>
      </c>
      <c r="G32" s="1">
        <v>0</v>
      </c>
      <c r="H32" s="1"/>
      <c r="I32" s="1"/>
      <c r="N32" s="1">
        <v>0</v>
      </c>
      <c r="O32" s="1">
        <v>0</v>
      </c>
      <c r="P32" s="11">
        <f t="shared" si="0"/>
        <v>8.0430528375733865E-4</v>
      </c>
      <c r="Q32" s="11">
        <f t="shared" si="1"/>
        <v>0</v>
      </c>
      <c r="R32" s="1"/>
    </row>
    <row r="33" spans="1:18">
      <c r="A33" t="s">
        <v>105</v>
      </c>
      <c r="N33" s="1">
        <v>0</v>
      </c>
      <c r="O33" s="1">
        <v>0</v>
      </c>
      <c r="P33" s="11">
        <f t="shared" si="0"/>
        <v>0</v>
      </c>
      <c r="Q33" s="11">
        <f t="shared" si="1"/>
        <v>0</v>
      </c>
      <c r="R33" s="1"/>
    </row>
    <row r="34" spans="1:18">
      <c r="A34" t="s">
        <v>22</v>
      </c>
      <c r="B34" s="1">
        <v>0.11904761904761904</v>
      </c>
      <c r="C34" s="1">
        <v>0</v>
      </c>
      <c r="D34" s="1">
        <v>8.3170254403131125E-2</v>
      </c>
      <c r="E34" s="1">
        <v>0</v>
      </c>
      <c r="F34" s="1">
        <v>9.5238095238095233E-2</v>
      </c>
      <c r="G34" s="1">
        <v>0</v>
      </c>
      <c r="H34" s="1">
        <v>0.13095238095238096</v>
      </c>
      <c r="I34" s="1">
        <v>0</v>
      </c>
      <c r="J34" s="1">
        <v>0.13605442176870747</v>
      </c>
      <c r="K34" s="1">
        <v>0</v>
      </c>
      <c r="L34" s="1">
        <v>9.5238095238095233E-2</v>
      </c>
      <c r="M34" s="1">
        <v>0</v>
      </c>
      <c r="N34" s="1">
        <v>0.11904761904761904</v>
      </c>
      <c r="O34" s="1">
        <v>0</v>
      </c>
      <c r="P34" s="11">
        <f t="shared" si="0"/>
        <v>0.11124978367080686</v>
      </c>
      <c r="Q34" s="11">
        <f t="shared" si="1"/>
        <v>0</v>
      </c>
      <c r="R34" s="1"/>
    </row>
    <row r="35" spans="1:18">
      <c r="A35" t="s">
        <v>23</v>
      </c>
      <c r="B35" s="1">
        <v>3.314115504358655E-2</v>
      </c>
      <c r="C35" s="1">
        <v>-3.314115504358655E-2</v>
      </c>
      <c r="D35" s="1">
        <v>2.2941780821917807E-2</v>
      </c>
      <c r="E35" s="1">
        <v>-2.2941780821917807E-2</v>
      </c>
      <c r="F35" s="1">
        <v>1.0605169613947694E-2</v>
      </c>
      <c r="G35" s="1">
        <v>-1.0605169613947694E-2</v>
      </c>
      <c r="H35" s="1">
        <v>5.1727575093399751E-2</v>
      </c>
      <c r="I35" s="1">
        <v>-5.1727575093399751E-2</v>
      </c>
      <c r="J35" s="1">
        <v>1.5150242305639565E-2</v>
      </c>
      <c r="K35" s="1">
        <v>-1.5150242305639565E-2</v>
      </c>
      <c r="L35" s="1">
        <v>0</v>
      </c>
      <c r="M35" s="1">
        <v>0</v>
      </c>
      <c r="N35" s="1">
        <v>3.314115504358655E-2</v>
      </c>
      <c r="O35" s="1">
        <v>-3.314115504358655E-2</v>
      </c>
      <c r="P35" s="11">
        <f t="shared" si="0"/>
        <v>2.3815296846011132E-2</v>
      </c>
      <c r="Q35" s="11">
        <f t="shared" si="1"/>
        <v>-2.3815296846011132E-2</v>
      </c>
      <c r="R35" s="1"/>
    </row>
    <row r="36" spans="1:18">
      <c r="A36" t="s">
        <v>24</v>
      </c>
      <c r="B36" s="1">
        <v>1.4234077210460772E-2</v>
      </c>
      <c r="C36" s="1">
        <v>-1.4234077210460772E-2</v>
      </c>
      <c r="D36" s="1">
        <v>6.88241095890411E-3</v>
      </c>
      <c r="E36" s="1">
        <v>-6.88241095890411E-3</v>
      </c>
      <c r="F36" s="1">
        <v>0.10824155417185553</v>
      </c>
      <c r="G36" s="1">
        <v>-0.10824155417185553</v>
      </c>
      <c r="H36" s="1">
        <v>5.6049937733499376E-4</v>
      </c>
      <c r="I36" s="1">
        <v>-5.6049937733499376E-4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1">
        <f t="shared" si="0"/>
        <v>1.8559791674079344E-2</v>
      </c>
      <c r="Q36" s="11">
        <f t="shared" si="1"/>
        <v>-1.8559791674079344E-2</v>
      </c>
      <c r="R36" s="1"/>
    </row>
    <row r="37" spans="1:18">
      <c r="A37" t="s">
        <v>25</v>
      </c>
      <c r="B37" s="1">
        <v>0.19128246976961394</v>
      </c>
      <c r="C37" s="1">
        <v>3.3354304172383137E-2</v>
      </c>
      <c r="D37" s="1">
        <v>0.19017229825653797</v>
      </c>
      <c r="E37" s="1">
        <v>3.4797251113015716E-2</v>
      </c>
      <c r="F37" s="1">
        <v>0.22331598679950185</v>
      </c>
      <c r="G37" s="1">
        <v>1.3207871424952061E-3</v>
      </c>
      <c r="H37" s="1">
        <v>0.1921350153922789</v>
      </c>
      <c r="I37" s="1">
        <v>3.2501758549718117E-2</v>
      </c>
      <c r="J37" s="1">
        <v>0.21016194161181284</v>
      </c>
      <c r="K37" s="1">
        <v>1.4474832330184224E-2</v>
      </c>
      <c r="L37" s="1">
        <v>0.11887800747198007</v>
      </c>
      <c r="M37" s="1">
        <v>0.10575876647001699</v>
      </c>
      <c r="N37" s="1">
        <v>0.18129873754669984</v>
      </c>
      <c r="O37" s="1">
        <v>4.3338036395297215E-2</v>
      </c>
      <c r="P37" s="11">
        <f t="shared" si="0"/>
        <v>0.18674920812120363</v>
      </c>
      <c r="Q37" s="11">
        <f t="shared" si="1"/>
        <v>3.7935105167587232E-2</v>
      </c>
      <c r="R37" s="1"/>
    </row>
    <row r="38" spans="1:18">
      <c r="A38" t="s">
        <v>26</v>
      </c>
      <c r="B38" s="1">
        <v>0.57640191780821914</v>
      </c>
      <c r="C38" s="1">
        <v>0</v>
      </c>
      <c r="D38" s="1">
        <v>0.71161696139476982</v>
      </c>
      <c r="E38" s="1">
        <v>0</v>
      </c>
      <c r="F38" s="1">
        <v>0.47410426400996258</v>
      </c>
      <c r="G38" s="1">
        <v>0</v>
      </c>
      <c r="H38" s="1">
        <v>0.65941317907845587</v>
      </c>
      <c r="I38" s="1">
        <v>0</v>
      </c>
      <c r="J38" s="1">
        <v>0.60449541284468955</v>
      </c>
      <c r="K38" s="1">
        <v>0</v>
      </c>
      <c r="L38" s="1">
        <v>0.92868750784557907</v>
      </c>
      <c r="M38" s="1">
        <v>0</v>
      </c>
      <c r="N38" s="1">
        <v>0.57517989881693654</v>
      </c>
      <c r="O38" s="1">
        <v>0</v>
      </c>
      <c r="P38" s="11">
        <f t="shared" si="0"/>
        <v>0.64712844882837317</v>
      </c>
      <c r="Q38" s="11"/>
      <c r="R38" s="1"/>
    </row>
    <row r="39" spans="1:18">
      <c r="A39" t="s">
        <v>27</v>
      </c>
      <c r="B39" s="1">
        <v>1.1313720449452944</v>
      </c>
      <c r="C39" s="1">
        <v>-2.5524076893852291E-3</v>
      </c>
      <c r="D39" s="1">
        <v>1.2004096408705451</v>
      </c>
      <c r="E39" s="1">
        <v>5.3233714430281701E-3</v>
      </c>
      <c r="F39" s="1">
        <v>1.1743060380774475</v>
      </c>
      <c r="G39" s="1">
        <v>-9.7525936643308025E-2</v>
      </c>
      <c r="H39" s="1">
        <v>1.2902981532147306</v>
      </c>
      <c r="I39" s="1">
        <v>-1.6539117913544649E-2</v>
      </c>
      <c r="J39" s="1">
        <v>1.2871941402766836</v>
      </c>
      <c r="K39" s="1">
        <v>1.1376004764215488E-3</v>
      </c>
      <c r="L39" s="1">
        <v>1.1878673316017316</v>
      </c>
      <c r="M39" s="1">
        <v>0.10575876647001699</v>
      </c>
      <c r="N39" s="1">
        <v>1.2467760686117537</v>
      </c>
      <c r="O39" s="1">
        <v>2.2661475062794104E-2</v>
      </c>
      <c r="P39" s="11">
        <f>SUM(P4:P38)</f>
        <v>1.2168890596568838</v>
      </c>
      <c r="Q39" s="11">
        <f>SUM(Q4:Q38)</f>
        <v>2.6091073151461308E-3</v>
      </c>
      <c r="R39" s="1"/>
    </row>
    <row r="44" spans="1:18">
      <c r="B44" s="6">
        <v>59107</v>
      </c>
      <c r="C44" s="6"/>
      <c r="D44" s="6">
        <v>59203</v>
      </c>
      <c r="E44" s="6"/>
      <c r="F44" s="6">
        <v>59209</v>
      </c>
      <c r="G44" s="6"/>
      <c r="H44" s="6">
        <v>59207</v>
      </c>
      <c r="I44" s="6"/>
      <c r="J44" s="6">
        <v>59206</v>
      </c>
      <c r="K44" s="6"/>
      <c r="L44" s="6">
        <v>59202</v>
      </c>
      <c r="M44" s="6"/>
      <c r="N44" s="6">
        <v>56106</v>
      </c>
      <c r="O44" s="6"/>
      <c r="P44" s="9" t="s">
        <v>31</v>
      </c>
      <c r="Q44" s="9"/>
    </row>
    <row r="45" spans="1:18">
      <c r="B45" t="s">
        <v>14</v>
      </c>
      <c r="C45" t="s">
        <v>14</v>
      </c>
      <c r="D45" t="s">
        <v>14</v>
      </c>
      <c r="E45" t="s">
        <v>14</v>
      </c>
      <c r="F45" t="s">
        <v>14</v>
      </c>
      <c r="G45" t="s">
        <v>14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  <c r="P45" s="14" t="s">
        <v>14</v>
      </c>
      <c r="Q45" s="14" t="s">
        <v>14</v>
      </c>
    </row>
    <row r="46" spans="1:18">
      <c r="A46" t="s">
        <v>32</v>
      </c>
      <c r="B46" t="s">
        <v>33</v>
      </c>
      <c r="C46" t="s">
        <v>34</v>
      </c>
      <c r="D46" t="s">
        <v>33</v>
      </c>
      <c r="E46" t="s">
        <v>34</v>
      </c>
      <c r="F46" t="s">
        <v>33</v>
      </c>
      <c r="G46" t="s">
        <v>34</v>
      </c>
      <c r="H46" t="s">
        <v>33</v>
      </c>
      <c r="I46" t="s">
        <v>34</v>
      </c>
      <c r="J46" t="s">
        <v>33</v>
      </c>
      <c r="K46" t="s">
        <v>34</v>
      </c>
      <c r="L46" t="s">
        <v>33</v>
      </c>
      <c r="M46" t="s">
        <v>34</v>
      </c>
      <c r="N46" t="s">
        <v>33</v>
      </c>
      <c r="O46" t="s">
        <v>34</v>
      </c>
      <c r="P46" s="10" t="s">
        <v>33</v>
      </c>
      <c r="Q46" s="10" t="s">
        <v>34</v>
      </c>
    </row>
    <row r="47" spans="1:18">
      <c r="A47" t="s">
        <v>0</v>
      </c>
      <c r="B47" s="1">
        <v>2.2524254047322535E-2</v>
      </c>
      <c r="C47" s="1">
        <v>0</v>
      </c>
      <c r="D47" s="1">
        <v>0</v>
      </c>
      <c r="E47" s="1">
        <v>0</v>
      </c>
      <c r="F47" s="1">
        <v>0.10344472229140719</v>
      </c>
      <c r="G47" s="1">
        <v>0</v>
      </c>
      <c r="H47" s="1">
        <v>4.0043118306351183E-2</v>
      </c>
      <c r="I47" s="1">
        <v>0</v>
      </c>
      <c r="J47" s="1">
        <v>2.8155317559153171E-2</v>
      </c>
      <c r="K47" s="1">
        <v>0</v>
      </c>
      <c r="L47" s="1">
        <v>2.0855790784557904E-2</v>
      </c>
      <c r="M47" s="1">
        <v>0</v>
      </c>
      <c r="N47" s="1">
        <v>8.3437110834371116E-3</v>
      </c>
      <c r="O47" s="1">
        <v>0</v>
      </c>
      <c r="P47" s="11">
        <f>AVERAGE(SUM(B47),SUM(D47),SUM(F47),SUM(H47),SUM(J47),SUM(L47),SUM(N47))</f>
        <v>3.1909559153175587E-2</v>
      </c>
      <c r="Q47" s="11">
        <f>AVERAGE(SUM(C47),SUM(E47),SUM(G47),SUM(I47),SUM(K47),SUM(M47),SUM(O47))</f>
        <v>0</v>
      </c>
    </row>
    <row r="48" spans="1:18">
      <c r="A48" t="s">
        <v>35</v>
      </c>
      <c r="B48" s="1">
        <v>1.1262127023661268E-2</v>
      </c>
      <c r="C48" s="1">
        <v>0</v>
      </c>
      <c r="F48" s="1">
        <v>6.0064677459526775E-2</v>
      </c>
      <c r="G48" s="1">
        <v>0</v>
      </c>
      <c r="H48" s="1"/>
      <c r="I48" s="1"/>
      <c r="J48" s="1"/>
      <c r="K48" s="1"/>
      <c r="L48" s="1">
        <v>0</v>
      </c>
      <c r="M48" s="1">
        <v>0</v>
      </c>
      <c r="N48" s="1">
        <v>0</v>
      </c>
      <c r="O48" s="1">
        <v>0</v>
      </c>
      <c r="P48" s="11">
        <f t="shared" ref="P48:P81" si="34">AVERAGE(SUM(B48),SUM(D48),SUM(F48),SUM(H48),SUM(J48),SUM(L48),SUM(N48))</f>
        <v>1.0189543497598291E-2</v>
      </c>
      <c r="Q48" s="11">
        <f t="shared" ref="Q48:Q81" si="35">AVERAGE(SUM(C48),SUM(E48),SUM(G48),SUM(I48),SUM(K48),SUM(M48),SUM(O48))</f>
        <v>0</v>
      </c>
    </row>
    <row r="49" spans="1:17">
      <c r="A49" t="s">
        <v>1</v>
      </c>
      <c r="B49" s="1">
        <v>2.0937258717310087E-2</v>
      </c>
      <c r="C49" s="1">
        <v>0</v>
      </c>
      <c r="D49" s="1">
        <v>1.1812850249066004E-2</v>
      </c>
      <c r="E49" s="1">
        <v>0</v>
      </c>
      <c r="F49" s="1">
        <v>4.7251400996264009E-3</v>
      </c>
      <c r="G49" s="1">
        <v>0</v>
      </c>
      <c r="H49" s="1">
        <v>3.242428393524284E-2</v>
      </c>
      <c r="I49" s="1">
        <v>0</v>
      </c>
      <c r="J49" s="1">
        <v>2.6171602584059775E-2</v>
      </c>
      <c r="K49" s="1">
        <v>0</v>
      </c>
      <c r="L49" s="1">
        <v>3.9376167496886676E-3</v>
      </c>
      <c r="M49" s="1">
        <v>0</v>
      </c>
      <c r="N49" s="1">
        <v>2.6171573396637608E-2</v>
      </c>
      <c r="O49" s="1">
        <v>0</v>
      </c>
      <c r="P49" s="11">
        <f t="shared" si="34"/>
        <v>1.8025760818804481E-2</v>
      </c>
      <c r="Q49" s="11">
        <f t="shared" si="35"/>
        <v>0</v>
      </c>
    </row>
    <row r="50" spans="1:17">
      <c r="A50" t="s">
        <v>2</v>
      </c>
      <c r="B50" s="1">
        <v>3.3333333333333333E-2</v>
      </c>
      <c r="C50" s="1">
        <v>0</v>
      </c>
      <c r="D50" s="1">
        <v>4.1666666666666664E-2</v>
      </c>
      <c r="E50" s="1">
        <v>0</v>
      </c>
      <c r="H50" s="1">
        <v>2.8333333333333335E-2</v>
      </c>
      <c r="I50" s="1">
        <v>0</v>
      </c>
      <c r="J50" s="1">
        <v>2.6666666666666665E-2</v>
      </c>
      <c r="K50" s="1">
        <v>0</v>
      </c>
      <c r="N50" s="1">
        <v>4.2500000000000003E-2</v>
      </c>
      <c r="O50" s="1">
        <v>0</v>
      </c>
      <c r="P50" s="11">
        <f t="shared" si="34"/>
        <v>2.4642857142857143E-2</v>
      </c>
      <c r="Q50" s="11">
        <f t="shared" si="35"/>
        <v>0</v>
      </c>
    </row>
    <row r="51" spans="1:17">
      <c r="A51" t="s">
        <v>3</v>
      </c>
      <c r="B51" s="1">
        <v>3.3121602739726023E-2</v>
      </c>
      <c r="C51" s="1">
        <v>0</v>
      </c>
      <c r="D51" s="1">
        <v>8.6747054794520537E-2</v>
      </c>
      <c r="E51" s="1">
        <v>0</v>
      </c>
      <c r="F51" s="1">
        <v>3.7853260273972601E-2</v>
      </c>
      <c r="G51" s="1">
        <v>0</v>
      </c>
      <c r="H51" s="1">
        <v>6.1511547945205483E-2</v>
      </c>
      <c r="I51" s="1">
        <v>0</v>
      </c>
      <c r="J51" s="1">
        <v>0.20405273116438355</v>
      </c>
      <c r="K51" s="1">
        <v>0</v>
      </c>
      <c r="L51" s="1">
        <v>0.24841202054794523</v>
      </c>
      <c r="M51" s="1">
        <v>0</v>
      </c>
      <c r="N51" s="1">
        <v>8.8718578767123274E-2</v>
      </c>
      <c r="O51" s="1">
        <v>0</v>
      </c>
      <c r="P51" s="11">
        <f t="shared" si="34"/>
        <v>0.10863097089041096</v>
      </c>
      <c r="Q51" s="11">
        <f t="shared" si="35"/>
        <v>0</v>
      </c>
    </row>
    <row r="52" spans="1:17">
      <c r="A52" t="s">
        <v>84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1">
        <f t="shared" si="34"/>
        <v>0</v>
      </c>
      <c r="Q52" s="11">
        <f t="shared" si="35"/>
        <v>0</v>
      </c>
    </row>
    <row r="53" spans="1:17">
      <c r="A53" t="s">
        <v>4</v>
      </c>
      <c r="B53" s="1">
        <v>2.2094103362391031E-2</v>
      </c>
      <c r="C53" s="1">
        <v>0</v>
      </c>
      <c r="D53" s="1">
        <v>6.6282310087173099E-2</v>
      </c>
      <c r="E53" s="1">
        <v>0</v>
      </c>
      <c r="F53" s="1">
        <v>1.2372697882938977E-2</v>
      </c>
      <c r="G53" s="1">
        <v>0</v>
      </c>
      <c r="H53" s="1">
        <v>8.8356164383561649E-3</v>
      </c>
      <c r="I53" s="1">
        <v>0</v>
      </c>
      <c r="J53" s="1">
        <v>4.087409122042341E-2</v>
      </c>
      <c r="K53" s="1">
        <v>0</v>
      </c>
      <c r="L53" s="1">
        <v>7.3647011207970112E-2</v>
      </c>
      <c r="M53" s="1">
        <v>0</v>
      </c>
      <c r="N53" s="1">
        <v>8.2852887608966391E-2</v>
      </c>
      <c r="O53" s="1">
        <v>0</v>
      </c>
      <c r="P53" s="11">
        <f t="shared" si="34"/>
        <v>4.3851245401174167E-2</v>
      </c>
      <c r="Q53" s="11">
        <f t="shared" si="35"/>
        <v>0</v>
      </c>
    </row>
    <row r="54" spans="1:17">
      <c r="A54" t="s">
        <v>101</v>
      </c>
      <c r="N54" s="1">
        <v>0</v>
      </c>
      <c r="O54" s="1">
        <v>0</v>
      </c>
      <c r="P54" s="11">
        <f t="shared" si="34"/>
        <v>0</v>
      </c>
      <c r="Q54" s="11">
        <f t="shared" si="35"/>
        <v>0</v>
      </c>
    </row>
    <row r="55" spans="1:17">
      <c r="A55" t="s">
        <v>36</v>
      </c>
      <c r="B55" s="1">
        <v>1.6951847447073471E-2</v>
      </c>
      <c r="C55" s="1">
        <v>4.2379618617683738E-3</v>
      </c>
      <c r="D55" s="1">
        <v>0</v>
      </c>
      <c r="E55" s="1">
        <v>0</v>
      </c>
      <c r="H55" s="1">
        <v>0</v>
      </c>
      <c r="I55" s="1">
        <v>0</v>
      </c>
      <c r="J55" s="1">
        <v>1.5407456413449564E-2</v>
      </c>
      <c r="K55" s="1">
        <v>0</v>
      </c>
      <c r="N55" s="1">
        <v>2.5988480697384807E-2</v>
      </c>
      <c r="O55" s="1">
        <v>0</v>
      </c>
      <c r="P55" s="11">
        <f t="shared" si="34"/>
        <v>8.3353977939868342E-3</v>
      </c>
      <c r="Q55" s="11">
        <f t="shared" si="35"/>
        <v>6.0542312310976772E-4</v>
      </c>
    </row>
    <row r="56" spans="1:17">
      <c r="A56" t="s">
        <v>6</v>
      </c>
      <c r="B56" s="1">
        <v>0</v>
      </c>
      <c r="C56" s="1">
        <v>0</v>
      </c>
      <c r="F56" s="1">
        <v>4.7316575342465752E-3</v>
      </c>
      <c r="G56" s="1">
        <v>0</v>
      </c>
      <c r="H56" s="1">
        <v>4.9427148194271481E-4</v>
      </c>
      <c r="I56" s="1">
        <v>1.7299501867995015E-3</v>
      </c>
      <c r="J56" s="1">
        <v>1.3808814601494395E-2</v>
      </c>
      <c r="K56" s="1">
        <v>0</v>
      </c>
      <c r="P56" s="11">
        <f t="shared" si="34"/>
        <v>2.7192490882405264E-3</v>
      </c>
      <c r="Q56" s="11">
        <f t="shared" si="35"/>
        <v>2.4713574097135735E-4</v>
      </c>
    </row>
    <row r="57" spans="1:17">
      <c r="A57" t="s">
        <v>5</v>
      </c>
      <c r="B57" s="1">
        <v>2.4439601494396015E-3</v>
      </c>
      <c r="C57" s="1">
        <v>0</v>
      </c>
      <c r="F57" s="1">
        <v>1.6264909838107095E-2</v>
      </c>
      <c r="G57" s="1">
        <v>0</v>
      </c>
      <c r="H57" s="1">
        <v>1.1731008717310086E-2</v>
      </c>
      <c r="I57" s="1">
        <v>1.955168119551683E-3</v>
      </c>
      <c r="J57" s="1">
        <v>1.1383094645080946E-3</v>
      </c>
      <c r="K57" s="1">
        <v>0</v>
      </c>
      <c r="L57" s="1" t="s">
        <v>21</v>
      </c>
      <c r="M57" s="1" t="s">
        <v>21</v>
      </c>
      <c r="N57" s="1">
        <v>8.3094645080946453E-3</v>
      </c>
      <c r="O57" s="1">
        <v>2.1995641344956414E-3</v>
      </c>
      <c r="P57" s="11">
        <f t="shared" si="34"/>
        <v>5.6982360967799319E-3</v>
      </c>
      <c r="Q57" s="11">
        <f t="shared" si="35"/>
        <v>5.9353317914961781E-4</v>
      </c>
    </row>
    <row r="58" spans="1:17">
      <c r="A58" t="s">
        <v>102</v>
      </c>
      <c r="N58" s="1">
        <v>2.082230697384807E-2</v>
      </c>
      <c r="O58" s="1">
        <v>0</v>
      </c>
      <c r="P58" s="11">
        <f t="shared" si="34"/>
        <v>2.9746152819782956E-3</v>
      </c>
      <c r="Q58" s="11">
        <f t="shared" si="35"/>
        <v>0</v>
      </c>
    </row>
    <row r="59" spans="1:17">
      <c r="A59" t="s">
        <v>38</v>
      </c>
      <c r="B59" s="1">
        <v>3.0962017434620175E-3</v>
      </c>
      <c r="C59" s="1">
        <v>5.4638854296388531E-4</v>
      </c>
      <c r="H59" s="1">
        <v>-1.8212951432129514E-4</v>
      </c>
      <c r="I59" s="1">
        <v>8.3779576587795764E-4</v>
      </c>
      <c r="J59" s="1">
        <v>1.5641843088418431E-3</v>
      </c>
      <c r="K59" s="1">
        <v>0</v>
      </c>
      <c r="L59" s="1" t="s">
        <v>21</v>
      </c>
      <c r="M59" s="1" t="s">
        <v>21</v>
      </c>
      <c r="P59" s="11">
        <f t="shared" si="34"/>
        <v>6.3975093399750934E-4</v>
      </c>
      <c r="Q59" s="11">
        <f t="shared" si="35"/>
        <v>1.9774061554883468E-4</v>
      </c>
    </row>
    <row r="60" spans="1:17">
      <c r="A60" t="s">
        <v>39</v>
      </c>
      <c r="B60" s="1">
        <v>3.3890660024906601E-2</v>
      </c>
      <c r="C60" s="1">
        <v>0</v>
      </c>
      <c r="D60" s="1">
        <v>0</v>
      </c>
      <c r="E60" s="1">
        <v>0</v>
      </c>
      <c r="F60" s="1">
        <v>4.6513075965130763E-3</v>
      </c>
      <c r="G60" s="1">
        <v>0</v>
      </c>
      <c r="H60" s="1">
        <v>1.0167198007471981E-3</v>
      </c>
      <c r="I60" s="1">
        <v>0</v>
      </c>
      <c r="J60" s="1">
        <v>-2.7536161270236611E-3</v>
      </c>
      <c r="K60" s="1">
        <v>0</v>
      </c>
      <c r="L60" s="1" t="s">
        <v>21</v>
      </c>
      <c r="M60" s="1" t="s">
        <v>21</v>
      </c>
      <c r="N60" s="1">
        <v>2.1996341843088418E-2</v>
      </c>
      <c r="O60" s="1">
        <v>0</v>
      </c>
      <c r="P60" s="11">
        <f t="shared" si="34"/>
        <v>8.4002018768902335E-3</v>
      </c>
      <c r="Q60" s="11">
        <f t="shared" si="35"/>
        <v>0</v>
      </c>
    </row>
    <row r="61" spans="1:17">
      <c r="A61" t="s">
        <v>40</v>
      </c>
      <c r="B61" s="1">
        <v>2.6151930261519304E-4</v>
      </c>
      <c r="C61" s="1">
        <v>0</v>
      </c>
      <c r="F61" s="1">
        <v>3.0188757160647575E-2</v>
      </c>
      <c r="G61" s="1">
        <v>0</v>
      </c>
      <c r="H61" s="1">
        <v>7.8455790784557919E-5</v>
      </c>
      <c r="I61" s="1">
        <v>4.184308841843089E-4</v>
      </c>
      <c r="L61" s="1" t="s">
        <v>21</v>
      </c>
      <c r="M61" s="1" t="s">
        <v>21</v>
      </c>
      <c r="P61" s="11">
        <f t="shared" si="34"/>
        <v>4.3612474648639038E-3</v>
      </c>
      <c r="Q61" s="11">
        <f t="shared" si="35"/>
        <v>5.9775840597758416E-5</v>
      </c>
    </row>
    <row r="62" spans="1:17">
      <c r="A62" t="s">
        <v>8</v>
      </c>
      <c r="D62" s="1">
        <v>5.7861784557907844E-2</v>
      </c>
      <c r="E62" s="1">
        <v>0</v>
      </c>
      <c r="F62" s="1">
        <v>1.8212951432129514E-3</v>
      </c>
      <c r="G62" s="1">
        <v>3.6425902864259028E-4</v>
      </c>
      <c r="H62" s="1">
        <v>0</v>
      </c>
      <c r="I62" s="1">
        <v>0</v>
      </c>
      <c r="J62" s="1">
        <v>4.7169933063511839E-2</v>
      </c>
      <c r="K62" s="1">
        <v>0.1886797322540473</v>
      </c>
      <c r="L62" s="1">
        <v>6.0087173100871732E-3</v>
      </c>
      <c r="M62" s="1">
        <v>0</v>
      </c>
      <c r="N62" s="1">
        <v>5.849071699875466E-2</v>
      </c>
      <c r="O62" s="1">
        <v>4.7169933063511846E-2</v>
      </c>
      <c r="P62" s="11">
        <f t="shared" si="34"/>
        <v>2.4478921010496351E-2</v>
      </c>
      <c r="Q62" s="11">
        <f t="shared" si="35"/>
        <v>3.3744846335171677E-2</v>
      </c>
    </row>
    <row r="63" spans="1:17">
      <c r="A63" t="s">
        <v>41</v>
      </c>
      <c r="B63" s="1" t="s">
        <v>21</v>
      </c>
      <c r="C63" s="1" t="s">
        <v>21</v>
      </c>
      <c r="D63" s="1">
        <v>3.5454844333748445E-2</v>
      </c>
      <c r="E63" s="1">
        <v>0</v>
      </c>
      <c r="H63" s="1"/>
      <c r="I63" s="1"/>
      <c r="L63" s="1">
        <v>1.8466064757160647E-2</v>
      </c>
      <c r="M63" s="1">
        <v>0</v>
      </c>
      <c r="P63" s="11">
        <f t="shared" si="34"/>
        <v>7.7029870129870131E-3</v>
      </c>
      <c r="Q63" s="11">
        <f t="shared" si="35"/>
        <v>0</v>
      </c>
    </row>
    <row r="64" spans="1:17">
      <c r="A64" t="s">
        <v>42</v>
      </c>
      <c r="B64" s="1" t="s">
        <v>21</v>
      </c>
      <c r="C64" s="1" t="s">
        <v>21</v>
      </c>
      <c r="D64" s="1">
        <v>0</v>
      </c>
      <c r="E64" s="1">
        <v>0</v>
      </c>
      <c r="H64" s="1"/>
      <c r="I64" s="1"/>
      <c r="J64" s="1">
        <v>7.4950498132004975E-4</v>
      </c>
      <c r="K64" s="1">
        <v>0</v>
      </c>
      <c r="L64" s="1" t="s">
        <v>21</v>
      </c>
      <c r="M64" s="1" t="s">
        <v>21</v>
      </c>
      <c r="N64" s="1">
        <v>0</v>
      </c>
      <c r="O64" s="1">
        <v>0</v>
      </c>
      <c r="P64" s="11">
        <f t="shared" si="34"/>
        <v>1.0707214018857854E-4</v>
      </c>
      <c r="Q64" s="11">
        <f t="shared" si="35"/>
        <v>0</v>
      </c>
    </row>
    <row r="65" spans="1:17">
      <c r="A65" t="s">
        <v>71</v>
      </c>
      <c r="F65" s="1">
        <v>2.1419676214196764E-3</v>
      </c>
      <c r="G65" s="1">
        <v>0</v>
      </c>
      <c r="H65" s="1"/>
      <c r="I65" s="1"/>
      <c r="L65" s="1" t="s">
        <v>21</v>
      </c>
      <c r="M65" s="1" t="s">
        <v>21</v>
      </c>
      <c r="P65" s="11">
        <f t="shared" si="34"/>
        <v>3.0599537448852519E-4</v>
      </c>
      <c r="Q65" s="11">
        <f t="shared" si="35"/>
        <v>0</v>
      </c>
    </row>
    <row r="66" spans="1:17">
      <c r="A66" t="s">
        <v>68</v>
      </c>
      <c r="F66" s="1">
        <v>1.8212951432129514E-3</v>
      </c>
      <c r="G66" s="1">
        <v>0</v>
      </c>
      <c r="H66" s="1">
        <v>1.8212951432129514E-4</v>
      </c>
      <c r="I66" s="1">
        <v>-1.8212951432129514E-4</v>
      </c>
      <c r="J66" s="1" t="s">
        <v>21</v>
      </c>
      <c r="K66" s="1" t="s">
        <v>21</v>
      </c>
      <c r="L66" s="1" t="s">
        <v>21</v>
      </c>
      <c r="M66" s="1" t="s">
        <v>21</v>
      </c>
      <c r="P66" s="11">
        <f t="shared" si="34"/>
        <v>2.8620352250489234E-4</v>
      </c>
      <c r="Q66" s="11">
        <f t="shared" si="35"/>
        <v>-2.6018502045899306E-5</v>
      </c>
    </row>
    <row r="67" spans="1:17">
      <c r="A67" t="s">
        <v>67</v>
      </c>
      <c r="B67" s="1" t="s">
        <v>21</v>
      </c>
      <c r="C67" s="1" t="s">
        <v>21</v>
      </c>
      <c r="F67" s="1">
        <v>0</v>
      </c>
      <c r="G67" s="1">
        <v>0</v>
      </c>
      <c r="H67" s="1"/>
      <c r="I67" s="1"/>
      <c r="J67" s="1" t="s">
        <v>21</v>
      </c>
      <c r="K67" s="1" t="s">
        <v>21</v>
      </c>
      <c r="P67" s="11">
        <f t="shared" si="34"/>
        <v>0</v>
      </c>
      <c r="Q67" s="11">
        <f t="shared" si="35"/>
        <v>0</v>
      </c>
    </row>
    <row r="68" spans="1:17">
      <c r="A68" t="s">
        <v>66</v>
      </c>
      <c r="F68" s="1">
        <v>3.5454844333748438E-2</v>
      </c>
      <c r="G68" s="1">
        <v>0</v>
      </c>
      <c r="H68" s="1">
        <v>-1.0638231631382316E-3</v>
      </c>
      <c r="I68" s="1">
        <v>1.0638231631382316E-3</v>
      </c>
      <c r="P68" s="11">
        <f t="shared" si="34"/>
        <v>4.9130030243728865E-3</v>
      </c>
      <c r="Q68" s="11">
        <f t="shared" si="35"/>
        <v>1.5197473759117594E-4</v>
      </c>
    </row>
    <row r="69" spans="1:17">
      <c r="A69" t="s">
        <v>76</v>
      </c>
      <c r="H69" s="1">
        <v>0</v>
      </c>
      <c r="I69" s="1">
        <v>0</v>
      </c>
      <c r="P69" s="11">
        <f t="shared" si="34"/>
        <v>0</v>
      </c>
      <c r="Q69" s="11">
        <f t="shared" si="35"/>
        <v>0</v>
      </c>
    </row>
    <row r="70" spans="1:17">
      <c r="A70" t="s">
        <v>12</v>
      </c>
      <c r="B70" s="1">
        <v>3.2278953922789538E-2</v>
      </c>
      <c r="C70" s="1">
        <v>8.0697384806973915E-3</v>
      </c>
      <c r="F70" s="1">
        <v>1.4859750933997511E-2</v>
      </c>
      <c r="G70" s="1">
        <v>-1.4859750933997511E-2</v>
      </c>
      <c r="H70" s="1"/>
      <c r="I70" s="1"/>
      <c r="J70" s="1">
        <v>0</v>
      </c>
      <c r="K70" s="1">
        <v>0</v>
      </c>
      <c r="N70" s="1">
        <v>0</v>
      </c>
      <c r="O70" s="1">
        <v>0</v>
      </c>
      <c r="P70" s="11">
        <f t="shared" si="34"/>
        <v>6.7341006938267207E-3</v>
      </c>
      <c r="Q70" s="11">
        <f t="shared" si="35"/>
        <v>-9.7000177904287422E-4</v>
      </c>
    </row>
    <row r="71" spans="1:17">
      <c r="A71" t="s">
        <v>20</v>
      </c>
      <c r="B71" s="1" t="s">
        <v>21</v>
      </c>
      <c r="C71" s="1" t="s">
        <v>21</v>
      </c>
      <c r="D71" s="1">
        <v>0</v>
      </c>
      <c r="E71" s="1">
        <v>3.5031211083437112E-4</v>
      </c>
      <c r="F71" s="1">
        <v>0.02</v>
      </c>
      <c r="G71" s="1">
        <v>3.0000000000000002E-2</v>
      </c>
      <c r="H71" s="1" t="s">
        <v>21</v>
      </c>
      <c r="I71" s="1" t="s">
        <v>21</v>
      </c>
      <c r="J71" s="1">
        <v>0</v>
      </c>
      <c r="K71" s="1">
        <v>0</v>
      </c>
      <c r="P71" s="11">
        <f t="shared" si="34"/>
        <v>2.8571428571428571E-3</v>
      </c>
      <c r="Q71" s="11">
        <f t="shared" si="35"/>
        <v>4.3357588729763391E-3</v>
      </c>
    </row>
    <row r="72" spans="1:17">
      <c r="A72" t="s">
        <v>103</v>
      </c>
      <c r="N72" s="1">
        <v>5.6779890410958905E-2</v>
      </c>
      <c r="O72" s="1">
        <v>0</v>
      </c>
      <c r="P72" s="11">
        <f t="shared" si="34"/>
        <v>8.1114129158512717E-3</v>
      </c>
      <c r="Q72" s="11">
        <f t="shared" si="35"/>
        <v>0</v>
      </c>
    </row>
    <row r="73" spans="1:17">
      <c r="A73" t="s">
        <v>78</v>
      </c>
      <c r="H73" s="1">
        <v>0</v>
      </c>
      <c r="I73" s="1">
        <v>0</v>
      </c>
      <c r="N73" s="1">
        <v>1.8926630136986301E-2</v>
      </c>
      <c r="O73" s="1">
        <v>0</v>
      </c>
      <c r="P73" s="11">
        <f t="shared" si="34"/>
        <v>2.7038043052837572E-3</v>
      </c>
      <c r="Q73" s="11">
        <f t="shared" si="35"/>
        <v>0</v>
      </c>
    </row>
    <row r="74" spans="1:17">
      <c r="A74" t="s">
        <v>44</v>
      </c>
      <c r="D74" s="1">
        <v>0</v>
      </c>
      <c r="E74" s="1">
        <v>0</v>
      </c>
      <c r="H74" s="1">
        <v>9.46331506849315E-2</v>
      </c>
      <c r="I74" s="1">
        <v>0</v>
      </c>
      <c r="P74" s="11">
        <f t="shared" si="34"/>
        <v>1.3519021526418786E-2</v>
      </c>
      <c r="Q74" s="11">
        <f t="shared" si="35"/>
        <v>0</v>
      </c>
    </row>
    <row r="75" spans="1:17">
      <c r="A75" t="s">
        <v>72</v>
      </c>
      <c r="F75" s="1">
        <v>5.6301369863013704E-3</v>
      </c>
      <c r="G75" s="1">
        <v>0</v>
      </c>
      <c r="H75" s="1"/>
      <c r="I75" s="1"/>
      <c r="N75" s="1">
        <v>0</v>
      </c>
      <c r="O75" s="1">
        <v>0</v>
      </c>
      <c r="P75" s="11">
        <f t="shared" si="34"/>
        <v>8.0430528375733865E-4</v>
      </c>
      <c r="Q75" s="11">
        <f t="shared" si="35"/>
        <v>0</v>
      </c>
    </row>
    <row r="76" spans="1:17">
      <c r="A76" t="s">
        <v>105</v>
      </c>
      <c r="N76" s="1">
        <v>0</v>
      </c>
      <c r="O76" s="1">
        <v>0</v>
      </c>
      <c r="P76" s="11">
        <f t="shared" si="34"/>
        <v>0</v>
      </c>
      <c r="Q76" s="11">
        <f t="shared" si="35"/>
        <v>0</v>
      </c>
    </row>
    <row r="77" spans="1:17">
      <c r="A77" t="s">
        <v>22</v>
      </c>
      <c r="B77" s="1">
        <v>0.13095238095238096</v>
      </c>
      <c r="C77" s="1">
        <v>0</v>
      </c>
      <c r="D77" s="1">
        <v>8.1648184387910425E-2</v>
      </c>
      <c r="E77" s="1">
        <v>0</v>
      </c>
      <c r="F77" s="1">
        <v>9.5238095238095233E-2</v>
      </c>
      <c r="G77" s="1">
        <v>0</v>
      </c>
      <c r="H77" s="1">
        <v>0.13095238095238096</v>
      </c>
      <c r="I77" s="1">
        <v>0</v>
      </c>
      <c r="J77" s="1">
        <v>0.14880952380952381</v>
      </c>
      <c r="K77" s="1">
        <v>0</v>
      </c>
      <c r="L77" s="1">
        <v>7.9365079365079375E-2</v>
      </c>
      <c r="M77" s="1">
        <v>0</v>
      </c>
      <c r="N77" s="1">
        <v>0.11904761904761904</v>
      </c>
      <c r="O77" s="1">
        <v>0</v>
      </c>
      <c r="P77" s="11">
        <f t="shared" si="34"/>
        <v>0.11228760910756998</v>
      </c>
      <c r="Q77" s="11">
        <f t="shared" si="35"/>
        <v>0</v>
      </c>
    </row>
    <row r="78" spans="1:17">
      <c r="A78" t="s">
        <v>23</v>
      </c>
      <c r="B78" s="1">
        <v>5.3025848069738471E-3</v>
      </c>
      <c r="C78" s="1">
        <v>-5.3025848069738471E-3</v>
      </c>
      <c r="D78" s="1">
        <v>3.2171701120797008E-2</v>
      </c>
      <c r="E78" s="1">
        <v>-3.2171701120797008E-2</v>
      </c>
      <c r="F78" s="1">
        <v>1.0605169613947694E-2</v>
      </c>
      <c r="G78" s="1">
        <v>-1.0605169613947694E-2</v>
      </c>
      <c r="H78" s="1">
        <v>5.1727575093399751E-2</v>
      </c>
      <c r="I78" s="1">
        <v>-5.1727575093399751E-2</v>
      </c>
      <c r="J78" s="1">
        <v>4.9711732565379821E-2</v>
      </c>
      <c r="K78" s="1">
        <v>-4.9711732565379821E-2</v>
      </c>
      <c r="L78" s="1">
        <v>0</v>
      </c>
      <c r="M78" s="1">
        <v>0</v>
      </c>
      <c r="N78" s="1">
        <v>3.314115504358655E-2</v>
      </c>
      <c r="O78" s="1">
        <v>-3.314115504358655E-2</v>
      </c>
      <c r="P78" s="11">
        <f t="shared" si="34"/>
        <v>2.609427403486924E-2</v>
      </c>
      <c r="Q78" s="11">
        <f t="shared" si="35"/>
        <v>-2.609427403486924E-2</v>
      </c>
    </row>
    <row r="79" spans="1:17">
      <c r="A79" t="s">
        <v>24</v>
      </c>
      <c r="B79" s="1">
        <v>1.5010955417185555E-2</v>
      </c>
      <c r="C79" s="1">
        <v>-1.5010955417185555E-2</v>
      </c>
      <c r="D79" s="1">
        <v>0</v>
      </c>
      <c r="E79" s="1">
        <v>0</v>
      </c>
      <c r="F79" s="1">
        <v>0.10824155417185553</v>
      </c>
      <c r="G79" s="1">
        <v>-0.10824155417185553</v>
      </c>
      <c r="H79" s="1">
        <v>5.6049937733499376E-4</v>
      </c>
      <c r="I79" s="1">
        <v>-5.6049937733499376E-4</v>
      </c>
      <c r="J79" s="1">
        <v>0</v>
      </c>
      <c r="K79" s="1">
        <v>0</v>
      </c>
      <c r="L79" s="1">
        <v>2.5809041095890412E-3</v>
      </c>
      <c r="M79" s="1">
        <v>-2.5809041095890412E-3</v>
      </c>
      <c r="N79" s="1">
        <v>0</v>
      </c>
      <c r="O79" s="1">
        <v>0</v>
      </c>
      <c r="P79" s="11">
        <f t="shared" si="34"/>
        <v>1.8056273296566446E-2</v>
      </c>
      <c r="Q79" s="11">
        <f t="shared" si="35"/>
        <v>-1.8056273296566446E-2</v>
      </c>
    </row>
    <row r="80" spans="1:17">
      <c r="A80" t="s">
        <v>25</v>
      </c>
      <c r="B80" s="1">
        <v>0.24127855800747197</v>
      </c>
      <c r="C80" s="1">
        <v>-1.6641784065474931E-2</v>
      </c>
      <c r="D80" s="1">
        <v>0.17825842777085929</v>
      </c>
      <c r="E80" s="1">
        <v>4.6711121598694422E-2</v>
      </c>
      <c r="F80" s="1">
        <v>0.27258779252801996</v>
      </c>
      <c r="G80" s="1">
        <v>-4.7951018586022839E-2</v>
      </c>
      <c r="H80" s="1">
        <v>0.20849846884184306</v>
      </c>
      <c r="I80" s="1">
        <v>1.6138305100153974E-2</v>
      </c>
      <c r="J80" s="1">
        <v>0.20665709803860521</v>
      </c>
      <c r="K80" s="1">
        <v>1.7979675903391855E-2</v>
      </c>
      <c r="L80" s="1">
        <v>0.13908205479452057</v>
      </c>
      <c r="M80" s="1">
        <v>8.5554719147476532E-2</v>
      </c>
      <c r="N80" s="1">
        <v>0.19715891469489413</v>
      </c>
      <c r="O80" s="1">
        <v>2.7477859247102939E-2</v>
      </c>
      <c r="P80" s="11">
        <f t="shared" si="34"/>
        <v>0.20621733066803061</v>
      </c>
      <c r="Q80" s="11">
        <f t="shared" si="35"/>
        <v>1.8466982620760276E-2</v>
      </c>
    </row>
    <row r="81" spans="1:17">
      <c r="A81" t="s">
        <v>26</v>
      </c>
      <c r="B81" s="1">
        <v>0.64272333250311331</v>
      </c>
      <c r="C81" s="1">
        <v>0</v>
      </c>
      <c r="D81" s="1">
        <v>0.64870199252802008</v>
      </c>
      <c r="E81" s="1">
        <v>0</v>
      </c>
      <c r="F81" s="1">
        <v>0.47410426400996258</v>
      </c>
      <c r="G81" s="1">
        <v>0</v>
      </c>
      <c r="H81" s="1">
        <v>0.71440989937733512</v>
      </c>
      <c r="I81" s="1">
        <v>0</v>
      </c>
      <c r="J81" s="1">
        <v>0.56576416102117066</v>
      </c>
      <c r="K81" s="1">
        <v>0</v>
      </c>
      <c r="L81" s="1">
        <v>0.71967685554171867</v>
      </c>
      <c r="M81" s="1">
        <v>0</v>
      </c>
      <c r="N81" s="1">
        <v>0.57048734589041095</v>
      </c>
      <c r="O81" s="1">
        <v>0</v>
      </c>
      <c r="P81" s="11">
        <f t="shared" si="34"/>
        <v>0.61940969298167581</v>
      </c>
      <c r="Q81" s="11"/>
    </row>
    <row r="82" spans="1:17">
      <c r="A82" t="s">
        <v>27</v>
      </c>
      <c r="B82" s="1">
        <v>1.2674636335011562</v>
      </c>
      <c r="C82" s="1">
        <v>-2.4101235404204682E-2</v>
      </c>
      <c r="D82" s="1">
        <v>1.2406058164966693</v>
      </c>
      <c r="E82" s="1">
        <v>1.4889732588731781E-2</v>
      </c>
      <c r="F82" s="1">
        <v>1.3168032958607601</v>
      </c>
      <c r="G82" s="1">
        <v>-0.151293234277181</v>
      </c>
      <c r="H82" s="1">
        <v>1.3841865069133608</v>
      </c>
      <c r="I82" s="1">
        <v>-3.0326730765350383E-2</v>
      </c>
      <c r="J82" s="1">
        <v>1.3739475113354682</v>
      </c>
      <c r="K82" s="1">
        <v>0.15694767559205933</v>
      </c>
      <c r="L82" s="1">
        <v>1.3120321151683174</v>
      </c>
      <c r="M82" s="1">
        <v>8.2973815037887491E-2</v>
      </c>
      <c r="N82" s="1">
        <v>1.3797356171017907</v>
      </c>
      <c r="O82" s="1">
        <v>4.370620140152387E-2</v>
      </c>
      <c r="P82" s="11">
        <f>SUM(P47:P81)</f>
        <v>1.3249677851967889</v>
      </c>
      <c r="Q82" s="11">
        <f>SUM(Q47:Q81)</f>
        <v>1.3256603453352337E-2</v>
      </c>
    </row>
    <row r="85" spans="1:17">
      <c r="B85" s="5">
        <v>59107</v>
      </c>
      <c r="C85" s="5"/>
      <c r="D85" s="6">
        <v>59203</v>
      </c>
      <c r="E85" s="6"/>
      <c r="F85" s="6">
        <v>59209</v>
      </c>
      <c r="G85" s="6"/>
      <c r="H85" s="6">
        <v>59207</v>
      </c>
      <c r="I85" s="6"/>
      <c r="J85" s="6">
        <v>59206</v>
      </c>
      <c r="K85" s="6"/>
      <c r="L85" s="6">
        <v>59202</v>
      </c>
      <c r="M85" s="6"/>
      <c r="N85" s="6">
        <v>56106</v>
      </c>
      <c r="O85" s="6"/>
      <c r="P85" s="9" t="s">
        <v>31</v>
      </c>
      <c r="Q85" s="9"/>
    </row>
    <row r="86" spans="1:17">
      <c r="B86" t="s">
        <v>29</v>
      </c>
      <c r="C86" t="s">
        <v>29</v>
      </c>
      <c r="D86" t="s">
        <v>29</v>
      </c>
      <c r="E86" t="s">
        <v>29</v>
      </c>
      <c r="F86" t="s">
        <v>29</v>
      </c>
      <c r="G86" t="s">
        <v>29</v>
      </c>
      <c r="H86" t="s">
        <v>29</v>
      </c>
      <c r="I86" t="s">
        <v>29</v>
      </c>
      <c r="J86" t="s">
        <v>29</v>
      </c>
      <c r="K86" t="s">
        <v>29</v>
      </c>
      <c r="L86" t="s">
        <v>29</v>
      </c>
      <c r="M86" t="s">
        <v>29</v>
      </c>
      <c r="N86" t="s">
        <v>29</v>
      </c>
      <c r="O86" t="s">
        <v>29</v>
      </c>
      <c r="P86" s="14" t="s">
        <v>29</v>
      </c>
      <c r="Q86" s="14" t="s">
        <v>29</v>
      </c>
    </row>
    <row r="87" spans="1:17">
      <c r="A87" t="s">
        <v>32</v>
      </c>
      <c r="B87" t="s">
        <v>33</v>
      </c>
      <c r="C87" t="s">
        <v>34</v>
      </c>
      <c r="D87" t="s">
        <v>33</v>
      </c>
      <c r="E87" t="s">
        <v>34</v>
      </c>
      <c r="F87" t="s">
        <v>33</v>
      </c>
      <c r="G87" t="s">
        <v>34</v>
      </c>
      <c r="H87" t="s">
        <v>33</v>
      </c>
      <c r="I87" t="s">
        <v>34</v>
      </c>
      <c r="J87" t="s">
        <v>33</v>
      </c>
      <c r="K87" t="s">
        <v>34</v>
      </c>
      <c r="L87" t="s">
        <v>33</v>
      </c>
      <c r="M87" t="s">
        <v>34</v>
      </c>
      <c r="N87" t="s">
        <v>33</v>
      </c>
      <c r="O87" t="s">
        <v>34</v>
      </c>
      <c r="P87" s="10" t="s">
        <v>33</v>
      </c>
      <c r="Q87" s="10" t="s">
        <v>34</v>
      </c>
    </row>
    <row r="88" spans="1:17">
      <c r="A88" t="s">
        <v>0</v>
      </c>
      <c r="B88" s="1">
        <v>7.5080846824408465E-2</v>
      </c>
      <c r="C88" s="1">
        <v>0</v>
      </c>
      <c r="D88" s="1">
        <v>7.5080846824408451E-2</v>
      </c>
      <c r="E88" s="1">
        <v>0</v>
      </c>
      <c r="F88" s="1">
        <v>9.2099172104607704E-2</v>
      </c>
      <c r="G88" s="1">
        <v>0</v>
      </c>
      <c r="H88" s="1">
        <v>5.2556592777085923E-2</v>
      </c>
      <c r="I88" s="1">
        <v>-1.6684632627646322E-2</v>
      </c>
      <c r="J88" s="1">
        <v>8.4614922611634932E-2</v>
      </c>
      <c r="K88" s="1">
        <v>0</v>
      </c>
      <c r="L88" s="1">
        <v>3.7540423412204225E-2</v>
      </c>
      <c r="M88" s="1">
        <v>0</v>
      </c>
      <c r="N88" s="1">
        <v>1.3037048567870486E-2</v>
      </c>
      <c r="O88" s="1">
        <v>0</v>
      </c>
      <c r="P88" s="11">
        <f>AVERAGE(SUM(B88),SUM(D88),SUM(F88),SUM(H88),SUM(J88),SUM(L88),SUM(N88))</f>
        <v>6.1429979017460022E-2</v>
      </c>
      <c r="Q88" s="11">
        <f>AVERAGE(SUM(C88),SUM(E88),SUM(G88),SUM(I88),SUM(K88),SUM(M88),SUM(O88))</f>
        <v>-2.3835189468066173E-3</v>
      </c>
    </row>
    <row r="89" spans="1:17">
      <c r="A89" t="s">
        <v>35</v>
      </c>
      <c r="B89" s="1">
        <v>3.7540423412204232E-2</v>
      </c>
      <c r="C89" s="1">
        <v>0</v>
      </c>
      <c r="F89" s="1">
        <v>7.5080846824408465E-2</v>
      </c>
      <c r="G89" s="1">
        <v>0</v>
      </c>
      <c r="H89" s="1"/>
      <c r="I89" s="1"/>
      <c r="J89" s="1"/>
      <c r="K89" s="1"/>
      <c r="L89" s="1">
        <v>1.8770211706102113E-2</v>
      </c>
      <c r="M89" s="1">
        <v>0</v>
      </c>
      <c r="N89" s="1">
        <v>0</v>
      </c>
      <c r="O89" s="1">
        <v>0</v>
      </c>
      <c r="P89" s="11">
        <f t="shared" ref="P89:P122" si="36">AVERAGE(SUM(B89),SUM(D89),SUM(F89),SUM(H89),SUM(J89),SUM(L89),SUM(N89))</f>
        <v>1.8770211706102113E-2</v>
      </c>
      <c r="Q89" s="11">
        <f t="shared" ref="Q89:Q122" si="37">AVERAGE(SUM(C89),SUM(E89),SUM(G89),SUM(I89),SUM(K89),SUM(M89),SUM(O89))</f>
        <v>0</v>
      </c>
    </row>
    <row r="90" spans="1:17">
      <c r="A90" t="s">
        <v>1</v>
      </c>
      <c r="B90" s="1">
        <v>4.8790239726027397E-2</v>
      </c>
      <c r="C90" s="1">
        <v>0</v>
      </c>
      <c r="D90" s="1">
        <v>5.4040395392278964E-2</v>
      </c>
      <c r="E90" s="1">
        <v>0</v>
      </c>
      <c r="F90" s="1">
        <v>4.0082222914072228E-2</v>
      </c>
      <c r="G90" s="1">
        <v>0</v>
      </c>
      <c r="H90" s="1">
        <v>4.187456413449564E-2</v>
      </c>
      <c r="I90" s="1">
        <v>0</v>
      </c>
      <c r="J90" s="1">
        <v>8.589061110122756E-2</v>
      </c>
      <c r="K90" s="1">
        <v>0</v>
      </c>
      <c r="L90" s="1">
        <v>7.8752334993773352E-3</v>
      </c>
      <c r="M90" s="1">
        <v>0</v>
      </c>
      <c r="N90" s="1">
        <v>4.6436721668742222E-2</v>
      </c>
      <c r="O90" s="1">
        <v>0</v>
      </c>
      <c r="P90" s="11">
        <f t="shared" si="36"/>
        <v>4.6427141205174487E-2</v>
      </c>
      <c r="Q90" s="11">
        <f t="shared" si="37"/>
        <v>0</v>
      </c>
    </row>
    <row r="91" spans="1:17">
      <c r="A91" t="s">
        <v>2</v>
      </c>
      <c r="B91" s="1">
        <v>2.8333333333333335E-2</v>
      </c>
      <c r="C91" s="1">
        <v>0</v>
      </c>
      <c r="D91" s="1">
        <v>4.1666666666666664E-2</v>
      </c>
      <c r="E91" s="1">
        <v>0</v>
      </c>
      <c r="H91" s="1">
        <v>2.8333333333333335E-2</v>
      </c>
      <c r="I91" s="1">
        <v>0</v>
      </c>
      <c r="J91" s="1">
        <v>2.6666666666666665E-2</v>
      </c>
      <c r="K91" s="1">
        <v>0</v>
      </c>
      <c r="M91" s="1">
        <v>0</v>
      </c>
      <c r="N91" s="1">
        <v>4.2500000000000003E-2</v>
      </c>
      <c r="O91" s="1">
        <v>0</v>
      </c>
      <c r="P91" s="11">
        <f t="shared" si="36"/>
        <v>2.3928571428571431E-2</v>
      </c>
      <c r="Q91" s="11">
        <f t="shared" si="37"/>
        <v>0</v>
      </c>
    </row>
    <row r="92" spans="1:17">
      <c r="A92" t="s">
        <v>3</v>
      </c>
      <c r="B92" s="1">
        <v>0.10514794520547943</v>
      </c>
      <c r="C92" s="1">
        <v>0</v>
      </c>
      <c r="D92" s="1">
        <v>0.11829143835616435</v>
      </c>
      <c r="E92" s="1">
        <v>0</v>
      </c>
      <c r="F92" s="1">
        <v>5.7726221917808213E-2</v>
      </c>
      <c r="G92" s="1">
        <v>0</v>
      </c>
      <c r="H92" s="1">
        <v>7.5706520547945202E-2</v>
      </c>
      <c r="I92" s="1">
        <v>2.3658287671232875E-2</v>
      </c>
      <c r="J92" s="1">
        <v>0.15208899217221136</v>
      </c>
      <c r="K92" s="1">
        <v>0.13519021526418781</v>
      </c>
      <c r="L92" s="1">
        <v>0.27601335616438355</v>
      </c>
      <c r="M92" s="1">
        <v>0</v>
      </c>
      <c r="N92" s="1">
        <v>0.13307786815068492</v>
      </c>
      <c r="O92" s="1">
        <v>7.3932148972602724E-2</v>
      </c>
      <c r="P92" s="11">
        <f t="shared" si="36"/>
        <v>0.13115033464495388</v>
      </c>
      <c r="Q92" s="11">
        <f t="shared" si="37"/>
        <v>3.3254378844003347E-2</v>
      </c>
    </row>
    <row r="93" spans="1:17">
      <c r="A93" t="s">
        <v>84</v>
      </c>
      <c r="J93" s="1">
        <v>3.3052704145169899E-2</v>
      </c>
      <c r="K93" s="1">
        <v>6.6105408290339812E-2</v>
      </c>
      <c r="L93" s="1">
        <v>3.0849190535491903E-2</v>
      </c>
      <c r="M93" s="1">
        <v>0</v>
      </c>
      <c r="N93" s="1">
        <v>0</v>
      </c>
      <c r="O93" s="1">
        <v>0</v>
      </c>
      <c r="P93" s="11">
        <f t="shared" si="36"/>
        <v>9.1288420972374003E-3</v>
      </c>
      <c r="Q93" s="11">
        <f t="shared" si="37"/>
        <v>9.443629755762831E-3</v>
      </c>
    </row>
    <row r="94" spans="1:17">
      <c r="A94" t="s">
        <v>4</v>
      </c>
      <c r="B94" s="1">
        <v>4.9098007471980072E-2</v>
      </c>
      <c r="C94" s="1">
        <v>0</v>
      </c>
      <c r="D94" s="1">
        <v>1.3992932129514322E-2</v>
      </c>
      <c r="E94" s="1">
        <v>0</v>
      </c>
      <c r="F94" s="1">
        <v>1.5907754420921547E-2</v>
      </c>
      <c r="G94" s="1">
        <v>-7.0701130759651329E-3</v>
      </c>
      <c r="H94" s="1">
        <v>1.1044520547945205E-2</v>
      </c>
      <c r="I94" s="1">
        <v>-1.1044520547945202E-3</v>
      </c>
      <c r="J94" s="1">
        <v>4.0400646148372181E-2</v>
      </c>
      <c r="K94" s="1">
        <v>0</v>
      </c>
      <c r="L94" s="1">
        <v>9.5741114570361163E-2</v>
      </c>
      <c r="M94" s="1">
        <v>0</v>
      </c>
      <c r="N94" s="1">
        <v>0.10770875389165629</v>
      </c>
      <c r="O94" s="1">
        <v>-4.0045562344333749E-2</v>
      </c>
      <c r="P94" s="11">
        <f t="shared" si="36"/>
        <v>4.7699104168678681E-2</v>
      </c>
      <c r="Q94" s="11">
        <f t="shared" si="37"/>
        <v>-6.8885896392990578E-3</v>
      </c>
    </row>
    <row r="95" spans="1:17">
      <c r="A95" t="s">
        <v>101</v>
      </c>
      <c r="N95" s="1">
        <v>0</v>
      </c>
      <c r="O95" s="1">
        <v>0</v>
      </c>
      <c r="P95" s="11">
        <f t="shared" si="36"/>
        <v>0</v>
      </c>
      <c r="Q95" s="11">
        <f t="shared" si="37"/>
        <v>0</v>
      </c>
    </row>
    <row r="96" spans="1:17">
      <c r="A96" t="s">
        <v>36</v>
      </c>
      <c r="B96" s="1">
        <v>2.215927770859278E-2</v>
      </c>
      <c r="C96" s="1">
        <v>5.5398194271481897E-3</v>
      </c>
      <c r="D96" s="1">
        <v>7.4298754669987538E-3</v>
      </c>
      <c r="E96" s="1">
        <v>0</v>
      </c>
      <c r="H96" s="1">
        <v>4.3066625155666248E-2</v>
      </c>
      <c r="I96" s="1">
        <v>1.4850560398505658E-3</v>
      </c>
      <c r="J96" s="1">
        <v>3.6065646682085038E-3</v>
      </c>
      <c r="K96" s="1">
        <v>3.1822629425369155E-2</v>
      </c>
      <c r="N96" s="1">
        <v>6.125856164383562E-2</v>
      </c>
      <c r="O96" s="1">
        <v>9.281600249065998E-3</v>
      </c>
      <c r="P96" s="11">
        <f t="shared" si="36"/>
        <v>1.96458435204717E-2</v>
      </c>
      <c r="Q96" s="11">
        <f t="shared" si="37"/>
        <v>6.8755864487762717E-3</v>
      </c>
    </row>
    <row r="97" spans="1:17">
      <c r="A97" t="s">
        <v>6</v>
      </c>
      <c r="B97" s="1">
        <v>1.665566625155666E-3</v>
      </c>
      <c r="C97" s="1">
        <v>0</v>
      </c>
      <c r="F97" s="1">
        <v>3.8799591780821908E-2</v>
      </c>
      <c r="G97" s="1">
        <v>0</v>
      </c>
      <c r="H97" s="1">
        <v>2.9656288916562888E-3</v>
      </c>
      <c r="I97" s="1">
        <v>1.7299501867995017E-3</v>
      </c>
      <c r="J97" s="1">
        <v>1.4384909268813377E-2</v>
      </c>
      <c r="K97" s="1">
        <v>1.1172745063156022E-2</v>
      </c>
      <c r="P97" s="11">
        <f t="shared" si="36"/>
        <v>8.2593852237781758E-3</v>
      </c>
      <c r="Q97" s="11">
        <f t="shared" si="37"/>
        <v>1.8432421785650748E-3</v>
      </c>
    </row>
    <row r="98" spans="1:17">
      <c r="A98" t="s">
        <v>37</v>
      </c>
      <c r="B98" s="1">
        <v>1.086204510862045E-2</v>
      </c>
      <c r="C98" s="1">
        <v>0</v>
      </c>
      <c r="F98" s="1">
        <v>2.2005466251556659E-2</v>
      </c>
      <c r="G98" s="1">
        <v>0</v>
      </c>
      <c r="H98" s="1">
        <v>4.0569738480697386E-2</v>
      </c>
      <c r="I98" s="1">
        <v>8.3094645080946453E-3</v>
      </c>
      <c r="J98" s="1">
        <v>7.0249955523928121E-3</v>
      </c>
      <c r="K98" s="1">
        <v>2.601850204589932E-3</v>
      </c>
      <c r="L98" s="1" t="s">
        <v>21</v>
      </c>
      <c r="M98" s="1" t="s">
        <v>21</v>
      </c>
      <c r="N98" s="1">
        <v>2.4561799501867997E-2</v>
      </c>
      <c r="O98" s="1">
        <v>2.358421544209215E-2</v>
      </c>
      <c r="P98" s="11">
        <f t="shared" si="36"/>
        <v>1.500343498501933E-2</v>
      </c>
      <c r="Q98" s="11">
        <f t="shared" si="37"/>
        <v>4.9279328792538185E-3</v>
      </c>
    </row>
    <row r="99" spans="1:17">
      <c r="A99" t="s">
        <v>102</v>
      </c>
      <c r="N99" s="1">
        <v>2.0991594022415939E-2</v>
      </c>
      <c r="O99" s="1">
        <v>0</v>
      </c>
      <c r="P99" s="11">
        <f t="shared" si="36"/>
        <v>2.9987991460594201E-3</v>
      </c>
      <c r="Q99" s="11">
        <f t="shared" si="37"/>
        <v>0</v>
      </c>
    </row>
    <row r="100" spans="1:17">
      <c r="A100" t="s">
        <v>38</v>
      </c>
      <c r="B100" s="1">
        <v>4.0473225404732251E-3</v>
      </c>
      <c r="C100" s="1">
        <v>0</v>
      </c>
      <c r="H100" s="1">
        <v>1.8212951432129514E-4</v>
      </c>
      <c r="I100" s="1">
        <v>5.4638854296388541E-4</v>
      </c>
      <c r="J100" s="1">
        <v>0</v>
      </c>
      <c r="K100" s="1">
        <v>0</v>
      </c>
      <c r="L100" s="1" t="s">
        <v>21</v>
      </c>
      <c r="M100" s="1" t="s">
        <v>21</v>
      </c>
      <c r="P100" s="11">
        <f t="shared" si="36"/>
        <v>6.0420743639921716E-4</v>
      </c>
      <c r="Q100" s="11">
        <f t="shared" si="37"/>
        <v>7.8055506137697913E-5</v>
      </c>
    </row>
    <row r="101" spans="1:17">
      <c r="A101" t="s">
        <v>39</v>
      </c>
      <c r="B101" s="1">
        <v>3.7656288916562888E-3</v>
      </c>
      <c r="C101" s="1">
        <v>0</v>
      </c>
      <c r="D101" s="1">
        <v>1.5641843088418431E-3</v>
      </c>
      <c r="E101" s="1">
        <v>0</v>
      </c>
      <c r="F101" s="1">
        <v>2.7132627646326277E-2</v>
      </c>
      <c r="G101" s="1">
        <v>5.4265255292652512E-3</v>
      </c>
      <c r="H101" s="1">
        <v>1.0167198007471981E-3</v>
      </c>
      <c r="I101" s="1">
        <v>1.0167198007471981E-3</v>
      </c>
      <c r="J101" s="1">
        <v>4.5510314890588859E-3</v>
      </c>
      <c r="K101" s="1">
        <v>1.9366091442803773E-3</v>
      </c>
      <c r="L101" s="1" t="s">
        <v>21</v>
      </c>
      <c r="M101" s="1" t="s">
        <v>21</v>
      </c>
      <c r="N101" s="1">
        <v>0</v>
      </c>
      <c r="O101" s="1">
        <v>0</v>
      </c>
      <c r="P101" s="11">
        <f t="shared" si="36"/>
        <v>5.4328845909472137E-3</v>
      </c>
      <c r="Q101" s="11">
        <f t="shared" si="37"/>
        <v>1.1971220677561181E-3</v>
      </c>
    </row>
    <row r="102" spans="1:17">
      <c r="A102" t="s">
        <v>40</v>
      </c>
      <c r="B102" s="1">
        <v>8.7173100871731002E-4</v>
      </c>
      <c r="C102" s="1">
        <v>0</v>
      </c>
      <c r="F102" s="1">
        <v>3.0188757160647575E-2</v>
      </c>
      <c r="G102" s="1">
        <v>7.5471892901618973E-3</v>
      </c>
      <c r="H102" s="1">
        <v>0</v>
      </c>
      <c r="I102" s="1">
        <v>2.6151930261519304E-4</v>
      </c>
      <c r="L102" s="1" t="s">
        <v>21</v>
      </c>
      <c r="M102" s="1" t="s">
        <v>21</v>
      </c>
      <c r="P102" s="11">
        <f t="shared" si="36"/>
        <v>4.4372125956235551E-3</v>
      </c>
      <c r="Q102" s="11">
        <f t="shared" si="37"/>
        <v>1.1155297989681558E-3</v>
      </c>
    </row>
    <row r="103" spans="1:17">
      <c r="A103" t="s">
        <v>8</v>
      </c>
      <c r="D103" s="1">
        <v>5.7861784557907844E-2</v>
      </c>
      <c r="E103" s="1">
        <v>0</v>
      </c>
      <c r="F103" s="1">
        <v>2.5498132004981319E-4</v>
      </c>
      <c r="G103" s="1">
        <v>2.1127023661270238E-3</v>
      </c>
      <c r="H103" s="1">
        <v>0</v>
      </c>
      <c r="I103" s="1">
        <v>0</v>
      </c>
      <c r="J103" s="1">
        <v>2.6954247464863905E-2</v>
      </c>
      <c r="K103" s="1">
        <v>0.26954247464863901</v>
      </c>
      <c r="L103" s="1">
        <v>3.0043586550435864E-2</v>
      </c>
      <c r="M103" s="1" t="s">
        <v>21</v>
      </c>
      <c r="N103" s="1">
        <v>9.4339866127023678E-2</v>
      </c>
      <c r="O103" s="1">
        <v>4.7169933063511818E-2</v>
      </c>
      <c r="P103" s="11">
        <f t="shared" si="36"/>
        <v>2.9922066574325872E-2</v>
      </c>
      <c r="Q103" s="11">
        <f t="shared" si="37"/>
        <v>4.5546444296896839E-2</v>
      </c>
    </row>
    <row r="104" spans="1:17">
      <c r="A104" t="s">
        <v>41</v>
      </c>
      <c r="B104" s="1" t="s">
        <v>21</v>
      </c>
      <c r="C104" s="1" t="s">
        <v>21</v>
      </c>
      <c r="D104" s="1">
        <v>3.5454844333748445E-2</v>
      </c>
      <c r="E104" s="1">
        <v>0</v>
      </c>
      <c r="H104" s="1"/>
      <c r="I104" s="1"/>
      <c r="L104" s="1">
        <v>0.10340996264009962</v>
      </c>
      <c r="M104" s="1">
        <v>0</v>
      </c>
      <c r="P104" s="11">
        <f t="shared" si="36"/>
        <v>1.9837829567692582E-2</v>
      </c>
      <c r="Q104" s="11">
        <f t="shared" si="37"/>
        <v>0</v>
      </c>
    </row>
    <row r="105" spans="1:17">
      <c r="A105" t="s">
        <v>42</v>
      </c>
      <c r="B105" s="1" t="s">
        <v>21</v>
      </c>
      <c r="C105" s="1" t="s">
        <v>21</v>
      </c>
      <c r="D105" s="1">
        <v>5.9308655043586551E-3</v>
      </c>
      <c r="E105" s="1">
        <v>0</v>
      </c>
      <c r="H105" s="1"/>
      <c r="I105" s="1"/>
      <c r="J105" s="1">
        <v>7.2809055328233404E-4</v>
      </c>
      <c r="K105" s="1">
        <v>0</v>
      </c>
      <c r="L105" s="1" t="s">
        <v>21</v>
      </c>
      <c r="M105" s="1" t="s">
        <v>21</v>
      </c>
      <c r="N105" s="1">
        <v>2.2485149439601493E-3</v>
      </c>
      <c r="O105" s="1">
        <v>1.1242574719800748E-3</v>
      </c>
      <c r="P105" s="11">
        <f t="shared" si="36"/>
        <v>1.272495857371591E-3</v>
      </c>
      <c r="Q105" s="11">
        <f t="shared" si="37"/>
        <v>1.6060821028286782E-4</v>
      </c>
    </row>
    <row r="106" spans="1:17">
      <c r="A106" t="s">
        <v>71</v>
      </c>
      <c r="F106" s="1">
        <v>1.6064757160647572E-3</v>
      </c>
      <c r="G106" s="1">
        <v>0</v>
      </c>
      <c r="H106" s="1"/>
      <c r="I106" s="1"/>
      <c r="L106" s="1" t="s">
        <v>21</v>
      </c>
      <c r="M106" s="1" t="s">
        <v>21</v>
      </c>
      <c r="P106" s="11">
        <f t="shared" si="36"/>
        <v>2.2949653086639388E-4</v>
      </c>
      <c r="Q106" s="11">
        <f t="shared" si="37"/>
        <v>0</v>
      </c>
    </row>
    <row r="107" spans="1:17">
      <c r="A107" t="s">
        <v>68</v>
      </c>
      <c r="F107" s="1">
        <v>1.1656288916562889E-3</v>
      </c>
      <c r="G107" s="1">
        <v>3.6425902864259028E-4</v>
      </c>
      <c r="H107" s="1">
        <v>5.4638854296388541E-4</v>
      </c>
      <c r="I107" s="1">
        <v>-5.4638854296388541E-4</v>
      </c>
      <c r="J107" s="1" t="s">
        <v>21</v>
      </c>
      <c r="K107" s="1" t="s">
        <v>21</v>
      </c>
      <c r="L107" s="1" t="s">
        <v>21</v>
      </c>
      <c r="M107" s="1" t="s">
        <v>21</v>
      </c>
      <c r="P107" s="11">
        <f t="shared" si="36"/>
        <v>2.4457391923145348E-4</v>
      </c>
      <c r="Q107" s="11">
        <f t="shared" si="37"/>
        <v>-2.6018502045899306E-5</v>
      </c>
    </row>
    <row r="108" spans="1:17">
      <c r="A108" t="s">
        <v>67</v>
      </c>
      <c r="F108" s="1">
        <v>2.9328455790784552E-3</v>
      </c>
      <c r="G108" s="1">
        <v>0</v>
      </c>
      <c r="H108" s="1"/>
      <c r="I108" s="1"/>
      <c r="J108" s="1" t="s">
        <v>21</v>
      </c>
      <c r="K108" s="1" t="s">
        <v>21</v>
      </c>
      <c r="L108" s="1" t="s">
        <v>21</v>
      </c>
      <c r="M108" s="1" t="s">
        <v>21</v>
      </c>
      <c r="P108" s="11">
        <f t="shared" si="36"/>
        <v>4.1897793986835075E-4</v>
      </c>
      <c r="Q108" s="11">
        <f t="shared" si="37"/>
        <v>0</v>
      </c>
    </row>
    <row r="109" spans="1:17">
      <c r="A109" t="s">
        <v>66</v>
      </c>
      <c r="F109" s="1">
        <v>0</v>
      </c>
      <c r="G109" s="1">
        <v>0</v>
      </c>
      <c r="H109" s="1">
        <v>-1.2515566625155664E-4</v>
      </c>
      <c r="I109" s="1">
        <v>1.2515566625155664E-4</v>
      </c>
      <c r="L109" s="1" t="s">
        <v>21</v>
      </c>
      <c r="M109" s="1" t="s">
        <v>21</v>
      </c>
      <c r="P109" s="11">
        <f t="shared" si="36"/>
        <v>-1.7879380893079521E-5</v>
      </c>
      <c r="Q109" s="11">
        <f t="shared" si="37"/>
        <v>1.7879380893079521E-5</v>
      </c>
    </row>
    <row r="110" spans="1:17">
      <c r="A110" t="s">
        <v>76</v>
      </c>
      <c r="H110" s="1">
        <v>0</v>
      </c>
      <c r="I110" s="1">
        <v>0</v>
      </c>
      <c r="P110" s="11">
        <f t="shared" si="36"/>
        <v>0</v>
      </c>
      <c r="Q110" s="11">
        <f t="shared" si="37"/>
        <v>0</v>
      </c>
    </row>
    <row r="111" spans="1:17">
      <c r="A111" t="s">
        <v>12</v>
      </c>
      <c r="B111" s="1">
        <v>1.4859750933997508E-2</v>
      </c>
      <c r="C111" s="1">
        <v>3.714937733499379E-3</v>
      </c>
      <c r="F111" s="1">
        <v>0</v>
      </c>
      <c r="G111" s="1">
        <v>0</v>
      </c>
      <c r="H111" s="1"/>
      <c r="I111" s="1"/>
      <c r="J111" s="1">
        <v>0</v>
      </c>
      <c r="K111" s="1">
        <v>0</v>
      </c>
      <c r="N111" s="1">
        <v>0</v>
      </c>
      <c r="O111" s="1">
        <v>0</v>
      </c>
      <c r="P111" s="11">
        <f t="shared" si="36"/>
        <v>2.1228215619996439E-3</v>
      </c>
      <c r="Q111" s="11">
        <f t="shared" si="37"/>
        <v>5.3070539049991129E-4</v>
      </c>
    </row>
    <row r="112" spans="1:17">
      <c r="A112" t="s">
        <v>20</v>
      </c>
      <c r="B112" s="1" t="s">
        <v>21</v>
      </c>
      <c r="C112" s="1" t="s">
        <v>21</v>
      </c>
      <c r="D112" s="1">
        <v>0</v>
      </c>
      <c r="E112" s="1">
        <v>0</v>
      </c>
      <c r="F112" s="1">
        <v>2.9499377334993776E-2</v>
      </c>
      <c r="G112" s="1">
        <v>-2.9499377334993776E-2</v>
      </c>
      <c r="H112" s="1" t="s">
        <v>21</v>
      </c>
      <c r="I112" s="1" t="s">
        <v>21</v>
      </c>
      <c r="J112" s="1">
        <v>0</v>
      </c>
      <c r="K112" s="1">
        <v>0</v>
      </c>
      <c r="P112" s="11">
        <f t="shared" si="36"/>
        <v>4.2141967621419684E-3</v>
      </c>
      <c r="Q112" s="11">
        <f t="shared" si="37"/>
        <v>-4.2141967621419684E-3</v>
      </c>
    </row>
    <row r="113" spans="1:17">
      <c r="N113" s="1">
        <v>0</v>
      </c>
      <c r="O113" s="1">
        <v>0</v>
      </c>
      <c r="P113" s="11">
        <f t="shared" si="36"/>
        <v>0</v>
      </c>
      <c r="Q113" s="11">
        <f t="shared" si="37"/>
        <v>0</v>
      </c>
    </row>
    <row r="114" spans="1:17">
      <c r="A114" t="s">
        <v>78</v>
      </c>
      <c r="H114" s="1">
        <v>7.5706520547945202E-2</v>
      </c>
      <c r="I114" s="1">
        <v>0</v>
      </c>
      <c r="N114" s="1">
        <v>0</v>
      </c>
      <c r="O114" s="1">
        <v>0</v>
      </c>
      <c r="P114" s="11">
        <f t="shared" si="36"/>
        <v>1.0815217221135029E-2</v>
      </c>
      <c r="Q114" s="11">
        <f t="shared" si="37"/>
        <v>0</v>
      </c>
    </row>
    <row r="115" spans="1:17">
      <c r="A115" t="s">
        <v>44</v>
      </c>
      <c r="B115" s="1" t="s">
        <v>21</v>
      </c>
      <c r="C115" s="1" t="s">
        <v>21</v>
      </c>
      <c r="D115" s="1">
        <v>0.1182914383561644</v>
      </c>
      <c r="E115" s="1">
        <v>-9.0038013698630154E-2</v>
      </c>
      <c r="H115" s="1">
        <v>7.0974863013698625E-2</v>
      </c>
      <c r="I115" s="1">
        <v>0</v>
      </c>
      <c r="P115" s="11">
        <f t="shared" si="36"/>
        <v>2.7038043052837576E-2</v>
      </c>
      <c r="Q115" s="11">
        <f t="shared" si="37"/>
        <v>-1.2862573385518593E-2</v>
      </c>
    </row>
    <row r="116" spans="1:17">
      <c r="A116" t="s">
        <v>72</v>
      </c>
      <c r="B116" s="1" t="s">
        <v>21</v>
      </c>
      <c r="C116" s="1" t="s">
        <v>21</v>
      </c>
      <c r="D116" s="1" t="s">
        <v>21</v>
      </c>
      <c r="E116" s="1" t="s">
        <v>21</v>
      </c>
      <c r="F116" s="1">
        <v>0</v>
      </c>
      <c r="G116" s="1">
        <v>0</v>
      </c>
      <c r="H116" s="1"/>
      <c r="I116" s="1"/>
      <c r="N116" s="1">
        <v>1.7694834993773351E-2</v>
      </c>
      <c r="O116" s="1">
        <v>0</v>
      </c>
      <c r="P116" s="11">
        <f t="shared" si="36"/>
        <v>2.5278335705390502E-3</v>
      </c>
      <c r="Q116" s="11">
        <f t="shared" si="37"/>
        <v>0</v>
      </c>
    </row>
    <row r="117" spans="1:17">
      <c r="A117" t="s">
        <v>105</v>
      </c>
      <c r="N117" s="1">
        <v>2.3069738480697384E-2</v>
      </c>
      <c r="O117" s="1">
        <v>0</v>
      </c>
      <c r="P117" s="11">
        <f t="shared" si="36"/>
        <v>3.2956769258139121E-3</v>
      </c>
      <c r="Q117" s="11">
        <f t="shared" si="37"/>
        <v>0</v>
      </c>
    </row>
    <row r="118" spans="1:17">
      <c r="A118" t="s">
        <v>22</v>
      </c>
      <c r="B118" s="1">
        <v>0.14550264550264552</v>
      </c>
      <c r="C118" s="1">
        <v>0</v>
      </c>
      <c r="D118" s="1">
        <v>0</v>
      </c>
      <c r="E118" s="1">
        <v>0</v>
      </c>
      <c r="F118" s="1">
        <v>9.5238095238095233E-2</v>
      </c>
      <c r="G118" s="1">
        <v>0</v>
      </c>
      <c r="H118" s="1">
        <v>0.11904761904761904</v>
      </c>
      <c r="I118" s="1">
        <v>0</v>
      </c>
      <c r="J118" s="1">
        <v>0.1020408163265306</v>
      </c>
      <c r="K118" s="1">
        <v>0</v>
      </c>
      <c r="L118" s="1">
        <v>7.9365079365079375E-2</v>
      </c>
      <c r="M118" s="1">
        <v>0</v>
      </c>
      <c r="N118" s="1">
        <v>0.11904761904761904</v>
      </c>
      <c r="O118" s="1">
        <v>0</v>
      </c>
      <c r="P118" s="11">
        <f t="shared" si="36"/>
        <v>9.4320267789655549E-2</v>
      </c>
      <c r="Q118" s="11">
        <f t="shared" si="37"/>
        <v>0</v>
      </c>
    </row>
    <row r="119" spans="1:17">
      <c r="A119" t="s">
        <v>23</v>
      </c>
      <c r="B119" s="1">
        <v>0</v>
      </c>
      <c r="C119" s="1">
        <v>0</v>
      </c>
      <c r="D119" s="1">
        <v>2.2811021170610211E-2</v>
      </c>
      <c r="E119" s="1">
        <v>-2.2811021170610211E-2</v>
      </c>
      <c r="F119" s="1">
        <v>1.4140226151930261E-2</v>
      </c>
      <c r="G119" s="1">
        <v>-1.4140226151930261E-2</v>
      </c>
      <c r="H119" s="1">
        <v>3.0517235865504359E-2</v>
      </c>
      <c r="I119" s="1">
        <v>-3.0517235865504359E-2</v>
      </c>
      <c r="J119" s="1">
        <v>3.676503469133606E-2</v>
      </c>
      <c r="K119" s="1">
        <v>-3.676503469133606E-2</v>
      </c>
      <c r="L119" s="1">
        <v>9.0201295143212956E-3</v>
      </c>
      <c r="M119" s="1">
        <v>-9.0201295143212956E-3</v>
      </c>
      <c r="N119" s="1">
        <v>3.314115504358655E-2</v>
      </c>
      <c r="O119" s="1">
        <v>-3.314115504358655E-2</v>
      </c>
      <c r="P119" s="11">
        <f t="shared" si="36"/>
        <v>2.091354320532696E-2</v>
      </c>
      <c r="Q119" s="11">
        <f t="shared" si="37"/>
        <v>-2.091354320532696E-2</v>
      </c>
    </row>
    <row r="120" spans="1:17">
      <c r="A120" t="s">
        <v>24</v>
      </c>
      <c r="B120" s="1">
        <v>1.6678839352428396E-2</v>
      </c>
      <c r="C120" s="1">
        <v>-1.6678839352428396E-2</v>
      </c>
      <c r="D120" s="1">
        <v>0</v>
      </c>
      <c r="E120" s="1">
        <v>0</v>
      </c>
      <c r="F120" s="1">
        <v>0.10824155417185553</v>
      </c>
      <c r="G120" s="1">
        <v>-0.10824155417185553</v>
      </c>
      <c r="H120" s="1">
        <v>0</v>
      </c>
      <c r="I120" s="1">
        <v>0</v>
      </c>
      <c r="J120" s="1">
        <v>3.7503180928660385E-3</v>
      </c>
      <c r="K120" s="1">
        <v>-3.7503180928660385E-3</v>
      </c>
      <c r="L120" s="1">
        <v>2.5809041095890412E-3</v>
      </c>
      <c r="M120" s="1">
        <v>-2.5809041095890412E-3</v>
      </c>
      <c r="N120" s="1">
        <v>0</v>
      </c>
      <c r="O120" s="1">
        <v>0</v>
      </c>
      <c r="P120" s="11">
        <f t="shared" si="36"/>
        <v>1.8750230818105569E-2</v>
      </c>
      <c r="Q120" s="11">
        <f t="shared" si="37"/>
        <v>-1.8750230818105569E-2</v>
      </c>
    </row>
    <row r="121" spans="1:17">
      <c r="A121" t="s">
        <v>25</v>
      </c>
      <c r="B121" s="1">
        <v>0.19525712727272729</v>
      </c>
      <c r="C121" s="1">
        <v>2.9379646669269802E-2</v>
      </c>
      <c r="D121" s="1">
        <v>0.22852305603985054</v>
      </c>
      <c r="E121" s="1">
        <v>-3.5535066702968507E-3</v>
      </c>
      <c r="F121" s="1">
        <v>0.29836033599003736</v>
      </c>
      <c r="G121" s="1">
        <v>-7.3723562048040314E-2</v>
      </c>
      <c r="H121" s="1">
        <v>0.2100769915068493</v>
      </c>
      <c r="I121" s="1">
        <v>1.4559782435147765E-2</v>
      </c>
      <c r="J121" s="1">
        <v>0.28339556125244619</v>
      </c>
      <c r="K121" s="1">
        <v>-5.8758787310449118E-2</v>
      </c>
      <c r="L121" s="1">
        <v>0.19630513075965131</v>
      </c>
      <c r="M121" s="1">
        <v>2.8331643182345781E-2</v>
      </c>
      <c r="N121" s="1">
        <v>0.21142394971980072</v>
      </c>
      <c r="O121" s="1">
        <v>1.3212824222196339E-2</v>
      </c>
      <c r="P121" s="11">
        <f t="shared" si="36"/>
        <v>0.23190602179162326</v>
      </c>
      <c r="Q121" s="11">
        <f t="shared" si="37"/>
        <v>-7.2217085028323707E-3</v>
      </c>
    </row>
    <row r="122" spans="1:17">
      <c r="A122" t="s">
        <v>26</v>
      </c>
      <c r="B122" s="1">
        <v>0.70110216687422167</v>
      </c>
      <c r="C122" s="1">
        <v>0</v>
      </c>
      <c r="D122" s="1">
        <v>0.61046637608966381</v>
      </c>
      <c r="E122" s="1">
        <v>0</v>
      </c>
      <c r="F122" s="1">
        <v>0.44088098929016184</v>
      </c>
      <c r="G122" s="1">
        <v>0</v>
      </c>
      <c r="H122" s="1">
        <v>0.6807752441843089</v>
      </c>
      <c r="I122" s="1">
        <v>0</v>
      </c>
      <c r="J122" s="1">
        <v>0.51164617712150862</v>
      </c>
      <c r="K122" s="1">
        <v>0</v>
      </c>
      <c r="L122" s="1">
        <v>0.66149354420921547</v>
      </c>
      <c r="M122" s="1">
        <v>0</v>
      </c>
      <c r="N122" s="1">
        <v>0.56457277397260275</v>
      </c>
      <c r="O122" s="1">
        <v>0</v>
      </c>
      <c r="P122" s="11">
        <f t="shared" si="36"/>
        <v>0.59584818167738329</v>
      </c>
      <c r="Q122" s="11"/>
    </row>
    <row r="123" spans="1:17">
      <c r="A123" t="s">
        <v>27</v>
      </c>
      <c r="B123" s="1">
        <v>1.460762897792669</v>
      </c>
      <c r="C123" s="1">
        <v>2.1955564477488976E-2</v>
      </c>
      <c r="D123" s="1">
        <v>1.3914057251971772</v>
      </c>
      <c r="E123" s="1">
        <v>-0.11640254153953722</v>
      </c>
      <c r="F123" s="1">
        <v>1.3913431707050941</v>
      </c>
      <c r="G123" s="1">
        <v>-0.21722415656858826</v>
      </c>
      <c r="H123" s="1">
        <v>1.4848360802265315</v>
      </c>
      <c r="I123" s="1">
        <v>2.8396150627941E-3</v>
      </c>
      <c r="J123" s="1">
        <v>1.41756228932659</v>
      </c>
      <c r="K123" s="1">
        <v>0.4190977919459109</v>
      </c>
      <c r="L123" s="1">
        <v>1.5490078670363121</v>
      </c>
      <c r="M123" s="1">
        <v>1.6730609558435444E-2</v>
      </c>
      <c r="N123" s="1">
        <v>1.5151107997761371</v>
      </c>
      <c r="O123" s="1">
        <v>9.5118262033528814E-2</v>
      </c>
      <c r="P123" s="11">
        <f>SUM(P88:P122)</f>
        <v>1.4585755471515016</v>
      </c>
      <c r="Q123" s="11">
        <f>SUM(Q88:Q122)</f>
        <v>3.173073499571899E-2</v>
      </c>
    </row>
    <row r="126" spans="1:17">
      <c r="B126" s="5">
        <v>59107</v>
      </c>
      <c r="C126" s="5"/>
      <c r="D126" s="6">
        <v>59203</v>
      </c>
      <c r="E126" s="6"/>
      <c r="F126" s="6">
        <v>59209</v>
      </c>
      <c r="G126" s="6"/>
      <c r="H126" s="6">
        <v>59207</v>
      </c>
      <c r="I126" s="6"/>
      <c r="J126" s="6">
        <v>59206</v>
      </c>
      <c r="K126" s="6"/>
      <c r="L126" s="6">
        <v>59202</v>
      </c>
      <c r="M126" s="6"/>
      <c r="N126" s="6">
        <v>56106</v>
      </c>
      <c r="O126" s="6"/>
      <c r="P126" s="9" t="s">
        <v>31</v>
      </c>
      <c r="Q126" s="9"/>
    </row>
    <row r="127" spans="1:17">
      <c r="B127" t="s">
        <v>30</v>
      </c>
      <c r="C127" t="s">
        <v>30</v>
      </c>
      <c r="D127" t="s">
        <v>30</v>
      </c>
      <c r="E127" t="s">
        <v>30</v>
      </c>
      <c r="F127" t="s">
        <v>30</v>
      </c>
      <c r="G127" t="s">
        <v>30</v>
      </c>
      <c r="H127" t="s">
        <v>30</v>
      </c>
      <c r="I127" t="s">
        <v>30</v>
      </c>
      <c r="J127" t="s">
        <v>30</v>
      </c>
      <c r="K127" t="s">
        <v>30</v>
      </c>
      <c r="L127" t="s">
        <v>30</v>
      </c>
      <c r="M127" t="s">
        <v>30</v>
      </c>
      <c r="N127" t="s">
        <v>30</v>
      </c>
      <c r="O127" t="s">
        <v>30</v>
      </c>
      <c r="P127" s="14" t="s">
        <v>30</v>
      </c>
      <c r="Q127" s="14" t="s">
        <v>30</v>
      </c>
    </row>
    <row r="128" spans="1:17">
      <c r="A128" t="s">
        <v>32</v>
      </c>
      <c r="B128" t="s">
        <v>33</v>
      </c>
      <c r="C128" t="s">
        <v>34</v>
      </c>
      <c r="D128" t="s">
        <v>33</v>
      </c>
      <c r="E128" t="s">
        <v>34</v>
      </c>
      <c r="F128" t="s">
        <v>33</v>
      </c>
      <c r="G128" t="s">
        <v>34</v>
      </c>
      <c r="H128" t="s">
        <v>33</v>
      </c>
      <c r="I128" t="s">
        <v>34</v>
      </c>
      <c r="J128" t="s">
        <v>33</v>
      </c>
      <c r="K128" t="s">
        <v>34</v>
      </c>
      <c r="L128" t="s">
        <v>33</v>
      </c>
      <c r="M128" t="s">
        <v>34</v>
      </c>
      <c r="N128" t="s">
        <v>33</v>
      </c>
      <c r="O128" t="s">
        <v>34</v>
      </c>
      <c r="P128" s="10" t="s">
        <v>33</v>
      </c>
      <c r="Q128" s="10" t="s">
        <v>34</v>
      </c>
    </row>
    <row r="129" spans="1:17">
      <c r="A129" t="s">
        <v>0</v>
      </c>
      <c r="B129" s="1">
        <v>0.15758635516811953</v>
      </c>
      <c r="C129" s="1">
        <v>0</v>
      </c>
      <c r="D129" s="1">
        <v>9.0097016189290169E-2</v>
      </c>
      <c r="E129" s="1">
        <v>0</v>
      </c>
      <c r="F129" s="1">
        <v>0.1355626400996264</v>
      </c>
      <c r="G129" s="1">
        <v>0</v>
      </c>
      <c r="H129" s="1">
        <v>3.1283686176836863E-2</v>
      </c>
      <c r="I129" s="1">
        <v>-3.1283686176836863E-2</v>
      </c>
      <c r="J129" s="1">
        <v>7.925200498132004E-2</v>
      </c>
      <c r="K129" s="1">
        <v>0</v>
      </c>
      <c r="L129" s="1">
        <v>4.7551202988792049E-2</v>
      </c>
      <c r="M129" s="1">
        <v>0</v>
      </c>
      <c r="N129" s="1">
        <v>8.5476684654766849E-2</v>
      </c>
      <c r="O129" s="1">
        <v>0</v>
      </c>
      <c r="P129" s="11">
        <f>AVERAGE(SUM(B129),SUM(D129),SUM(F129),SUM(H129),SUM(J129),SUM(L129),SUM(N129))</f>
        <v>8.9544227179821689E-2</v>
      </c>
      <c r="Q129" s="11">
        <f>AVERAGE(SUM(C129),SUM(E129),SUM(G129),SUM(I129),SUM(K129),SUM(M129),SUM(O129))</f>
        <v>-4.4690980252624088E-3</v>
      </c>
    </row>
    <row r="130" spans="1:17">
      <c r="A130" t="s">
        <v>35</v>
      </c>
      <c r="B130" s="1">
        <v>7.8834889165628891E-2</v>
      </c>
      <c r="C130" s="1">
        <v>0</v>
      </c>
      <c r="F130" s="1">
        <v>0</v>
      </c>
      <c r="G130" s="1">
        <v>0</v>
      </c>
      <c r="H130" s="1"/>
      <c r="I130" s="1"/>
      <c r="J130" s="1"/>
      <c r="K130" s="1"/>
      <c r="L130" s="1">
        <v>3.003233872976338E-2</v>
      </c>
      <c r="M130" s="1">
        <v>0</v>
      </c>
      <c r="N130" s="1">
        <v>0</v>
      </c>
      <c r="O130" s="1">
        <v>0</v>
      </c>
      <c r="P130" s="11">
        <f t="shared" ref="P130:P163" si="38">AVERAGE(SUM(B130),SUM(D130),SUM(F130),SUM(H130),SUM(J130),SUM(L130),SUM(N130))</f>
        <v>1.5552461127913182E-2</v>
      </c>
      <c r="Q130" s="11">
        <f t="shared" ref="Q130:Q163" si="39">AVERAGE(SUM(C130),SUM(E130),SUM(G130),SUM(I130),SUM(K130),SUM(M130),SUM(O130))</f>
        <v>0</v>
      </c>
    </row>
    <row r="131" spans="1:17">
      <c r="A131" t="s">
        <v>1</v>
      </c>
      <c r="B131" s="1">
        <v>6.0123334371108353E-2</v>
      </c>
      <c r="C131" s="1">
        <v>0</v>
      </c>
      <c r="D131" s="1">
        <v>0.12969694894146949</v>
      </c>
      <c r="E131" s="1">
        <v>0</v>
      </c>
      <c r="F131" s="1">
        <v>6.1915628891656291E-2</v>
      </c>
      <c r="G131" s="1">
        <v>0</v>
      </c>
      <c r="H131" s="1">
        <v>8.6967134962640108E-2</v>
      </c>
      <c r="I131" s="1">
        <v>0</v>
      </c>
      <c r="J131" s="1">
        <v>8.2554275633042767E-2</v>
      </c>
      <c r="K131" s="1">
        <v>0</v>
      </c>
      <c r="L131" s="1">
        <v>0.12024666874221671</v>
      </c>
      <c r="M131" s="1">
        <v>0</v>
      </c>
      <c r="N131" s="1">
        <v>6.942878268991283E-2</v>
      </c>
      <c r="O131" s="1">
        <v>0</v>
      </c>
      <c r="P131" s="11">
        <f t="shared" si="38"/>
        <v>8.7276110604578072E-2</v>
      </c>
      <c r="Q131" s="11">
        <f t="shared" si="39"/>
        <v>0</v>
      </c>
    </row>
    <row r="132" spans="1:17">
      <c r="A132" t="s">
        <v>2</v>
      </c>
      <c r="B132" s="1">
        <v>2.8333333333333335E-2</v>
      </c>
      <c r="C132" s="1">
        <v>0</v>
      </c>
      <c r="D132" s="1">
        <v>4.1666666666666664E-2</v>
      </c>
      <c r="E132" s="1">
        <v>0</v>
      </c>
      <c r="H132" s="1">
        <v>2.8333333333333335E-2</v>
      </c>
      <c r="I132" s="1">
        <v>0</v>
      </c>
      <c r="J132" s="1">
        <v>6.5000000000000002E-2</v>
      </c>
      <c r="K132" s="1">
        <v>0</v>
      </c>
      <c r="L132" s="1">
        <v>0.11355978082191778</v>
      </c>
      <c r="M132" s="1">
        <v>0.90847824657534249</v>
      </c>
      <c r="N132" s="1">
        <v>0.05</v>
      </c>
      <c r="O132" s="1">
        <v>0</v>
      </c>
      <c r="P132" s="11">
        <f t="shared" si="38"/>
        <v>4.6699016307893013E-2</v>
      </c>
      <c r="Q132" s="11">
        <f t="shared" si="39"/>
        <v>0.12978260665362035</v>
      </c>
    </row>
    <row r="133" spans="1:17">
      <c r="A133" t="s">
        <v>3</v>
      </c>
      <c r="B133" s="1">
        <v>0.23658287671232875</v>
      </c>
      <c r="C133" s="1">
        <v>0.946331506849315</v>
      </c>
      <c r="D133" s="1">
        <v>0.20346127397260275</v>
      </c>
      <c r="E133" s="1">
        <v>0.37853260273972611</v>
      </c>
      <c r="F133" s="1">
        <v>5.2048232876712328E-2</v>
      </c>
      <c r="G133" s="1">
        <v>0.83632046917808212</v>
      </c>
      <c r="H133" s="1">
        <v>0.20701001712328765</v>
      </c>
      <c r="I133" s="1">
        <v>5.9145719178082201E-2</v>
      </c>
      <c r="J133" s="1">
        <v>0.17086541095890409</v>
      </c>
      <c r="K133" s="1">
        <v>1.0514794520547945</v>
      </c>
      <c r="L133" s="1">
        <v>3.7019028642590282E-2</v>
      </c>
      <c r="M133" s="1">
        <v>0</v>
      </c>
      <c r="N133" s="1">
        <v>0.16245357534246571</v>
      </c>
      <c r="O133" s="1">
        <v>6.8871904109589072E-2</v>
      </c>
      <c r="P133" s="11">
        <f t="shared" si="38"/>
        <v>0.15277720223269881</v>
      </c>
      <c r="Q133" s="11">
        <f t="shared" si="39"/>
        <v>0.47724023630136997</v>
      </c>
    </row>
    <row r="134" spans="1:17">
      <c r="A134" t="s">
        <v>84</v>
      </c>
      <c r="J134" s="1">
        <v>0</v>
      </c>
      <c r="K134" s="1">
        <v>0</v>
      </c>
      <c r="L134" s="1">
        <v>0.14181937733499375</v>
      </c>
      <c r="M134" s="1">
        <v>0</v>
      </c>
      <c r="N134" s="1">
        <v>3.8561488169364881E-2</v>
      </c>
      <c r="O134" s="1">
        <v>0</v>
      </c>
      <c r="P134" s="11">
        <f t="shared" si="38"/>
        <v>2.5768695072051234E-2</v>
      </c>
      <c r="Q134" s="11">
        <f t="shared" si="39"/>
        <v>0</v>
      </c>
    </row>
    <row r="135" spans="1:17">
      <c r="A135" t="s">
        <v>4</v>
      </c>
      <c r="B135" s="1">
        <v>7.0701130759651315E-2</v>
      </c>
      <c r="C135" s="1">
        <v>0</v>
      </c>
      <c r="D135" s="1">
        <v>6.0095961145703619E-2</v>
      </c>
      <c r="E135" s="1">
        <v>0</v>
      </c>
      <c r="F135" s="1">
        <v>1.9884693026151933E-2</v>
      </c>
      <c r="G135" s="1">
        <v>-8.8376413449564144E-3</v>
      </c>
      <c r="H135" s="1">
        <v>4.1416952054794523E-2</v>
      </c>
      <c r="I135" s="1">
        <v>-6.9028253424657585E-3</v>
      </c>
      <c r="J135" s="1">
        <v>8.8376413449564123E-2</v>
      </c>
      <c r="K135" s="1">
        <v>0</v>
      </c>
      <c r="L135" s="1">
        <v>9.0130759651307596E-2</v>
      </c>
      <c r="M135" s="1">
        <v>0</v>
      </c>
      <c r="N135" s="1">
        <v>6.6773290161892901E-2</v>
      </c>
      <c r="O135" s="1">
        <v>-2.1112143212951434E-2</v>
      </c>
      <c r="P135" s="11">
        <f t="shared" si="38"/>
        <v>6.2482742892723708E-2</v>
      </c>
      <c r="Q135" s="11">
        <f t="shared" si="39"/>
        <v>-5.2646585571962294E-3</v>
      </c>
    </row>
    <row r="136" spans="1:17">
      <c r="A136" t="s">
        <v>101</v>
      </c>
      <c r="N136" s="1">
        <v>0</v>
      </c>
      <c r="O136" s="1">
        <v>0</v>
      </c>
      <c r="P136" s="11">
        <f t="shared" si="38"/>
        <v>0</v>
      </c>
      <c r="Q136" s="11">
        <f t="shared" si="39"/>
        <v>0</v>
      </c>
    </row>
    <row r="137" spans="1:17">
      <c r="A137" t="s">
        <v>36</v>
      </c>
      <c r="B137" s="1">
        <v>1.9943349937733501E-2</v>
      </c>
      <c r="C137" s="1">
        <v>4.9858374844333753E-3</v>
      </c>
      <c r="D137" s="1">
        <v>8.9158505603985048E-3</v>
      </c>
      <c r="E137" s="1">
        <v>0</v>
      </c>
      <c r="H137" s="1">
        <v>0.10859472291407223</v>
      </c>
      <c r="I137" s="1">
        <v>2.0419520547945227E-2</v>
      </c>
      <c r="J137" s="1">
        <v>0.10774906600249066</v>
      </c>
      <c r="K137" s="1">
        <v>0.21450809464508097</v>
      </c>
      <c r="N137" s="1">
        <v>3.7951432129514323E-2</v>
      </c>
      <c r="O137" s="1">
        <v>2.4750933997509342E-2</v>
      </c>
      <c r="P137" s="11">
        <f t="shared" si="38"/>
        <v>4.0450631649172744E-2</v>
      </c>
      <c r="Q137" s="11">
        <f t="shared" si="39"/>
        <v>3.7809198096424128E-2</v>
      </c>
    </row>
    <row r="138" spans="1:17">
      <c r="A138" t="s">
        <v>6</v>
      </c>
      <c r="B138" s="1">
        <v>5.996039850560398E-3</v>
      </c>
      <c r="C138" s="1">
        <v>5.3964358655043593E-2</v>
      </c>
      <c r="F138" s="1">
        <v>6.0328633561643842E-2</v>
      </c>
      <c r="G138" s="1">
        <v>0</v>
      </c>
      <c r="H138" s="1">
        <v>6.4873132004981317E-3</v>
      </c>
      <c r="I138" s="1">
        <v>2.162437733499379E-3</v>
      </c>
      <c r="J138" s="1">
        <v>6.3001867995018682E-2</v>
      </c>
      <c r="K138" s="1">
        <v>9.7761519302615188E-2</v>
      </c>
      <c r="P138" s="11">
        <f t="shared" si="38"/>
        <v>1.9401979229674435E-2</v>
      </c>
      <c r="Q138" s="11">
        <f t="shared" si="39"/>
        <v>2.198404509873688E-2</v>
      </c>
    </row>
    <row r="139" spans="1:17">
      <c r="A139" t="s">
        <v>37</v>
      </c>
      <c r="B139" s="1">
        <v>4.8879202988792031E-3</v>
      </c>
      <c r="C139" s="1">
        <v>9.7758405977584062E-3</v>
      </c>
      <c r="F139" s="1">
        <v>0</v>
      </c>
      <c r="G139" s="1">
        <v>0</v>
      </c>
      <c r="H139" s="1">
        <v>4.6924034869240343E-2</v>
      </c>
      <c r="I139" s="1">
        <v>1.4174968866749696E-2</v>
      </c>
      <c r="J139" s="1">
        <v>7.0828144458281441E-3</v>
      </c>
      <c r="K139" s="1">
        <v>2.4283935242839352E-2</v>
      </c>
      <c r="L139" s="1" t="s">
        <v>21</v>
      </c>
      <c r="M139" s="1" t="s">
        <v>21</v>
      </c>
      <c r="N139" s="1">
        <v>7.0603293206032928E-3</v>
      </c>
      <c r="O139" s="1">
        <v>7.6034315760343165E-3</v>
      </c>
      <c r="P139" s="11">
        <f t="shared" si="38"/>
        <v>9.422156990650141E-3</v>
      </c>
      <c r="Q139" s="11">
        <f t="shared" si="39"/>
        <v>7.9768823261973966E-3</v>
      </c>
    </row>
    <row r="140" spans="1:17">
      <c r="A140" t="s">
        <v>102</v>
      </c>
      <c r="N140" s="1">
        <v>2.2571606475716065E-2</v>
      </c>
      <c r="O140" s="1">
        <v>0</v>
      </c>
      <c r="P140" s="11">
        <f t="shared" si="38"/>
        <v>3.2245152108165806E-3</v>
      </c>
      <c r="Q140" s="11">
        <f t="shared" si="39"/>
        <v>0</v>
      </c>
    </row>
    <row r="141" spans="1:17">
      <c r="A141" t="s">
        <v>38</v>
      </c>
      <c r="B141" s="1">
        <v>3.6425902864259028E-3</v>
      </c>
      <c r="C141" s="1">
        <v>0</v>
      </c>
      <c r="H141" s="1">
        <v>9.1064757160647569E-5</v>
      </c>
      <c r="I141" s="1">
        <v>2.7319427148194274E-3</v>
      </c>
      <c r="J141" s="1">
        <v>0</v>
      </c>
      <c r="K141" s="1">
        <v>0</v>
      </c>
      <c r="L141" s="1" t="s">
        <v>21</v>
      </c>
      <c r="M141" s="1" t="s">
        <v>21</v>
      </c>
      <c r="P141" s="11">
        <f t="shared" si="38"/>
        <v>5.3337929194093579E-4</v>
      </c>
      <c r="Q141" s="11">
        <f t="shared" si="39"/>
        <v>3.9027753068848964E-4</v>
      </c>
    </row>
    <row r="142" spans="1:17">
      <c r="A142" t="s">
        <v>39</v>
      </c>
      <c r="B142" s="1">
        <v>3.3890660024906601E-3</v>
      </c>
      <c r="C142" s="1">
        <v>0</v>
      </c>
      <c r="D142" s="1">
        <v>4.6925529265255299E-3</v>
      </c>
      <c r="E142" s="1">
        <v>1.4077658779576591E-2</v>
      </c>
      <c r="F142" s="1">
        <v>2.4225560398505604E-2</v>
      </c>
      <c r="G142" s="1">
        <v>4.8451120797011228E-3</v>
      </c>
      <c r="H142" s="1">
        <v>8.4726650062266502E-4</v>
      </c>
      <c r="I142" s="1">
        <v>1.69453300124533E-3</v>
      </c>
      <c r="J142" s="1">
        <v>1.1974699875466999E-2</v>
      </c>
      <c r="K142" s="1">
        <v>1.1296886674968865E-2</v>
      </c>
      <c r="L142" s="1" t="s">
        <v>21</v>
      </c>
      <c r="M142" s="1" t="s">
        <v>21</v>
      </c>
      <c r="N142" s="1">
        <v>0</v>
      </c>
      <c r="O142" s="1">
        <v>0</v>
      </c>
      <c r="P142" s="11">
        <f t="shared" si="38"/>
        <v>6.4470208148016362E-3</v>
      </c>
      <c r="Q142" s="11">
        <f t="shared" si="39"/>
        <v>4.5591700764988441E-3</v>
      </c>
    </row>
    <row r="143" spans="1:17">
      <c r="A143" t="s">
        <v>40</v>
      </c>
      <c r="B143" s="1">
        <v>1.307596513075965E-3</v>
      </c>
      <c r="C143" s="1">
        <v>0</v>
      </c>
      <c r="F143" s="1">
        <v>6.6037906288916565E-2</v>
      </c>
      <c r="G143" s="1">
        <v>9.4339866127023664E-3</v>
      </c>
      <c r="H143" s="1">
        <v>-1.9613947696139476E-4</v>
      </c>
      <c r="I143" s="1">
        <v>6.5379825653798262E-4</v>
      </c>
      <c r="L143" s="1" t="s">
        <v>21</v>
      </c>
      <c r="M143" s="1" t="s">
        <v>21</v>
      </c>
      <c r="P143" s="11">
        <f t="shared" si="38"/>
        <v>9.5927661892901608E-3</v>
      </c>
      <c r="Q143" s="11">
        <f t="shared" si="39"/>
        <v>1.4411121241771927E-3</v>
      </c>
    </row>
    <row r="144" spans="1:17">
      <c r="A144" t="s">
        <v>70</v>
      </c>
      <c r="D144" s="1">
        <v>6.943414146948941E-2</v>
      </c>
      <c r="E144" s="1">
        <v>0</v>
      </c>
      <c r="F144" s="1">
        <v>8.6511519302615199E-4</v>
      </c>
      <c r="G144" s="1">
        <v>3.0051369863013694E-3</v>
      </c>
      <c r="H144" s="1">
        <v>0.13207581257783313</v>
      </c>
      <c r="I144" s="1">
        <v>3.7735946450809438E-2</v>
      </c>
      <c r="J144" s="1">
        <v>0</v>
      </c>
      <c r="K144" s="1">
        <v>0</v>
      </c>
      <c r="L144" s="1" t="s">
        <v>21</v>
      </c>
      <c r="M144" s="1" t="s">
        <v>21</v>
      </c>
      <c r="N144" s="1">
        <v>0.10482207347447074</v>
      </c>
      <c r="O144" s="1">
        <v>5.0314595267745968E-2</v>
      </c>
      <c r="P144" s="11">
        <f t="shared" si="38"/>
        <v>4.3885306102117064E-2</v>
      </c>
      <c r="Q144" s="11">
        <f t="shared" si="39"/>
        <v>1.3007954100693827E-2</v>
      </c>
    </row>
    <row r="145" spans="1:17">
      <c r="A145" t="s">
        <v>41</v>
      </c>
      <c r="B145" s="1" t="s">
        <v>21</v>
      </c>
      <c r="C145" s="1" t="s">
        <v>21</v>
      </c>
      <c r="D145" s="1">
        <v>2.9250246575342465E-2</v>
      </c>
      <c r="E145" s="1">
        <v>-7.9773399750933983E-3</v>
      </c>
      <c r="H145" s="1"/>
      <c r="I145" s="1"/>
      <c r="L145" s="1">
        <v>0.13256462017434623</v>
      </c>
      <c r="M145" s="1">
        <v>0</v>
      </c>
      <c r="P145" s="11">
        <f t="shared" si="38"/>
        <v>2.3116409535669815E-2</v>
      </c>
      <c r="Q145" s="11">
        <f t="shared" si="39"/>
        <v>-1.1396199964419141E-3</v>
      </c>
    </row>
    <row r="146" spans="1:17">
      <c r="A146" t="s">
        <v>42</v>
      </c>
      <c r="B146" s="1" t="s">
        <v>21</v>
      </c>
      <c r="C146" s="1" t="s">
        <v>21</v>
      </c>
      <c r="D146" s="1">
        <v>1.4234077210460772E-2</v>
      </c>
      <c r="E146" s="1">
        <v>0</v>
      </c>
      <c r="H146" s="1"/>
      <c r="I146" s="1"/>
      <c r="J146" s="1">
        <v>1.332453300124533E-3</v>
      </c>
      <c r="K146" s="1">
        <v>0</v>
      </c>
      <c r="L146" s="1" t="s">
        <v>21</v>
      </c>
      <c r="M146" s="1" t="s">
        <v>21</v>
      </c>
      <c r="N146" s="1">
        <v>1.9986799501867992E-3</v>
      </c>
      <c r="O146" s="1">
        <v>9.9933997509339982E-4</v>
      </c>
      <c r="P146" s="11">
        <f t="shared" si="38"/>
        <v>2.5093157801103008E-3</v>
      </c>
      <c r="Q146" s="11">
        <f t="shared" si="39"/>
        <v>1.4276285358477141E-4</v>
      </c>
    </row>
    <row r="147" spans="1:17">
      <c r="A147" t="s">
        <v>71</v>
      </c>
      <c r="F147" s="1">
        <v>4.0161892901618926E-3</v>
      </c>
      <c r="G147" s="1">
        <v>0</v>
      </c>
      <c r="H147" s="1"/>
      <c r="I147" s="1"/>
      <c r="L147" s="1" t="s">
        <v>21</v>
      </c>
      <c r="M147" s="1" t="s">
        <v>21</v>
      </c>
      <c r="P147" s="11">
        <f t="shared" si="38"/>
        <v>5.7374132716598463E-4</v>
      </c>
      <c r="Q147" s="11">
        <f t="shared" si="39"/>
        <v>0</v>
      </c>
    </row>
    <row r="148" spans="1:17">
      <c r="A148" t="s">
        <v>68</v>
      </c>
      <c r="F148" s="1">
        <v>1.9123599003735992E-3</v>
      </c>
      <c r="G148" s="1">
        <v>1.6391656288916559E-3</v>
      </c>
      <c r="H148" s="1">
        <v>9.1064757160647569E-4</v>
      </c>
      <c r="I148" s="1">
        <v>-9.1064757160647569E-4</v>
      </c>
      <c r="J148" s="1" t="s">
        <v>21</v>
      </c>
      <c r="K148" s="1" t="s">
        <v>21</v>
      </c>
      <c r="L148" s="1" t="s">
        <v>21</v>
      </c>
      <c r="M148" s="1" t="s">
        <v>21</v>
      </c>
      <c r="P148" s="11">
        <f t="shared" si="38"/>
        <v>4.0328678171143927E-4</v>
      </c>
      <c r="Q148" s="11">
        <f t="shared" si="39"/>
        <v>1.0407400818359717E-4</v>
      </c>
    </row>
    <row r="149" spans="1:17">
      <c r="A149" t="s">
        <v>67</v>
      </c>
      <c r="F149" s="1">
        <v>7.3321139476961381E-4</v>
      </c>
      <c r="G149" s="1">
        <v>0</v>
      </c>
      <c r="H149" s="1"/>
      <c r="I149" s="1"/>
      <c r="J149" s="1" t="s">
        <v>21</v>
      </c>
      <c r="K149" s="1" t="s">
        <v>21</v>
      </c>
      <c r="L149" s="1" t="s">
        <v>21</v>
      </c>
      <c r="M149" s="1" t="s">
        <v>21</v>
      </c>
      <c r="P149" s="11">
        <f t="shared" si="38"/>
        <v>1.0474448496708769E-4</v>
      </c>
      <c r="Q149" s="11">
        <f t="shared" si="39"/>
        <v>0</v>
      </c>
    </row>
    <row r="150" spans="1:17">
      <c r="A150" t="s">
        <v>66</v>
      </c>
      <c r="B150" s="1" t="s">
        <v>21</v>
      </c>
      <c r="C150" s="1" t="s">
        <v>21</v>
      </c>
      <c r="F150" s="1">
        <v>1.9943349937733498E-2</v>
      </c>
      <c r="G150" s="1">
        <v>0</v>
      </c>
      <c r="H150" s="1">
        <v>1.9555572851805729E-3</v>
      </c>
      <c r="I150" s="1">
        <v>-1.9555572851805729E-3</v>
      </c>
      <c r="L150" s="1" t="s">
        <v>21</v>
      </c>
      <c r="M150" s="1" t="s">
        <v>21</v>
      </c>
      <c r="P150" s="11">
        <f t="shared" si="38"/>
        <v>3.1284153175591529E-3</v>
      </c>
      <c r="Q150" s="11">
        <f t="shared" si="39"/>
        <v>-2.7936532645436756E-4</v>
      </c>
    </row>
    <row r="151" spans="1:17">
      <c r="A151" t="s">
        <v>76</v>
      </c>
      <c r="H151" s="1">
        <v>-1.0787671232876713E-4</v>
      </c>
      <c r="I151" s="1">
        <v>1.0787671232876713E-3</v>
      </c>
      <c r="P151" s="11">
        <f t="shared" si="38"/>
        <v>-1.5410958904109592E-5</v>
      </c>
      <c r="Q151" s="11">
        <f t="shared" si="39"/>
        <v>1.5410958904109591E-4</v>
      </c>
    </row>
    <row r="152" spans="1:17">
      <c r="A152" t="s">
        <v>12</v>
      </c>
      <c r="B152" s="1">
        <v>0</v>
      </c>
      <c r="C152" s="1">
        <v>0</v>
      </c>
      <c r="F152" s="1">
        <v>0</v>
      </c>
      <c r="G152" s="1">
        <v>0</v>
      </c>
      <c r="H152" s="1"/>
      <c r="I152" s="1"/>
      <c r="J152" s="1">
        <v>0</v>
      </c>
      <c r="K152" s="1">
        <v>0</v>
      </c>
      <c r="N152" s="1">
        <v>1.1706102117061022E-2</v>
      </c>
      <c r="O152" s="1">
        <v>2.9265255292652559E-3</v>
      </c>
      <c r="P152" s="11">
        <f t="shared" si="38"/>
        <v>1.6723003024372888E-3</v>
      </c>
      <c r="Q152" s="11">
        <f t="shared" si="39"/>
        <v>4.1807507560932225E-4</v>
      </c>
    </row>
    <row r="153" spans="1:17">
      <c r="A153" t="s">
        <v>20</v>
      </c>
      <c r="B153" s="1" t="s">
        <v>21</v>
      </c>
      <c r="C153" s="1" t="s">
        <v>21</v>
      </c>
      <c r="D153" s="1">
        <v>0</v>
      </c>
      <c r="E153" s="1">
        <v>0</v>
      </c>
      <c r="F153" s="1">
        <v>0.01</v>
      </c>
      <c r="G153" s="1">
        <v>-0.01</v>
      </c>
      <c r="H153" s="1" t="s">
        <v>21</v>
      </c>
      <c r="I153" s="1" t="s">
        <v>21</v>
      </c>
      <c r="J153" s="1">
        <v>0</v>
      </c>
      <c r="K153" s="1">
        <v>0</v>
      </c>
      <c r="P153" s="11">
        <f t="shared" si="38"/>
        <v>1.4285714285714286E-3</v>
      </c>
      <c r="Q153" s="11">
        <f t="shared" si="39"/>
        <v>-1.4285714285714286E-3</v>
      </c>
    </row>
    <row r="154" spans="1:17">
      <c r="A154" t="s">
        <v>103</v>
      </c>
      <c r="N154" s="1">
        <v>0</v>
      </c>
      <c r="O154" s="1">
        <v>0</v>
      </c>
      <c r="P154" s="11">
        <f t="shared" si="38"/>
        <v>0</v>
      </c>
      <c r="Q154" s="11">
        <f t="shared" si="39"/>
        <v>0</v>
      </c>
    </row>
    <row r="155" spans="1:17">
      <c r="A155" t="s">
        <v>78</v>
      </c>
      <c r="H155" s="1">
        <v>0</v>
      </c>
      <c r="I155" s="1">
        <v>0</v>
      </c>
      <c r="N155" s="1">
        <v>0</v>
      </c>
      <c r="O155" s="1">
        <v>0</v>
      </c>
      <c r="P155" s="11">
        <f t="shared" si="38"/>
        <v>0</v>
      </c>
      <c r="Q155" s="11">
        <f t="shared" si="39"/>
        <v>0</v>
      </c>
    </row>
    <row r="156" spans="1:17">
      <c r="A156" t="s">
        <v>44</v>
      </c>
      <c r="B156" s="1" t="s">
        <v>21</v>
      </c>
      <c r="C156" s="1" t="s">
        <v>21</v>
      </c>
      <c r="D156" s="1">
        <v>0</v>
      </c>
      <c r="E156" s="1">
        <v>0</v>
      </c>
      <c r="H156" s="1">
        <v>0</v>
      </c>
      <c r="I156" s="1">
        <v>0</v>
      </c>
      <c r="P156" s="11">
        <f t="shared" si="38"/>
        <v>0</v>
      </c>
      <c r="Q156" s="11">
        <f t="shared" si="39"/>
        <v>0</v>
      </c>
    </row>
    <row r="157" spans="1:17">
      <c r="A157" t="s">
        <v>72</v>
      </c>
      <c r="F157" s="1">
        <v>0</v>
      </c>
      <c r="G157" s="1">
        <v>0</v>
      </c>
      <c r="H157" s="1"/>
      <c r="I157" s="1"/>
      <c r="N157" s="1">
        <v>5.3477723536737236E-2</v>
      </c>
      <c r="O157" s="1">
        <v>0</v>
      </c>
      <c r="P157" s="11">
        <f t="shared" si="38"/>
        <v>7.6396747909624621E-3</v>
      </c>
      <c r="Q157" s="11">
        <f t="shared" si="39"/>
        <v>0</v>
      </c>
    </row>
    <row r="158" spans="1:17">
      <c r="A158" t="s">
        <v>105</v>
      </c>
      <c r="N158" s="1">
        <v>2.5633042756330427E-2</v>
      </c>
      <c r="O158" s="1">
        <v>0</v>
      </c>
      <c r="P158" s="11">
        <f t="shared" si="38"/>
        <v>3.6618632509043468E-3</v>
      </c>
      <c r="Q158" s="11">
        <f t="shared" si="39"/>
        <v>0</v>
      </c>
    </row>
    <row r="159" spans="1:17">
      <c r="A159" t="s">
        <v>22</v>
      </c>
      <c r="B159" s="1">
        <v>0.13095238095238096</v>
      </c>
      <c r="C159" s="1">
        <v>0</v>
      </c>
      <c r="D159" s="1">
        <v>0</v>
      </c>
      <c r="E159" s="1">
        <v>0</v>
      </c>
      <c r="F159" s="1">
        <v>5.9523809523809521E-2</v>
      </c>
      <c r="G159" s="1">
        <v>0</v>
      </c>
      <c r="H159" s="1">
        <v>0</v>
      </c>
      <c r="I159" s="1">
        <v>0</v>
      </c>
      <c r="J159" s="1">
        <v>7.9365079365079375E-2</v>
      </c>
      <c r="K159" s="1">
        <v>0</v>
      </c>
      <c r="L159" s="1">
        <v>0</v>
      </c>
      <c r="M159" s="1">
        <v>0</v>
      </c>
      <c r="N159" s="1">
        <v>0.10582010582010581</v>
      </c>
      <c r="O159" s="1">
        <v>0</v>
      </c>
      <c r="P159" s="11">
        <f t="shared" si="38"/>
        <v>5.3665910808767946E-2</v>
      </c>
      <c r="Q159" s="11">
        <f t="shared" si="39"/>
        <v>0</v>
      </c>
    </row>
    <row r="160" spans="1:17">
      <c r="A160" t="s">
        <v>23</v>
      </c>
      <c r="B160" s="1">
        <v>3.1815508841843095E-2</v>
      </c>
      <c r="C160" s="1">
        <v>-3.1815508841843095E-2</v>
      </c>
      <c r="D160" s="1">
        <v>5.4746450809464504E-2</v>
      </c>
      <c r="E160" s="1">
        <v>-5.4746450809464504E-2</v>
      </c>
      <c r="F160" s="1">
        <v>2.651292403486924E-2</v>
      </c>
      <c r="G160" s="1">
        <v>-2.651292403486924E-2</v>
      </c>
      <c r="H160" s="1">
        <v>3.314115504358655E-2</v>
      </c>
      <c r="I160" s="1">
        <v>-3.314115504358655E-2</v>
      </c>
      <c r="J160" s="1">
        <v>4.5288349522623492E-2</v>
      </c>
      <c r="K160" s="1">
        <v>-4.5288349522623492E-2</v>
      </c>
      <c r="L160" s="1">
        <v>0</v>
      </c>
      <c r="M160" s="1">
        <v>0</v>
      </c>
      <c r="N160" s="1">
        <v>2.7003904109589038E-2</v>
      </c>
      <c r="O160" s="1">
        <v>-2.7003904109589038E-2</v>
      </c>
      <c r="P160" s="11">
        <f t="shared" si="38"/>
        <v>3.1215470337425128E-2</v>
      </c>
      <c r="Q160" s="11">
        <f t="shared" si="39"/>
        <v>-3.1215470337425128E-2</v>
      </c>
    </row>
    <row r="161" spans="1:31">
      <c r="A161" t="s">
        <v>24</v>
      </c>
      <c r="B161" s="1">
        <v>2.6606775093399756E-2</v>
      </c>
      <c r="C161" s="1">
        <v>-2.6606775093399756E-2</v>
      </c>
      <c r="D161" s="1">
        <v>0</v>
      </c>
      <c r="E161" s="1">
        <v>0</v>
      </c>
      <c r="F161" s="1">
        <v>0.13530194271481941</v>
      </c>
      <c r="G161" s="1">
        <v>-0.13530194271481941</v>
      </c>
      <c r="H161" s="1">
        <v>7.4200993150684933E-3</v>
      </c>
      <c r="I161" s="1">
        <v>-7.4200993150684933E-3</v>
      </c>
      <c r="J161" s="1">
        <v>4.298610211706101E-3</v>
      </c>
      <c r="K161" s="1">
        <v>-4.298610211706101E-3</v>
      </c>
      <c r="L161" s="1">
        <v>3.0970849315068495E-3</v>
      </c>
      <c r="M161" s="1">
        <v>-3.0970849315068495E-3</v>
      </c>
      <c r="N161" s="1">
        <v>0</v>
      </c>
      <c r="O161" s="1">
        <v>0</v>
      </c>
      <c r="P161" s="11">
        <f t="shared" si="38"/>
        <v>2.5246358895214371E-2</v>
      </c>
      <c r="Q161" s="11">
        <f t="shared" si="39"/>
        <v>-2.5246358895214371E-2</v>
      </c>
    </row>
    <row r="162" spans="1:31">
      <c r="A162" t="s">
        <v>25</v>
      </c>
      <c r="B162" s="1">
        <v>0.19778641330012453</v>
      </c>
      <c r="C162" s="1">
        <v>2.6850360641872531E-2</v>
      </c>
      <c r="D162" s="1">
        <v>0.32304585952677456</v>
      </c>
      <c r="E162" s="1">
        <v>-9.8076310157220931E-2</v>
      </c>
      <c r="F162" s="1">
        <v>0.40717183981942706</v>
      </c>
      <c r="G162" s="1">
        <v>-0.18253506587742999</v>
      </c>
      <c r="H162" s="1">
        <v>0.23406291061643833</v>
      </c>
      <c r="I162" s="1">
        <v>-9.4261366744412683E-3</v>
      </c>
      <c r="J162" s="1">
        <v>0.22360217459526777</v>
      </c>
      <c r="K162" s="1">
        <v>1.0345993467293499E-3</v>
      </c>
      <c r="L162" s="1">
        <v>0.33473544209215439</v>
      </c>
      <c r="M162" s="1">
        <v>-0.1100986681501573</v>
      </c>
      <c r="N162" s="1">
        <v>0.20561839999999998</v>
      </c>
      <c r="O162" s="1">
        <v>1.9018373941997086E-2</v>
      </c>
      <c r="P162" s="11">
        <f t="shared" si="38"/>
        <v>0.27514614856431235</v>
      </c>
      <c r="Q162" s="11">
        <f t="shared" si="39"/>
        <v>-5.0461835275521505E-2</v>
      </c>
    </row>
    <row r="163" spans="1:31">
      <c r="A163" t="s">
        <v>26</v>
      </c>
      <c r="B163" s="1">
        <v>0.46112153424657532</v>
      </c>
      <c r="C163" s="1">
        <v>0</v>
      </c>
      <c r="D163" s="1">
        <v>0.58156372602739725</v>
      </c>
      <c r="E163" s="1">
        <v>0</v>
      </c>
      <c r="F163" s="1">
        <v>0.59263033001245335</v>
      </c>
      <c r="G163" s="1">
        <v>0</v>
      </c>
      <c r="H163" s="1">
        <v>0.610559792652553</v>
      </c>
      <c r="I163" s="1">
        <v>0</v>
      </c>
      <c r="J163" s="1">
        <v>0.57612499925280203</v>
      </c>
      <c r="K163" s="1">
        <v>0</v>
      </c>
      <c r="L163" s="1">
        <v>0.59689273225404738</v>
      </c>
      <c r="M163" s="1">
        <v>0</v>
      </c>
      <c r="N163" s="1">
        <v>0.60560871481942702</v>
      </c>
      <c r="O163" s="1">
        <v>0</v>
      </c>
      <c r="P163" s="11">
        <f t="shared" si="38"/>
        <v>0.57492883275217932</v>
      </c>
      <c r="Q163" s="11"/>
    </row>
    <row r="164" spans="1:31">
      <c r="A164" t="s">
        <v>27</v>
      </c>
      <c r="B164" s="1">
        <v>1.5196110948336594</v>
      </c>
      <c r="C164" s="1">
        <v>0.98348562029317999</v>
      </c>
      <c r="D164" s="1">
        <v>1.6109007720215858</v>
      </c>
      <c r="E164" s="1">
        <v>0.23181016057752382</v>
      </c>
      <c r="F164" s="1">
        <v>1.6786143669646563</v>
      </c>
      <c r="G164" s="1">
        <v>0.4920562965136035</v>
      </c>
      <c r="H164" s="1">
        <v>1.5777774847654629</v>
      </c>
      <c r="I164" s="1">
        <v>4.875752646379037E-2</v>
      </c>
      <c r="J164" s="1">
        <v>1.6058682195892389</v>
      </c>
      <c r="K164" s="1">
        <v>1.3507775275326985</v>
      </c>
      <c r="L164" s="1">
        <v>1.6476490363636365</v>
      </c>
      <c r="M164" s="1">
        <v>0.7952824934936783</v>
      </c>
      <c r="N164" s="1">
        <v>1.6819659355281447</v>
      </c>
      <c r="O164" s="1">
        <v>0.12636905707469395</v>
      </c>
      <c r="P164" s="11">
        <f>SUM(P129:P163)</f>
        <v>1.6174838442951978</v>
      </c>
      <c r="Q164" s="11">
        <f>SUM(Q129:Q163)</f>
        <v>0.57550552599273841</v>
      </c>
    </row>
    <row r="166" spans="1:31">
      <c r="P166" s="18" t="s">
        <v>31</v>
      </c>
      <c r="Q166" s="18"/>
    </row>
    <row r="167" spans="1:31">
      <c r="B167" s="6">
        <v>59107</v>
      </c>
      <c r="C167" s="6"/>
      <c r="D167" s="6">
        <v>59203</v>
      </c>
      <c r="E167" s="6"/>
      <c r="F167" s="6">
        <v>59209</v>
      </c>
      <c r="G167" s="6"/>
      <c r="H167" s="6">
        <v>59207</v>
      </c>
      <c r="I167" s="6"/>
      <c r="J167" s="6">
        <v>59206</v>
      </c>
      <c r="K167" s="6"/>
      <c r="L167" s="6">
        <v>59202</v>
      </c>
      <c r="M167" s="6"/>
      <c r="N167" s="6">
        <v>56106</v>
      </c>
      <c r="O167" s="6"/>
      <c r="P167" s="19" t="s">
        <v>13</v>
      </c>
      <c r="Q167" s="19" t="s">
        <v>13</v>
      </c>
    </row>
    <row r="168" spans="1:31">
      <c r="A168" s="13" t="s">
        <v>45</v>
      </c>
      <c r="B168" s="13" t="s">
        <v>13</v>
      </c>
      <c r="C168" s="13" t="s">
        <v>13</v>
      </c>
      <c r="D168" t="s">
        <v>13</v>
      </c>
      <c r="E168" t="s">
        <v>13</v>
      </c>
      <c r="F168" t="s">
        <v>13</v>
      </c>
      <c r="G168" t="s">
        <v>13</v>
      </c>
      <c r="H168" t="s">
        <v>13</v>
      </c>
      <c r="I168" t="s">
        <v>13</v>
      </c>
      <c r="J168" t="s">
        <v>13</v>
      </c>
      <c r="K168" t="s">
        <v>13</v>
      </c>
      <c r="L168" t="s">
        <v>13</v>
      </c>
      <c r="M168" t="s">
        <v>13</v>
      </c>
      <c r="N168" t="s">
        <v>13</v>
      </c>
      <c r="O168" t="s">
        <v>13</v>
      </c>
      <c r="P168" s="20" t="s">
        <v>33</v>
      </c>
      <c r="Q168" s="20" t="s">
        <v>34</v>
      </c>
      <c r="U168" s="23" t="s">
        <v>45</v>
      </c>
      <c r="V168" s="4" t="str">
        <f>P167</f>
        <v>VP</v>
      </c>
      <c r="W168" t="str">
        <f>Q167</f>
        <v>VP</v>
      </c>
      <c r="X168" t="str">
        <f>P210</f>
        <v>P</v>
      </c>
      <c r="Y168" t="str">
        <f>Q210</f>
        <v>P</v>
      </c>
      <c r="Z168" s="4" t="str">
        <f>P253</f>
        <v>M</v>
      </c>
      <c r="AA168" s="4" t="str">
        <f>Q253</f>
        <v>M</v>
      </c>
      <c r="AB168" s="4" t="str">
        <f>P296</f>
        <v>BO</v>
      </c>
      <c r="AC168" s="4" t="str">
        <f>Q296</f>
        <v>BO</v>
      </c>
    </row>
    <row r="169" spans="1:31">
      <c r="A169" t="s">
        <v>79</v>
      </c>
      <c r="B169" s="4"/>
      <c r="C169" s="4"/>
      <c r="D169" s="4"/>
      <c r="E169" s="4"/>
      <c r="F169" s="4"/>
      <c r="G169" s="4"/>
      <c r="H169" s="4">
        <v>0</v>
      </c>
      <c r="I169" s="4">
        <v>0</v>
      </c>
      <c r="J169" s="4"/>
      <c r="K169" s="4"/>
      <c r="L169" s="4"/>
      <c r="M169" s="4"/>
      <c r="N169" s="4"/>
      <c r="O169" s="4"/>
      <c r="P169" s="21">
        <f>AVERAGE(SUM(B169),SUM(D169),SUM(F169),SUM(H169),SUM(J169),SUM(L169),SUM(N169))</f>
        <v>0</v>
      </c>
      <c r="Q169" s="21">
        <f>AVERAGE(SUM(C169),SUM(E169),SUM(G169),SUM(I169),SUM(K169),SUM(M169),SUM(O169))</f>
        <v>0</v>
      </c>
      <c r="U169" s="23" t="s">
        <v>79</v>
      </c>
      <c r="V169" s="4">
        <f>P169</f>
        <v>0</v>
      </c>
      <c r="W169" s="4">
        <f>Q169</f>
        <v>0</v>
      </c>
      <c r="X169" s="4">
        <f>P212</f>
        <v>0</v>
      </c>
      <c r="Y169" s="4">
        <f>Q212</f>
        <v>0</v>
      </c>
      <c r="Z169" s="4">
        <f>P255</f>
        <v>571.42857142857144</v>
      </c>
      <c r="AA169" s="4">
        <f>Q255</f>
        <v>285.71428571428572</v>
      </c>
      <c r="AB169" s="4">
        <f>P298</f>
        <v>1428.5714285714287</v>
      </c>
      <c r="AC169" s="4">
        <f>Q298</f>
        <v>428.57142857142856</v>
      </c>
      <c r="AE169" t="s">
        <v>129</v>
      </c>
    </row>
    <row r="170" spans="1:31">
      <c r="A170" t="s">
        <v>74</v>
      </c>
      <c r="B170" s="4"/>
      <c r="C170" s="4"/>
      <c r="D170" s="4"/>
      <c r="E170" s="4"/>
      <c r="F170" s="4">
        <v>0</v>
      </c>
      <c r="G170" s="4">
        <v>0</v>
      </c>
      <c r="H170" s="4">
        <v>0</v>
      </c>
      <c r="I170" s="4">
        <v>0</v>
      </c>
      <c r="J170" s="4"/>
      <c r="K170" s="4"/>
      <c r="L170" s="4"/>
      <c r="M170" s="4"/>
      <c r="N170" s="4"/>
      <c r="O170" s="4"/>
      <c r="P170" s="21">
        <f t="shared" ref="P170:P203" si="40">AVERAGE(SUM(B170),SUM(D170),SUM(F170),SUM(H170),SUM(J170),SUM(L170),SUM(N170))</f>
        <v>0</v>
      </c>
      <c r="Q170" s="21">
        <f t="shared" ref="Q170:Q203" si="41">AVERAGE(SUM(C170),SUM(E170),SUM(G170),SUM(I170),SUM(K170),SUM(M170),SUM(O170))</f>
        <v>0</v>
      </c>
      <c r="U170" s="23" t="s">
        <v>125</v>
      </c>
      <c r="V170" s="4">
        <f t="shared" ref="V170:V207" si="42">P170</f>
        <v>0</v>
      </c>
      <c r="W170" s="4">
        <f t="shared" ref="W170:W207" si="43">Q170</f>
        <v>0</v>
      </c>
      <c r="X170" s="4">
        <f t="shared" ref="X170:Y170" si="44">P213</f>
        <v>1.4285714285714286</v>
      </c>
      <c r="Y170" s="4">
        <f t="shared" si="44"/>
        <v>0</v>
      </c>
      <c r="Z170" s="4">
        <f>P256+P257</f>
        <v>220.71428571428572</v>
      </c>
      <c r="AA170" s="4">
        <f t="shared" ref="Z170:AA170" si="45">Q256</f>
        <v>0</v>
      </c>
      <c r="AB170" s="4">
        <f>P299+P300</f>
        <v>9.2857142857142865</v>
      </c>
      <c r="AC170" s="4">
        <f t="shared" ref="AB170:AC170" si="46">Q299</f>
        <v>0</v>
      </c>
    </row>
    <row r="171" spans="1:31">
      <c r="A171" t="s">
        <v>73</v>
      </c>
      <c r="B171" s="4"/>
      <c r="C171" s="4"/>
      <c r="D171" s="4"/>
      <c r="E171" s="4"/>
      <c r="F171" s="4">
        <v>0</v>
      </c>
      <c r="G171" s="4">
        <v>0</v>
      </c>
      <c r="H171" s="4"/>
      <c r="I171" s="4"/>
      <c r="J171" s="4"/>
      <c r="K171" s="4"/>
      <c r="L171" s="4"/>
      <c r="M171" s="4"/>
      <c r="N171" s="4"/>
      <c r="O171" s="4"/>
      <c r="P171" s="21">
        <f t="shared" si="40"/>
        <v>0</v>
      </c>
      <c r="Q171" s="21">
        <f t="shared" si="41"/>
        <v>0</v>
      </c>
      <c r="U171" s="24" t="s">
        <v>47</v>
      </c>
      <c r="V171" s="4">
        <f>P172</f>
        <v>0</v>
      </c>
      <c r="W171" s="4">
        <f>Q172</f>
        <v>0</v>
      </c>
      <c r="X171" s="4">
        <f>P215</f>
        <v>2071.4285714285716</v>
      </c>
      <c r="Y171" s="4">
        <f>Q215</f>
        <v>0</v>
      </c>
      <c r="Z171" s="4">
        <f>P258</f>
        <v>8428.5714285714294</v>
      </c>
      <c r="AA171" s="4">
        <f>Q258</f>
        <v>-2214.2857142857142</v>
      </c>
      <c r="AB171" s="4">
        <f>P301</f>
        <v>17607.142857142859</v>
      </c>
      <c r="AC171" s="4">
        <f>Q301</f>
        <v>964.28571428571433</v>
      </c>
    </row>
    <row r="172" spans="1:31">
      <c r="A172" s="13" t="s">
        <v>47</v>
      </c>
      <c r="B172" s="22">
        <v>0</v>
      </c>
      <c r="C172" s="22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21">
        <f t="shared" si="40"/>
        <v>0</v>
      </c>
      <c r="Q172" s="21">
        <f t="shared" si="41"/>
        <v>0</v>
      </c>
      <c r="U172" s="23" t="s">
        <v>75</v>
      </c>
      <c r="V172" s="4">
        <f>P173</f>
        <v>0</v>
      </c>
      <c r="W172" s="4">
        <f>Q173</f>
        <v>0</v>
      </c>
      <c r="X172" s="4">
        <f>P216</f>
        <v>107.14285714285714</v>
      </c>
      <c r="Y172" s="4">
        <f>Q216</f>
        <v>0</v>
      </c>
      <c r="Z172" s="4">
        <f>P259</f>
        <v>250</v>
      </c>
      <c r="AA172" s="4">
        <f>Q259</f>
        <v>107.14285714285714</v>
      </c>
      <c r="AB172" s="4">
        <f>P302</f>
        <v>1635.7142857142858</v>
      </c>
      <c r="AC172" s="4">
        <f>Q302</f>
        <v>321.42857142857144</v>
      </c>
    </row>
    <row r="173" spans="1:31">
      <c r="A173" t="s">
        <v>75</v>
      </c>
      <c r="B173" s="4"/>
      <c r="C173" s="4"/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/>
      <c r="K173" s="4"/>
      <c r="L173" s="4">
        <v>0</v>
      </c>
      <c r="M173" s="4">
        <v>0</v>
      </c>
      <c r="N173" s="4"/>
      <c r="O173" s="4"/>
      <c r="P173" s="21">
        <f t="shared" si="40"/>
        <v>0</v>
      </c>
      <c r="Q173" s="21">
        <f t="shared" si="41"/>
        <v>0</v>
      </c>
      <c r="U173" s="24" t="s">
        <v>48</v>
      </c>
      <c r="V173" s="4">
        <f>P174</f>
        <v>201.42857142857142</v>
      </c>
      <c r="W173" s="4">
        <f>Q174</f>
        <v>0</v>
      </c>
      <c r="X173" s="4">
        <f>P217</f>
        <v>448.64285714285717</v>
      </c>
      <c r="Y173" s="4">
        <f>Q217</f>
        <v>-188.71428571428572</v>
      </c>
      <c r="Z173" s="4">
        <f>P260</f>
        <v>2010</v>
      </c>
      <c r="AA173" s="4">
        <f>Q260</f>
        <v>-250.71428571428572</v>
      </c>
      <c r="AB173" s="4">
        <f>P303</f>
        <v>2799.2857142857142</v>
      </c>
      <c r="AC173" s="4">
        <f>Q303</f>
        <v>529</v>
      </c>
    </row>
    <row r="174" spans="1:31">
      <c r="A174" s="13" t="s">
        <v>48</v>
      </c>
      <c r="B174" s="22">
        <v>750</v>
      </c>
      <c r="C174" s="22">
        <v>0</v>
      </c>
      <c r="D174" s="4">
        <v>0</v>
      </c>
      <c r="E174" s="4">
        <v>0</v>
      </c>
      <c r="F174" s="4"/>
      <c r="G174" s="4"/>
      <c r="H174" s="4">
        <v>660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21">
        <f t="shared" si="40"/>
        <v>201.42857142857142</v>
      </c>
      <c r="Q174" s="21">
        <f t="shared" si="41"/>
        <v>0</v>
      </c>
      <c r="U174" s="23" t="s">
        <v>88</v>
      </c>
      <c r="V174" s="4">
        <f>P175</f>
        <v>71.428571428571431</v>
      </c>
      <c r="W174" s="4">
        <f>Q175</f>
        <v>0</v>
      </c>
      <c r="X174" s="4">
        <f>P218</f>
        <v>371.42857142857144</v>
      </c>
      <c r="Y174" s="4">
        <f>Q218</f>
        <v>0</v>
      </c>
      <c r="Z174" s="4">
        <f>P261</f>
        <v>228.57142857142858</v>
      </c>
      <c r="AA174" s="4">
        <f>Q261</f>
        <v>0</v>
      </c>
      <c r="AB174" s="4">
        <f>P304</f>
        <v>85.714285714285708</v>
      </c>
      <c r="AC174" s="4">
        <f>Q304</f>
        <v>0</v>
      </c>
    </row>
    <row r="175" spans="1:31">
      <c r="A175" t="s">
        <v>88</v>
      </c>
      <c r="B175" s="4"/>
      <c r="C175" s="4"/>
      <c r="D175" s="4">
        <v>500</v>
      </c>
      <c r="E175" s="4">
        <v>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21">
        <f t="shared" si="40"/>
        <v>71.428571428571431</v>
      </c>
      <c r="Q175" s="21">
        <f t="shared" si="41"/>
        <v>0</v>
      </c>
      <c r="U175" s="23" t="s">
        <v>80</v>
      </c>
      <c r="V175" s="4">
        <f>P176</f>
        <v>67.857142857142861</v>
      </c>
      <c r="W175" s="4">
        <f>Q176</f>
        <v>0</v>
      </c>
      <c r="X175" s="4">
        <f>P219</f>
        <v>65.857142857142861</v>
      </c>
      <c r="Y175" s="4">
        <f>Q219</f>
        <v>0</v>
      </c>
      <c r="Z175" s="4">
        <f>P262</f>
        <v>95.285714285714292</v>
      </c>
      <c r="AA175" s="4">
        <f>Q262</f>
        <v>0</v>
      </c>
      <c r="AB175" s="4">
        <f>P305</f>
        <v>290.42857142857144</v>
      </c>
      <c r="AC175" s="4">
        <f>Q305</f>
        <v>0</v>
      </c>
    </row>
    <row r="176" spans="1:31">
      <c r="A176" t="s">
        <v>80</v>
      </c>
      <c r="B176" s="4"/>
      <c r="C176" s="4"/>
      <c r="D176" s="4">
        <v>135</v>
      </c>
      <c r="E176" s="4">
        <v>0</v>
      </c>
      <c r="F176" s="4"/>
      <c r="G176" s="4"/>
      <c r="H176" s="4">
        <v>140</v>
      </c>
      <c r="I176" s="4">
        <v>0</v>
      </c>
      <c r="J176" s="4">
        <v>200</v>
      </c>
      <c r="K176" s="4">
        <v>0</v>
      </c>
      <c r="L176" s="4"/>
      <c r="M176" s="4"/>
      <c r="N176" s="4">
        <v>0</v>
      </c>
      <c r="O176" s="4">
        <v>0</v>
      </c>
      <c r="P176" s="21">
        <f t="shared" si="40"/>
        <v>67.857142857142861</v>
      </c>
      <c r="Q176" s="21">
        <f t="shared" si="41"/>
        <v>0</v>
      </c>
      <c r="U176" s="24" t="s">
        <v>3</v>
      </c>
      <c r="V176" s="4">
        <f>P177</f>
        <v>0</v>
      </c>
      <c r="W176" s="4">
        <f>Q177</f>
        <v>0</v>
      </c>
      <c r="X176" s="4">
        <f>P220</f>
        <v>0</v>
      </c>
      <c r="Y176" s="4">
        <f>Q220</f>
        <v>0</v>
      </c>
      <c r="Z176" s="4">
        <f>P263</f>
        <v>1260.2857142857142</v>
      </c>
      <c r="AA176" s="4">
        <f>Q263</f>
        <v>-1260.2857142857142</v>
      </c>
      <c r="AB176" s="4">
        <f>P306</f>
        <v>6237.8214285714284</v>
      </c>
      <c r="AC176" s="4">
        <f>Q306</f>
        <v>-6237.8214285714284</v>
      </c>
    </row>
    <row r="177" spans="1:29">
      <c r="A177" s="13" t="s">
        <v>3</v>
      </c>
      <c r="B177" s="22">
        <v>0</v>
      </c>
      <c r="C177" s="22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21">
        <f t="shared" si="40"/>
        <v>0</v>
      </c>
      <c r="Q177" s="21">
        <f t="shared" si="41"/>
        <v>0</v>
      </c>
      <c r="U177" s="23" t="s">
        <v>84</v>
      </c>
      <c r="V177" s="4">
        <f>P178</f>
        <v>0</v>
      </c>
      <c r="W177" s="4">
        <f>Q178</f>
        <v>0</v>
      </c>
      <c r="X177" s="4">
        <f>P221</f>
        <v>0</v>
      </c>
      <c r="Y177" s="4">
        <f>Q221</f>
        <v>0</v>
      </c>
      <c r="Z177" s="4">
        <f>P264</f>
        <v>71.285714285714292</v>
      </c>
      <c r="AA177" s="4">
        <f>Q264</f>
        <v>-71.285714285714292</v>
      </c>
      <c r="AB177" s="4">
        <f>P307</f>
        <v>14.142857142857142</v>
      </c>
      <c r="AC177" s="4">
        <f>Q307</f>
        <v>-14.142857142857142</v>
      </c>
    </row>
    <row r="178" spans="1:29">
      <c r="A178" t="s">
        <v>84</v>
      </c>
      <c r="B178" s="4"/>
      <c r="C178" s="4"/>
      <c r="D178" s="4"/>
      <c r="E178" s="4"/>
      <c r="F178" s="4"/>
      <c r="G178" s="4"/>
      <c r="H178" s="4"/>
      <c r="I178" s="4"/>
      <c r="J178" s="4">
        <v>0</v>
      </c>
      <c r="K178" s="4">
        <v>0</v>
      </c>
      <c r="L178" s="4"/>
      <c r="M178" s="4"/>
      <c r="N178" s="4">
        <v>0</v>
      </c>
      <c r="O178" s="4">
        <v>0</v>
      </c>
      <c r="P178" s="21">
        <f t="shared" si="40"/>
        <v>0</v>
      </c>
      <c r="Q178" s="21">
        <f t="shared" si="41"/>
        <v>0</v>
      </c>
      <c r="U178" s="24" t="s">
        <v>4</v>
      </c>
      <c r="V178" s="4">
        <f>P179</f>
        <v>0</v>
      </c>
      <c r="W178" s="4">
        <f>Q179</f>
        <v>0</v>
      </c>
      <c r="X178" s="4">
        <f>P222</f>
        <v>0</v>
      </c>
      <c r="Y178" s="4">
        <f>Q222</f>
        <v>0</v>
      </c>
      <c r="Z178" s="4">
        <f>P265</f>
        <v>382.85714285714283</v>
      </c>
      <c r="AA178" s="4">
        <f>Q265</f>
        <v>276.78571428571428</v>
      </c>
      <c r="AB178" s="4">
        <f>P308</f>
        <v>1781.4285714285713</v>
      </c>
      <c r="AC178" s="4">
        <f>Q308</f>
        <v>197.14285714285714</v>
      </c>
    </row>
    <row r="179" spans="1:29">
      <c r="A179" s="13" t="s">
        <v>4</v>
      </c>
      <c r="B179" s="22">
        <v>0</v>
      </c>
      <c r="C179" s="22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/>
      <c r="M179" s="4"/>
      <c r="N179" s="4">
        <v>0</v>
      </c>
      <c r="O179" s="4">
        <v>0</v>
      </c>
      <c r="P179" s="21">
        <f t="shared" si="40"/>
        <v>0</v>
      </c>
      <c r="Q179" s="21">
        <f t="shared" si="41"/>
        <v>0</v>
      </c>
      <c r="U179" s="23" t="s">
        <v>126</v>
      </c>
      <c r="V179" s="4">
        <f>P180</f>
        <v>0</v>
      </c>
      <c r="W179" s="4">
        <f>Q180</f>
        <v>0</v>
      </c>
      <c r="X179" s="4">
        <f>P223</f>
        <v>0</v>
      </c>
      <c r="Y179" s="4">
        <f>Q223</f>
        <v>0</v>
      </c>
      <c r="Z179" s="4">
        <f>P266+P272</f>
        <v>57.142857142857146</v>
      </c>
      <c r="AA179" s="4">
        <f>Q266</f>
        <v>0</v>
      </c>
      <c r="AB179" s="4">
        <f>P309+P315+P321+P323+P322</f>
        <v>1918.5714285714287</v>
      </c>
      <c r="AC179" s="4">
        <f>Q309+Q321</f>
        <v>-15.714285714285715</v>
      </c>
    </row>
    <row r="180" spans="1:29">
      <c r="A180" t="s">
        <v>41</v>
      </c>
      <c r="B180" s="4"/>
      <c r="C180" s="4"/>
      <c r="D180" s="4">
        <v>0</v>
      </c>
      <c r="E180" s="4">
        <v>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21">
        <f t="shared" si="40"/>
        <v>0</v>
      </c>
      <c r="Q180" s="21">
        <f t="shared" si="41"/>
        <v>0</v>
      </c>
      <c r="U180" s="24" t="s">
        <v>6</v>
      </c>
      <c r="V180" s="4">
        <f>P181</f>
        <v>8.5714285714285712</v>
      </c>
      <c r="W180" s="4">
        <f>Q181</f>
        <v>-8.5714285714285712</v>
      </c>
      <c r="X180" s="4">
        <f>P224</f>
        <v>36</v>
      </c>
      <c r="Y180" s="4">
        <f>Q224</f>
        <v>-36</v>
      </c>
      <c r="Z180" s="4">
        <f>P267</f>
        <v>87.142857142857139</v>
      </c>
      <c r="AA180" s="4">
        <f>Q267</f>
        <v>-65.714285714285708</v>
      </c>
      <c r="AB180" s="4">
        <f>P310</f>
        <v>1986</v>
      </c>
      <c r="AC180" s="4">
        <f>Q310</f>
        <v>-1921.7142857142858</v>
      </c>
    </row>
    <row r="181" spans="1:29">
      <c r="A181" s="13" t="s">
        <v>6</v>
      </c>
      <c r="B181" s="22">
        <v>0</v>
      </c>
      <c r="C181" s="22">
        <v>0</v>
      </c>
      <c r="D181" s="4">
        <v>0</v>
      </c>
      <c r="E181" s="4">
        <v>0</v>
      </c>
      <c r="F181" s="4"/>
      <c r="G181" s="4"/>
      <c r="H181" s="4">
        <v>60</v>
      </c>
      <c r="I181" s="4">
        <v>-60</v>
      </c>
      <c r="J181" s="4">
        <v>0</v>
      </c>
      <c r="K181" s="4">
        <v>0</v>
      </c>
      <c r="L181" s="4"/>
      <c r="M181" s="4"/>
      <c r="N181" s="4">
        <v>0</v>
      </c>
      <c r="O181" s="4">
        <v>0</v>
      </c>
      <c r="P181" s="21">
        <f t="shared" si="40"/>
        <v>8.5714285714285712</v>
      </c>
      <c r="Q181" s="21">
        <f t="shared" si="41"/>
        <v>-8.5714285714285712</v>
      </c>
      <c r="U181" s="24" t="s">
        <v>128</v>
      </c>
      <c r="V181" s="4">
        <f>P182+P185</f>
        <v>41.571428571428569</v>
      </c>
      <c r="W181" s="4">
        <f>Q182+Q185</f>
        <v>-41.571428571428569</v>
      </c>
      <c r="X181" s="4">
        <f>P225+P228</f>
        <v>25.142857142857142</v>
      </c>
      <c r="Y181" s="4">
        <f>Q225+Q228</f>
        <v>-25.142857142857142</v>
      </c>
      <c r="Z181" s="4">
        <f>P268+P271</f>
        <v>1128.8571428571429</v>
      </c>
      <c r="AA181" s="4">
        <f>Q268+Q271</f>
        <v>-1128.8571428571429</v>
      </c>
      <c r="AB181" s="4">
        <f>P311+P314</f>
        <v>2297.8571428571431</v>
      </c>
      <c r="AC181" s="4">
        <f>Q311+Q314</f>
        <v>-2297.8571428571431</v>
      </c>
    </row>
    <row r="182" spans="1:29">
      <c r="A182" s="13" t="s">
        <v>90</v>
      </c>
      <c r="B182" s="22">
        <v>200</v>
      </c>
      <c r="C182" s="22">
        <v>-200</v>
      </c>
      <c r="D182" s="4"/>
      <c r="E182" s="4"/>
      <c r="F182" s="4"/>
      <c r="G182" s="4"/>
      <c r="H182" s="4">
        <v>91</v>
      </c>
      <c r="I182" s="4">
        <v>-91</v>
      </c>
      <c r="J182" s="4">
        <v>0</v>
      </c>
      <c r="K182" s="4">
        <v>0</v>
      </c>
      <c r="L182" s="4"/>
      <c r="M182" s="4"/>
      <c r="N182" s="4">
        <v>0</v>
      </c>
      <c r="O182" s="4">
        <v>0</v>
      </c>
      <c r="P182" s="21">
        <f t="shared" si="40"/>
        <v>41.571428571428569</v>
      </c>
      <c r="Q182" s="21">
        <f t="shared" si="41"/>
        <v>-41.571428571428569</v>
      </c>
      <c r="U182" s="24" t="s">
        <v>127</v>
      </c>
      <c r="V182" s="4">
        <f>P183+P190</f>
        <v>27.142857142857142</v>
      </c>
      <c r="W182" s="4">
        <f>Q183+Q190</f>
        <v>-27.142857142857142</v>
      </c>
      <c r="X182" s="4">
        <f>P226+P232+P223</f>
        <v>87.857142857142847</v>
      </c>
      <c r="Y182" s="4">
        <f>Q226+Q232+Q233</f>
        <v>-120.71428571428571</v>
      </c>
      <c r="Z182" s="4">
        <f>P269+P275+P273+P276</f>
        <v>201.57142857142856</v>
      </c>
      <c r="AA182" s="4">
        <f>Q269+Q275+Q276</f>
        <v>-86.142857142857139</v>
      </c>
      <c r="AB182" s="4">
        <f>P312+P318+P316+P319</f>
        <v>2225.7142857142858</v>
      </c>
      <c r="AC182" s="4">
        <f>Q312+Q318+Q319</f>
        <v>-201</v>
      </c>
    </row>
    <row r="183" spans="1:29">
      <c r="A183" s="13" t="s">
        <v>38</v>
      </c>
      <c r="B183" s="22">
        <v>0</v>
      </c>
      <c r="C183" s="22">
        <v>0</v>
      </c>
      <c r="D183" s="4">
        <v>0</v>
      </c>
      <c r="E183" s="4">
        <v>0</v>
      </c>
      <c r="F183" s="4">
        <v>0</v>
      </c>
      <c r="G183" s="4">
        <v>0</v>
      </c>
      <c r="H183" s="4">
        <v>40</v>
      </c>
      <c r="I183" s="4">
        <v>-40</v>
      </c>
      <c r="J183" s="4">
        <v>0</v>
      </c>
      <c r="K183" s="4">
        <v>0</v>
      </c>
      <c r="L183" s="4"/>
      <c r="M183" s="4"/>
      <c r="N183" s="4">
        <v>0</v>
      </c>
      <c r="O183" s="4">
        <v>0</v>
      </c>
      <c r="P183" s="21">
        <f t="shared" si="40"/>
        <v>5.7142857142857144</v>
      </c>
      <c r="Q183" s="21">
        <f t="shared" si="41"/>
        <v>-5.7142857142857144</v>
      </c>
      <c r="U183" s="23" t="s">
        <v>11</v>
      </c>
      <c r="V183" s="4">
        <f>P184</f>
        <v>0</v>
      </c>
      <c r="W183" s="4">
        <f>Q184</f>
        <v>0</v>
      </c>
      <c r="X183" s="4">
        <f>P227</f>
        <v>0</v>
      </c>
      <c r="Y183" s="4">
        <f>Q227</f>
        <v>0</v>
      </c>
      <c r="Z183" s="4">
        <f>P270</f>
        <v>216.42857142857142</v>
      </c>
      <c r="AA183" s="4">
        <f>Q270</f>
        <v>-216.42857142857142</v>
      </c>
      <c r="AB183" s="4">
        <f>P313</f>
        <v>475</v>
      </c>
      <c r="AC183" s="4">
        <f>Q313</f>
        <v>-475</v>
      </c>
    </row>
    <row r="184" spans="1:29">
      <c r="A184" t="s">
        <v>11</v>
      </c>
      <c r="B184" s="4"/>
      <c r="C184" s="4"/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 t="s">
        <v>21</v>
      </c>
      <c r="M184" s="4" t="s">
        <v>21</v>
      </c>
      <c r="N184" s="4"/>
      <c r="O184" s="4"/>
      <c r="P184" s="21">
        <f t="shared" si="40"/>
        <v>0</v>
      </c>
      <c r="Q184" s="21">
        <f t="shared" si="41"/>
        <v>0</v>
      </c>
      <c r="U184" s="23" t="s">
        <v>66</v>
      </c>
      <c r="V184" s="4">
        <f>P188</f>
        <v>100</v>
      </c>
      <c r="W184" s="4">
        <f>Q188</f>
        <v>-65.714285714285708</v>
      </c>
      <c r="X184" s="4">
        <f>P231</f>
        <v>175</v>
      </c>
      <c r="Y184" s="4">
        <f>Q231</f>
        <v>-121.42857142857143</v>
      </c>
      <c r="Z184" s="4">
        <f>P274</f>
        <v>131.42857142857142</v>
      </c>
      <c r="AA184" s="4">
        <f>Q274</f>
        <v>-11.142857142857142</v>
      </c>
      <c r="AB184" s="4">
        <f>P317</f>
        <v>142.85714285714286</v>
      </c>
      <c r="AC184" s="4">
        <f>Q317</f>
        <v>103.57142857142857</v>
      </c>
    </row>
    <row r="185" spans="1:29">
      <c r="A185" t="s">
        <v>77</v>
      </c>
      <c r="B185" s="4"/>
      <c r="C185" s="4"/>
      <c r="D185" s="4"/>
      <c r="E185" s="4"/>
      <c r="F185" s="4"/>
      <c r="G185" s="4"/>
      <c r="H185" s="4">
        <v>0</v>
      </c>
      <c r="I185" s="4">
        <v>0</v>
      </c>
      <c r="J185" s="4">
        <v>0</v>
      </c>
      <c r="K185" s="4">
        <v>0</v>
      </c>
      <c r="L185" s="4" t="s">
        <v>21</v>
      </c>
      <c r="M185" s="4" t="s">
        <v>21</v>
      </c>
      <c r="N185" s="4">
        <v>0</v>
      </c>
      <c r="O185" s="4">
        <v>0</v>
      </c>
      <c r="P185" s="21">
        <f t="shared" si="40"/>
        <v>0</v>
      </c>
      <c r="Q185" s="21">
        <f t="shared" si="41"/>
        <v>0</v>
      </c>
      <c r="U185" s="23" t="s">
        <v>8</v>
      </c>
      <c r="V185" s="4">
        <f>P191</f>
        <v>0</v>
      </c>
      <c r="W185" s="4">
        <f>Q191</f>
        <v>0</v>
      </c>
      <c r="X185" s="4">
        <f>P234</f>
        <v>235.71428571428572</v>
      </c>
      <c r="Y185" s="4">
        <f>Q234</f>
        <v>-235.71428571428572</v>
      </c>
      <c r="Z185" s="4">
        <f>P277</f>
        <v>285.71428571428572</v>
      </c>
      <c r="AA185" s="4">
        <f>Q277</f>
        <v>-285.71428571428572</v>
      </c>
      <c r="AB185" s="4">
        <f>P320</f>
        <v>205.71428571428572</v>
      </c>
      <c r="AC185" s="4">
        <f>Q320</f>
        <v>-205.71428571428572</v>
      </c>
    </row>
    <row r="186" spans="1:29">
      <c r="A186" t="s">
        <v>102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>
        <v>0</v>
      </c>
      <c r="O186" s="4">
        <v>0</v>
      </c>
      <c r="P186" s="21">
        <f t="shared" si="40"/>
        <v>0</v>
      </c>
      <c r="Q186" s="21">
        <f t="shared" si="41"/>
        <v>0</v>
      </c>
      <c r="U186" s="23" t="s">
        <v>20</v>
      </c>
      <c r="V186" s="4">
        <f>P195</f>
        <v>187.14285714285714</v>
      </c>
      <c r="W186" s="4">
        <f>Q195</f>
        <v>273.57142857142856</v>
      </c>
      <c r="X186" s="4">
        <f>P238</f>
        <v>91.428571428571431</v>
      </c>
      <c r="Y186" s="4">
        <f>Q238</f>
        <v>130</v>
      </c>
      <c r="Z186" s="4">
        <f>P281</f>
        <v>0</v>
      </c>
      <c r="AA186" s="4">
        <f>Q281</f>
        <v>0</v>
      </c>
      <c r="AB186" s="4">
        <f>P324</f>
        <v>0</v>
      </c>
      <c r="AC186" s="4">
        <f>Q324</f>
        <v>0</v>
      </c>
    </row>
    <row r="187" spans="1:29">
      <c r="A187" t="s">
        <v>91</v>
      </c>
      <c r="B187" s="4"/>
      <c r="C187" s="4"/>
      <c r="D187" s="4"/>
      <c r="E187" s="4"/>
      <c r="F187" s="4">
        <v>0</v>
      </c>
      <c r="G187" s="4">
        <v>0</v>
      </c>
      <c r="H187" s="4"/>
      <c r="I187" s="4"/>
      <c r="J187" s="4"/>
      <c r="K187" s="4"/>
      <c r="L187" s="4" t="s">
        <v>21</v>
      </c>
      <c r="M187" s="4" t="s">
        <v>21</v>
      </c>
      <c r="N187" s="4"/>
      <c r="O187" s="4"/>
      <c r="P187" s="21">
        <f t="shared" si="40"/>
        <v>0</v>
      </c>
      <c r="Q187" s="21">
        <f t="shared" si="41"/>
        <v>0</v>
      </c>
      <c r="U187" s="24" t="s">
        <v>49</v>
      </c>
      <c r="V187" s="4">
        <f>P196</f>
        <v>1597.8571428571429</v>
      </c>
      <c r="W187" s="4">
        <f>Q196</f>
        <v>0</v>
      </c>
      <c r="X187" s="4">
        <f>P239</f>
        <v>3823.4285714285716</v>
      </c>
      <c r="Y187" s="4">
        <f>Q239</f>
        <v>0</v>
      </c>
      <c r="Z187" s="4">
        <f>P282</f>
        <v>354.57142857142856</v>
      </c>
      <c r="AA187" s="4">
        <f>Q282</f>
        <v>0</v>
      </c>
      <c r="AB187" s="4">
        <f>P325</f>
        <v>0</v>
      </c>
      <c r="AC187" s="4">
        <f>Q325</f>
        <v>0</v>
      </c>
    </row>
    <row r="188" spans="1:29">
      <c r="A188" t="s">
        <v>66</v>
      </c>
      <c r="B188" s="4"/>
      <c r="C188" s="4"/>
      <c r="D188" s="4"/>
      <c r="E188" s="4"/>
      <c r="F188" s="4">
        <v>0</v>
      </c>
      <c r="G188" s="4">
        <v>0</v>
      </c>
      <c r="H188" s="4">
        <v>460</v>
      </c>
      <c r="I188" s="4">
        <v>-460</v>
      </c>
      <c r="J188" s="4">
        <v>240</v>
      </c>
      <c r="K188" s="4">
        <v>0</v>
      </c>
      <c r="L188" s="4" t="s">
        <v>21</v>
      </c>
      <c r="M188" s="4" t="s">
        <v>21</v>
      </c>
      <c r="N188" s="4"/>
      <c r="O188" s="4"/>
      <c r="P188" s="21">
        <f t="shared" si="40"/>
        <v>100</v>
      </c>
      <c r="Q188" s="21">
        <f t="shared" si="41"/>
        <v>-65.714285714285708</v>
      </c>
      <c r="U188" s="23" t="s">
        <v>81</v>
      </c>
      <c r="V188" s="4">
        <f>P197</f>
        <v>960</v>
      </c>
      <c r="W188" s="4">
        <f>Q197</f>
        <v>0</v>
      </c>
      <c r="X188" s="4">
        <f>P240</f>
        <v>0</v>
      </c>
      <c r="Y188" s="4">
        <f>Q240</f>
        <v>0</v>
      </c>
      <c r="Z188" s="4">
        <f>P283</f>
        <v>342.85714285714283</v>
      </c>
      <c r="AA188" s="4">
        <f>Q283</f>
        <v>0</v>
      </c>
      <c r="AB188" s="4">
        <f>P326</f>
        <v>0</v>
      </c>
      <c r="AC188" s="4">
        <f>Q326</f>
        <v>0</v>
      </c>
    </row>
    <row r="189" spans="1:29">
      <c r="A189" t="s">
        <v>92</v>
      </c>
      <c r="B189" s="4"/>
      <c r="C189" s="4"/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/>
      <c r="K189" s="4"/>
      <c r="L189" s="4" t="s">
        <v>21</v>
      </c>
      <c r="M189" s="4" t="s">
        <v>21</v>
      </c>
      <c r="N189" s="4"/>
      <c r="O189" s="4"/>
      <c r="P189" s="21">
        <f t="shared" si="40"/>
        <v>0</v>
      </c>
      <c r="Q189" s="21">
        <f t="shared" si="41"/>
        <v>0</v>
      </c>
      <c r="U189" s="23" t="s">
        <v>82</v>
      </c>
      <c r="V189" s="4">
        <f>P198</f>
        <v>2351.4285714285716</v>
      </c>
      <c r="W189" s="4">
        <f>Q198</f>
        <v>0</v>
      </c>
      <c r="X189" s="4">
        <f>P241</f>
        <v>2605.7142857142858</v>
      </c>
      <c r="Y189" s="4">
        <f>Q241</f>
        <v>0</v>
      </c>
      <c r="Z189" s="4">
        <f>P284</f>
        <v>3857.1428571428573</v>
      </c>
      <c r="AA189" s="4">
        <f>Q284</f>
        <v>0</v>
      </c>
      <c r="AB189" s="4">
        <f>P327</f>
        <v>0</v>
      </c>
      <c r="AC189" s="4">
        <f>Q327</f>
        <v>0</v>
      </c>
    </row>
    <row r="190" spans="1:29">
      <c r="A190" t="s">
        <v>69</v>
      </c>
      <c r="B190" s="4"/>
      <c r="C190" s="4"/>
      <c r="D190" s="4">
        <v>0</v>
      </c>
      <c r="E190" s="4">
        <v>0</v>
      </c>
      <c r="F190" s="4">
        <v>0</v>
      </c>
      <c r="G190" s="4">
        <v>0</v>
      </c>
      <c r="H190" s="4">
        <v>150</v>
      </c>
      <c r="I190" s="4">
        <v>-150</v>
      </c>
      <c r="J190" s="4">
        <v>0</v>
      </c>
      <c r="K190" s="4">
        <v>0</v>
      </c>
      <c r="L190" s="4" t="s">
        <v>21</v>
      </c>
      <c r="M190" s="4" t="s">
        <v>21</v>
      </c>
      <c r="N190" s="4">
        <v>0</v>
      </c>
      <c r="O190" s="4">
        <v>0</v>
      </c>
      <c r="P190" s="21">
        <f t="shared" si="40"/>
        <v>21.428571428571427</v>
      </c>
      <c r="Q190" s="21">
        <f t="shared" si="41"/>
        <v>-21.428571428571427</v>
      </c>
      <c r="U190" s="24" t="s">
        <v>50</v>
      </c>
      <c r="V190" s="4">
        <f>P200</f>
        <v>0</v>
      </c>
      <c r="W190" s="4">
        <f>Q200</f>
        <v>0</v>
      </c>
      <c r="X190" s="4">
        <f>P243</f>
        <v>0</v>
      </c>
      <c r="Y190" s="4">
        <f>Q243</f>
        <v>0</v>
      </c>
      <c r="Z190" s="4">
        <f>P286</f>
        <v>31114.285714285714</v>
      </c>
      <c r="AA190" s="4">
        <f>Q286</f>
        <v>0</v>
      </c>
      <c r="AB190" s="4">
        <f>P329+P328</f>
        <v>112931.42857142857</v>
      </c>
      <c r="AC190" s="4">
        <f>Q329</f>
        <v>0</v>
      </c>
    </row>
    <row r="191" spans="1:29">
      <c r="A191" t="s">
        <v>8</v>
      </c>
      <c r="B191" s="4"/>
      <c r="C191" s="4"/>
      <c r="D191" s="4"/>
      <c r="E191" s="4"/>
      <c r="F191" s="4"/>
      <c r="G191" s="4"/>
      <c r="H191" s="4">
        <v>0</v>
      </c>
      <c r="I191" s="4">
        <v>0</v>
      </c>
      <c r="J191" s="4">
        <v>0</v>
      </c>
      <c r="K191" s="4">
        <v>0</v>
      </c>
      <c r="L191" s="4" t="s">
        <v>21</v>
      </c>
      <c r="M191" s="4" t="s">
        <v>21</v>
      </c>
      <c r="N191" s="4">
        <v>0</v>
      </c>
      <c r="O191" s="4">
        <v>0</v>
      </c>
      <c r="P191" s="21">
        <f t="shared" si="40"/>
        <v>0</v>
      </c>
      <c r="Q191" s="21">
        <f t="shared" si="41"/>
        <v>0</v>
      </c>
      <c r="U191" s="23" t="s">
        <v>83</v>
      </c>
      <c r="V191" s="4">
        <f>P201</f>
        <v>2091.4285714285716</v>
      </c>
      <c r="W191" s="4">
        <f>Q201</f>
        <v>418.28571428571428</v>
      </c>
      <c r="X191" s="4">
        <f>P244</f>
        <v>1682.8571428571429</v>
      </c>
      <c r="Y191" s="4">
        <f>Q244</f>
        <v>336.57142857142856</v>
      </c>
      <c r="Z191" s="4">
        <f>P287</f>
        <v>7849.8571428571431</v>
      </c>
      <c r="AA191" s="4">
        <f>Q287</f>
        <v>1569.9714285714285</v>
      </c>
      <c r="AB191" s="4">
        <f>P330</f>
        <v>857.14285714285711</v>
      </c>
      <c r="AC191" s="4">
        <f>Q330</f>
        <v>171.42857142857142</v>
      </c>
    </row>
    <row r="192" spans="1:29">
      <c r="A192" t="s">
        <v>76</v>
      </c>
      <c r="B192" s="4"/>
      <c r="C192" s="4"/>
      <c r="D192" s="4"/>
      <c r="E192" s="4"/>
      <c r="F192" s="4"/>
      <c r="G192" s="4"/>
      <c r="H192" s="4">
        <v>0</v>
      </c>
      <c r="I192" s="4">
        <v>0</v>
      </c>
      <c r="J192" s="4"/>
      <c r="K192" s="4"/>
      <c r="L192" s="4" t="s">
        <v>21</v>
      </c>
      <c r="M192" s="4" t="s">
        <v>21</v>
      </c>
      <c r="N192" s="4"/>
      <c r="O192" s="4"/>
      <c r="P192" s="21">
        <f t="shared" si="40"/>
        <v>0</v>
      </c>
      <c r="Q192" s="21">
        <f t="shared" si="41"/>
        <v>0</v>
      </c>
      <c r="U192" s="24" t="s">
        <v>51</v>
      </c>
      <c r="V192" s="4">
        <f>P202</f>
        <v>514.28571428571433</v>
      </c>
      <c r="W192" s="4">
        <f>Q202</f>
        <v>0</v>
      </c>
      <c r="X192" s="4">
        <f>P245</f>
        <v>2005.7142857142858</v>
      </c>
      <c r="Y192" s="4">
        <f>Q245</f>
        <v>0</v>
      </c>
      <c r="Z192" s="4">
        <f>P288</f>
        <v>11640</v>
      </c>
      <c r="AA192" s="4">
        <f>Q288</f>
        <v>0</v>
      </c>
      <c r="AB192" s="4">
        <f>P331</f>
        <v>36972</v>
      </c>
      <c r="AC192" s="4">
        <f>Q331</f>
        <v>0</v>
      </c>
    </row>
    <row r="193" spans="1:31">
      <c r="A193" t="s">
        <v>87</v>
      </c>
      <c r="B193" s="4"/>
      <c r="C193" s="4"/>
      <c r="D193" s="4"/>
      <c r="E193" s="4"/>
      <c r="F193" s="4"/>
      <c r="G193" s="4"/>
      <c r="H193" s="4"/>
      <c r="I193" s="4"/>
      <c r="J193" s="4">
        <v>0</v>
      </c>
      <c r="K193" s="4">
        <v>0</v>
      </c>
      <c r="L193" s="4" t="s">
        <v>21</v>
      </c>
      <c r="M193" s="4" t="s">
        <v>21</v>
      </c>
      <c r="N193" s="4"/>
      <c r="O193" s="4"/>
      <c r="P193" s="21">
        <f t="shared" si="40"/>
        <v>0</v>
      </c>
      <c r="Q193" s="21">
        <f t="shared" si="41"/>
        <v>0</v>
      </c>
      <c r="U193" s="24" t="s">
        <v>52</v>
      </c>
      <c r="V193" s="4">
        <f>P203</f>
        <v>19619.531926197913</v>
      </c>
      <c r="W193" s="4">
        <f>Q203</f>
        <v>0</v>
      </c>
      <c r="X193" s="4">
        <f>P246</f>
        <v>22412.509881111353</v>
      </c>
      <c r="Y193" s="4">
        <f>Q246</f>
        <v>0</v>
      </c>
      <c r="Z193" s="4">
        <f>P289</f>
        <v>13930.261039491339</v>
      </c>
      <c r="AA193" s="4">
        <f>Q289</f>
        <v>0</v>
      </c>
      <c r="AB193" s="4">
        <f>P332</f>
        <v>8692.2610394913372</v>
      </c>
      <c r="AC193" s="4">
        <f>Q332</f>
        <v>0</v>
      </c>
    </row>
    <row r="194" spans="1:31">
      <c r="A194" t="s">
        <v>16</v>
      </c>
      <c r="B194" s="4"/>
      <c r="C194" s="4"/>
      <c r="D194" s="4"/>
      <c r="E194" s="4"/>
      <c r="F194" s="4"/>
      <c r="G194" s="4"/>
      <c r="H194" s="4"/>
      <c r="I194" s="4"/>
      <c r="J194" s="4">
        <v>0</v>
      </c>
      <c r="K194" s="4">
        <v>0</v>
      </c>
      <c r="L194" s="4" t="s">
        <v>21</v>
      </c>
      <c r="M194" s="4" t="s">
        <v>21</v>
      </c>
      <c r="N194" s="4"/>
      <c r="O194" s="4"/>
      <c r="P194" s="21">
        <f t="shared" si="40"/>
        <v>0</v>
      </c>
      <c r="Q194" s="21">
        <f t="shared" si="41"/>
        <v>0</v>
      </c>
      <c r="U194" s="24" t="s">
        <v>53</v>
      </c>
      <c r="V194" s="4">
        <f>P204</f>
        <v>2897.1428571428573</v>
      </c>
      <c r="W194" s="4">
        <f>Q204</f>
        <v>0</v>
      </c>
      <c r="X194" s="4">
        <f>P247</f>
        <v>1974.4285714285713</v>
      </c>
      <c r="Y194" s="4">
        <f>Q247</f>
        <v>0</v>
      </c>
      <c r="Z194" s="4">
        <f>P290</f>
        <v>3173</v>
      </c>
      <c r="AA194" s="4">
        <f>Q290</f>
        <v>0</v>
      </c>
      <c r="AB194" s="4">
        <f>P333</f>
        <v>1114.2857142857142</v>
      </c>
      <c r="AC194" s="4">
        <f>Q333</f>
        <v>0</v>
      </c>
      <c r="AE194" t="s">
        <v>21</v>
      </c>
    </row>
    <row r="195" spans="1:31">
      <c r="A195" t="s">
        <v>20</v>
      </c>
      <c r="B195" s="4"/>
      <c r="C195" s="4"/>
      <c r="D195" s="4">
        <v>640</v>
      </c>
      <c r="E195" s="4">
        <v>160</v>
      </c>
      <c r="F195" s="4">
        <v>0</v>
      </c>
      <c r="G195" s="4">
        <v>750</v>
      </c>
      <c r="H195" s="4"/>
      <c r="I195" s="4"/>
      <c r="J195" s="4">
        <v>670</v>
      </c>
      <c r="K195" s="4">
        <v>1005</v>
      </c>
      <c r="L195" s="4" t="s">
        <v>21</v>
      </c>
      <c r="M195" s="4" t="s">
        <v>21</v>
      </c>
      <c r="N195" s="4"/>
      <c r="O195" s="4"/>
      <c r="P195" s="21">
        <f t="shared" si="40"/>
        <v>187.14285714285714</v>
      </c>
      <c r="Q195" s="21">
        <f t="shared" si="41"/>
        <v>273.57142857142856</v>
      </c>
      <c r="U195" s="23" t="s">
        <v>89</v>
      </c>
      <c r="V195" s="4">
        <f>P205</f>
        <v>64.285714285714292</v>
      </c>
      <c r="W195" s="4">
        <f>Q205</f>
        <v>0</v>
      </c>
      <c r="X195" s="4">
        <f>P248</f>
        <v>0</v>
      </c>
      <c r="Y195" s="4">
        <f>Q248</f>
        <v>0</v>
      </c>
      <c r="Z195" s="4">
        <f>P291</f>
        <v>228.57142857142858</v>
      </c>
      <c r="AA195" s="4">
        <f>Q291</f>
        <v>0</v>
      </c>
      <c r="AB195" s="4">
        <f>P334</f>
        <v>0</v>
      </c>
      <c r="AC195" s="4">
        <f>Q334</f>
        <v>0</v>
      </c>
      <c r="AE195" t="s">
        <v>21</v>
      </c>
    </row>
    <row r="196" spans="1:31">
      <c r="A196" s="13" t="s">
        <v>49</v>
      </c>
      <c r="B196" s="22">
        <v>0</v>
      </c>
      <c r="C196" s="22">
        <v>0</v>
      </c>
      <c r="D196" s="4">
        <v>1510</v>
      </c>
      <c r="E196" s="4">
        <v>0</v>
      </c>
      <c r="F196" s="4"/>
      <c r="G196" s="4"/>
      <c r="H196" s="4">
        <v>0</v>
      </c>
      <c r="I196" s="4">
        <v>0</v>
      </c>
      <c r="J196" s="4">
        <v>6300</v>
      </c>
      <c r="K196" s="4">
        <v>0</v>
      </c>
      <c r="L196" s="4">
        <v>3375</v>
      </c>
      <c r="M196" s="4">
        <v>0</v>
      </c>
      <c r="N196" s="4">
        <v>0</v>
      </c>
      <c r="O196" s="4">
        <v>0</v>
      </c>
      <c r="P196" s="21">
        <f t="shared" si="40"/>
        <v>1597.8571428571429</v>
      </c>
      <c r="Q196" s="21">
        <f t="shared" si="41"/>
        <v>0</v>
      </c>
      <c r="U196" s="24" t="s">
        <v>54</v>
      </c>
      <c r="V196" s="4">
        <f>P206</f>
        <v>1342.8571428571429</v>
      </c>
      <c r="W196" s="4">
        <f>Q206</f>
        <v>0</v>
      </c>
      <c r="X196" s="4">
        <f>P249</f>
        <v>2671.4285714285716</v>
      </c>
      <c r="Y196" s="4">
        <f>Q249</f>
        <v>0</v>
      </c>
      <c r="Z196" s="4">
        <f>P292</f>
        <v>3857.1428571428573</v>
      </c>
      <c r="AA196" s="4">
        <f>Q292</f>
        <v>0</v>
      </c>
      <c r="AB196" s="4">
        <f>P335</f>
        <v>6042.8571428571431</v>
      </c>
      <c r="AC196" s="4">
        <f>Q335</f>
        <v>0</v>
      </c>
      <c r="AE196" t="s">
        <v>124</v>
      </c>
    </row>
    <row r="197" spans="1:31">
      <c r="A197" t="s">
        <v>81</v>
      </c>
      <c r="B197" s="4"/>
      <c r="C197" s="4"/>
      <c r="D197" s="4"/>
      <c r="E197" s="4"/>
      <c r="F197" s="4"/>
      <c r="G197" s="4"/>
      <c r="H197" s="4">
        <v>0</v>
      </c>
      <c r="I197" s="4">
        <v>0</v>
      </c>
      <c r="J197" s="4">
        <v>6720</v>
      </c>
      <c r="K197" s="4">
        <v>0</v>
      </c>
      <c r="L197" s="4"/>
      <c r="M197" s="4"/>
      <c r="N197" s="4"/>
      <c r="O197" s="4"/>
      <c r="P197" s="21">
        <f t="shared" si="40"/>
        <v>960</v>
      </c>
      <c r="Q197" s="21">
        <f t="shared" si="41"/>
        <v>0</v>
      </c>
      <c r="U197" s="24" t="s">
        <v>27</v>
      </c>
      <c r="V197" s="4">
        <f>P207</f>
        <v>32143.960497626485</v>
      </c>
      <c r="W197" s="4">
        <f>Q207</f>
        <v>548.85714285714289</v>
      </c>
      <c r="X197" s="4">
        <f>P250</f>
        <v>40961.724166825647</v>
      </c>
      <c r="Y197" s="4">
        <f>Q250</f>
        <v>-261.14285714285722</v>
      </c>
      <c r="Z197" s="4">
        <f>P293</f>
        <v>91974.975325205625</v>
      </c>
      <c r="AA197" s="4">
        <f>Q293</f>
        <v>-3350.9571428571421</v>
      </c>
      <c r="AB197" s="4">
        <f>P336</f>
        <v>207751.22532520563</v>
      </c>
      <c r="AC197" s="4">
        <f>Q336</f>
        <v>-8653.5357142857156</v>
      </c>
    </row>
    <row r="198" spans="1:31">
      <c r="A198" t="s">
        <v>82</v>
      </c>
      <c r="B198" s="4"/>
      <c r="C198" s="4"/>
      <c r="D198" s="4">
        <v>4500</v>
      </c>
      <c r="E198" s="4">
        <v>0</v>
      </c>
      <c r="F198" s="4"/>
      <c r="G198" s="4"/>
      <c r="H198" s="4">
        <v>6000</v>
      </c>
      <c r="I198" s="4">
        <v>0</v>
      </c>
      <c r="J198" s="4">
        <v>2000</v>
      </c>
      <c r="K198" s="4">
        <v>0</v>
      </c>
      <c r="L198" s="4">
        <v>3960</v>
      </c>
      <c r="M198" s="4">
        <v>0</v>
      </c>
      <c r="N198" s="4"/>
      <c r="O198" s="4"/>
      <c r="P198" s="21">
        <f t="shared" si="40"/>
        <v>2351.4285714285716</v>
      </c>
      <c r="Q198" s="21">
        <f t="shared" si="41"/>
        <v>0</v>
      </c>
    </row>
    <row r="199" spans="1:31">
      <c r="A199" t="s">
        <v>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>
        <v>0</v>
      </c>
      <c r="O199" s="4">
        <v>0</v>
      </c>
      <c r="P199" s="21">
        <f t="shared" si="40"/>
        <v>0</v>
      </c>
      <c r="Q199" s="21">
        <f t="shared" si="41"/>
        <v>0</v>
      </c>
    </row>
    <row r="200" spans="1:31">
      <c r="A200" s="13" t="s">
        <v>50</v>
      </c>
      <c r="B200" s="22">
        <v>0</v>
      </c>
      <c r="C200" s="22">
        <v>0</v>
      </c>
      <c r="D200" s="4">
        <v>0</v>
      </c>
      <c r="E200" s="4">
        <v>0</v>
      </c>
      <c r="F200" s="4"/>
      <c r="G200" s="4"/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21">
        <f t="shared" si="40"/>
        <v>0</v>
      </c>
      <c r="Q200" s="21">
        <f t="shared" si="41"/>
        <v>0</v>
      </c>
    </row>
    <row r="201" spans="1:31">
      <c r="A201" t="s">
        <v>83</v>
      </c>
      <c r="B201" s="4"/>
      <c r="C201" s="4"/>
      <c r="D201" s="4">
        <v>3600</v>
      </c>
      <c r="E201" s="4">
        <v>720</v>
      </c>
      <c r="F201" s="4"/>
      <c r="G201" s="4"/>
      <c r="H201" s="4">
        <v>0</v>
      </c>
      <c r="I201" s="4">
        <v>0</v>
      </c>
      <c r="J201" s="4">
        <v>6000</v>
      </c>
      <c r="K201" s="4">
        <v>1200</v>
      </c>
      <c r="L201" s="4">
        <v>5040</v>
      </c>
      <c r="M201" s="4">
        <v>1008</v>
      </c>
      <c r="N201" s="4">
        <v>0</v>
      </c>
      <c r="O201" s="4">
        <v>0</v>
      </c>
      <c r="P201" s="21">
        <f t="shared" si="40"/>
        <v>2091.4285714285716</v>
      </c>
      <c r="Q201" s="21">
        <f t="shared" si="41"/>
        <v>418.28571428571428</v>
      </c>
    </row>
    <row r="202" spans="1:31">
      <c r="A202" s="13" t="s">
        <v>51</v>
      </c>
      <c r="B202" s="22">
        <v>0</v>
      </c>
      <c r="C202" s="22">
        <v>0</v>
      </c>
      <c r="D202" s="4">
        <v>0</v>
      </c>
      <c r="E202" s="4">
        <v>0</v>
      </c>
      <c r="F202" s="4">
        <v>3600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21">
        <f t="shared" si="40"/>
        <v>514.28571428571433</v>
      </c>
      <c r="Q202" s="21">
        <f t="shared" si="41"/>
        <v>0</v>
      </c>
    </row>
    <row r="203" spans="1:31">
      <c r="A203" s="13" t="s">
        <v>52</v>
      </c>
      <c r="B203" s="22">
        <v>22020</v>
      </c>
      <c r="C203" s="22">
        <v>0</v>
      </c>
      <c r="D203" s="4">
        <v>19980.908313376669</v>
      </c>
      <c r="E203" s="4">
        <v>0</v>
      </c>
      <c r="F203" s="4">
        <v>15720</v>
      </c>
      <c r="G203" s="4">
        <v>0</v>
      </c>
      <c r="H203" s="4">
        <v>28320</v>
      </c>
      <c r="I203" s="4">
        <v>0</v>
      </c>
      <c r="J203" s="4">
        <v>12180</v>
      </c>
      <c r="K203" s="4">
        <v>0</v>
      </c>
      <c r="L203" s="4">
        <v>17095.815170008718</v>
      </c>
      <c r="M203" s="4">
        <v>0</v>
      </c>
      <c r="N203" s="4">
        <v>22020</v>
      </c>
      <c r="O203" s="4">
        <v>0</v>
      </c>
      <c r="P203" s="21">
        <f t="shared" si="40"/>
        <v>19619.531926197913</v>
      </c>
      <c r="Q203" s="21">
        <f t="shared" si="41"/>
        <v>0</v>
      </c>
    </row>
    <row r="204" spans="1:31">
      <c r="A204" s="13" t="s">
        <v>53</v>
      </c>
      <c r="B204" s="22">
        <v>0</v>
      </c>
      <c r="C204" s="22">
        <v>0</v>
      </c>
      <c r="D204" s="4">
        <v>0</v>
      </c>
      <c r="E204" s="4">
        <v>0</v>
      </c>
      <c r="F204" s="4">
        <v>7800</v>
      </c>
      <c r="G204" s="4">
        <v>0</v>
      </c>
      <c r="H204" s="4">
        <v>12480</v>
      </c>
      <c r="I204" s="4">
        <v>0</v>
      </c>
      <c r="J204" s="4"/>
      <c r="K204" s="4"/>
      <c r="L204" s="4"/>
      <c r="M204" s="4"/>
      <c r="N204" s="4">
        <v>0</v>
      </c>
      <c r="O204" s="4">
        <v>0</v>
      </c>
      <c r="P204" s="21">
        <f t="shared" ref="P204:P206" si="47">AVERAGE(SUM(B204),SUM(D204),SUM(F204),SUM(H204),SUM(J204),SUM(L204),SUM(N204))</f>
        <v>2897.1428571428573</v>
      </c>
      <c r="Q204" s="21">
        <f t="shared" ref="Q204:Q206" si="48">AVERAGE(SUM(C204),SUM(E204),SUM(G204),SUM(I204),SUM(K204),SUM(M204),SUM(O204))</f>
        <v>0</v>
      </c>
    </row>
    <row r="205" spans="1:31">
      <c r="A205" t="s">
        <v>89</v>
      </c>
      <c r="B205" s="4"/>
      <c r="C205" s="4"/>
      <c r="D205" s="4">
        <v>450</v>
      </c>
      <c r="E205" s="4">
        <v>0</v>
      </c>
      <c r="F205" s="4"/>
      <c r="G205" s="4"/>
      <c r="H205" s="4"/>
      <c r="I205" s="4"/>
      <c r="J205" s="4"/>
      <c r="K205" s="4"/>
      <c r="L205" s="4"/>
      <c r="M205" s="4"/>
      <c r="N205" s="4">
        <v>0</v>
      </c>
      <c r="O205" s="4">
        <v>0</v>
      </c>
      <c r="P205" s="21">
        <f t="shared" si="47"/>
        <v>64.285714285714292</v>
      </c>
      <c r="Q205" s="21">
        <f t="shared" si="48"/>
        <v>0</v>
      </c>
    </row>
    <row r="206" spans="1:31">
      <c r="A206" s="13" t="s">
        <v>54</v>
      </c>
      <c r="B206" s="22">
        <v>0</v>
      </c>
      <c r="C206" s="22">
        <v>0</v>
      </c>
      <c r="D206" s="4">
        <v>2400</v>
      </c>
      <c r="E206" s="4">
        <v>0</v>
      </c>
      <c r="F206" s="4">
        <v>6000</v>
      </c>
      <c r="G206" s="4">
        <v>0</v>
      </c>
      <c r="H206" s="4">
        <v>1000</v>
      </c>
      <c r="I206" s="4">
        <v>0</v>
      </c>
      <c r="J206" s="4">
        <v>0</v>
      </c>
      <c r="K206" s="4">
        <v>0</v>
      </c>
      <c r="L206" s="4"/>
      <c r="M206" s="4"/>
      <c r="N206" s="4"/>
      <c r="O206" s="4"/>
      <c r="P206" s="21">
        <f t="shared" si="47"/>
        <v>1342.8571428571429</v>
      </c>
      <c r="Q206" s="21">
        <f t="shared" si="48"/>
        <v>0</v>
      </c>
    </row>
    <row r="207" spans="1:31">
      <c r="A207" s="13" t="s">
        <v>27</v>
      </c>
      <c r="B207" s="22">
        <v>22970</v>
      </c>
      <c r="C207" s="22">
        <v>-200</v>
      </c>
      <c r="D207" s="4">
        <v>33715.908313376669</v>
      </c>
      <c r="E207" s="4">
        <v>880</v>
      </c>
      <c r="F207" s="4">
        <v>33120</v>
      </c>
      <c r="G207" s="4">
        <v>750</v>
      </c>
      <c r="H207" s="4">
        <v>49401</v>
      </c>
      <c r="I207" s="4">
        <v>-801</v>
      </c>
      <c r="J207" s="4">
        <v>34310</v>
      </c>
      <c r="K207" s="4">
        <v>2205</v>
      </c>
      <c r="L207" s="4">
        <v>29470.815170008718</v>
      </c>
      <c r="M207" s="4">
        <v>1008</v>
      </c>
      <c r="N207" s="4">
        <v>22020</v>
      </c>
      <c r="O207" s="4">
        <v>0</v>
      </c>
      <c r="P207" s="21">
        <f>SUM(P169:P206)</f>
        <v>32143.960497626485</v>
      </c>
      <c r="Q207" s="21">
        <f>SUM(Q169:Q206)</f>
        <v>548.85714285714289</v>
      </c>
    </row>
    <row r="209" spans="1:17">
      <c r="P209" s="18" t="s">
        <v>31</v>
      </c>
      <c r="Q209" s="18"/>
    </row>
    <row r="210" spans="1:17">
      <c r="B210" s="6">
        <v>59107</v>
      </c>
      <c r="C210" s="6"/>
      <c r="D210" s="6">
        <v>59203</v>
      </c>
      <c r="E210" s="6"/>
      <c r="F210" s="6">
        <v>59209</v>
      </c>
      <c r="G210" s="6"/>
      <c r="H210" s="6">
        <v>59207</v>
      </c>
      <c r="I210" s="6"/>
      <c r="J210" s="6">
        <v>59206</v>
      </c>
      <c r="K210" s="6"/>
      <c r="L210" s="6">
        <v>59202</v>
      </c>
      <c r="M210" s="6"/>
      <c r="N210" s="6">
        <v>56106</v>
      </c>
      <c r="O210" s="6"/>
      <c r="P210" s="19" t="s">
        <v>14</v>
      </c>
      <c r="Q210" s="19" t="s">
        <v>14</v>
      </c>
    </row>
    <row r="211" spans="1:17">
      <c r="A211" s="13" t="s">
        <v>45</v>
      </c>
      <c r="B211" s="13" t="s">
        <v>14</v>
      </c>
      <c r="C211" s="13" t="s">
        <v>14</v>
      </c>
      <c r="D211" t="s">
        <v>14</v>
      </c>
      <c r="E211" t="s">
        <v>14</v>
      </c>
      <c r="F211" t="s">
        <v>14</v>
      </c>
      <c r="G211" t="s">
        <v>14</v>
      </c>
      <c r="H211" t="s">
        <v>14</v>
      </c>
      <c r="I211" t="s">
        <v>14</v>
      </c>
      <c r="J211" t="s">
        <v>14</v>
      </c>
      <c r="K211" t="s">
        <v>14</v>
      </c>
      <c r="L211" t="s">
        <v>14</v>
      </c>
      <c r="M211" t="s">
        <v>14</v>
      </c>
      <c r="N211" t="s">
        <v>14</v>
      </c>
      <c r="O211" t="s">
        <v>14</v>
      </c>
      <c r="P211" s="20" t="s">
        <v>33</v>
      </c>
      <c r="Q211" s="20" t="s">
        <v>34</v>
      </c>
    </row>
    <row r="212" spans="1:17">
      <c r="A212" t="s">
        <v>79</v>
      </c>
      <c r="B212" s="4"/>
      <c r="C212" s="4"/>
      <c r="D212" s="4"/>
      <c r="E212" s="4"/>
      <c r="F212" s="4"/>
      <c r="G212" s="4"/>
      <c r="H212" s="4">
        <v>0</v>
      </c>
      <c r="I212" s="4">
        <v>0</v>
      </c>
      <c r="J212" s="4"/>
      <c r="K212" s="4"/>
      <c r="L212" s="4"/>
      <c r="M212" s="4"/>
      <c r="N212" s="4"/>
      <c r="O212" s="4"/>
      <c r="P212" s="21">
        <f>AVERAGE(SUM(B212),SUM(D212),SUM(F212),SUM(H212),SUM(J212),SUM(L212),SUM(N212))</f>
        <v>0</v>
      </c>
      <c r="Q212" s="21">
        <f>AVERAGE(SUM(C212),SUM(E212),SUM(G212),SUM(I212),SUM(K212),SUM(M212),SUM(O212))</f>
        <v>0</v>
      </c>
    </row>
    <row r="213" spans="1:17">
      <c r="A213" t="s">
        <v>74</v>
      </c>
      <c r="B213" s="4"/>
      <c r="C213" s="4"/>
      <c r="D213" s="4"/>
      <c r="E213" s="4"/>
      <c r="F213" s="4">
        <v>10</v>
      </c>
      <c r="G213" s="4">
        <v>0</v>
      </c>
      <c r="H213" s="4">
        <v>0</v>
      </c>
      <c r="I213" s="4">
        <v>0</v>
      </c>
      <c r="J213" s="4"/>
      <c r="K213" s="4"/>
      <c r="L213" s="4"/>
      <c r="M213" s="4"/>
      <c r="N213" s="4"/>
      <c r="O213" s="4"/>
      <c r="P213" s="21">
        <f t="shared" ref="P213:P249" si="49">AVERAGE(SUM(B213),SUM(D213),SUM(F213),SUM(H213),SUM(J213),SUM(L213),SUM(N213))</f>
        <v>1.4285714285714286</v>
      </c>
      <c r="Q213" s="21">
        <f t="shared" ref="Q213:Q249" si="50">AVERAGE(SUM(C213),SUM(E213),SUM(G213),SUM(I213),SUM(K213),SUM(M213),SUM(O213))</f>
        <v>0</v>
      </c>
    </row>
    <row r="214" spans="1:17">
      <c r="A214" t="s">
        <v>73</v>
      </c>
      <c r="B214" s="4"/>
      <c r="C214" s="4"/>
      <c r="D214" s="4"/>
      <c r="E214" s="4"/>
      <c r="F214" s="4">
        <v>0</v>
      </c>
      <c r="G214" s="4">
        <v>0</v>
      </c>
      <c r="H214" s="4"/>
      <c r="I214" s="4"/>
      <c r="J214" s="4"/>
      <c r="K214" s="4"/>
      <c r="L214" s="4"/>
      <c r="M214" s="4"/>
      <c r="N214" s="4"/>
      <c r="O214" s="4"/>
      <c r="P214" s="21">
        <f t="shared" si="49"/>
        <v>0</v>
      </c>
      <c r="Q214" s="21">
        <f t="shared" si="50"/>
        <v>0</v>
      </c>
    </row>
    <row r="215" spans="1:17">
      <c r="A215" s="13" t="s">
        <v>47</v>
      </c>
      <c r="B215" s="22">
        <v>3250</v>
      </c>
      <c r="C215" s="22">
        <v>0</v>
      </c>
      <c r="D215" s="4">
        <v>0</v>
      </c>
      <c r="E215" s="4">
        <v>0</v>
      </c>
      <c r="F215" s="4">
        <v>1250</v>
      </c>
      <c r="G215" s="4">
        <v>0</v>
      </c>
      <c r="H215" s="4">
        <v>3500</v>
      </c>
      <c r="I215" s="4">
        <v>0</v>
      </c>
      <c r="J215" s="4">
        <v>3500</v>
      </c>
      <c r="K215" s="4">
        <v>0</v>
      </c>
      <c r="L215" s="4">
        <v>3000</v>
      </c>
      <c r="M215" s="4">
        <v>0</v>
      </c>
      <c r="N215" s="4">
        <v>0</v>
      </c>
      <c r="O215" s="4">
        <v>0</v>
      </c>
      <c r="P215" s="21">
        <f t="shared" si="49"/>
        <v>2071.4285714285716</v>
      </c>
      <c r="Q215" s="21">
        <f t="shared" si="50"/>
        <v>0</v>
      </c>
    </row>
    <row r="216" spans="1:17">
      <c r="A216" t="s">
        <v>75</v>
      </c>
      <c r="B216" s="4"/>
      <c r="C216" s="4"/>
      <c r="D216" s="4">
        <v>0</v>
      </c>
      <c r="E216" s="4">
        <v>0</v>
      </c>
      <c r="F216" s="4">
        <v>750</v>
      </c>
      <c r="G216" s="4">
        <v>0</v>
      </c>
      <c r="H216" s="4">
        <v>0</v>
      </c>
      <c r="I216" s="4">
        <v>0</v>
      </c>
      <c r="J216" s="4"/>
      <c r="K216" s="4"/>
      <c r="L216" s="4">
        <v>0</v>
      </c>
      <c r="M216" s="4">
        <v>0</v>
      </c>
      <c r="N216" s="4"/>
      <c r="O216" s="4"/>
      <c r="P216" s="21">
        <f t="shared" si="49"/>
        <v>107.14285714285714</v>
      </c>
      <c r="Q216" s="21">
        <f t="shared" si="50"/>
        <v>0</v>
      </c>
    </row>
    <row r="217" spans="1:17">
      <c r="A217" s="13" t="s">
        <v>48</v>
      </c>
      <c r="B217" s="22">
        <v>750</v>
      </c>
      <c r="C217" s="22">
        <v>0</v>
      </c>
      <c r="D217" s="4">
        <v>0</v>
      </c>
      <c r="E217" s="4">
        <v>0</v>
      </c>
      <c r="F217" s="4"/>
      <c r="G217" s="4"/>
      <c r="H217" s="4">
        <v>660.5</v>
      </c>
      <c r="I217" s="4">
        <v>-1321</v>
      </c>
      <c r="J217" s="4">
        <v>600</v>
      </c>
      <c r="K217" s="4">
        <v>0</v>
      </c>
      <c r="L217" s="4">
        <v>630</v>
      </c>
      <c r="M217" s="4">
        <v>0</v>
      </c>
      <c r="N217" s="4">
        <v>500</v>
      </c>
      <c r="O217" s="4">
        <v>0</v>
      </c>
      <c r="P217" s="21">
        <f t="shared" si="49"/>
        <v>448.64285714285717</v>
      </c>
      <c r="Q217" s="21">
        <f t="shared" si="50"/>
        <v>-188.71428571428572</v>
      </c>
    </row>
    <row r="218" spans="1:17">
      <c r="A218" t="s">
        <v>88</v>
      </c>
      <c r="B218" s="4"/>
      <c r="C218" s="4"/>
      <c r="D218" s="4">
        <v>2600</v>
      </c>
      <c r="E218" s="4">
        <v>0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21">
        <f t="shared" si="49"/>
        <v>371.42857142857144</v>
      </c>
      <c r="Q218" s="21">
        <f t="shared" si="50"/>
        <v>0</v>
      </c>
    </row>
    <row r="219" spans="1:17">
      <c r="A219" t="s">
        <v>80</v>
      </c>
      <c r="B219" s="4"/>
      <c r="C219" s="4"/>
      <c r="D219" s="4">
        <v>198</v>
      </c>
      <c r="E219" s="4">
        <v>0</v>
      </c>
      <c r="F219" s="4"/>
      <c r="G219" s="4"/>
      <c r="H219" s="4">
        <v>140</v>
      </c>
      <c r="I219" s="4">
        <v>0</v>
      </c>
      <c r="J219" s="4">
        <v>123</v>
      </c>
      <c r="K219" s="4">
        <v>0</v>
      </c>
      <c r="L219" s="4"/>
      <c r="M219" s="4"/>
      <c r="N219" s="4">
        <v>0</v>
      </c>
      <c r="O219" s="4">
        <v>0</v>
      </c>
      <c r="P219" s="21">
        <f t="shared" si="49"/>
        <v>65.857142857142861</v>
      </c>
      <c r="Q219" s="21">
        <f t="shared" si="50"/>
        <v>0</v>
      </c>
    </row>
    <row r="220" spans="1:17">
      <c r="A220" s="13" t="s">
        <v>3</v>
      </c>
      <c r="B220" s="22">
        <v>0</v>
      </c>
      <c r="C220" s="22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21">
        <f t="shared" si="49"/>
        <v>0</v>
      </c>
      <c r="Q220" s="21">
        <f t="shared" si="50"/>
        <v>0</v>
      </c>
    </row>
    <row r="221" spans="1:17">
      <c r="A221" t="s">
        <v>84</v>
      </c>
      <c r="B221" s="4"/>
      <c r="C221" s="4"/>
      <c r="D221" s="4"/>
      <c r="E221" s="4"/>
      <c r="F221" s="4"/>
      <c r="G221" s="4"/>
      <c r="H221" s="4"/>
      <c r="I221" s="4"/>
      <c r="J221" s="4">
        <v>0</v>
      </c>
      <c r="K221" s="4">
        <v>0</v>
      </c>
      <c r="L221" s="4"/>
      <c r="M221" s="4"/>
      <c r="N221" s="4">
        <v>0</v>
      </c>
      <c r="O221" s="4">
        <v>0</v>
      </c>
      <c r="P221" s="21">
        <f t="shared" si="49"/>
        <v>0</v>
      </c>
      <c r="Q221" s="21">
        <f t="shared" si="50"/>
        <v>0</v>
      </c>
    </row>
    <row r="222" spans="1:17">
      <c r="A222" s="13" t="s">
        <v>4</v>
      </c>
      <c r="B222" s="22">
        <v>0</v>
      </c>
      <c r="C222" s="22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/>
      <c r="M222" s="4"/>
      <c r="N222" s="4">
        <v>0</v>
      </c>
      <c r="O222" s="4">
        <v>0</v>
      </c>
      <c r="P222" s="21">
        <f t="shared" si="49"/>
        <v>0</v>
      </c>
      <c r="Q222" s="21">
        <f t="shared" si="50"/>
        <v>0</v>
      </c>
    </row>
    <row r="223" spans="1:17">
      <c r="A223" t="s">
        <v>41</v>
      </c>
      <c r="B223" s="4"/>
      <c r="C223" s="4"/>
      <c r="D223" s="4">
        <v>0</v>
      </c>
      <c r="E223" s="4">
        <v>0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21">
        <f t="shared" si="49"/>
        <v>0</v>
      </c>
      <c r="Q223" s="21">
        <f t="shared" si="50"/>
        <v>0</v>
      </c>
    </row>
    <row r="224" spans="1:17">
      <c r="A224" s="13" t="s">
        <v>6</v>
      </c>
      <c r="B224" s="22">
        <v>0</v>
      </c>
      <c r="C224" s="22">
        <v>0</v>
      </c>
      <c r="D224" s="4">
        <v>0</v>
      </c>
      <c r="E224" s="4">
        <v>0</v>
      </c>
      <c r="F224" s="4"/>
      <c r="G224" s="4"/>
      <c r="H224" s="4">
        <v>252</v>
      </c>
      <c r="I224" s="4">
        <v>-252</v>
      </c>
      <c r="J224" s="4">
        <v>0</v>
      </c>
      <c r="K224" s="4">
        <v>0</v>
      </c>
      <c r="L224" s="4"/>
      <c r="M224" s="4"/>
      <c r="N224" s="4">
        <v>0</v>
      </c>
      <c r="O224" s="4">
        <v>0</v>
      </c>
      <c r="P224" s="21">
        <f t="shared" si="49"/>
        <v>36</v>
      </c>
      <c r="Q224" s="21">
        <f t="shared" si="50"/>
        <v>-36</v>
      </c>
    </row>
    <row r="225" spans="1:17">
      <c r="A225" s="13" t="s">
        <v>37</v>
      </c>
      <c r="B225" s="22">
        <v>0</v>
      </c>
      <c r="C225" s="22">
        <v>0</v>
      </c>
      <c r="D225" s="4"/>
      <c r="E225" s="4"/>
      <c r="F225" s="4"/>
      <c r="G225" s="4"/>
      <c r="H225" s="4">
        <v>140</v>
      </c>
      <c r="I225" s="4">
        <v>-140</v>
      </c>
      <c r="J225" s="4">
        <v>0</v>
      </c>
      <c r="K225" s="4">
        <v>0</v>
      </c>
      <c r="L225" s="4"/>
      <c r="M225" s="4"/>
      <c r="N225" s="4">
        <v>36</v>
      </c>
      <c r="O225" s="4">
        <v>-36</v>
      </c>
      <c r="P225" s="21">
        <f t="shared" si="49"/>
        <v>25.142857142857142</v>
      </c>
      <c r="Q225" s="21">
        <f t="shared" si="50"/>
        <v>-25.142857142857142</v>
      </c>
    </row>
    <row r="226" spans="1:17">
      <c r="A226" s="13" t="s">
        <v>38</v>
      </c>
      <c r="B226" s="22">
        <v>150</v>
      </c>
      <c r="C226" s="22">
        <v>-150</v>
      </c>
      <c r="D226" s="4">
        <v>0</v>
      </c>
      <c r="E226" s="4">
        <v>0</v>
      </c>
      <c r="F226" s="4">
        <v>35</v>
      </c>
      <c r="G226" s="4">
        <v>-35</v>
      </c>
      <c r="H226" s="4">
        <v>230</v>
      </c>
      <c r="I226" s="4">
        <v>-230</v>
      </c>
      <c r="J226" s="4">
        <v>0</v>
      </c>
      <c r="K226" s="4">
        <v>0</v>
      </c>
      <c r="L226" s="4"/>
      <c r="M226" s="4"/>
      <c r="N226" s="4">
        <v>150</v>
      </c>
      <c r="O226" s="4">
        <v>0</v>
      </c>
      <c r="P226" s="21">
        <f t="shared" si="49"/>
        <v>80.714285714285708</v>
      </c>
      <c r="Q226" s="21">
        <f t="shared" si="50"/>
        <v>-59.285714285714285</v>
      </c>
    </row>
    <row r="227" spans="1:17">
      <c r="A227" t="s">
        <v>11</v>
      </c>
      <c r="B227" s="4"/>
      <c r="C227" s="4"/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 t="s">
        <v>21</v>
      </c>
      <c r="M227" s="4" t="s">
        <v>21</v>
      </c>
      <c r="N227" s="4"/>
      <c r="O227" s="4"/>
      <c r="P227" s="21">
        <f t="shared" si="49"/>
        <v>0</v>
      </c>
      <c r="Q227" s="21">
        <f t="shared" si="50"/>
        <v>0</v>
      </c>
    </row>
    <row r="228" spans="1:17">
      <c r="A228" t="s">
        <v>77</v>
      </c>
      <c r="B228" s="4"/>
      <c r="C228" s="4"/>
      <c r="D228" s="4"/>
      <c r="E228" s="4"/>
      <c r="F228" s="4"/>
      <c r="G228" s="4"/>
      <c r="H228" s="4">
        <v>0</v>
      </c>
      <c r="I228" s="4">
        <v>0</v>
      </c>
      <c r="J228" s="4">
        <v>0</v>
      </c>
      <c r="K228" s="4">
        <v>0</v>
      </c>
      <c r="L228" s="4" t="s">
        <v>21</v>
      </c>
      <c r="M228" s="4" t="s">
        <v>21</v>
      </c>
      <c r="N228" s="4">
        <v>0</v>
      </c>
      <c r="O228" s="4">
        <v>0</v>
      </c>
      <c r="P228" s="21">
        <f t="shared" si="49"/>
        <v>0</v>
      </c>
      <c r="Q228" s="21">
        <f t="shared" si="50"/>
        <v>0</v>
      </c>
    </row>
    <row r="229" spans="1:17">
      <c r="A229" t="s">
        <v>102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>
        <v>0</v>
      </c>
      <c r="O229" s="4">
        <v>0</v>
      </c>
      <c r="P229" s="21">
        <f t="shared" si="49"/>
        <v>0</v>
      </c>
      <c r="Q229" s="21">
        <f t="shared" si="50"/>
        <v>0</v>
      </c>
    </row>
    <row r="230" spans="1:17">
      <c r="A230" t="s">
        <v>91</v>
      </c>
      <c r="B230" s="4"/>
      <c r="C230" s="4"/>
      <c r="D230" s="4"/>
      <c r="E230" s="4"/>
      <c r="F230" s="4">
        <v>0</v>
      </c>
      <c r="G230" s="4">
        <v>0</v>
      </c>
      <c r="H230" s="4"/>
      <c r="I230" s="4"/>
      <c r="J230" s="4"/>
      <c r="K230" s="4"/>
      <c r="L230" s="4" t="s">
        <v>21</v>
      </c>
      <c r="M230" s="4" t="s">
        <v>21</v>
      </c>
      <c r="N230" s="4"/>
      <c r="O230" s="4"/>
      <c r="P230" s="21">
        <f t="shared" si="49"/>
        <v>0</v>
      </c>
      <c r="Q230" s="21">
        <f t="shared" si="50"/>
        <v>0</v>
      </c>
    </row>
    <row r="231" spans="1:17">
      <c r="A231" t="s">
        <v>66</v>
      </c>
      <c r="B231" s="4"/>
      <c r="C231" s="4"/>
      <c r="D231" s="4"/>
      <c r="E231" s="4"/>
      <c r="F231" s="4">
        <v>0</v>
      </c>
      <c r="G231" s="4">
        <v>0</v>
      </c>
      <c r="H231" s="4">
        <v>1000</v>
      </c>
      <c r="I231" s="4">
        <v>-850</v>
      </c>
      <c r="J231" s="4">
        <v>225</v>
      </c>
      <c r="K231" s="4">
        <v>0</v>
      </c>
      <c r="L231" s="4" t="s">
        <v>21</v>
      </c>
      <c r="M231" s="4" t="s">
        <v>21</v>
      </c>
      <c r="N231" s="4"/>
      <c r="O231" s="4"/>
      <c r="P231" s="21">
        <f t="shared" si="49"/>
        <v>175</v>
      </c>
      <c r="Q231" s="21">
        <f t="shared" si="50"/>
        <v>-121.42857142857143</v>
      </c>
    </row>
    <row r="232" spans="1:17">
      <c r="A232" t="s">
        <v>107</v>
      </c>
      <c r="B232" s="4" t="s">
        <v>21</v>
      </c>
      <c r="C232" s="4" t="s">
        <v>21</v>
      </c>
      <c r="D232" s="4">
        <v>0</v>
      </c>
      <c r="E232" s="4">
        <v>0</v>
      </c>
      <c r="F232" s="4">
        <v>0</v>
      </c>
      <c r="G232" s="4">
        <v>0</v>
      </c>
      <c r="H232" s="4">
        <v>50</v>
      </c>
      <c r="I232" s="4">
        <v>50</v>
      </c>
      <c r="J232" s="4"/>
      <c r="K232" s="4"/>
      <c r="L232" s="4" t="s">
        <v>21</v>
      </c>
      <c r="M232" s="4" t="s">
        <v>21</v>
      </c>
      <c r="N232" s="4"/>
      <c r="O232" s="4"/>
      <c r="P232" s="21">
        <f t="shared" si="49"/>
        <v>7.1428571428571432</v>
      </c>
      <c r="Q232" s="21">
        <f t="shared" si="50"/>
        <v>7.1428571428571432</v>
      </c>
    </row>
    <row r="233" spans="1:17">
      <c r="A233" t="s">
        <v>69</v>
      </c>
      <c r="B233" s="4" t="s">
        <v>21</v>
      </c>
      <c r="C233" s="4" t="s">
        <v>21</v>
      </c>
      <c r="D233" s="4">
        <v>0</v>
      </c>
      <c r="E233" s="4">
        <v>0</v>
      </c>
      <c r="F233" s="4">
        <v>0</v>
      </c>
      <c r="G233" s="4">
        <v>0</v>
      </c>
      <c r="H233" s="4">
        <v>480</v>
      </c>
      <c r="I233" s="4">
        <v>-480</v>
      </c>
      <c r="J233" s="4">
        <v>0</v>
      </c>
      <c r="K233" s="4">
        <v>0</v>
      </c>
      <c r="L233" s="4" t="s">
        <v>21</v>
      </c>
      <c r="M233" s="4" t="s">
        <v>21</v>
      </c>
      <c r="N233" s="4">
        <v>0</v>
      </c>
      <c r="O233" s="4">
        <v>0</v>
      </c>
      <c r="P233" s="21">
        <f t="shared" si="49"/>
        <v>68.571428571428569</v>
      </c>
      <c r="Q233" s="21">
        <f t="shared" si="50"/>
        <v>-68.571428571428569</v>
      </c>
    </row>
    <row r="234" spans="1:17">
      <c r="A234" t="s">
        <v>8</v>
      </c>
      <c r="B234" s="4"/>
      <c r="C234" s="4"/>
      <c r="D234" s="4"/>
      <c r="E234" s="4"/>
      <c r="F234" s="4"/>
      <c r="G234" s="4"/>
      <c r="H234" s="4">
        <v>0</v>
      </c>
      <c r="I234" s="4">
        <v>0</v>
      </c>
      <c r="J234" s="4">
        <v>1000</v>
      </c>
      <c r="K234" s="4">
        <v>-1000</v>
      </c>
      <c r="L234" s="4" t="s">
        <v>21</v>
      </c>
      <c r="M234" s="4" t="s">
        <v>21</v>
      </c>
      <c r="N234" s="4">
        <v>650</v>
      </c>
      <c r="O234" s="4">
        <v>-650</v>
      </c>
      <c r="P234" s="21">
        <f t="shared" si="49"/>
        <v>235.71428571428572</v>
      </c>
      <c r="Q234" s="21">
        <f t="shared" si="50"/>
        <v>-235.71428571428572</v>
      </c>
    </row>
    <row r="235" spans="1:17">
      <c r="A235" t="s">
        <v>76</v>
      </c>
      <c r="B235" s="4"/>
      <c r="C235" s="4"/>
      <c r="D235" s="4"/>
      <c r="E235" s="4"/>
      <c r="F235" s="4"/>
      <c r="G235" s="4"/>
      <c r="H235" s="4">
        <v>0</v>
      </c>
      <c r="I235" s="4">
        <v>0</v>
      </c>
      <c r="J235" s="4"/>
      <c r="K235" s="4"/>
      <c r="L235" s="4" t="s">
        <v>21</v>
      </c>
      <c r="M235" s="4" t="s">
        <v>21</v>
      </c>
      <c r="N235" s="4"/>
      <c r="O235" s="4"/>
      <c r="P235" s="21">
        <f t="shared" si="49"/>
        <v>0</v>
      </c>
      <c r="Q235" s="21">
        <f t="shared" si="50"/>
        <v>0</v>
      </c>
    </row>
    <row r="236" spans="1:17">
      <c r="A236" t="s">
        <v>87</v>
      </c>
      <c r="B236" s="4"/>
      <c r="C236" s="4"/>
      <c r="D236" s="4"/>
      <c r="E236" s="4"/>
      <c r="F236" s="4"/>
      <c r="G236" s="4"/>
      <c r="H236" s="4"/>
      <c r="I236" s="4"/>
      <c r="J236" s="4">
        <v>0</v>
      </c>
      <c r="K236" s="4">
        <v>0</v>
      </c>
      <c r="L236" s="4" t="s">
        <v>21</v>
      </c>
      <c r="M236" s="4" t="s">
        <v>21</v>
      </c>
      <c r="N236" s="4"/>
      <c r="O236" s="4"/>
      <c r="P236" s="21">
        <f t="shared" si="49"/>
        <v>0</v>
      </c>
      <c r="Q236" s="21">
        <f t="shared" si="50"/>
        <v>0</v>
      </c>
    </row>
    <row r="237" spans="1:17">
      <c r="A237" t="s">
        <v>16</v>
      </c>
      <c r="B237" s="4"/>
      <c r="C237" s="4"/>
      <c r="D237" s="4"/>
      <c r="E237" s="4"/>
      <c r="F237" s="4"/>
      <c r="G237" s="4"/>
      <c r="H237" s="4"/>
      <c r="I237" s="4"/>
      <c r="J237" s="4">
        <v>0</v>
      </c>
      <c r="K237" s="4">
        <v>0</v>
      </c>
      <c r="L237" s="4" t="s">
        <v>21</v>
      </c>
      <c r="M237" s="4" t="s">
        <v>21</v>
      </c>
      <c r="N237" s="4"/>
      <c r="O237" s="4"/>
      <c r="P237" s="21">
        <f t="shared" si="49"/>
        <v>0</v>
      </c>
      <c r="Q237" s="21">
        <f t="shared" si="50"/>
        <v>0</v>
      </c>
    </row>
    <row r="238" spans="1:17">
      <c r="A238" t="s">
        <v>20</v>
      </c>
      <c r="B238" s="4" t="s">
        <v>21</v>
      </c>
      <c r="C238" s="4" t="s">
        <v>21</v>
      </c>
      <c r="D238" s="4">
        <v>640</v>
      </c>
      <c r="E238" s="4">
        <v>160</v>
      </c>
      <c r="F238" s="4">
        <v>0</v>
      </c>
      <c r="G238" s="4">
        <v>750</v>
      </c>
      <c r="H238" s="4"/>
      <c r="I238" s="4"/>
      <c r="J238" s="4">
        <v>0</v>
      </c>
      <c r="K238" s="4">
        <v>0</v>
      </c>
      <c r="L238" s="4" t="s">
        <v>21</v>
      </c>
      <c r="M238" s="4" t="s">
        <v>21</v>
      </c>
      <c r="N238" s="4"/>
      <c r="O238" s="4"/>
      <c r="P238" s="21">
        <f t="shared" si="49"/>
        <v>91.428571428571431</v>
      </c>
      <c r="Q238" s="21">
        <f t="shared" si="50"/>
        <v>130</v>
      </c>
    </row>
    <row r="239" spans="1:17">
      <c r="A239" s="13" t="s">
        <v>49</v>
      </c>
      <c r="B239" s="22">
        <v>660</v>
      </c>
      <c r="C239" s="22">
        <v>0</v>
      </c>
      <c r="D239" s="4">
        <v>3050</v>
      </c>
      <c r="E239" s="4">
        <v>0</v>
      </c>
      <c r="F239" s="4"/>
      <c r="G239" s="4"/>
      <c r="H239" s="4">
        <v>11520</v>
      </c>
      <c r="I239" s="4">
        <v>0</v>
      </c>
      <c r="J239" s="4">
        <v>3150</v>
      </c>
      <c r="K239" s="4">
        <v>0</v>
      </c>
      <c r="L239" s="4">
        <v>7275</v>
      </c>
      <c r="M239" s="4">
        <v>0</v>
      </c>
      <c r="N239" s="4">
        <v>1109</v>
      </c>
      <c r="O239" s="4">
        <v>0</v>
      </c>
      <c r="P239" s="21">
        <f t="shared" si="49"/>
        <v>3823.4285714285716</v>
      </c>
      <c r="Q239" s="21">
        <f t="shared" si="50"/>
        <v>0</v>
      </c>
    </row>
    <row r="240" spans="1:17">
      <c r="A240" t="s">
        <v>81</v>
      </c>
      <c r="B240" s="4"/>
      <c r="C240" s="4"/>
      <c r="D240" s="4"/>
      <c r="E240" s="4"/>
      <c r="F240" s="4"/>
      <c r="G240" s="4"/>
      <c r="H240" s="4">
        <v>0</v>
      </c>
      <c r="I240" s="4">
        <v>0</v>
      </c>
      <c r="J240" s="4">
        <v>0</v>
      </c>
      <c r="K240" s="4">
        <v>0</v>
      </c>
      <c r="L240" s="4"/>
      <c r="M240" s="4"/>
      <c r="N240" s="4"/>
      <c r="O240" s="4"/>
      <c r="P240" s="21">
        <f t="shared" si="49"/>
        <v>0</v>
      </c>
      <c r="Q240" s="21">
        <f t="shared" si="50"/>
        <v>0</v>
      </c>
    </row>
    <row r="241" spans="1:17">
      <c r="A241" t="s">
        <v>82</v>
      </c>
      <c r="B241" s="4" t="s">
        <v>21</v>
      </c>
      <c r="C241" s="4" t="s">
        <v>21</v>
      </c>
      <c r="D241" s="4">
        <v>9000</v>
      </c>
      <c r="E241" s="4">
        <v>0</v>
      </c>
      <c r="F241" s="4" t="s">
        <v>21</v>
      </c>
      <c r="G241" s="4" t="s">
        <v>21</v>
      </c>
      <c r="H241" s="4">
        <v>3600</v>
      </c>
      <c r="I241" s="4">
        <v>0</v>
      </c>
      <c r="J241" s="4">
        <v>0</v>
      </c>
      <c r="K241" s="4">
        <v>0</v>
      </c>
      <c r="L241" s="4">
        <v>5640</v>
      </c>
      <c r="M241" s="4">
        <v>0</v>
      </c>
      <c r="N241" s="4"/>
      <c r="O241" s="4"/>
      <c r="P241" s="21">
        <f t="shared" si="49"/>
        <v>2605.7142857142858</v>
      </c>
      <c r="Q241" s="21">
        <f t="shared" si="50"/>
        <v>0</v>
      </c>
    </row>
    <row r="242" spans="1:17">
      <c r="A242" t="s">
        <v>98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>
        <v>0</v>
      </c>
      <c r="O242" s="4">
        <v>0</v>
      </c>
      <c r="P242" s="21">
        <f t="shared" si="49"/>
        <v>0</v>
      </c>
      <c r="Q242" s="21">
        <f t="shared" si="50"/>
        <v>0</v>
      </c>
    </row>
    <row r="243" spans="1:17">
      <c r="A243" s="13" t="s">
        <v>50</v>
      </c>
      <c r="B243" s="22">
        <v>0</v>
      </c>
      <c r="C243" s="22">
        <v>0</v>
      </c>
      <c r="D243" s="4">
        <v>0</v>
      </c>
      <c r="E243" s="4">
        <v>0</v>
      </c>
      <c r="F243" s="4"/>
      <c r="G243" s="4"/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21">
        <f t="shared" si="49"/>
        <v>0</v>
      </c>
      <c r="Q243" s="21">
        <f t="shared" si="50"/>
        <v>0</v>
      </c>
    </row>
    <row r="244" spans="1:17">
      <c r="A244" t="s">
        <v>83</v>
      </c>
      <c r="B244" s="4" t="s">
        <v>21</v>
      </c>
      <c r="C244" s="4" t="s">
        <v>21</v>
      </c>
      <c r="D244" s="4">
        <v>4100</v>
      </c>
      <c r="E244" s="4">
        <v>820</v>
      </c>
      <c r="F244" s="4" t="s">
        <v>21</v>
      </c>
      <c r="G244" s="4" t="s">
        <v>21</v>
      </c>
      <c r="H244" s="4">
        <v>0</v>
      </c>
      <c r="I244" s="4">
        <v>0</v>
      </c>
      <c r="J244" s="4">
        <v>2640</v>
      </c>
      <c r="K244" s="4">
        <v>528</v>
      </c>
      <c r="L244" s="4">
        <v>5040</v>
      </c>
      <c r="M244" s="4">
        <v>1008</v>
      </c>
      <c r="N244" s="4">
        <v>0</v>
      </c>
      <c r="O244" s="4">
        <v>0</v>
      </c>
      <c r="P244" s="21">
        <f t="shared" si="49"/>
        <v>1682.8571428571429</v>
      </c>
      <c r="Q244" s="21">
        <f t="shared" si="50"/>
        <v>336.57142857142856</v>
      </c>
    </row>
    <row r="245" spans="1:17">
      <c r="A245" s="13" t="s">
        <v>51</v>
      </c>
      <c r="B245" s="22">
        <v>0</v>
      </c>
      <c r="C245" s="22">
        <v>0</v>
      </c>
      <c r="D245" s="4">
        <v>840</v>
      </c>
      <c r="E245" s="4">
        <v>0</v>
      </c>
      <c r="F245" s="4">
        <v>9600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3600</v>
      </c>
      <c r="M245" s="4">
        <v>0</v>
      </c>
      <c r="N245" s="4">
        <v>0</v>
      </c>
      <c r="O245" s="4">
        <v>0</v>
      </c>
      <c r="P245" s="21">
        <f t="shared" si="49"/>
        <v>2005.7142857142858</v>
      </c>
      <c r="Q245" s="21">
        <f t="shared" si="50"/>
        <v>0</v>
      </c>
    </row>
    <row r="246" spans="1:17">
      <c r="A246" s="13" t="s">
        <v>52</v>
      </c>
      <c r="B246" s="22">
        <v>27420</v>
      </c>
      <c r="C246" s="22">
        <v>0</v>
      </c>
      <c r="D246" s="4">
        <v>19980.908313376669</v>
      </c>
      <c r="E246" s="4">
        <v>0</v>
      </c>
      <c r="F246" s="4">
        <v>15720</v>
      </c>
      <c r="G246" s="4">
        <v>0</v>
      </c>
      <c r="H246" s="4">
        <v>28320</v>
      </c>
      <c r="I246" s="4">
        <v>0</v>
      </c>
      <c r="J246" s="4">
        <v>24840</v>
      </c>
      <c r="K246" s="4">
        <v>0</v>
      </c>
      <c r="L246" s="4">
        <v>18586.660854402788</v>
      </c>
      <c r="M246" s="4">
        <v>0</v>
      </c>
      <c r="N246" s="4">
        <v>22020</v>
      </c>
      <c r="O246" s="4">
        <v>0</v>
      </c>
      <c r="P246" s="21">
        <f t="shared" si="49"/>
        <v>22412.509881111353</v>
      </c>
      <c r="Q246" s="21">
        <f t="shared" si="50"/>
        <v>0</v>
      </c>
    </row>
    <row r="247" spans="1:17">
      <c r="A247" s="13" t="s">
        <v>53</v>
      </c>
      <c r="B247" s="22">
        <v>5460</v>
      </c>
      <c r="C247" s="22">
        <v>0</v>
      </c>
      <c r="D247" s="4">
        <v>561</v>
      </c>
      <c r="E247" s="4">
        <v>0</v>
      </c>
      <c r="F247" s="4">
        <v>7800</v>
      </c>
      <c r="G247" s="4">
        <v>0</v>
      </c>
      <c r="H247" s="4">
        <v>0</v>
      </c>
      <c r="I247" s="4">
        <v>0</v>
      </c>
      <c r="J247" s="4"/>
      <c r="K247" s="4"/>
      <c r="L247" s="4"/>
      <c r="M247" s="4"/>
      <c r="N247" s="4">
        <v>0</v>
      </c>
      <c r="O247" s="4">
        <v>0</v>
      </c>
      <c r="P247" s="21">
        <f t="shared" si="49"/>
        <v>1974.4285714285713</v>
      </c>
      <c r="Q247" s="21">
        <f t="shared" si="50"/>
        <v>0</v>
      </c>
    </row>
    <row r="248" spans="1:17">
      <c r="A248" t="s">
        <v>89</v>
      </c>
      <c r="B248" s="4"/>
      <c r="C248" s="4"/>
      <c r="D248" s="4">
        <v>0</v>
      </c>
      <c r="E248" s="4">
        <v>0</v>
      </c>
      <c r="F248" s="4"/>
      <c r="G248" s="4"/>
      <c r="H248" s="4"/>
      <c r="I248" s="4"/>
      <c r="J248" s="4"/>
      <c r="K248" s="4"/>
      <c r="L248" s="4"/>
      <c r="M248" s="4"/>
      <c r="N248" s="4">
        <v>0</v>
      </c>
      <c r="O248" s="4">
        <v>0</v>
      </c>
      <c r="P248" s="21">
        <f t="shared" si="49"/>
        <v>0</v>
      </c>
      <c r="Q248" s="21">
        <f t="shared" si="50"/>
        <v>0</v>
      </c>
    </row>
    <row r="249" spans="1:17">
      <c r="A249" s="13" t="s">
        <v>54</v>
      </c>
      <c r="B249" s="22">
        <v>1300</v>
      </c>
      <c r="C249" s="22">
        <v>0</v>
      </c>
      <c r="D249" s="4">
        <v>3600</v>
      </c>
      <c r="E249" s="4">
        <v>0</v>
      </c>
      <c r="F249" s="4">
        <v>7800</v>
      </c>
      <c r="G249" s="4">
        <v>0</v>
      </c>
      <c r="H249" s="4">
        <v>0</v>
      </c>
      <c r="I249" s="4">
        <v>0</v>
      </c>
      <c r="J249" s="4">
        <v>6000</v>
      </c>
      <c r="K249" s="4">
        <v>0</v>
      </c>
      <c r="L249" s="4"/>
      <c r="M249" s="4"/>
      <c r="N249" s="4"/>
      <c r="O249" s="4"/>
      <c r="P249" s="21">
        <f t="shared" si="49"/>
        <v>2671.4285714285716</v>
      </c>
      <c r="Q249" s="21">
        <f t="shared" si="50"/>
        <v>0</v>
      </c>
    </row>
    <row r="250" spans="1:17">
      <c r="A250" s="13" t="s">
        <v>27</v>
      </c>
      <c r="B250" s="22">
        <v>38990</v>
      </c>
      <c r="C250" s="22">
        <v>-150</v>
      </c>
      <c r="D250" s="4">
        <v>44569.908313376669</v>
      </c>
      <c r="E250" s="4">
        <v>980</v>
      </c>
      <c r="F250" s="4">
        <v>42965</v>
      </c>
      <c r="G250" s="4">
        <v>715</v>
      </c>
      <c r="H250" s="4">
        <v>49892.5</v>
      </c>
      <c r="I250" s="4">
        <v>-3223</v>
      </c>
      <c r="J250" s="4">
        <v>42078</v>
      </c>
      <c r="K250" s="4">
        <v>-472</v>
      </c>
      <c r="L250" s="4">
        <v>43771.660854402784</v>
      </c>
      <c r="M250" s="4">
        <v>1008</v>
      </c>
      <c r="N250" s="4">
        <v>24465</v>
      </c>
      <c r="O250" s="4">
        <v>-686</v>
      </c>
      <c r="P250" s="21">
        <f>SUM(P212:P249)</f>
        <v>40961.724166825647</v>
      </c>
      <c r="Q250" s="21">
        <f>SUM(Q212:Q249)</f>
        <v>-261.14285714285722</v>
      </c>
    </row>
    <row r="252" spans="1:17">
      <c r="P252" s="18" t="s">
        <v>31</v>
      </c>
      <c r="Q252" s="18"/>
    </row>
    <row r="253" spans="1:17">
      <c r="B253" s="6">
        <v>59107</v>
      </c>
      <c r="C253" s="6"/>
      <c r="D253" s="6">
        <v>59203</v>
      </c>
      <c r="E253" s="6"/>
      <c r="F253" s="6">
        <v>59209</v>
      </c>
      <c r="G253" s="6"/>
      <c r="H253" s="6">
        <v>59207</v>
      </c>
      <c r="I253" s="6"/>
      <c r="J253" s="6">
        <v>59206</v>
      </c>
      <c r="K253" s="6"/>
      <c r="L253" s="6">
        <v>59202</v>
      </c>
      <c r="M253" s="6"/>
      <c r="N253" s="6">
        <v>56106</v>
      </c>
      <c r="O253" s="6"/>
      <c r="P253" s="19" t="s">
        <v>29</v>
      </c>
      <c r="Q253" s="19" t="s">
        <v>29</v>
      </c>
    </row>
    <row r="254" spans="1:17">
      <c r="A254" s="13" t="s">
        <v>45</v>
      </c>
      <c r="B254" s="13" t="s">
        <v>29</v>
      </c>
      <c r="C254" s="13" t="s">
        <v>29</v>
      </c>
      <c r="D254" t="s">
        <v>29</v>
      </c>
      <c r="E254" t="s">
        <v>29</v>
      </c>
      <c r="F254" t="s">
        <v>29</v>
      </c>
      <c r="G254" t="s">
        <v>29</v>
      </c>
      <c r="H254" t="s">
        <v>29</v>
      </c>
      <c r="I254" t="s">
        <v>29</v>
      </c>
      <c r="J254" t="s">
        <v>29</v>
      </c>
      <c r="K254" t="s">
        <v>29</v>
      </c>
      <c r="L254" t="s">
        <v>29</v>
      </c>
      <c r="M254" t="s">
        <v>29</v>
      </c>
      <c r="N254" t="s">
        <v>29</v>
      </c>
      <c r="O254" t="s">
        <v>29</v>
      </c>
      <c r="P254" s="20" t="s">
        <v>33</v>
      </c>
      <c r="Q254" s="20" t="s">
        <v>34</v>
      </c>
    </row>
    <row r="255" spans="1:17">
      <c r="A255" t="s">
        <v>79</v>
      </c>
      <c r="B255" s="4"/>
      <c r="C255" s="4"/>
      <c r="D255" s="4"/>
      <c r="E255" s="4"/>
      <c r="F255" s="4"/>
      <c r="G255" s="4"/>
      <c r="H255" s="4">
        <v>4000</v>
      </c>
      <c r="I255" s="4">
        <v>2000</v>
      </c>
      <c r="J255" s="4"/>
      <c r="K255" s="4"/>
      <c r="L255" s="4"/>
      <c r="M255" s="4"/>
      <c r="N255" s="4"/>
      <c r="O255" s="4"/>
      <c r="P255" s="21">
        <f>AVERAGE(SUM(B255),SUM(D255),SUM(F255),SUM(H255),SUM(J255),SUM(L255),SUM(N255))</f>
        <v>571.42857142857144</v>
      </c>
      <c r="Q255" s="21">
        <f>AVERAGE(SUM(C255),SUM(E255),SUM(G255),SUM(I255),SUM(K255),SUM(M255),SUM(O255))</f>
        <v>285.71428571428572</v>
      </c>
    </row>
    <row r="256" spans="1:17">
      <c r="A256" t="s">
        <v>74</v>
      </c>
      <c r="B256" s="4"/>
      <c r="C256" s="4"/>
      <c r="D256" s="4"/>
      <c r="E256" s="4"/>
      <c r="F256" s="4">
        <v>30</v>
      </c>
      <c r="G256" s="4">
        <v>0</v>
      </c>
      <c r="H256" s="4">
        <v>1500</v>
      </c>
      <c r="I256" s="4">
        <v>0</v>
      </c>
      <c r="J256" s="4"/>
      <c r="K256" s="4"/>
      <c r="L256" s="4"/>
      <c r="M256" s="4"/>
      <c r="N256" s="4"/>
      <c r="O256" s="4"/>
      <c r="P256" s="21">
        <f t="shared" ref="P256:P292" si="51">AVERAGE(SUM(B256),SUM(D256),SUM(F256),SUM(H256),SUM(J256),SUM(L256),SUM(N256))</f>
        <v>218.57142857142858</v>
      </c>
      <c r="Q256" s="21">
        <f t="shared" ref="Q256:Q292" si="52">AVERAGE(SUM(C256),SUM(E256),SUM(G256),SUM(I256),SUM(K256),SUM(M256),SUM(O256))</f>
        <v>0</v>
      </c>
    </row>
    <row r="257" spans="1:17">
      <c r="A257" t="s">
        <v>73</v>
      </c>
      <c r="B257" s="4"/>
      <c r="C257" s="4"/>
      <c r="D257" s="4"/>
      <c r="E257" s="4"/>
      <c r="F257" s="4">
        <v>15</v>
      </c>
      <c r="G257" s="4">
        <v>0</v>
      </c>
      <c r="H257" s="4"/>
      <c r="I257" s="4"/>
      <c r="J257" s="4"/>
      <c r="K257" s="4"/>
      <c r="L257" s="4"/>
      <c r="M257" s="4"/>
      <c r="N257" s="4"/>
      <c r="O257" s="4"/>
      <c r="P257" s="21">
        <f t="shared" si="51"/>
        <v>2.1428571428571428</v>
      </c>
      <c r="Q257" s="21">
        <f t="shared" si="52"/>
        <v>0</v>
      </c>
    </row>
    <row r="258" spans="1:17">
      <c r="A258" s="13" t="s">
        <v>47</v>
      </c>
      <c r="B258" s="22">
        <v>9000</v>
      </c>
      <c r="C258" s="22">
        <v>0</v>
      </c>
      <c r="D258" s="4">
        <v>5000</v>
      </c>
      <c r="E258" s="4">
        <v>0</v>
      </c>
      <c r="F258" s="4">
        <v>6000</v>
      </c>
      <c r="G258" s="4">
        <v>-1500</v>
      </c>
      <c r="H258" s="4">
        <v>7000</v>
      </c>
      <c r="I258" s="4">
        <v>0</v>
      </c>
      <c r="J258" s="4">
        <v>21000</v>
      </c>
      <c r="K258" s="4">
        <v>-14000</v>
      </c>
      <c r="L258" s="4">
        <v>9000</v>
      </c>
      <c r="M258" s="4">
        <v>0</v>
      </c>
      <c r="N258" s="4">
        <v>2000</v>
      </c>
      <c r="O258" s="4">
        <v>0</v>
      </c>
      <c r="P258" s="21">
        <f t="shared" si="51"/>
        <v>8428.5714285714294</v>
      </c>
      <c r="Q258" s="21">
        <f t="shared" si="52"/>
        <v>-2214.2857142857142</v>
      </c>
    </row>
    <row r="259" spans="1:17">
      <c r="A259" t="s">
        <v>75</v>
      </c>
      <c r="B259" s="4"/>
      <c r="C259" s="4"/>
      <c r="D259" s="4">
        <v>400</v>
      </c>
      <c r="E259" s="4">
        <v>0</v>
      </c>
      <c r="F259" s="4">
        <v>750</v>
      </c>
      <c r="G259" s="4">
        <v>750</v>
      </c>
      <c r="H259" s="4">
        <v>600</v>
      </c>
      <c r="I259" s="4">
        <v>0</v>
      </c>
      <c r="J259" s="4"/>
      <c r="K259" s="4"/>
      <c r="L259" s="4">
        <v>0</v>
      </c>
      <c r="M259" s="4">
        <v>0</v>
      </c>
      <c r="N259" s="4"/>
      <c r="O259" s="4"/>
      <c r="P259" s="21">
        <f t="shared" si="51"/>
        <v>250</v>
      </c>
      <c r="Q259" s="21">
        <f t="shared" si="52"/>
        <v>107.14285714285714</v>
      </c>
    </row>
    <row r="260" spans="1:17">
      <c r="A260" s="13" t="s">
        <v>48</v>
      </c>
      <c r="B260" s="22">
        <v>750</v>
      </c>
      <c r="C260" s="22">
        <v>375</v>
      </c>
      <c r="D260" s="4">
        <v>1400</v>
      </c>
      <c r="E260" s="4">
        <v>350</v>
      </c>
      <c r="F260" s="4"/>
      <c r="G260" s="4"/>
      <c r="H260" s="4">
        <v>6720</v>
      </c>
      <c r="I260" s="4">
        <v>-4480</v>
      </c>
      <c r="J260" s="4">
        <v>2100</v>
      </c>
      <c r="K260" s="4">
        <v>600</v>
      </c>
      <c r="L260" s="4">
        <v>1600</v>
      </c>
      <c r="M260" s="4">
        <v>400</v>
      </c>
      <c r="N260" s="4">
        <v>1500</v>
      </c>
      <c r="O260" s="4">
        <v>1000</v>
      </c>
      <c r="P260" s="21">
        <f t="shared" si="51"/>
        <v>2010</v>
      </c>
      <c r="Q260" s="21">
        <f t="shared" si="52"/>
        <v>-250.71428571428572</v>
      </c>
    </row>
    <row r="261" spans="1:17">
      <c r="A261" t="s">
        <v>88</v>
      </c>
      <c r="B261" s="4"/>
      <c r="C261" s="4"/>
      <c r="D261" s="4">
        <v>1600</v>
      </c>
      <c r="E261" s="4">
        <v>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21">
        <f t="shared" si="51"/>
        <v>228.57142857142858</v>
      </c>
      <c r="Q261" s="21">
        <f t="shared" si="52"/>
        <v>0</v>
      </c>
    </row>
    <row r="262" spans="1:17">
      <c r="A262" t="s">
        <v>80</v>
      </c>
      <c r="B262" s="4"/>
      <c r="C262" s="4"/>
      <c r="D262" s="4">
        <v>100</v>
      </c>
      <c r="E262" s="4">
        <v>0</v>
      </c>
      <c r="F262" s="4"/>
      <c r="G262" s="4"/>
      <c r="H262" s="4">
        <v>420</v>
      </c>
      <c r="I262" s="4">
        <v>0</v>
      </c>
      <c r="J262" s="4">
        <v>147</v>
      </c>
      <c r="K262" s="4">
        <v>0</v>
      </c>
      <c r="L262" s="4"/>
      <c r="M262" s="4"/>
      <c r="N262" s="4">
        <v>0</v>
      </c>
      <c r="O262" s="4">
        <v>0</v>
      </c>
      <c r="P262" s="21">
        <f t="shared" si="51"/>
        <v>95.285714285714292</v>
      </c>
      <c r="Q262" s="21">
        <f t="shared" si="52"/>
        <v>0</v>
      </c>
    </row>
    <row r="263" spans="1:17">
      <c r="A263" s="13" t="s">
        <v>3</v>
      </c>
      <c r="B263" s="22">
        <v>0</v>
      </c>
      <c r="C263" s="22">
        <v>0</v>
      </c>
      <c r="D263" s="4">
        <v>0</v>
      </c>
      <c r="E263" s="4">
        <v>0</v>
      </c>
      <c r="F263" s="4">
        <v>0</v>
      </c>
      <c r="G263" s="4">
        <v>0</v>
      </c>
      <c r="H263" s="4">
        <v>7500</v>
      </c>
      <c r="I263" s="4">
        <v>-7500</v>
      </c>
      <c r="J263" s="4">
        <v>822.00000000000011</v>
      </c>
      <c r="K263" s="4">
        <v>-822.00000000000011</v>
      </c>
      <c r="L263" s="4">
        <v>0</v>
      </c>
      <c r="M263" s="4">
        <v>0</v>
      </c>
      <c r="N263" s="4">
        <v>500</v>
      </c>
      <c r="O263" s="4">
        <v>-500</v>
      </c>
      <c r="P263" s="21">
        <f t="shared" si="51"/>
        <v>1260.2857142857142</v>
      </c>
      <c r="Q263" s="21">
        <f t="shared" si="52"/>
        <v>-1260.2857142857142</v>
      </c>
    </row>
    <row r="264" spans="1:17">
      <c r="A264" t="s">
        <v>84</v>
      </c>
      <c r="B264" s="4"/>
      <c r="C264" s="4"/>
      <c r="D264" s="4"/>
      <c r="E264" s="4"/>
      <c r="F264" s="4"/>
      <c r="G264" s="4"/>
      <c r="H264" s="4"/>
      <c r="I264" s="4"/>
      <c r="J264" s="4">
        <v>400</v>
      </c>
      <c r="K264" s="4">
        <v>-400</v>
      </c>
      <c r="L264" s="4"/>
      <c r="M264" s="4"/>
      <c r="N264" s="4">
        <v>99</v>
      </c>
      <c r="O264" s="4">
        <v>-99</v>
      </c>
      <c r="P264" s="21">
        <f t="shared" si="51"/>
        <v>71.285714285714292</v>
      </c>
      <c r="Q264" s="21">
        <f t="shared" si="52"/>
        <v>-71.285714285714292</v>
      </c>
    </row>
    <row r="265" spans="1:17">
      <c r="A265" s="13" t="s">
        <v>4</v>
      </c>
      <c r="B265" s="22">
        <v>0</v>
      </c>
      <c r="C265" s="22">
        <v>0</v>
      </c>
      <c r="D265" s="4">
        <v>0</v>
      </c>
      <c r="E265" s="4">
        <v>0</v>
      </c>
      <c r="F265" s="4">
        <v>20</v>
      </c>
      <c r="G265" s="4">
        <v>80</v>
      </c>
      <c r="H265" s="4">
        <v>360</v>
      </c>
      <c r="I265" s="4">
        <v>45</v>
      </c>
      <c r="J265" s="4">
        <v>1050</v>
      </c>
      <c r="K265" s="4">
        <v>0</v>
      </c>
      <c r="L265" s="4"/>
      <c r="M265" s="4"/>
      <c r="N265" s="4">
        <v>1250</v>
      </c>
      <c r="O265" s="4">
        <v>1812.5</v>
      </c>
      <c r="P265" s="21">
        <f t="shared" si="51"/>
        <v>382.85714285714283</v>
      </c>
      <c r="Q265" s="21">
        <f t="shared" si="52"/>
        <v>276.78571428571428</v>
      </c>
    </row>
    <row r="266" spans="1:17">
      <c r="A266" t="s">
        <v>41</v>
      </c>
      <c r="B266" s="4"/>
      <c r="C266" s="4"/>
      <c r="D266" s="4">
        <v>0</v>
      </c>
      <c r="E266" s="4">
        <v>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21">
        <f t="shared" si="51"/>
        <v>0</v>
      </c>
      <c r="Q266" s="21">
        <f t="shared" si="52"/>
        <v>0</v>
      </c>
    </row>
    <row r="267" spans="1:17">
      <c r="A267" s="13" t="s">
        <v>6</v>
      </c>
      <c r="B267" s="22">
        <v>0</v>
      </c>
      <c r="C267" s="22">
        <v>0</v>
      </c>
      <c r="D267" s="4">
        <v>150</v>
      </c>
      <c r="E267" s="4">
        <v>0</v>
      </c>
      <c r="F267" s="4"/>
      <c r="G267" s="4"/>
      <c r="H267" s="4">
        <v>210</v>
      </c>
      <c r="I267" s="4">
        <v>-210</v>
      </c>
      <c r="J267" s="4">
        <v>250</v>
      </c>
      <c r="K267" s="4">
        <v>-250</v>
      </c>
      <c r="L267" s="4"/>
      <c r="M267" s="4"/>
      <c r="N267" s="4">
        <v>0</v>
      </c>
      <c r="O267" s="4">
        <v>0</v>
      </c>
      <c r="P267" s="21">
        <f t="shared" si="51"/>
        <v>87.142857142857139</v>
      </c>
      <c r="Q267" s="21">
        <f t="shared" si="52"/>
        <v>-65.714285714285708</v>
      </c>
    </row>
    <row r="268" spans="1:17">
      <c r="A268" s="13" t="s">
        <v>37</v>
      </c>
      <c r="B268" s="22">
        <v>0</v>
      </c>
      <c r="C268" s="22">
        <v>0</v>
      </c>
      <c r="D268" s="4"/>
      <c r="E268" s="4"/>
      <c r="F268" s="4"/>
      <c r="G268" s="4"/>
      <c r="H268" s="4">
        <v>5525</v>
      </c>
      <c r="I268" s="4">
        <v>-5525</v>
      </c>
      <c r="J268" s="4">
        <v>560</v>
      </c>
      <c r="K268" s="4">
        <v>-560</v>
      </c>
      <c r="L268" s="4"/>
      <c r="M268" s="4"/>
      <c r="N268" s="4">
        <v>772</v>
      </c>
      <c r="O268" s="4">
        <v>-772</v>
      </c>
      <c r="P268" s="21">
        <f t="shared" si="51"/>
        <v>979.57142857142856</v>
      </c>
      <c r="Q268" s="21">
        <f t="shared" si="52"/>
        <v>-979.57142857142856</v>
      </c>
    </row>
    <row r="269" spans="1:17">
      <c r="A269" s="13" t="s">
        <v>38</v>
      </c>
      <c r="B269" s="22">
        <v>0</v>
      </c>
      <c r="C269" s="22">
        <v>0</v>
      </c>
      <c r="D269" s="4">
        <v>0</v>
      </c>
      <c r="E269" s="4">
        <v>0</v>
      </c>
      <c r="F269" s="4">
        <v>203</v>
      </c>
      <c r="G269" s="4">
        <v>-203</v>
      </c>
      <c r="H269" s="4">
        <v>165</v>
      </c>
      <c r="I269" s="4">
        <v>-165</v>
      </c>
      <c r="J269" s="4">
        <v>100</v>
      </c>
      <c r="K269" s="4">
        <v>0</v>
      </c>
      <c r="L269" s="4"/>
      <c r="M269" s="4"/>
      <c r="N269" s="4">
        <v>100</v>
      </c>
      <c r="O269" s="4">
        <v>0</v>
      </c>
      <c r="P269" s="21">
        <f t="shared" si="51"/>
        <v>81.142857142857139</v>
      </c>
      <c r="Q269" s="21">
        <f t="shared" si="52"/>
        <v>-52.571428571428569</v>
      </c>
    </row>
    <row r="270" spans="1:17">
      <c r="A270" t="s">
        <v>11</v>
      </c>
      <c r="B270" s="4"/>
      <c r="C270" s="4"/>
      <c r="D270" s="4">
        <v>0</v>
      </c>
      <c r="E270" s="4">
        <v>0</v>
      </c>
      <c r="F270" s="4">
        <v>875</v>
      </c>
      <c r="G270" s="4">
        <v>-875</v>
      </c>
      <c r="H270" s="4">
        <v>360</v>
      </c>
      <c r="I270" s="4">
        <v>-360</v>
      </c>
      <c r="J270" s="4">
        <v>280</v>
      </c>
      <c r="K270" s="4">
        <v>-280</v>
      </c>
      <c r="L270" s="4" t="s">
        <v>21</v>
      </c>
      <c r="M270" s="4" t="s">
        <v>21</v>
      </c>
      <c r="N270" s="4"/>
      <c r="O270" s="4"/>
      <c r="P270" s="21">
        <f t="shared" si="51"/>
        <v>216.42857142857142</v>
      </c>
      <c r="Q270" s="21">
        <f t="shared" si="52"/>
        <v>-216.42857142857142</v>
      </c>
    </row>
    <row r="271" spans="1:17">
      <c r="A271" t="s">
        <v>77</v>
      </c>
      <c r="B271" s="4"/>
      <c r="C271" s="4"/>
      <c r="D271" s="4"/>
      <c r="E271" s="4"/>
      <c r="F271" s="4"/>
      <c r="G271" s="4"/>
      <c r="H271" s="4">
        <v>45</v>
      </c>
      <c r="I271" s="4">
        <v>-45</v>
      </c>
      <c r="J271" s="4">
        <v>750</v>
      </c>
      <c r="K271" s="4">
        <v>-750</v>
      </c>
      <c r="L271" s="4" t="s">
        <v>21</v>
      </c>
      <c r="M271" s="4" t="s">
        <v>21</v>
      </c>
      <c r="N271" s="4">
        <v>250</v>
      </c>
      <c r="O271" s="4">
        <v>-250</v>
      </c>
      <c r="P271" s="21">
        <f t="shared" si="51"/>
        <v>149.28571428571428</v>
      </c>
      <c r="Q271" s="21">
        <f t="shared" si="52"/>
        <v>-149.28571428571428</v>
      </c>
    </row>
    <row r="272" spans="1:17">
      <c r="A272" t="s">
        <v>102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>
        <v>400</v>
      </c>
      <c r="O272" s="4">
        <v>0</v>
      </c>
      <c r="P272" s="21">
        <f t="shared" si="51"/>
        <v>57.142857142857146</v>
      </c>
      <c r="Q272" s="21">
        <f t="shared" si="52"/>
        <v>0</v>
      </c>
    </row>
    <row r="273" spans="1:17">
      <c r="A273" t="s">
        <v>71</v>
      </c>
      <c r="B273" s="4"/>
      <c r="C273" s="4"/>
      <c r="D273" s="4"/>
      <c r="E273" s="4"/>
      <c r="F273" s="4">
        <v>70</v>
      </c>
      <c r="G273" s="4">
        <v>0</v>
      </c>
      <c r="H273" s="4"/>
      <c r="I273" s="4"/>
      <c r="J273" s="4"/>
      <c r="K273" s="4"/>
      <c r="L273" s="4" t="s">
        <v>21</v>
      </c>
      <c r="M273" s="4" t="s">
        <v>21</v>
      </c>
      <c r="N273" s="4"/>
      <c r="O273" s="4"/>
      <c r="P273" s="21">
        <f t="shared" si="51"/>
        <v>10</v>
      </c>
      <c r="Q273" s="21">
        <f t="shared" si="52"/>
        <v>0</v>
      </c>
    </row>
    <row r="274" spans="1:17">
      <c r="A274" t="s">
        <v>66</v>
      </c>
      <c r="B274" s="4"/>
      <c r="C274" s="4"/>
      <c r="D274" s="4"/>
      <c r="E274" s="4"/>
      <c r="F274" s="4">
        <v>0</v>
      </c>
      <c r="G274" s="4">
        <v>0</v>
      </c>
      <c r="H274" s="4">
        <v>780</v>
      </c>
      <c r="I274" s="4">
        <v>-78</v>
      </c>
      <c r="J274" s="4">
        <v>140</v>
      </c>
      <c r="K274" s="4">
        <v>0</v>
      </c>
      <c r="L274" s="4" t="s">
        <v>21</v>
      </c>
      <c r="M274" s="4" t="s">
        <v>21</v>
      </c>
      <c r="N274" s="4"/>
      <c r="O274" s="4"/>
      <c r="P274" s="21">
        <f t="shared" si="51"/>
        <v>131.42857142857142</v>
      </c>
      <c r="Q274" s="21">
        <f t="shared" si="52"/>
        <v>-11.142857142857142</v>
      </c>
    </row>
    <row r="275" spans="1:17">
      <c r="A275" t="s">
        <v>68</v>
      </c>
      <c r="B275" s="4" t="s">
        <v>21</v>
      </c>
      <c r="C275" s="4" t="s">
        <v>21</v>
      </c>
      <c r="D275" s="4">
        <v>0</v>
      </c>
      <c r="E275" s="4">
        <v>0</v>
      </c>
      <c r="F275" s="4">
        <v>35</v>
      </c>
      <c r="G275" s="4">
        <v>-35</v>
      </c>
      <c r="H275" s="4">
        <v>300</v>
      </c>
      <c r="I275" s="4">
        <v>150</v>
      </c>
      <c r="J275" s="4"/>
      <c r="K275" s="4"/>
      <c r="L275" s="4" t="s">
        <v>21</v>
      </c>
      <c r="M275" s="4" t="s">
        <v>21</v>
      </c>
      <c r="N275" s="4"/>
      <c r="O275" s="4"/>
      <c r="P275" s="21">
        <f t="shared" si="51"/>
        <v>47.857142857142854</v>
      </c>
      <c r="Q275" s="21">
        <f t="shared" si="52"/>
        <v>16.428571428571427</v>
      </c>
    </row>
    <row r="276" spans="1:17">
      <c r="A276" t="s">
        <v>69</v>
      </c>
      <c r="B276" s="4" t="s">
        <v>21</v>
      </c>
      <c r="C276" s="4" t="s">
        <v>21</v>
      </c>
      <c r="D276" s="4">
        <v>0</v>
      </c>
      <c r="E276" s="4">
        <v>0</v>
      </c>
      <c r="F276" s="4">
        <v>50</v>
      </c>
      <c r="G276" s="4">
        <v>-50</v>
      </c>
      <c r="H276" s="4">
        <v>300</v>
      </c>
      <c r="I276" s="4">
        <v>-300</v>
      </c>
      <c r="J276" s="4">
        <v>88</v>
      </c>
      <c r="K276" s="4">
        <v>0</v>
      </c>
      <c r="L276" s="4" t="s">
        <v>21</v>
      </c>
      <c r="M276" s="4" t="s">
        <v>21</v>
      </c>
      <c r="N276" s="4">
        <v>0</v>
      </c>
      <c r="O276" s="4">
        <v>0</v>
      </c>
      <c r="P276" s="21">
        <f t="shared" si="51"/>
        <v>62.571428571428569</v>
      </c>
      <c r="Q276" s="21">
        <f t="shared" si="52"/>
        <v>-50</v>
      </c>
    </row>
    <row r="277" spans="1:17">
      <c r="A277" t="s">
        <v>8</v>
      </c>
      <c r="B277" s="4"/>
      <c r="C277" s="4"/>
      <c r="D277" s="4"/>
      <c r="E277" s="4"/>
      <c r="F277" s="4"/>
      <c r="G277" s="4"/>
      <c r="H277" s="4">
        <v>0</v>
      </c>
      <c r="I277" s="4">
        <v>0</v>
      </c>
      <c r="J277" s="4">
        <v>1750</v>
      </c>
      <c r="K277" s="4">
        <v>-1750</v>
      </c>
      <c r="L277" s="4" t="s">
        <v>21</v>
      </c>
      <c r="M277" s="4" t="s">
        <v>21</v>
      </c>
      <c r="N277" s="4">
        <v>250</v>
      </c>
      <c r="O277" s="4">
        <v>-250</v>
      </c>
      <c r="P277" s="21">
        <f t="shared" si="51"/>
        <v>285.71428571428572</v>
      </c>
      <c r="Q277" s="21">
        <f t="shared" si="52"/>
        <v>-285.71428571428572</v>
      </c>
    </row>
    <row r="278" spans="1:17">
      <c r="A278" t="s">
        <v>76</v>
      </c>
      <c r="B278" s="4"/>
      <c r="C278" s="4"/>
      <c r="D278" s="4"/>
      <c r="E278" s="4"/>
      <c r="F278" s="4"/>
      <c r="G278" s="4"/>
      <c r="H278" s="4">
        <v>0</v>
      </c>
      <c r="I278" s="4">
        <v>0</v>
      </c>
      <c r="J278" s="4"/>
      <c r="K278" s="4"/>
      <c r="L278" s="4" t="s">
        <v>21</v>
      </c>
      <c r="M278" s="4" t="s">
        <v>21</v>
      </c>
      <c r="N278" s="4"/>
      <c r="O278" s="4"/>
      <c r="P278" s="21">
        <f t="shared" si="51"/>
        <v>0</v>
      </c>
      <c r="Q278" s="21">
        <f t="shared" si="52"/>
        <v>0</v>
      </c>
    </row>
    <row r="279" spans="1:17">
      <c r="A279" t="s">
        <v>87</v>
      </c>
      <c r="B279" s="4"/>
      <c r="C279" s="4"/>
      <c r="D279" s="4"/>
      <c r="E279" s="4"/>
      <c r="F279" s="4"/>
      <c r="G279" s="4"/>
      <c r="H279" s="4"/>
      <c r="I279" s="4"/>
      <c r="J279" s="4">
        <v>0</v>
      </c>
      <c r="K279" s="4">
        <v>0</v>
      </c>
      <c r="L279" s="4" t="s">
        <v>21</v>
      </c>
      <c r="M279" s="4" t="s">
        <v>21</v>
      </c>
      <c r="N279" s="4"/>
      <c r="O279" s="4"/>
      <c r="P279" s="21">
        <f t="shared" si="51"/>
        <v>0</v>
      </c>
      <c r="Q279" s="21">
        <f t="shared" si="52"/>
        <v>0</v>
      </c>
    </row>
    <row r="280" spans="1:17">
      <c r="A280" t="s">
        <v>86</v>
      </c>
      <c r="B280" s="4"/>
      <c r="C280" s="4"/>
      <c r="D280" s="4"/>
      <c r="E280" s="4"/>
      <c r="F280" s="4"/>
      <c r="G280" s="4"/>
      <c r="H280" s="4"/>
      <c r="I280" s="4"/>
      <c r="J280" s="4">
        <v>0</v>
      </c>
      <c r="K280" s="4">
        <v>0</v>
      </c>
      <c r="L280" s="4" t="s">
        <v>21</v>
      </c>
      <c r="M280" s="4" t="s">
        <v>21</v>
      </c>
      <c r="N280" s="4"/>
      <c r="O280" s="4"/>
      <c r="P280" s="21">
        <f t="shared" si="51"/>
        <v>0</v>
      </c>
      <c r="Q280" s="21">
        <f t="shared" si="52"/>
        <v>0</v>
      </c>
    </row>
    <row r="281" spans="1:17">
      <c r="A281" t="s">
        <v>20</v>
      </c>
      <c r="B281" s="4" t="s">
        <v>21</v>
      </c>
      <c r="C281" s="4" t="s">
        <v>21</v>
      </c>
      <c r="D281" s="4">
        <v>0</v>
      </c>
      <c r="E281" s="4">
        <v>0</v>
      </c>
      <c r="F281" s="4">
        <v>0</v>
      </c>
      <c r="G281" s="4">
        <v>0</v>
      </c>
      <c r="H281" s="4"/>
      <c r="I281" s="4"/>
      <c r="J281" s="4">
        <v>0</v>
      </c>
      <c r="K281" s="4">
        <v>0</v>
      </c>
      <c r="L281" s="4" t="s">
        <v>21</v>
      </c>
      <c r="M281" s="4" t="s">
        <v>21</v>
      </c>
      <c r="N281" s="4"/>
      <c r="O281" s="4"/>
      <c r="P281" s="21">
        <f t="shared" si="51"/>
        <v>0</v>
      </c>
      <c r="Q281" s="21">
        <f t="shared" si="52"/>
        <v>0</v>
      </c>
    </row>
    <row r="282" spans="1:17">
      <c r="A282" s="13" t="s">
        <v>49</v>
      </c>
      <c r="B282" s="22">
        <v>0</v>
      </c>
      <c r="C282" s="22">
        <v>0</v>
      </c>
      <c r="D282" s="4">
        <v>980</v>
      </c>
      <c r="E282" s="4">
        <v>0</v>
      </c>
      <c r="F282" s="4"/>
      <c r="G282" s="4"/>
      <c r="H282" s="4">
        <v>0</v>
      </c>
      <c r="I282" s="4">
        <v>0</v>
      </c>
      <c r="J282" s="4">
        <v>0</v>
      </c>
      <c r="K282" s="4">
        <v>0</v>
      </c>
      <c r="L282" s="4">
        <v>750</v>
      </c>
      <c r="M282" s="4">
        <v>0</v>
      </c>
      <c r="N282" s="4">
        <v>752</v>
      </c>
      <c r="O282" s="4">
        <v>0</v>
      </c>
      <c r="P282" s="21">
        <f t="shared" si="51"/>
        <v>354.57142857142856</v>
      </c>
      <c r="Q282" s="21">
        <f t="shared" si="52"/>
        <v>0</v>
      </c>
    </row>
    <row r="283" spans="1:17">
      <c r="A283" t="s">
        <v>81</v>
      </c>
      <c r="B283" s="4" t="s">
        <v>21</v>
      </c>
      <c r="C283" s="4" t="s">
        <v>21</v>
      </c>
      <c r="D283" s="4"/>
      <c r="E283" s="4"/>
      <c r="F283" s="4" t="s">
        <v>21</v>
      </c>
      <c r="G283" s="4" t="s">
        <v>21</v>
      </c>
      <c r="H283" s="4">
        <v>2400</v>
      </c>
      <c r="I283" s="4">
        <v>0</v>
      </c>
      <c r="J283" s="4">
        <v>0</v>
      </c>
      <c r="K283" s="4">
        <v>0</v>
      </c>
      <c r="L283" s="4"/>
      <c r="M283" s="4"/>
      <c r="N283" s="4"/>
      <c r="O283" s="4"/>
      <c r="P283" s="21">
        <f t="shared" si="51"/>
        <v>342.85714285714283</v>
      </c>
      <c r="Q283" s="21">
        <f t="shared" si="52"/>
        <v>0</v>
      </c>
    </row>
    <row r="284" spans="1:17">
      <c r="A284" t="s">
        <v>82</v>
      </c>
      <c r="B284" s="4" t="s">
        <v>21</v>
      </c>
      <c r="C284" s="4" t="s">
        <v>21</v>
      </c>
      <c r="D284" s="4">
        <v>0</v>
      </c>
      <c r="E284" s="4">
        <v>0</v>
      </c>
      <c r="F284" s="4" t="s">
        <v>21</v>
      </c>
      <c r="G284" s="4" t="s">
        <v>21</v>
      </c>
      <c r="H284" s="4">
        <v>27000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/>
      <c r="O284" s="4"/>
      <c r="P284" s="21">
        <f t="shared" si="51"/>
        <v>3857.1428571428573</v>
      </c>
      <c r="Q284" s="21">
        <f t="shared" si="52"/>
        <v>0</v>
      </c>
    </row>
    <row r="285" spans="1:17">
      <c r="A285" t="s">
        <v>98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>
        <v>0</v>
      </c>
      <c r="O285" s="4">
        <v>0</v>
      </c>
      <c r="P285" s="21">
        <f t="shared" si="51"/>
        <v>0</v>
      </c>
      <c r="Q285" s="21">
        <f t="shared" si="52"/>
        <v>0</v>
      </c>
    </row>
    <row r="286" spans="1:17">
      <c r="A286" s="13" t="s">
        <v>50</v>
      </c>
      <c r="B286" s="22">
        <v>0</v>
      </c>
      <c r="C286" s="22">
        <v>0</v>
      </c>
      <c r="D286" s="4">
        <v>36000</v>
      </c>
      <c r="E286" s="4">
        <v>0</v>
      </c>
      <c r="F286" s="4" t="s">
        <v>21</v>
      </c>
      <c r="G286" s="4" t="s">
        <v>21</v>
      </c>
      <c r="H286" s="4">
        <v>0</v>
      </c>
      <c r="I286" s="4">
        <v>0</v>
      </c>
      <c r="J286" s="4">
        <v>102000</v>
      </c>
      <c r="K286" s="4">
        <v>0</v>
      </c>
      <c r="L286" s="4">
        <v>79800</v>
      </c>
      <c r="M286" s="4">
        <v>0</v>
      </c>
      <c r="N286" s="4">
        <v>0</v>
      </c>
      <c r="O286" s="4">
        <v>0</v>
      </c>
      <c r="P286" s="21">
        <f t="shared" si="51"/>
        <v>31114.285714285714</v>
      </c>
      <c r="Q286" s="21">
        <f t="shared" si="52"/>
        <v>0</v>
      </c>
    </row>
    <row r="287" spans="1:17">
      <c r="A287" t="s">
        <v>83</v>
      </c>
      <c r="B287" s="4" t="s">
        <v>21</v>
      </c>
      <c r="C287" s="4" t="s">
        <v>21</v>
      </c>
      <c r="D287" s="4">
        <v>3600</v>
      </c>
      <c r="E287" s="4">
        <v>720</v>
      </c>
      <c r="F287" s="4" t="s">
        <v>21</v>
      </c>
      <c r="G287" s="4" t="s">
        <v>21</v>
      </c>
      <c r="H287" s="4">
        <v>20400</v>
      </c>
      <c r="I287" s="4">
        <v>4080</v>
      </c>
      <c r="J287" s="4">
        <v>0</v>
      </c>
      <c r="K287" s="4">
        <v>0</v>
      </c>
      <c r="L287" s="4">
        <v>30520</v>
      </c>
      <c r="M287" s="4">
        <v>6104</v>
      </c>
      <c r="N287" s="4">
        <v>429</v>
      </c>
      <c r="O287" s="4">
        <v>85.799999999999955</v>
      </c>
      <c r="P287" s="21">
        <f t="shared" si="51"/>
        <v>7849.8571428571431</v>
      </c>
      <c r="Q287" s="21">
        <f t="shared" si="52"/>
        <v>1569.9714285714285</v>
      </c>
    </row>
    <row r="288" spans="1:17">
      <c r="A288" s="13" t="s">
        <v>51</v>
      </c>
      <c r="B288" s="22">
        <v>36000</v>
      </c>
      <c r="C288" s="22">
        <v>0</v>
      </c>
      <c r="D288" s="4">
        <v>7200</v>
      </c>
      <c r="E288" s="4">
        <v>0</v>
      </c>
      <c r="F288" s="4">
        <v>21600</v>
      </c>
      <c r="G288" s="4">
        <v>0</v>
      </c>
      <c r="H288" s="4">
        <v>8400</v>
      </c>
      <c r="I288" s="4">
        <v>0</v>
      </c>
      <c r="J288" s="4">
        <v>0</v>
      </c>
      <c r="K288" s="4">
        <v>0</v>
      </c>
      <c r="L288" s="4">
        <v>6120</v>
      </c>
      <c r="M288" s="4">
        <v>0</v>
      </c>
      <c r="N288" s="4">
        <v>2160</v>
      </c>
      <c r="O288" s="4">
        <v>0</v>
      </c>
      <c r="P288" s="21">
        <f t="shared" si="51"/>
        <v>11640</v>
      </c>
      <c r="Q288" s="21">
        <f t="shared" si="52"/>
        <v>0</v>
      </c>
    </row>
    <row r="289" spans="1:17">
      <c r="A289" s="13" t="s">
        <v>52</v>
      </c>
      <c r="B289" s="22">
        <v>27420</v>
      </c>
      <c r="C289" s="22">
        <v>0</v>
      </c>
      <c r="D289" s="4">
        <v>8078.9240506329124</v>
      </c>
      <c r="E289" s="4">
        <v>0</v>
      </c>
      <c r="F289" s="4">
        <v>15720</v>
      </c>
      <c r="G289" s="4">
        <v>0</v>
      </c>
      <c r="H289" s="4">
        <v>8520</v>
      </c>
      <c r="I289" s="4">
        <v>0</v>
      </c>
      <c r="J289" s="4">
        <v>7440</v>
      </c>
      <c r="K289" s="4">
        <v>0</v>
      </c>
      <c r="L289" s="4">
        <v>8312.9032258064526</v>
      </c>
      <c r="M289" s="4">
        <v>0</v>
      </c>
      <c r="N289" s="4">
        <v>22020</v>
      </c>
      <c r="O289" s="4">
        <v>0</v>
      </c>
      <c r="P289" s="21">
        <f t="shared" si="51"/>
        <v>13930.261039491339</v>
      </c>
      <c r="Q289" s="21">
        <f t="shared" si="52"/>
        <v>0</v>
      </c>
    </row>
    <row r="290" spans="1:17">
      <c r="A290" s="13" t="s">
        <v>53</v>
      </c>
      <c r="B290" s="22">
        <v>14040</v>
      </c>
      <c r="C290" s="22">
        <v>0</v>
      </c>
      <c r="D290" s="4">
        <v>0</v>
      </c>
      <c r="E290" s="4">
        <v>0</v>
      </c>
      <c r="F290" s="4">
        <v>7800</v>
      </c>
      <c r="G290" s="4">
        <v>0</v>
      </c>
      <c r="H290" s="4">
        <v>0</v>
      </c>
      <c r="I290" s="4">
        <v>0</v>
      </c>
      <c r="J290" s="4"/>
      <c r="K290" s="4"/>
      <c r="L290" s="4"/>
      <c r="M290" s="4"/>
      <c r="N290" s="4">
        <v>371</v>
      </c>
      <c r="O290" s="4">
        <v>0</v>
      </c>
      <c r="P290" s="21">
        <f t="shared" si="51"/>
        <v>3173</v>
      </c>
      <c r="Q290" s="21">
        <f t="shared" si="52"/>
        <v>0</v>
      </c>
    </row>
    <row r="291" spans="1:17">
      <c r="A291" t="s">
        <v>89</v>
      </c>
      <c r="B291" s="4"/>
      <c r="C291" s="4"/>
      <c r="D291" s="4">
        <v>0</v>
      </c>
      <c r="E291" s="4">
        <v>0</v>
      </c>
      <c r="F291" s="4"/>
      <c r="G291" s="4"/>
      <c r="H291" s="4"/>
      <c r="I291" s="4"/>
      <c r="J291" s="4"/>
      <c r="K291" s="4"/>
      <c r="L291" s="4"/>
      <c r="M291" s="4"/>
      <c r="N291" s="4">
        <v>1600</v>
      </c>
      <c r="O291" s="4">
        <v>0</v>
      </c>
      <c r="P291" s="21">
        <f t="shared" si="51"/>
        <v>228.57142857142858</v>
      </c>
      <c r="Q291" s="21">
        <f t="shared" si="52"/>
        <v>0</v>
      </c>
    </row>
    <row r="292" spans="1:17">
      <c r="A292" s="13" t="s">
        <v>54</v>
      </c>
      <c r="B292" s="22">
        <v>2000</v>
      </c>
      <c r="C292" s="22">
        <v>0</v>
      </c>
      <c r="D292" s="4">
        <v>24000</v>
      </c>
      <c r="E292" s="4">
        <v>0</v>
      </c>
      <c r="F292" s="4">
        <v>0</v>
      </c>
      <c r="G292" s="4">
        <v>0</v>
      </c>
      <c r="H292" s="4">
        <v>1000</v>
      </c>
      <c r="I292" s="4">
        <v>0</v>
      </c>
      <c r="J292" s="4">
        <v>0</v>
      </c>
      <c r="K292" s="4">
        <v>0</v>
      </c>
      <c r="L292" s="4"/>
      <c r="M292" s="4"/>
      <c r="N292" s="4"/>
      <c r="O292" s="4"/>
      <c r="P292" s="21">
        <f t="shared" si="51"/>
        <v>3857.1428571428573</v>
      </c>
      <c r="Q292" s="21">
        <f t="shared" si="52"/>
        <v>0</v>
      </c>
    </row>
    <row r="293" spans="1:17">
      <c r="A293" s="13" t="s">
        <v>27</v>
      </c>
      <c r="B293" s="22">
        <v>89210</v>
      </c>
      <c r="C293" s="22">
        <v>375</v>
      </c>
      <c r="D293" s="4">
        <v>88508.924050632922</v>
      </c>
      <c r="E293" s="4">
        <v>1070</v>
      </c>
      <c r="F293" s="4">
        <v>53168</v>
      </c>
      <c r="G293" s="4">
        <v>-1833</v>
      </c>
      <c r="H293" s="4">
        <v>103505</v>
      </c>
      <c r="I293" s="4">
        <v>-12388</v>
      </c>
      <c r="J293" s="4">
        <v>138877</v>
      </c>
      <c r="K293" s="4">
        <v>-18212</v>
      </c>
      <c r="L293" s="4">
        <v>136102.90322580645</v>
      </c>
      <c r="M293" s="4">
        <v>6504</v>
      </c>
      <c r="N293" s="4">
        <v>34453</v>
      </c>
      <c r="O293" s="4">
        <v>1027.3</v>
      </c>
      <c r="P293" s="21">
        <f>SUM(P255:P292)</f>
        <v>91974.975325205625</v>
      </c>
      <c r="Q293" s="21">
        <f>SUM(Q255:Q292)</f>
        <v>-3350.9571428571421</v>
      </c>
    </row>
    <row r="295" spans="1:17">
      <c r="P295" s="18" t="s">
        <v>31</v>
      </c>
      <c r="Q295" s="18"/>
    </row>
    <row r="296" spans="1:17">
      <c r="B296" s="6">
        <v>59107</v>
      </c>
      <c r="C296" s="6"/>
      <c r="D296" s="6">
        <v>59203</v>
      </c>
      <c r="E296" s="6"/>
      <c r="F296" s="6">
        <v>59209</v>
      </c>
      <c r="G296" s="6"/>
      <c r="H296" s="6">
        <v>59207</v>
      </c>
      <c r="I296" s="6"/>
      <c r="J296" s="6">
        <v>59206</v>
      </c>
      <c r="K296" s="6"/>
      <c r="L296" s="6">
        <v>59202</v>
      </c>
      <c r="M296" s="6"/>
      <c r="N296" s="6">
        <v>56106</v>
      </c>
      <c r="O296" s="6"/>
      <c r="P296" s="19" t="s">
        <v>46</v>
      </c>
      <c r="Q296" s="19" t="s">
        <v>46</v>
      </c>
    </row>
    <row r="297" spans="1:17">
      <c r="A297" s="13" t="s">
        <v>45</v>
      </c>
      <c r="B297" s="13" t="s">
        <v>46</v>
      </c>
      <c r="C297" s="13" t="s">
        <v>46</v>
      </c>
      <c r="D297" t="s">
        <v>46</v>
      </c>
      <c r="E297" t="s">
        <v>46</v>
      </c>
      <c r="F297" t="s">
        <v>46</v>
      </c>
      <c r="G297" t="s">
        <v>46</v>
      </c>
      <c r="H297" t="s">
        <v>46</v>
      </c>
      <c r="I297" t="s">
        <v>46</v>
      </c>
      <c r="J297" t="s">
        <v>46</v>
      </c>
      <c r="K297" t="s">
        <v>46</v>
      </c>
      <c r="L297" t="s">
        <v>46</v>
      </c>
      <c r="M297" t="s">
        <v>46</v>
      </c>
      <c r="N297" t="s">
        <v>46</v>
      </c>
      <c r="O297" t="s">
        <v>46</v>
      </c>
      <c r="P297" s="20" t="s">
        <v>33</v>
      </c>
      <c r="Q297" s="20" t="s">
        <v>34</v>
      </c>
    </row>
    <row r="298" spans="1:17">
      <c r="A298" t="s">
        <v>79</v>
      </c>
      <c r="B298" s="4"/>
      <c r="C298" s="4"/>
      <c r="D298" s="4"/>
      <c r="E298" s="4"/>
      <c r="F298" s="4"/>
      <c r="G298" s="4"/>
      <c r="H298" s="4">
        <v>10000</v>
      </c>
      <c r="I298" s="4">
        <v>3000</v>
      </c>
      <c r="J298" s="4"/>
      <c r="K298" s="4"/>
      <c r="L298" s="4"/>
      <c r="M298" s="4"/>
      <c r="N298" s="4"/>
      <c r="O298" s="4"/>
      <c r="P298" s="21">
        <f>AVERAGE(SUM(B298),SUM(D298),SUM(F298),SUM(H298),SUM(J298),SUM(L298),SUM(N298))</f>
        <v>1428.5714285714287</v>
      </c>
      <c r="Q298" s="21">
        <f>AVERAGE(SUM(C298),SUM(E298),SUM(G298),SUM(I298),SUM(K298),SUM(M298),SUM(O298))</f>
        <v>428.57142857142856</v>
      </c>
    </row>
    <row r="299" spans="1:17">
      <c r="A299" t="s">
        <v>74</v>
      </c>
      <c r="B299" s="4"/>
      <c r="C299" s="4"/>
      <c r="D299" s="4"/>
      <c r="E299" s="4"/>
      <c r="F299" s="4">
        <v>50</v>
      </c>
      <c r="G299" s="4">
        <v>0</v>
      </c>
      <c r="H299" s="4">
        <v>0</v>
      </c>
      <c r="I299" s="4">
        <v>0</v>
      </c>
      <c r="J299" s="4"/>
      <c r="K299" s="4"/>
      <c r="L299" s="4"/>
      <c r="M299" s="4"/>
      <c r="N299" s="4"/>
      <c r="O299" s="4"/>
      <c r="P299" s="21">
        <f t="shared" ref="P299:P335" si="53">AVERAGE(SUM(B299),SUM(D299),SUM(F299),SUM(H299),SUM(J299),SUM(L299),SUM(N299))</f>
        <v>7.1428571428571432</v>
      </c>
      <c r="Q299" s="21">
        <f t="shared" ref="Q299:Q335" si="54">AVERAGE(SUM(C299),SUM(E299),SUM(G299),SUM(I299),SUM(K299),SUM(M299),SUM(O299))</f>
        <v>0</v>
      </c>
    </row>
    <row r="300" spans="1:17">
      <c r="A300" t="s">
        <v>73</v>
      </c>
      <c r="B300" s="4"/>
      <c r="C300" s="4"/>
      <c r="D300" s="4"/>
      <c r="E300" s="4"/>
      <c r="F300" s="4">
        <v>15</v>
      </c>
      <c r="G300" s="4">
        <v>0</v>
      </c>
      <c r="H300" s="4"/>
      <c r="I300" s="4"/>
      <c r="J300" s="4"/>
      <c r="K300" s="4"/>
      <c r="L300" s="4"/>
      <c r="M300" s="4"/>
      <c r="N300" s="4"/>
      <c r="O300" s="4"/>
      <c r="P300" s="21">
        <f t="shared" si="53"/>
        <v>2.1428571428571428</v>
      </c>
      <c r="Q300" s="21">
        <f t="shared" si="54"/>
        <v>0</v>
      </c>
    </row>
    <row r="301" spans="1:17">
      <c r="A301" s="13" t="s">
        <v>47</v>
      </c>
      <c r="B301" s="22">
        <v>33250</v>
      </c>
      <c r="C301" s="22">
        <v>4750</v>
      </c>
      <c r="D301" s="4">
        <v>12000</v>
      </c>
      <c r="E301" s="4">
        <v>0</v>
      </c>
      <c r="F301" s="4">
        <v>20000</v>
      </c>
      <c r="G301" s="4">
        <v>-7500</v>
      </c>
      <c r="H301" s="4">
        <v>14000</v>
      </c>
      <c r="I301" s="4">
        <v>3500</v>
      </c>
      <c r="J301" s="4">
        <v>24000</v>
      </c>
      <c r="K301" s="4">
        <v>4000</v>
      </c>
      <c r="L301" s="4">
        <v>12000</v>
      </c>
      <c r="M301" s="4">
        <v>0</v>
      </c>
      <c r="N301" s="4">
        <v>8000</v>
      </c>
      <c r="O301" s="4">
        <v>2000</v>
      </c>
      <c r="P301" s="21">
        <f t="shared" si="53"/>
        <v>17607.142857142859</v>
      </c>
      <c r="Q301" s="21">
        <f t="shared" si="54"/>
        <v>964.28571428571433</v>
      </c>
    </row>
    <row r="302" spans="1:17">
      <c r="A302" t="s">
        <v>75</v>
      </c>
      <c r="B302" s="4"/>
      <c r="C302" s="4"/>
      <c r="D302" s="4">
        <v>900</v>
      </c>
      <c r="E302" s="4">
        <v>0</v>
      </c>
      <c r="F302" s="4">
        <v>7500</v>
      </c>
      <c r="G302" s="4">
        <v>2250</v>
      </c>
      <c r="H302" s="4">
        <v>650</v>
      </c>
      <c r="I302" s="4">
        <v>0</v>
      </c>
      <c r="J302" s="4"/>
      <c r="K302" s="4"/>
      <c r="L302" s="4">
        <v>2400</v>
      </c>
      <c r="M302" s="4">
        <v>0</v>
      </c>
      <c r="N302" s="4"/>
      <c r="O302" s="4"/>
      <c r="P302" s="21">
        <f t="shared" si="53"/>
        <v>1635.7142857142858</v>
      </c>
      <c r="Q302" s="21">
        <f t="shared" si="54"/>
        <v>321.42857142857144</v>
      </c>
    </row>
    <row r="303" spans="1:17">
      <c r="A303" s="13" t="s">
        <v>48</v>
      </c>
      <c r="B303" s="22">
        <v>750</v>
      </c>
      <c r="C303" s="22">
        <v>375</v>
      </c>
      <c r="D303" s="4">
        <v>4200</v>
      </c>
      <c r="E303" s="4">
        <v>-1050</v>
      </c>
      <c r="F303" s="4"/>
      <c r="G303" s="4"/>
      <c r="H303" s="4">
        <v>2945</v>
      </c>
      <c r="I303" s="4">
        <v>1178</v>
      </c>
      <c r="J303" s="4">
        <v>6000</v>
      </c>
      <c r="K303" s="4">
        <v>1500</v>
      </c>
      <c r="L303" s="4">
        <v>3200</v>
      </c>
      <c r="M303" s="4">
        <v>1200</v>
      </c>
      <c r="N303" s="4">
        <v>2500</v>
      </c>
      <c r="O303" s="4">
        <v>500</v>
      </c>
      <c r="P303" s="21">
        <f t="shared" si="53"/>
        <v>2799.2857142857142</v>
      </c>
      <c r="Q303" s="21">
        <f t="shared" si="54"/>
        <v>529</v>
      </c>
    </row>
    <row r="304" spans="1:17">
      <c r="A304" t="s">
        <v>88</v>
      </c>
      <c r="B304" s="4"/>
      <c r="C304" s="4"/>
      <c r="D304" s="4">
        <v>600</v>
      </c>
      <c r="E304" s="4">
        <v>0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21">
        <f t="shared" si="53"/>
        <v>85.714285714285708</v>
      </c>
      <c r="Q304" s="21">
        <f t="shared" si="54"/>
        <v>0</v>
      </c>
    </row>
    <row r="305" spans="1:17">
      <c r="A305" t="s">
        <v>80</v>
      </c>
      <c r="B305" s="4"/>
      <c r="C305" s="4"/>
      <c r="D305" s="4">
        <v>405</v>
      </c>
      <c r="E305" s="4">
        <v>0</v>
      </c>
      <c r="F305" s="4"/>
      <c r="G305" s="4"/>
      <c r="H305" s="4">
        <v>1050</v>
      </c>
      <c r="I305" s="4">
        <v>0</v>
      </c>
      <c r="J305" s="4">
        <v>28</v>
      </c>
      <c r="K305" s="4">
        <v>0</v>
      </c>
      <c r="L305" s="4"/>
      <c r="M305" s="4"/>
      <c r="N305" s="4">
        <v>550</v>
      </c>
      <c r="O305" s="4">
        <v>0</v>
      </c>
      <c r="P305" s="21">
        <f t="shared" si="53"/>
        <v>290.42857142857144</v>
      </c>
      <c r="Q305" s="21">
        <f t="shared" si="54"/>
        <v>0</v>
      </c>
    </row>
    <row r="306" spans="1:17">
      <c r="A306" s="13" t="s">
        <v>3</v>
      </c>
      <c r="B306" s="22">
        <v>5000</v>
      </c>
      <c r="C306" s="22">
        <v>-5000</v>
      </c>
      <c r="D306" s="4">
        <v>900</v>
      </c>
      <c r="E306" s="4">
        <v>-900</v>
      </c>
      <c r="F306" s="4">
        <v>13609.75</v>
      </c>
      <c r="G306" s="4">
        <v>-13609.75</v>
      </c>
      <c r="H306" s="4">
        <v>15000</v>
      </c>
      <c r="I306" s="4">
        <v>-15000</v>
      </c>
      <c r="J306" s="4">
        <v>4900</v>
      </c>
      <c r="K306" s="4">
        <v>-4900</v>
      </c>
      <c r="L306" s="4">
        <v>3600</v>
      </c>
      <c r="M306" s="4">
        <v>-3600</v>
      </c>
      <c r="N306" s="4">
        <v>655</v>
      </c>
      <c r="O306" s="4">
        <v>-655</v>
      </c>
      <c r="P306" s="21">
        <f t="shared" si="53"/>
        <v>6237.8214285714284</v>
      </c>
      <c r="Q306" s="21">
        <f t="shared" si="54"/>
        <v>-6237.8214285714284</v>
      </c>
    </row>
    <row r="307" spans="1:17">
      <c r="A307" t="s">
        <v>84</v>
      </c>
      <c r="B307" s="4"/>
      <c r="C307" s="4"/>
      <c r="D307" s="4"/>
      <c r="E307" s="4"/>
      <c r="F307" s="4"/>
      <c r="G307" s="4"/>
      <c r="H307" s="4"/>
      <c r="I307" s="4"/>
      <c r="J307" s="4">
        <v>0</v>
      </c>
      <c r="K307" s="4">
        <v>0</v>
      </c>
      <c r="L307" s="4"/>
      <c r="M307" s="4"/>
      <c r="N307" s="4">
        <v>99</v>
      </c>
      <c r="O307" s="4">
        <v>-99</v>
      </c>
      <c r="P307" s="21">
        <f t="shared" si="53"/>
        <v>14.142857142857142</v>
      </c>
      <c r="Q307" s="21">
        <f t="shared" si="54"/>
        <v>-14.142857142857142</v>
      </c>
    </row>
    <row r="308" spans="1:17">
      <c r="A308" s="13" t="s">
        <v>4</v>
      </c>
      <c r="B308" s="22">
        <v>4000</v>
      </c>
      <c r="C308" s="22">
        <v>0</v>
      </c>
      <c r="D308" s="4">
        <v>3500</v>
      </c>
      <c r="E308" s="4">
        <v>0</v>
      </c>
      <c r="F308" s="4">
        <v>20</v>
      </c>
      <c r="G308" s="4">
        <v>80</v>
      </c>
      <c r="H308" s="4">
        <v>900</v>
      </c>
      <c r="I308" s="4">
        <v>225</v>
      </c>
      <c r="J308" s="4">
        <v>2800</v>
      </c>
      <c r="K308" s="4">
        <v>0</v>
      </c>
      <c r="L308" s="4"/>
      <c r="M308" s="4"/>
      <c r="N308" s="4">
        <v>1250</v>
      </c>
      <c r="O308" s="4">
        <v>1075</v>
      </c>
      <c r="P308" s="21">
        <f t="shared" si="53"/>
        <v>1781.4285714285713</v>
      </c>
      <c r="Q308" s="21">
        <f t="shared" si="54"/>
        <v>197.14285714285714</v>
      </c>
    </row>
    <row r="309" spans="1:17">
      <c r="A309" t="s">
        <v>41</v>
      </c>
      <c r="B309" s="4"/>
      <c r="C309" s="4"/>
      <c r="D309" s="4">
        <v>150</v>
      </c>
      <c r="E309" s="4">
        <v>90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21">
        <f t="shared" si="53"/>
        <v>21.428571428571427</v>
      </c>
      <c r="Q309" s="21">
        <f t="shared" si="54"/>
        <v>12.857142857142858</v>
      </c>
    </row>
    <row r="310" spans="1:17">
      <c r="A310" s="13" t="s">
        <v>6</v>
      </c>
      <c r="B310" s="22">
        <v>9000</v>
      </c>
      <c r="C310" s="22">
        <v>-9000</v>
      </c>
      <c r="D310" s="4">
        <v>150</v>
      </c>
      <c r="E310" s="4">
        <v>0</v>
      </c>
      <c r="F310" s="4"/>
      <c r="G310" s="4"/>
      <c r="H310" s="4">
        <v>252</v>
      </c>
      <c r="I310" s="4">
        <v>-252</v>
      </c>
      <c r="J310" s="4">
        <v>4200</v>
      </c>
      <c r="K310" s="4">
        <v>-4200</v>
      </c>
      <c r="L310" s="4"/>
      <c r="M310" s="4"/>
      <c r="N310" s="4">
        <v>300</v>
      </c>
      <c r="O310" s="4">
        <v>0</v>
      </c>
      <c r="P310" s="21">
        <f t="shared" si="53"/>
        <v>1986</v>
      </c>
      <c r="Q310" s="21">
        <f t="shared" si="54"/>
        <v>-1921.7142857142858</v>
      </c>
    </row>
    <row r="311" spans="1:17">
      <c r="A311" s="13" t="s">
        <v>37</v>
      </c>
      <c r="B311" s="22">
        <v>100</v>
      </c>
      <c r="C311" s="22">
        <v>-100</v>
      </c>
      <c r="D311" s="4"/>
      <c r="E311" s="4"/>
      <c r="F311" s="4"/>
      <c r="G311" s="4"/>
      <c r="H311" s="4">
        <v>6960</v>
      </c>
      <c r="I311" s="4">
        <v>-6960</v>
      </c>
      <c r="J311" s="4">
        <v>3600</v>
      </c>
      <c r="K311" s="4">
        <v>-3600</v>
      </c>
      <c r="L311" s="4"/>
      <c r="M311" s="4"/>
      <c r="N311" s="4">
        <v>280</v>
      </c>
      <c r="O311" s="4">
        <v>-280</v>
      </c>
      <c r="P311" s="21">
        <f t="shared" si="53"/>
        <v>1562.8571428571429</v>
      </c>
      <c r="Q311" s="21">
        <f t="shared" si="54"/>
        <v>-1562.8571428571429</v>
      </c>
    </row>
    <row r="312" spans="1:17">
      <c r="A312" s="13" t="s">
        <v>38</v>
      </c>
      <c r="B312" s="22">
        <v>0</v>
      </c>
      <c r="C312" s="22">
        <v>0</v>
      </c>
      <c r="D312" s="4">
        <v>250</v>
      </c>
      <c r="E312" s="4">
        <v>0</v>
      </c>
      <c r="F312" s="4">
        <v>231</v>
      </c>
      <c r="G312" s="4">
        <v>-231</v>
      </c>
      <c r="H312" s="4">
        <v>600</v>
      </c>
      <c r="I312" s="4">
        <v>-600</v>
      </c>
      <c r="J312" s="4">
        <v>3024</v>
      </c>
      <c r="K312" s="4">
        <v>0</v>
      </c>
      <c r="L312" s="4"/>
      <c r="M312" s="4"/>
      <c r="N312" s="4">
        <v>300</v>
      </c>
      <c r="O312" s="4">
        <v>0</v>
      </c>
      <c r="P312" s="21">
        <f t="shared" si="53"/>
        <v>629.28571428571433</v>
      </c>
      <c r="Q312" s="21">
        <f t="shared" si="54"/>
        <v>-118.71428571428571</v>
      </c>
    </row>
    <row r="313" spans="1:17">
      <c r="A313" t="s">
        <v>11</v>
      </c>
      <c r="B313" s="4"/>
      <c r="C313" s="4"/>
      <c r="D313" s="4">
        <v>1500</v>
      </c>
      <c r="E313" s="4">
        <v>-1500</v>
      </c>
      <c r="F313" s="4">
        <v>625</v>
      </c>
      <c r="G313" s="4">
        <v>-625</v>
      </c>
      <c r="H313" s="4">
        <v>600</v>
      </c>
      <c r="I313" s="4">
        <v>-600</v>
      </c>
      <c r="J313" s="4">
        <v>600</v>
      </c>
      <c r="K313" s="4">
        <v>-600</v>
      </c>
      <c r="L313" s="4" t="s">
        <v>21</v>
      </c>
      <c r="M313" s="4" t="s">
        <v>21</v>
      </c>
      <c r="N313" s="4"/>
      <c r="O313" s="4"/>
      <c r="P313" s="21">
        <f t="shared" si="53"/>
        <v>475</v>
      </c>
      <c r="Q313" s="21">
        <f t="shared" si="54"/>
        <v>-475</v>
      </c>
    </row>
    <row r="314" spans="1:17">
      <c r="A314" t="s">
        <v>77</v>
      </c>
      <c r="B314" s="4"/>
      <c r="C314" s="4"/>
      <c r="D314" s="4"/>
      <c r="E314" s="4"/>
      <c r="F314" s="4"/>
      <c r="G314" s="4"/>
      <c r="H314" s="4">
        <v>495</v>
      </c>
      <c r="I314" s="4">
        <v>-495</v>
      </c>
      <c r="J314" s="4">
        <v>3900</v>
      </c>
      <c r="K314" s="4">
        <v>-3900</v>
      </c>
      <c r="L314" s="4" t="s">
        <v>21</v>
      </c>
      <c r="M314" s="4" t="s">
        <v>21</v>
      </c>
      <c r="N314" s="4">
        <v>750</v>
      </c>
      <c r="O314" s="4">
        <v>-750</v>
      </c>
      <c r="P314" s="21">
        <f t="shared" si="53"/>
        <v>735</v>
      </c>
      <c r="Q314" s="21">
        <f t="shared" si="54"/>
        <v>-735</v>
      </c>
    </row>
    <row r="315" spans="1:17">
      <c r="A315" t="s">
        <v>102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>
        <v>500</v>
      </c>
      <c r="O315" s="4">
        <v>0</v>
      </c>
      <c r="P315" s="21">
        <f t="shared" si="53"/>
        <v>71.428571428571431</v>
      </c>
      <c r="Q315" s="21">
        <f t="shared" si="54"/>
        <v>0</v>
      </c>
    </row>
    <row r="316" spans="1:17">
      <c r="A316" t="s">
        <v>71</v>
      </c>
      <c r="B316" s="4"/>
      <c r="C316" s="4"/>
      <c r="D316" s="4"/>
      <c r="E316" s="4"/>
      <c r="F316" s="4">
        <v>245</v>
      </c>
      <c r="G316" s="4">
        <v>0</v>
      </c>
      <c r="H316" s="4"/>
      <c r="I316" s="4"/>
      <c r="J316" s="4"/>
      <c r="K316" s="4"/>
      <c r="L316" s="4" t="s">
        <v>21</v>
      </c>
      <c r="M316" s="4" t="s">
        <v>21</v>
      </c>
      <c r="N316" s="4"/>
      <c r="O316" s="4"/>
      <c r="P316" s="21">
        <f t="shared" si="53"/>
        <v>35</v>
      </c>
      <c r="Q316" s="21">
        <f t="shared" si="54"/>
        <v>0</v>
      </c>
    </row>
    <row r="317" spans="1:17">
      <c r="A317" t="s">
        <v>66</v>
      </c>
      <c r="B317" s="4"/>
      <c r="C317" s="4"/>
      <c r="D317" s="4"/>
      <c r="E317" s="4"/>
      <c r="F317" s="4">
        <v>420</v>
      </c>
      <c r="G317" s="4">
        <v>0</v>
      </c>
      <c r="H317" s="4">
        <v>580</v>
      </c>
      <c r="I317" s="4">
        <v>725</v>
      </c>
      <c r="J317" s="4">
        <v>0</v>
      </c>
      <c r="K317" s="4">
        <v>0</v>
      </c>
      <c r="L317" s="4" t="s">
        <v>21</v>
      </c>
      <c r="M317" s="4" t="s">
        <v>21</v>
      </c>
      <c r="N317" s="4"/>
      <c r="O317" s="4"/>
      <c r="P317" s="21">
        <f t="shared" si="53"/>
        <v>142.85714285714286</v>
      </c>
      <c r="Q317" s="21">
        <f t="shared" si="54"/>
        <v>103.57142857142857</v>
      </c>
    </row>
    <row r="318" spans="1:17">
      <c r="A318" t="s">
        <v>68</v>
      </c>
      <c r="B318" s="4" t="s">
        <v>21</v>
      </c>
      <c r="C318" s="4" t="s">
        <v>21</v>
      </c>
      <c r="D318" s="4">
        <v>200</v>
      </c>
      <c r="E318" s="4">
        <v>0</v>
      </c>
      <c r="F318" s="4">
        <v>126</v>
      </c>
      <c r="G318" s="4">
        <v>-126</v>
      </c>
      <c r="H318" s="4">
        <v>600</v>
      </c>
      <c r="I318" s="4">
        <v>200</v>
      </c>
      <c r="J318" s="4"/>
      <c r="K318" s="4"/>
      <c r="L318" s="4" t="s">
        <v>21</v>
      </c>
      <c r="M318" s="4" t="s">
        <v>21</v>
      </c>
      <c r="N318" s="4"/>
      <c r="O318" s="4"/>
      <c r="P318" s="21">
        <f t="shared" si="53"/>
        <v>132.28571428571428</v>
      </c>
      <c r="Q318" s="21">
        <f t="shared" si="54"/>
        <v>10.571428571428571</v>
      </c>
    </row>
    <row r="319" spans="1:17">
      <c r="A319" t="s">
        <v>69</v>
      </c>
      <c r="B319" s="4" t="s">
        <v>21</v>
      </c>
      <c r="C319" s="4" t="s">
        <v>21</v>
      </c>
      <c r="D319" s="4">
        <v>7000</v>
      </c>
      <c r="E319" s="4">
        <v>0</v>
      </c>
      <c r="F319" s="4">
        <v>50</v>
      </c>
      <c r="G319" s="4">
        <v>-50</v>
      </c>
      <c r="H319" s="4">
        <v>600</v>
      </c>
      <c r="I319" s="4">
        <v>-600</v>
      </c>
      <c r="J319" s="4">
        <v>1854</v>
      </c>
      <c r="K319" s="4">
        <v>0</v>
      </c>
      <c r="L319" s="4" t="s">
        <v>21</v>
      </c>
      <c r="M319" s="4" t="s">
        <v>21</v>
      </c>
      <c r="N319" s="4">
        <v>500</v>
      </c>
      <c r="O319" s="4">
        <v>0</v>
      </c>
      <c r="P319" s="21">
        <f t="shared" si="53"/>
        <v>1429.1428571428571</v>
      </c>
      <c r="Q319" s="21">
        <f t="shared" si="54"/>
        <v>-92.857142857142861</v>
      </c>
    </row>
    <row r="320" spans="1:17">
      <c r="A320" t="s">
        <v>8</v>
      </c>
      <c r="B320" s="4"/>
      <c r="C320" s="4"/>
      <c r="D320" s="4"/>
      <c r="E320" s="4"/>
      <c r="F320" s="4"/>
      <c r="G320" s="4"/>
      <c r="H320" s="4">
        <v>300</v>
      </c>
      <c r="I320" s="4">
        <v>-300</v>
      </c>
      <c r="J320" s="4">
        <v>0</v>
      </c>
      <c r="K320" s="4">
        <v>0</v>
      </c>
      <c r="L320" s="4" t="s">
        <v>21</v>
      </c>
      <c r="M320" s="4" t="s">
        <v>21</v>
      </c>
      <c r="N320" s="4">
        <v>1140</v>
      </c>
      <c r="O320" s="4">
        <v>-1140</v>
      </c>
      <c r="P320" s="21">
        <f t="shared" si="53"/>
        <v>205.71428571428572</v>
      </c>
      <c r="Q320" s="21">
        <f t="shared" si="54"/>
        <v>-205.71428571428572</v>
      </c>
    </row>
    <row r="321" spans="1:17">
      <c r="A321" t="s">
        <v>76</v>
      </c>
      <c r="B321" s="4"/>
      <c r="C321" s="4"/>
      <c r="D321" s="4"/>
      <c r="E321" s="4"/>
      <c r="F321" s="4"/>
      <c r="G321" s="4"/>
      <c r="H321" s="4">
        <v>200</v>
      </c>
      <c r="I321" s="4">
        <v>-200</v>
      </c>
      <c r="J321" s="4"/>
      <c r="K321" s="4"/>
      <c r="L321" s="4" t="s">
        <v>21</v>
      </c>
      <c r="M321" s="4" t="s">
        <v>21</v>
      </c>
      <c r="N321" s="4"/>
      <c r="O321" s="4"/>
      <c r="P321" s="21">
        <f t="shared" si="53"/>
        <v>28.571428571428573</v>
      </c>
      <c r="Q321" s="21">
        <f t="shared" si="54"/>
        <v>-28.571428571428573</v>
      </c>
    </row>
    <row r="322" spans="1:17">
      <c r="A322" t="s">
        <v>87</v>
      </c>
      <c r="B322" s="4"/>
      <c r="C322" s="4"/>
      <c r="D322" s="4"/>
      <c r="E322" s="4"/>
      <c r="F322" s="4"/>
      <c r="G322" s="4"/>
      <c r="H322" s="4"/>
      <c r="I322" s="4"/>
      <c r="J322" s="4">
        <v>12100</v>
      </c>
      <c r="K322" s="4">
        <v>0</v>
      </c>
      <c r="L322" s="4" t="s">
        <v>21</v>
      </c>
      <c r="M322" s="4" t="s">
        <v>21</v>
      </c>
      <c r="N322" s="4"/>
      <c r="O322" s="4"/>
      <c r="P322" s="21">
        <f t="shared" si="53"/>
        <v>1728.5714285714287</v>
      </c>
      <c r="Q322" s="21">
        <f t="shared" si="54"/>
        <v>0</v>
      </c>
    </row>
    <row r="323" spans="1:17">
      <c r="A323" t="s">
        <v>86</v>
      </c>
      <c r="B323" s="4"/>
      <c r="C323" s="4"/>
      <c r="D323" s="4"/>
      <c r="E323" s="4"/>
      <c r="F323" s="4"/>
      <c r="G323" s="4"/>
      <c r="H323" s="4"/>
      <c r="I323" s="4"/>
      <c r="J323" s="4">
        <v>480</v>
      </c>
      <c r="K323" s="4">
        <v>0</v>
      </c>
      <c r="L323" s="4" t="s">
        <v>21</v>
      </c>
      <c r="M323" s="4" t="s">
        <v>21</v>
      </c>
      <c r="N323" s="4"/>
      <c r="O323" s="4"/>
      <c r="P323" s="21">
        <f t="shared" si="53"/>
        <v>68.571428571428569</v>
      </c>
      <c r="Q323" s="21">
        <f t="shared" si="54"/>
        <v>0</v>
      </c>
    </row>
    <row r="324" spans="1:17">
      <c r="A324" t="s">
        <v>20</v>
      </c>
      <c r="B324" s="4" t="s">
        <v>21</v>
      </c>
      <c r="C324" s="4" t="s">
        <v>21</v>
      </c>
      <c r="D324" s="4">
        <v>0</v>
      </c>
      <c r="E324" s="4">
        <v>0</v>
      </c>
      <c r="F324" s="4">
        <v>0</v>
      </c>
      <c r="G324" s="4">
        <v>0</v>
      </c>
      <c r="H324" s="4"/>
      <c r="I324" s="4"/>
      <c r="J324" s="4">
        <v>0</v>
      </c>
      <c r="K324" s="4">
        <v>0</v>
      </c>
      <c r="L324" s="4" t="s">
        <v>21</v>
      </c>
      <c r="M324" s="4" t="s">
        <v>21</v>
      </c>
      <c r="N324" s="4"/>
      <c r="O324" s="4"/>
      <c r="P324" s="21">
        <f t="shared" si="53"/>
        <v>0</v>
      </c>
      <c r="Q324" s="21">
        <f t="shared" si="54"/>
        <v>0</v>
      </c>
    </row>
    <row r="325" spans="1:17">
      <c r="A325" s="13" t="s">
        <v>49</v>
      </c>
      <c r="B325" s="22">
        <v>0</v>
      </c>
      <c r="C325" s="22">
        <v>0</v>
      </c>
      <c r="D325" s="4">
        <v>0</v>
      </c>
      <c r="E325" s="4">
        <v>0</v>
      </c>
      <c r="F325" s="4"/>
      <c r="G325" s="4"/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21">
        <f t="shared" si="53"/>
        <v>0</v>
      </c>
      <c r="Q325" s="21">
        <f t="shared" si="54"/>
        <v>0</v>
      </c>
    </row>
    <row r="326" spans="1:17">
      <c r="A326" t="s">
        <v>81</v>
      </c>
      <c r="B326" s="4" t="s">
        <v>21</v>
      </c>
      <c r="C326" s="4" t="s">
        <v>21</v>
      </c>
      <c r="D326" s="4"/>
      <c r="E326" s="4"/>
      <c r="F326" s="4" t="s">
        <v>21</v>
      </c>
      <c r="G326" s="4" t="s">
        <v>21</v>
      </c>
      <c r="H326" s="4">
        <v>0</v>
      </c>
      <c r="I326" s="4">
        <v>0</v>
      </c>
      <c r="J326" s="4">
        <v>0</v>
      </c>
      <c r="K326" s="4">
        <v>0</v>
      </c>
      <c r="L326" s="4"/>
      <c r="M326" s="4"/>
      <c r="N326" s="4"/>
      <c r="O326" s="4"/>
      <c r="P326" s="21">
        <f t="shared" si="53"/>
        <v>0</v>
      </c>
      <c r="Q326" s="21">
        <f t="shared" si="54"/>
        <v>0</v>
      </c>
    </row>
    <row r="327" spans="1:17">
      <c r="A327" t="s">
        <v>82</v>
      </c>
      <c r="B327" s="4" t="s">
        <v>21</v>
      </c>
      <c r="C327" s="4" t="s">
        <v>21</v>
      </c>
      <c r="D327" s="4">
        <v>0</v>
      </c>
      <c r="E327" s="4">
        <v>0</v>
      </c>
      <c r="F327" s="4" t="s">
        <v>21</v>
      </c>
      <c r="G327" s="4" t="s">
        <v>21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/>
      <c r="O327" s="4"/>
      <c r="P327" s="21">
        <f t="shared" si="53"/>
        <v>0</v>
      </c>
      <c r="Q327" s="21">
        <f t="shared" si="54"/>
        <v>0</v>
      </c>
    </row>
    <row r="328" spans="1:17">
      <c r="A328" t="s">
        <v>98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>
        <v>11000</v>
      </c>
      <c r="O328" s="4">
        <v>0</v>
      </c>
      <c r="P328" s="21">
        <f t="shared" si="53"/>
        <v>1571.4285714285713</v>
      </c>
      <c r="Q328" s="21">
        <f t="shared" si="54"/>
        <v>0</v>
      </c>
    </row>
    <row r="329" spans="1:17">
      <c r="A329" s="13" t="s">
        <v>50</v>
      </c>
      <c r="B329" s="22">
        <v>63360</v>
      </c>
      <c r="C329" s="22">
        <v>0</v>
      </c>
      <c r="D329" s="4">
        <v>204000</v>
      </c>
      <c r="E329" s="4">
        <v>0</v>
      </c>
      <c r="F329" s="4" t="s">
        <v>21</v>
      </c>
      <c r="G329" s="4" t="s">
        <v>21</v>
      </c>
      <c r="H329" s="4">
        <v>92400</v>
      </c>
      <c r="I329" s="4">
        <v>0</v>
      </c>
      <c r="J329" s="4">
        <v>132000</v>
      </c>
      <c r="K329" s="4">
        <v>0</v>
      </c>
      <c r="L329" s="4">
        <v>264000</v>
      </c>
      <c r="M329" s="4">
        <v>0</v>
      </c>
      <c r="N329" s="4">
        <v>23760</v>
      </c>
      <c r="O329" s="4">
        <v>0</v>
      </c>
      <c r="P329" s="21">
        <f t="shared" si="53"/>
        <v>111360</v>
      </c>
      <c r="Q329" s="21">
        <f t="shared" si="54"/>
        <v>0</v>
      </c>
    </row>
    <row r="330" spans="1:17">
      <c r="A330" t="s">
        <v>83</v>
      </c>
      <c r="B330" s="4" t="s">
        <v>21</v>
      </c>
      <c r="C330" s="4" t="s">
        <v>21</v>
      </c>
      <c r="D330" s="4">
        <v>6000</v>
      </c>
      <c r="E330" s="4">
        <v>1200</v>
      </c>
      <c r="F330" s="4" t="s">
        <v>21</v>
      </c>
      <c r="G330" s="4" t="s">
        <v>21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21">
        <f t="shared" si="53"/>
        <v>857.14285714285711</v>
      </c>
      <c r="Q330" s="21">
        <f t="shared" si="54"/>
        <v>171.42857142857142</v>
      </c>
    </row>
    <row r="331" spans="1:17">
      <c r="A331" s="13" t="s">
        <v>51</v>
      </c>
      <c r="B331" s="22">
        <v>0</v>
      </c>
      <c r="C331" s="22">
        <v>0</v>
      </c>
      <c r="D331" s="4">
        <v>14400</v>
      </c>
      <c r="E331" s="4">
        <v>0</v>
      </c>
      <c r="F331" s="4">
        <v>32004</v>
      </c>
      <c r="G331" s="4">
        <v>0</v>
      </c>
      <c r="H331" s="4">
        <v>141600</v>
      </c>
      <c r="I331" s="4">
        <v>0</v>
      </c>
      <c r="J331" s="4">
        <v>24000</v>
      </c>
      <c r="K331" s="4">
        <v>0</v>
      </c>
      <c r="L331" s="4">
        <v>46800</v>
      </c>
      <c r="M331" s="4">
        <v>0</v>
      </c>
      <c r="N331" s="4">
        <v>0</v>
      </c>
      <c r="O331" s="4">
        <v>0</v>
      </c>
      <c r="P331" s="21">
        <f t="shared" si="53"/>
        <v>36972</v>
      </c>
      <c r="Q331" s="21">
        <f t="shared" si="54"/>
        <v>0</v>
      </c>
    </row>
    <row r="332" spans="1:17">
      <c r="A332" s="13" t="s">
        <v>52</v>
      </c>
      <c r="B332" s="22">
        <v>8412</v>
      </c>
      <c r="C332" s="22">
        <v>0</v>
      </c>
      <c r="D332" s="4">
        <v>8078.9240506329124</v>
      </c>
      <c r="E332" s="4">
        <v>0</v>
      </c>
      <c r="F332" s="4">
        <v>13920</v>
      </c>
      <c r="G332" s="4">
        <v>0</v>
      </c>
      <c r="H332" s="4">
        <v>8520</v>
      </c>
      <c r="I332" s="4">
        <v>0</v>
      </c>
      <c r="J332" s="4">
        <v>7440</v>
      </c>
      <c r="K332" s="4">
        <v>0</v>
      </c>
      <c r="L332" s="4">
        <v>8312.9032258064526</v>
      </c>
      <c r="M332" s="4">
        <v>0</v>
      </c>
      <c r="N332" s="4">
        <v>6162</v>
      </c>
      <c r="O332" s="4">
        <v>0</v>
      </c>
      <c r="P332" s="21">
        <f t="shared" si="53"/>
        <v>8692.2610394913372</v>
      </c>
      <c r="Q332" s="21">
        <f t="shared" si="54"/>
        <v>0</v>
      </c>
    </row>
    <row r="333" spans="1:17">
      <c r="A333" s="13" t="s">
        <v>53</v>
      </c>
      <c r="B333" s="22">
        <v>0</v>
      </c>
      <c r="C333" s="22">
        <v>0</v>
      </c>
      <c r="D333" s="4">
        <v>0</v>
      </c>
      <c r="E333" s="4">
        <v>0</v>
      </c>
      <c r="F333" s="4">
        <v>7800</v>
      </c>
      <c r="G333" s="4">
        <v>0</v>
      </c>
      <c r="H333" s="4">
        <v>0</v>
      </c>
      <c r="I333" s="4">
        <v>0</v>
      </c>
      <c r="J333" s="4"/>
      <c r="K333" s="4"/>
      <c r="L333" s="4"/>
      <c r="M333" s="4"/>
      <c r="N333" s="4">
        <v>0</v>
      </c>
      <c r="O333" s="4">
        <v>0</v>
      </c>
      <c r="P333" s="21">
        <f t="shared" si="53"/>
        <v>1114.2857142857142</v>
      </c>
      <c r="Q333" s="21">
        <f t="shared" si="54"/>
        <v>0</v>
      </c>
    </row>
    <row r="334" spans="1:17">
      <c r="A334" t="s">
        <v>89</v>
      </c>
      <c r="B334" s="4"/>
      <c r="C334" s="4"/>
      <c r="D334" s="4">
        <v>0</v>
      </c>
      <c r="E334" s="4">
        <v>0</v>
      </c>
      <c r="F334" s="4"/>
      <c r="G334" s="4"/>
      <c r="H334" s="4"/>
      <c r="I334" s="4"/>
      <c r="J334" s="4"/>
      <c r="K334" s="4"/>
      <c r="L334" s="4"/>
      <c r="M334" s="4"/>
      <c r="N334" s="4">
        <v>0</v>
      </c>
      <c r="O334" s="4">
        <v>0</v>
      </c>
      <c r="P334" s="21">
        <f t="shared" si="53"/>
        <v>0</v>
      </c>
      <c r="Q334" s="21">
        <f t="shared" si="54"/>
        <v>0</v>
      </c>
    </row>
    <row r="335" spans="1:17">
      <c r="A335" s="13" t="s">
        <v>54</v>
      </c>
      <c r="B335" s="22">
        <v>4800</v>
      </c>
      <c r="C335" s="22">
        <v>0</v>
      </c>
      <c r="D335" s="4">
        <v>36000</v>
      </c>
      <c r="E335" s="4">
        <v>0</v>
      </c>
      <c r="F335" s="4">
        <v>0</v>
      </c>
      <c r="G335" s="4">
        <v>0</v>
      </c>
      <c r="H335" s="4">
        <v>1500</v>
      </c>
      <c r="I335" s="4">
        <v>0</v>
      </c>
      <c r="J335" s="4">
        <v>0</v>
      </c>
      <c r="K335" s="4">
        <v>0</v>
      </c>
      <c r="L335" s="4"/>
      <c r="M335" s="4"/>
      <c r="N335" s="4"/>
      <c r="O335" s="4"/>
      <c r="P335" s="21">
        <f t="shared" si="53"/>
        <v>6042.8571428571431</v>
      </c>
      <c r="Q335" s="21">
        <f t="shared" si="54"/>
        <v>0</v>
      </c>
    </row>
    <row r="336" spans="1:17">
      <c r="A336" s="13" t="s">
        <v>27</v>
      </c>
      <c r="B336" s="22">
        <v>128672</v>
      </c>
      <c r="C336" s="22">
        <v>-8975</v>
      </c>
      <c r="D336" s="4">
        <v>300233.92405063292</v>
      </c>
      <c r="E336" s="4">
        <v>-2160</v>
      </c>
      <c r="F336" s="4">
        <v>96615.75</v>
      </c>
      <c r="G336" s="4">
        <v>-19811.75</v>
      </c>
      <c r="H336" s="4">
        <v>299752</v>
      </c>
      <c r="I336" s="4">
        <v>-16179</v>
      </c>
      <c r="J336" s="4">
        <v>230926</v>
      </c>
      <c r="K336" s="4">
        <v>-11700</v>
      </c>
      <c r="L336" s="4">
        <v>340312.90322580643</v>
      </c>
      <c r="M336" s="4">
        <v>-2400</v>
      </c>
      <c r="N336" s="4">
        <v>57746</v>
      </c>
      <c r="O336" s="4">
        <v>651</v>
      </c>
      <c r="P336" s="21">
        <f>SUM(P298:P335)</f>
        <v>207751.22532520563</v>
      </c>
      <c r="Q336" s="21">
        <f>SUM(Q298:Q335)</f>
        <v>-8653.5357142857156</v>
      </c>
    </row>
    <row r="338" spans="1:10">
      <c r="B338">
        <v>59107</v>
      </c>
      <c r="C338" s="13">
        <v>59203</v>
      </c>
      <c r="D338">
        <v>59209</v>
      </c>
      <c r="E338">
        <v>59207</v>
      </c>
      <c r="F338">
        <v>59206</v>
      </c>
      <c r="G338">
        <v>59202</v>
      </c>
      <c r="H338">
        <v>59106</v>
      </c>
      <c r="I338" s="10" t="s">
        <v>31</v>
      </c>
    </row>
    <row r="339" spans="1:10">
      <c r="A339" t="s">
        <v>55</v>
      </c>
      <c r="B339" t="s">
        <v>13</v>
      </c>
      <c r="C339" t="s">
        <v>13</v>
      </c>
      <c r="D339" t="s">
        <v>13</v>
      </c>
      <c r="E339" t="s">
        <v>13</v>
      </c>
      <c r="F339" t="s">
        <v>13</v>
      </c>
      <c r="G339" t="s">
        <v>13</v>
      </c>
      <c r="H339" t="s">
        <v>13</v>
      </c>
      <c r="I339" s="10" t="s">
        <v>13</v>
      </c>
    </row>
    <row r="340" spans="1:10">
      <c r="A340" t="s">
        <v>56</v>
      </c>
      <c r="B340" s="4">
        <v>17090.28254293184</v>
      </c>
      <c r="C340" s="3">
        <v>9511.7138055715404</v>
      </c>
      <c r="D340" s="4">
        <v>10249.436373711666</v>
      </c>
      <c r="E340" s="4">
        <v>17826.682776473463</v>
      </c>
      <c r="F340" s="4">
        <v>10114.381187135994</v>
      </c>
      <c r="G340" s="4">
        <v>13200.154144232039</v>
      </c>
      <c r="H340" s="4">
        <v>13579.12894961681</v>
      </c>
      <c r="I340" s="21">
        <f>AVERAGE(SUM(B340),SUM(C340),SUM(D340),SUM(E340),SUM(F340),SUM(G340),SUM(H340))</f>
        <v>13081.682825667622</v>
      </c>
      <c r="J340" s="21"/>
    </row>
    <row r="341" spans="1:10">
      <c r="A341" t="s">
        <v>57</v>
      </c>
      <c r="B341" s="4">
        <v>13978.666666666668</v>
      </c>
      <c r="C341" s="3">
        <v>12884</v>
      </c>
      <c r="D341" s="4">
        <v>9736.6666666666679</v>
      </c>
      <c r="E341" s="4">
        <v>19473.333333333336</v>
      </c>
      <c r="F341" s="4">
        <v>12231.333333333334</v>
      </c>
      <c r="G341" s="4">
        <v>9736.6666666666679</v>
      </c>
      <c r="H341" s="4">
        <v>13978.666666666668</v>
      </c>
      <c r="I341" s="21">
        <f t="shared" ref="I341:I343" si="55">AVERAGE(SUM(B341),SUM(C341),SUM(D341),SUM(E341),SUM(F341),SUM(G341),SUM(H341))</f>
        <v>13145.61904761905</v>
      </c>
    </row>
    <row r="342" spans="1:10">
      <c r="A342" t="s">
        <v>58</v>
      </c>
      <c r="B342" s="4">
        <v>27744</v>
      </c>
      <c r="C342" s="3">
        <v>20808</v>
      </c>
      <c r="D342" s="4">
        <v>17340</v>
      </c>
      <c r="E342" s="4">
        <v>34680</v>
      </c>
      <c r="F342" s="4">
        <v>24276</v>
      </c>
      <c r="G342" s="4">
        <v>17340</v>
      </c>
      <c r="H342" s="4">
        <v>27744</v>
      </c>
      <c r="I342" s="21">
        <f t="shared" si="55"/>
        <v>24276</v>
      </c>
    </row>
    <row r="343" spans="1:10">
      <c r="A343" t="s">
        <v>59</v>
      </c>
      <c r="B343" s="4">
        <v>0</v>
      </c>
      <c r="C343" s="3">
        <v>1102</v>
      </c>
      <c r="D343" s="4">
        <v>750</v>
      </c>
      <c r="E343" s="4">
        <v>1600</v>
      </c>
      <c r="F343" s="4">
        <v>830</v>
      </c>
      <c r="G343" s="4">
        <v>540</v>
      </c>
      <c r="H343" s="4">
        <v>2800</v>
      </c>
      <c r="I343" s="21">
        <f t="shared" si="55"/>
        <v>1088.8571428571429</v>
      </c>
    </row>
    <row r="344" spans="1:10">
      <c r="B344" s="4"/>
      <c r="C344" s="3"/>
      <c r="D344" s="4"/>
      <c r="E344" s="4"/>
      <c r="F344" s="4"/>
      <c r="G344" s="4"/>
      <c r="H344" s="4"/>
    </row>
    <row r="345" spans="1:10">
      <c r="A345" t="s">
        <v>60</v>
      </c>
      <c r="B345" s="4" t="s">
        <v>13</v>
      </c>
      <c r="C345" s="3" t="s">
        <v>13</v>
      </c>
      <c r="D345" s="4" t="s">
        <v>13</v>
      </c>
      <c r="E345" s="4" t="s">
        <v>13</v>
      </c>
      <c r="F345" s="4" t="s">
        <v>13</v>
      </c>
      <c r="G345" s="4" t="s">
        <v>13</v>
      </c>
      <c r="H345" s="4" t="s">
        <v>13</v>
      </c>
    </row>
    <row r="346" spans="1:10">
      <c r="A346" t="s">
        <v>61</v>
      </c>
      <c r="B346" s="4" t="s">
        <v>62</v>
      </c>
      <c r="C346" s="3" t="s">
        <v>62</v>
      </c>
      <c r="D346" s="4" t="s">
        <v>62</v>
      </c>
      <c r="E346" s="4" t="s">
        <v>62</v>
      </c>
      <c r="F346" s="4" t="s">
        <v>62</v>
      </c>
      <c r="G346" s="4" t="s">
        <v>62</v>
      </c>
      <c r="H346" s="4" t="s">
        <v>62</v>
      </c>
    </row>
    <row r="347" spans="1:10">
      <c r="A347" t="s">
        <v>63</v>
      </c>
      <c r="B347" s="2">
        <v>0.66497859757083322</v>
      </c>
      <c r="C347" s="2">
        <v>0.64758753486142207</v>
      </c>
      <c r="D347" s="2">
        <v>0.67746781315776472</v>
      </c>
      <c r="E347" s="2">
        <v>0.6488734887907448</v>
      </c>
      <c r="F347" s="2">
        <v>0.65277211590525452</v>
      </c>
      <c r="G347" s="2">
        <v>0.64082540804334331</v>
      </c>
      <c r="H347" s="2">
        <v>0.64232512570888012</v>
      </c>
      <c r="I347" s="17">
        <f>AVERAGE(SUM(B347),SUM(C347),SUM(D347),SUM(E347),SUM(F347),SUM(G347),SUM(H347))</f>
        <v>0.65354715486260606</v>
      </c>
    </row>
    <row r="348" spans="1:10">
      <c r="A348" t="s">
        <v>64</v>
      </c>
      <c r="B348" s="4">
        <v>8</v>
      </c>
      <c r="C348" s="3">
        <v>6</v>
      </c>
      <c r="D348" s="4">
        <v>5</v>
      </c>
      <c r="E348" s="4">
        <v>10</v>
      </c>
      <c r="F348" s="4">
        <v>7</v>
      </c>
      <c r="G348" s="4">
        <v>5</v>
      </c>
      <c r="H348" s="4">
        <v>8</v>
      </c>
      <c r="I348" s="21">
        <f>ROUND(AVERAGE(SUM(B348),SUM(C348),SUM(D348),SUM(E348),SUM(F348),SUM(G348),SUM(H348)),0)</f>
        <v>7</v>
      </c>
    </row>
    <row r="349" spans="1:10">
      <c r="A349" t="s">
        <v>65</v>
      </c>
      <c r="B349" s="2">
        <v>6.7692307692307692</v>
      </c>
      <c r="C349" s="2">
        <v>5.5434782608695654</v>
      </c>
      <c r="D349" s="2">
        <v>9.4166666666666661</v>
      </c>
      <c r="E349" s="2">
        <v>7.9007092198581557</v>
      </c>
      <c r="F349" s="2">
        <v>5.4339762611275964</v>
      </c>
      <c r="G349" s="2">
        <v>5.9504950495049505</v>
      </c>
      <c r="H349" s="2">
        <v>4.509345794392523</v>
      </c>
      <c r="I349" s="17">
        <f>AVERAGE(SUM(B349),SUM(C349),SUM(D349),SUM(E349),SUM(F349),SUM(G349),SUM(H349))</f>
        <v>6.5034145745214618</v>
      </c>
    </row>
    <row r="350" spans="1:10">
      <c r="I350" s="21"/>
    </row>
    <row r="351" spans="1:10">
      <c r="I351" s="21"/>
    </row>
    <row r="352" spans="1:10">
      <c r="B352">
        <v>59107</v>
      </c>
      <c r="C352">
        <v>59203</v>
      </c>
      <c r="D352">
        <v>59209</v>
      </c>
      <c r="E352">
        <v>59207</v>
      </c>
      <c r="F352">
        <v>59206</v>
      </c>
      <c r="G352">
        <v>59202</v>
      </c>
      <c r="H352">
        <v>59106</v>
      </c>
      <c r="I352" s="10" t="s">
        <v>31</v>
      </c>
    </row>
    <row r="353" spans="1:9">
      <c r="A353" t="s">
        <v>55</v>
      </c>
      <c r="B353" t="s">
        <v>14</v>
      </c>
      <c r="C353" t="s">
        <v>14</v>
      </c>
      <c r="D353" t="s">
        <v>14</v>
      </c>
      <c r="E353" t="s">
        <v>14</v>
      </c>
      <c r="F353" t="s">
        <v>14</v>
      </c>
      <c r="G353" t="s">
        <v>14</v>
      </c>
      <c r="H353" t="s">
        <v>14</v>
      </c>
      <c r="I353" s="10" t="s">
        <v>14</v>
      </c>
    </row>
    <row r="354" spans="1:9">
      <c r="A354" t="s">
        <v>56</v>
      </c>
      <c r="B354" s="4">
        <v>21362.853178664795</v>
      </c>
      <c r="C354" s="4">
        <v>9511.7138055715404</v>
      </c>
      <c r="D354" s="4">
        <v>10249.436373711666</v>
      </c>
      <c r="E354" s="4">
        <v>17826.682776473466</v>
      </c>
      <c r="F354" s="4">
        <v>11559.292785298279</v>
      </c>
      <c r="G354" s="4">
        <v>15176.184973078449</v>
      </c>
      <c r="H354" s="4">
        <v>13579.12894961681</v>
      </c>
      <c r="I354" s="21">
        <f>AVERAGE(SUM(B354),SUM(C354),SUM(D354),SUM(E354),SUM(F354),SUM(G354),SUM(H354))</f>
        <v>14180.756120345002</v>
      </c>
    </row>
    <row r="355" spans="1:9">
      <c r="A355" t="s">
        <v>57</v>
      </c>
      <c r="B355" s="4">
        <v>17473.333333333336</v>
      </c>
      <c r="C355" s="4">
        <v>12884</v>
      </c>
      <c r="D355" s="4">
        <v>9736.6666666666679</v>
      </c>
      <c r="E355" s="4">
        <v>19473.333333333336</v>
      </c>
      <c r="F355" s="4">
        <v>13978.666666666668</v>
      </c>
      <c r="G355" s="4">
        <v>11684</v>
      </c>
      <c r="H355" s="4">
        <v>13978.666666666668</v>
      </c>
      <c r="I355" s="21">
        <f t="shared" ref="I355:I357" si="56">AVERAGE(SUM(B355),SUM(C355),SUM(D355),SUM(E355),SUM(F355),SUM(G355),SUM(H355))</f>
        <v>14172.666666666668</v>
      </c>
    </row>
    <row r="356" spans="1:9">
      <c r="A356" t="s">
        <v>58</v>
      </c>
      <c r="B356" s="4">
        <v>34680</v>
      </c>
      <c r="C356" s="4">
        <v>20808</v>
      </c>
      <c r="D356" s="4">
        <v>17340</v>
      </c>
      <c r="E356" s="4">
        <v>34680</v>
      </c>
      <c r="F356" s="4">
        <v>27744</v>
      </c>
      <c r="G356" s="4">
        <v>20808</v>
      </c>
      <c r="H356" s="4">
        <v>27744</v>
      </c>
      <c r="I356" s="21">
        <f t="shared" si="56"/>
        <v>26257.714285714286</v>
      </c>
    </row>
    <row r="357" spans="1:9">
      <c r="A357" t="s">
        <v>59</v>
      </c>
      <c r="B357" s="4">
        <v>520</v>
      </c>
      <c r="C357" s="4">
        <v>2693</v>
      </c>
      <c r="D357" s="4">
        <v>906</v>
      </c>
      <c r="E357" s="4">
        <v>2550</v>
      </c>
      <c r="F357" s="4">
        <v>1420</v>
      </c>
      <c r="G357" s="4">
        <v>2720</v>
      </c>
      <c r="H357" s="4">
        <v>3740</v>
      </c>
      <c r="I357" s="21">
        <f t="shared" si="56"/>
        <v>2078.4285714285716</v>
      </c>
    </row>
    <row r="358" spans="1:9">
      <c r="B358" s="4"/>
      <c r="C358" s="4"/>
      <c r="D358" s="4"/>
      <c r="E358" s="4"/>
      <c r="F358" s="4"/>
      <c r="G358" s="4"/>
      <c r="H358" s="4"/>
    </row>
    <row r="359" spans="1:9">
      <c r="A359" t="s">
        <v>60</v>
      </c>
      <c r="B359" s="4" t="s">
        <v>14</v>
      </c>
      <c r="C359" s="4" t="s">
        <v>14</v>
      </c>
      <c r="D359" s="4" t="s">
        <v>14</v>
      </c>
      <c r="E359" s="4" t="s">
        <v>14</v>
      </c>
      <c r="F359" s="4" t="s">
        <v>14</v>
      </c>
      <c r="G359" s="4" t="s">
        <v>14</v>
      </c>
      <c r="H359" s="4" t="s">
        <v>14</v>
      </c>
    </row>
    <row r="360" spans="1:9">
      <c r="A360" t="s">
        <v>61</v>
      </c>
      <c r="B360" s="4" t="s">
        <v>62</v>
      </c>
      <c r="C360" s="4" t="s">
        <v>62</v>
      </c>
      <c r="D360" s="4" t="s">
        <v>62</v>
      </c>
      <c r="E360" s="4" t="s">
        <v>62</v>
      </c>
      <c r="F360" s="4" t="s">
        <v>62</v>
      </c>
      <c r="G360" s="4" t="s">
        <v>62</v>
      </c>
      <c r="H360" s="4" t="s">
        <v>62</v>
      </c>
    </row>
    <row r="361" spans="1:9">
      <c r="A361" t="s">
        <v>63</v>
      </c>
      <c r="B361" s="2">
        <v>0.66497859757083322</v>
      </c>
      <c r="C361" s="2">
        <v>0.64758753486142207</v>
      </c>
      <c r="D361" s="2">
        <v>0.67746781315776472</v>
      </c>
      <c r="E361" s="2">
        <v>0.6488734887907448</v>
      </c>
      <c r="F361" s="2">
        <v>0.65277211590525452</v>
      </c>
      <c r="G361" s="2">
        <v>0.64082540804334331</v>
      </c>
      <c r="H361" s="2">
        <v>0.64232512570888012</v>
      </c>
      <c r="I361" s="17">
        <f>AVERAGE(SUM(B361),SUM(C361),SUM(D361),SUM(E361),SUM(F361),SUM(G361),SUM(H361))</f>
        <v>0.65354715486260606</v>
      </c>
    </row>
    <row r="362" spans="1:9">
      <c r="A362" t="s">
        <v>64</v>
      </c>
      <c r="B362" s="4">
        <v>10</v>
      </c>
      <c r="C362" s="4">
        <v>6</v>
      </c>
      <c r="D362" s="4">
        <v>5</v>
      </c>
      <c r="E362" s="4">
        <v>10</v>
      </c>
      <c r="F362" s="4">
        <v>8</v>
      </c>
      <c r="G362" s="4">
        <v>6</v>
      </c>
      <c r="H362" s="4">
        <v>8</v>
      </c>
      <c r="I362" s="21">
        <f>ROUND(AVERAGE(SUM(B362),SUM(C362),SUM(D362),SUM(E362),SUM(F362),SUM(G362),SUM(H362)),0)</f>
        <v>8</v>
      </c>
    </row>
    <row r="363" spans="1:9">
      <c r="A363" t="s">
        <v>65</v>
      </c>
      <c r="B363" s="2">
        <v>6.7692307692307692</v>
      </c>
      <c r="C363" s="2">
        <v>5.5434782608695654</v>
      </c>
      <c r="D363" s="2">
        <v>9.4166666666666661</v>
      </c>
      <c r="E363" s="2">
        <v>7.9007092198581557</v>
      </c>
      <c r="F363" s="2">
        <v>5.4339762611275964</v>
      </c>
      <c r="G363" s="2">
        <v>5.9504950495049505</v>
      </c>
      <c r="H363" s="2">
        <v>4.509345794392523</v>
      </c>
      <c r="I363" s="17">
        <f>AVERAGE(SUM(B363),SUM(C363),SUM(D363),SUM(E363),SUM(F363),SUM(G363),SUM(H363))</f>
        <v>6.5034145745214618</v>
      </c>
    </row>
    <row r="366" spans="1:9">
      <c r="B366">
        <v>59107</v>
      </c>
      <c r="C366">
        <v>59203</v>
      </c>
      <c r="D366">
        <v>59209</v>
      </c>
      <c r="E366">
        <v>59207</v>
      </c>
      <c r="F366">
        <v>59206</v>
      </c>
      <c r="G366">
        <v>59202</v>
      </c>
      <c r="H366">
        <v>59106</v>
      </c>
      <c r="I366" s="10" t="s">
        <v>31</v>
      </c>
    </row>
    <row r="367" spans="1:9">
      <c r="A367" t="s">
        <v>55</v>
      </c>
      <c r="B367" t="s">
        <v>29</v>
      </c>
      <c r="C367" t="s">
        <v>29</v>
      </c>
      <c r="D367" t="s">
        <v>29</v>
      </c>
      <c r="E367" t="s">
        <v>29</v>
      </c>
      <c r="F367" t="s">
        <v>29</v>
      </c>
      <c r="G367" t="s">
        <v>29</v>
      </c>
      <c r="H367" t="s">
        <v>29</v>
      </c>
      <c r="I367" s="10" t="s">
        <v>29</v>
      </c>
    </row>
    <row r="368" spans="1:9">
      <c r="A368" t="s">
        <v>56</v>
      </c>
      <c r="B368" s="4">
        <v>19226.567860798317</v>
      </c>
      <c r="C368" s="4">
        <v>9511.7138055715404</v>
      </c>
      <c r="D368" s="4">
        <v>10249.436373711666</v>
      </c>
      <c r="E368" s="4">
        <v>17826.682776473466</v>
      </c>
      <c r="F368" s="4">
        <v>10114.381187135996</v>
      </c>
      <c r="G368" s="4">
        <v>15216.184973078449</v>
      </c>
      <c r="H368" s="4">
        <v>13579.12894961681</v>
      </c>
      <c r="I368" s="21">
        <f>AVERAGE(SUM(B368),SUM(C368),SUM(D368),SUM(E368),SUM(F368),SUM(G368),SUM(H368))</f>
        <v>13674.870846626607</v>
      </c>
    </row>
    <row r="369" spans="1:9">
      <c r="A369" t="s">
        <v>57</v>
      </c>
      <c r="B369" s="4">
        <v>15726.000000000002</v>
      </c>
      <c r="C369" s="4">
        <v>12884</v>
      </c>
      <c r="D369" s="4">
        <v>9736.6666666666679</v>
      </c>
      <c r="E369" s="4">
        <v>19473.333333333336</v>
      </c>
      <c r="F369" s="4">
        <v>12231.333333333334</v>
      </c>
      <c r="G369" s="4">
        <v>11684</v>
      </c>
      <c r="H369" s="4">
        <v>13978.666666666668</v>
      </c>
      <c r="I369" s="21">
        <f t="shared" ref="I369:I371" si="57">AVERAGE(SUM(B369),SUM(C369),SUM(D369),SUM(E369),SUM(F369),SUM(G369),SUM(H369))</f>
        <v>13673.428571428574</v>
      </c>
    </row>
    <row r="370" spans="1:9">
      <c r="A370" t="s">
        <v>58</v>
      </c>
      <c r="B370" s="4">
        <v>31212</v>
      </c>
      <c r="C370" s="4">
        <v>20808</v>
      </c>
      <c r="D370" s="4">
        <v>17340</v>
      </c>
      <c r="E370" s="4">
        <v>34680</v>
      </c>
      <c r="F370" s="4">
        <v>24276</v>
      </c>
      <c r="G370" s="4">
        <v>20808</v>
      </c>
      <c r="H370" s="4">
        <v>27744</v>
      </c>
      <c r="I370" s="21">
        <f t="shared" si="57"/>
        <v>25266.857142857141</v>
      </c>
    </row>
    <row r="371" spans="1:9">
      <c r="A371" t="s">
        <v>59</v>
      </c>
      <c r="B371" s="4">
        <v>1620</v>
      </c>
      <c r="C371" s="4">
        <v>22420</v>
      </c>
      <c r="D371" s="4">
        <v>1250</v>
      </c>
      <c r="E371" s="4">
        <v>30000</v>
      </c>
      <c r="F371" s="4">
        <v>10650</v>
      </c>
      <c r="G371" s="4">
        <v>23260</v>
      </c>
      <c r="H371" s="4">
        <v>7510</v>
      </c>
      <c r="I371" s="21">
        <f t="shared" si="57"/>
        <v>13815.714285714286</v>
      </c>
    </row>
    <row r="372" spans="1:9">
      <c r="B372" s="4"/>
      <c r="C372" s="4"/>
      <c r="D372" s="4"/>
      <c r="E372" s="4"/>
      <c r="F372" s="4"/>
      <c r="G372" s="4"/>
      <c r="H372" s="4"/>
    </row>
    <row r="373" spans="1:9">
      <c r="A373" t="s">
        <v>60</v>
      </c>
      <c r="B373" s="4" t="s">
        <v>29</v>
      </c>
      <c r="C373" s="4" t="s">
        <v>29</v>
      </c>
      <c r="D373" s="4" t="s">
        <v>29</v>
      </c>
      <c r="E373" s="4" t="s">
        <v>29</v>
      </c>
      <c r="F373" s="4" t="s">
        <v>29</v>
      </c>
      <c r="G373" s="4" t="s">
        <v>29</v>
      </c>
      <c r="H373" s="4" t="s">
        <v>29</v>
      </c>
    </row>
    <row r="374" spans="1:9">
      <c r="A374" t="s">
        <v>61</v>
      </c>
      <c r="B374" s="4" t="s">
        <v>62</v>
      </c>
      <c r="C374" s="4" t="s">
        <v>62</v>
      </c>
      <c r="D374" s="4" t="s">
        <v>62</v>
      </c>
      <c r="E374" s="4" t="s">
        <v>62</v>
      </c>
      <c r="F374" s="4" t="s">
        <v>62</v>
      </c>
      <c r="G374" s="4" t="s">
        <v>62</v>
      </c>
      <c r="H374" s="4" t="s">
        <v>62</v>
      </c>
    </row>
    <row r="375" spans="1:9">
      <c r="A375" t="s">
        <v>63</v>
      </c>
      <c r="B375" s="2">
        <v>0.66497859757083322</v>
      </c>
      <c r="C375" s="2">
        <v>0.64758753486142207</v>
      </c>
      <c r="D375" s="2">
        <v>0.67746781315776472</v>
      </c>
      <c r="E375" s="2">
        <v>0.6488734887907448</v>
      </c>
      <c r="F375" s="2">
        <v>0.65277211590525452</v>
      </c>
      <c r="G375" s="2">
        <v>0.64082540804334331</v>
      </c>
      <c r="H375" s="2">
        <v>0.64232512570888012</v>
      </c>
      <c r="I375" s="17">
        <f>AVERAGE(SUM(B375),SUM(C375),SUM(D375),SUM(E375),SUM(F375),SUM(G375),SUM(H375))</f>
        <v>0.65354715486260606</v>
      </c>
    </row>
    <row r="376" spans="1:9">
      <c r="A376" t="s">
        <v>64</v>
      </c>
      <c r="B376" s="4">
        <v>9</v>
      </c>
      <c r="C376" s="4">
        <v>6</v>
      </c>
      <c r="D376" s="4">
        <v>5</v>
      </c>
      <c r="E376" s="4">
        <v>10</v>
      </c>
      <c r="F376" s="4">
        <v>7</v>
      </c>
      <c r="G376" s="4">
        <v>6</v>
      </c>
      <c r="H376" s="4">
        <v>8</v>
      </c>
      <c r="I376" s="21">
        <f>ROUND(AVERAGE(SUM(B376),SUM(C376),SUM(D376),SUM(E376),SUM(F376),SUM(G376),SUM(H376)),0)</f>
        <v>7</v>
      </c>
    </row>
    <row r="377" spans="1:9">
      <c r="A377" t="s">
        <v>65</v>
      </c>
      <c r="B377" s="2">
        <v>6.7692307692307692</v>
      </c>
      <c r="C377" s="2">
        <v>5.5434782608695654</v>
      </c>
      <c r="D377" s="2">
        <v>9.4166666666666661</v>
      </c>
      <c r="E377" s="2">
        <v>7.9007092198581557</v>
      </c>
      <c r="F377" s="2">
        <v>5.4339762611275964</v>
      </c>
      <c r="G377" s="2">
        <v>5.9504950495049505</v>
      </c>
      <c r="H377" s="2">
        <v>4.509345794392523</v>
      </c>
      <c r="I377" s="17">
        <f>AVERAGE(SUM(B377),SUM(C377),SUM(D377),SUM(E377),SUM(F377),SUM(G377),SUM(H377))</f>
        <v>6.5034145745214618</v>
      </c>
    </row>
    <row r="380" spans="1:9">
      <c r="B380">
        <v>59107</v>
      </c>
      <c r="C380">
        <v>59203</v>
      </c>
      <c r="D380" s="4">
        <v>59209</v>
      </c>
      <c r="E380">
        <v>59207</v>
      </c>
      <c r="F380">
        <v>59206</v>
      </c>
      <c r="G380">
        <v>59202</v>
      </c>
      <c r="H380">
        <v>59106</v>
      </c>
      <c r="I380" s="10" t="s">
        <v>31</v>
      </c>
    </row>
    <row r="381" spans="1:9">
      <c r="A381" t="s">
        <v>55</v>
      </c>
      <c r="B381" t="s">
        <v>46</v>
      </c>
      <c r="C381" t="s">
        <v>46</v>
      </c>
      <c r="D381" t="s">
        <v>46</v>
      </c>
      <c r="E381" t="s">
        <v>46</v>
      </c>
      <c r="F381" t="s">
        <v>46</v>
      </c>
      <c r="G381" t="s">
        <v>46</v>
      </c>
      <c r="H381" t="s">
        <v>46</v>
      </c>
      <c r="I381" s="10" t="s">
        <v>46</v>
      </c>
    </row>
    <row r="382" spans="1:9">
      <c r="A382" t="s">
        <v>56</v>
      </c>
      <c r="B382" s="4">
        <v>21362.853178664795</v>
      </c>
      <c r="C382" s="4">
        <v>7926.4281713096143</v>
      </c>
      <c r="D382" s="4">
        <v>8199.5490989693317</v>
      </c>
      <c r="E382" s="4">
        <v>14261.346221178774</v>
      </c>
      <c r="F382" s="4">
        <v>13004.204383460565</v>
      </c>
      <c r="G382" s="4">
        <v>12960.154144232039</v>
      </c>
      <c r="H382" s="4">
        <v>15276.520068318912</v>
      </c>
      <c r="I382" s="21">
        <f>AVERAGE(SUM(B382),SUM(C382),SUM(D382),SUM(E382),SUM(F382),SUM(G382),SUM(H382))</f>
        <v>13284.436466590576</v>
      </c>
    </row>
    <row r="383" spans="1:9">
      <c r="A383" t="s">
        <v>57</v>
      </c>
      <c r="B383" s="4">
        <v>17473.333333333336</v>
      </c>
      <c r="C383" s="4">
        <v>10736.666666666668</v>
      </c>
      <c r="D383" s="4">
        <v>7789.3333333333339</v>
      </c>
      <c r="E383" s="4">
        <v>15578.666666666668</v>
      </c>
      <c r="F383" s="4">
        <v>15726.000000000002</v>
      </c>
      <c r="G383" s="4">
        <v>9736.6666666666679</v>
      </c>
      <c r="H383" s="4">
        <v>15726.000000000002</v>
      </c>
      <c r="I383" s="21">
        <f t="shared" ref="I383:I385" si="58">AVERAGE(SUM(B383),SUM(C383),SUM(D383),SUM(E383),SUM(F383),SUM(G383),SUM(H383))</f>
        <v>13252.380952380952</v>
      </c>
    </row>
    <row r="384" spans="1:9">
      <c r="A384" t="s">
        <v>58</v>
      </c>
      <c r="B384" s="4">
        <v>34680</v>
      </c>
      <c r="C384" s="4">
        <v>17340</v>
      </c>
      <c r="D384" s="4">
        <v>13872</v>
      </c>
      <c r="E384" s="4">
        <v>27744</v>
      </c>
      <c r="F384" s="4">
        <v>31212</v>
      </c>
      <c r="G384" s="4">
        <v>17340</v>
      </c>
      <c r="H384" s="4">
        <v>31212</v>
      </c>
      <c r="I384" s="21">
        <f t="shared" si="58"/>
        <v>24771.428571428572</v>
      </c>
    </row>
    <row r="385" spans="1:9">
      <c r="A385" t="s">
        <v>59</v>
      </c>
      <c r="B385" s="4">
        <v>6280</v>
      </c>
      <c r="C385" s="4">
        <v>43065</v>
      </c>
      <c r="D385" s="4">
        <v>1620</v>
      </c>
      <c r="E385" s="4">
        <v>43500</v>
      </c>
      <c r="F385" s="4">
        <v>32400</v>
      </c>
      <c r="G385" s="4">
        <v>50280</v>
      </c>
      <c r="H385" s="4">
        <v>11510</v>
      </c>
      <c r="I385" s="21">
        <f t="shared" si="58"/>
        <v>26950.714285714286</v>
      </c>
    </row>
    <row r="386" spans="1:9">
      <c r="B386" s="4"/>
      <c r="C386" s="4"/>
      <c r="D386" s="4"/>
      <c r="E386" s="4"/>
      <c r="F386" s="4"/>
      <c r="G386" s="4"/>
      <c r="H386" s="4"/>
    </row>
    <row r="387" spans="1:9">
      <c r="A387" t="s">
        <v>60</v>
      </c>
      <c r="B387" s="4" t="s">
        <v>46</v>
      </c>
      <c r="C387" s="4" t="s">
        <v>46</v>
      </c>
      <c r="D387" s="4" t="s">
        <v>46</v>
      </c>
      <c r="E387" s="4" t="s">
        <v>46</v>
      </c>
      <c r="F387" s="4" t="s">
        <v>46</v>
      </c>
      <c r="G387" s="4" t="s">
        <v>46</v>
      </c>
      <c r="H387" s="4" t="s">
        <v>46</v>
      </c>
    </row>
    <row r="388" spans="1:9">
      <c r="A388" t="s">
        <v>61</v>
      </c>
      <c r="B388" s="4" t="s">
        <v>62</v>
      </c>
      <c r="C388" s="4" t="s">
        <v>62</v>
      </c>
      <c r="D388" s="4" t="s">
        <v>62</v>
      </c>
      <c r="E388" s="4" t="s">
        <v>62</v>
      </c>
      <c r="F388" s="4" t="s">
        <v>62</v>
      </c>
      <c r="G388" s="4" t="s">
        <v>62</v>
      </c>
      <c r="H388" s="4" t="s">
        <v>62</v>
      </c>
    </row>
    <row r="389" spans="1:9">
      <c r="A389" t="s">
        <v>63</v>
      </c>
      <c r="B389" s="2">
        <v>0.66497859757083322</v>
      </c>
      <c r="C389" s="2">
        <v>0.64758753486142207</v>
      </c>
      <c r="D389" s="2">
        <v>0.67746781315776472</v>
      </c>
      <c r="E389" s="2">
        <v>0.6488734887907448</v>
      </c>
      <c r="F389" s="2">
        <v>0.65277211590525452</v>
      </c>
      <c r="G389" s="2">
        <v>0.64082540804334331</v>
      </c>
      <c r="H389" s="2">
        <v>0.64232512570888012</v>
      </c>
      <c r="I389" s="17">
        <f>AVERAGE(SUM(B389),SUM(C389),SUM(D389),SUM(E389),SUM(F389),SUM(G389),SUM(H389))</f>
        <v>0.65354715486260606</v>
      </c>
    </row>
    <row r="390" spans="1:9">
      <c r="A390" t="s">
        <v>64</v>
      </c>
      <c r="B390" s="4">
        <v>10</v>
      </c>
      <c r="C390" s="4">
        <v>5</v>
      </c>
      <c r="D390" s="4">
        <v>4</v>
      </c>
      <c r="E390" s="4">
        <v>8</v>
      </c>
      <c r="F390" s="4">
        <v>9</v>
      </c>
      <c r="G390" s="4">
        <v>5</v>
      </c>
      <c r="H390" s="4">
        <v>9</v>
      </c>
      <c r="I390" s="21">
        <f>ROUND(AVERAGE(SUM(B390),SUM(C390),SUM(D390),SUM(E390),SUM(F390),SUM(G390),SUM(H390)),0)</f>
        <v>7</v>
      </c>
    </row>
    <row r="391" spans="1:9">
      <c r="A391" t="s">
        <v>65</v>
      </c>
      <c r="B391" s="2">
        <v>6.7692307692307692</v>
      </c>
      <c r="C391" s="2">
        <v>5.5434782608695654</v>
      </c>
      <c r="D391" s="2">
        <v>9.4166666666666661</v>
      </c>
      <c r="E391" s="2">
        <v>7.9007092198581557</v>
      </c>
      <c r="F391" s="2">
        <v>5.4339762611275964</v>
      </c>
      <c r="G391" s="2">
        <v>5.9504950495049505</v>
      </c>
      <c r="H391" s="2">
        <v>4.509345794392523</v>
      </c>
      <c r="I391" s="17">
        <f>AVERAGE(SUM(B391),SUM(C391),SUM(D391),SUM(E391),SUM(F391),SUM(G391),SUM(H391))</f>
        <v>6.5034145745214618</v>
      </c>
    </row>
    <row r="394" spans="1:9">
      <c r="A394" t="s">
        <v>130</v>
      </c>
    </row>
    <row r="395" spans="1:9">
      <c r="A395" t="s">
        <v>13</v>
      </c>
      <c r="B395" s="1">
        <v>0.2</v>
      </c>
      <c r="C395" s="1">
        <v>0.49</v>
      </c>
      <c r="D395" s="1">
        <v>0.36</v>
      </c>
      <c r="E395" s="1">
        <v>0.35</v>
      </c>
      <c r="F395" s="1">
        <v>0.15</v>
      </c>
      <c r="G395" s="1">
        <v>0.4</v>
      </c>
      <c r="H395" s="1">
        <v>0.5</v>
      </c>
      <c r="I395" s="11">
        <f>AVERAGE(SUM(B395),SUM(C395),SUM(D395),SUM(E395),SUM(F395),SUM(G395),SUM(H395))</f>
        <v>0.35</v>
      </c>
    </row>
    <row r="396" spans="1:9">
      <c r="A396" t="s">
        <v>14</v>
      </c>
      <c r="B396" s="1">
        <v>0.27</v>
      </c>
      <c r="C396" s="1">
        <v>0.25</v>
      </c>
      <c r="D396" s="1">
        <v>0.23</v>
      </c>
      <c r="E396" s="1">
        <v>0.35</v>
      </c>
      <c r="F396" s="1">
        <v>0.55000000000000004</v>
      </c>
      <c r="G396" s="1">
        <v>0.34</v>
      </c>
      <c r="H396" s="1">
        <v>0.3</v>
      </c>
      <c r="I396" s="11">
        <f t="shared" ref="I396:I398" si="59">AVERAGE(SUM(B396),SUM(C396),SUM(D396),SUM(E396),SUM(F396),SUM(G396),SUM(H396))</f>
        <v>0.32714285714285712</v>
      </c>
    </row>
    <row r="397" spans="1:9">
      <c r="A397" t="s">
        <v>29</v>
      </c>
      <c r="B397" s="1">
        <v>0.38</v>
      </c>
      <c r="C397" s="1">
        <v>0.18</v>
      </c>
      <c r="D397" s="1">
        <v>0.27</v>
      </c>
      <c r="E397" s="1">
        <v>0.2</v>
      </c>
      <c r="F397" s="1">
        <v>0.25</v>
      </c>
      <c r="G397" s="1">
        <v>0.18</v>
      </c>
      <c r="H397" s="1">
        <v>0.15</v>
      </c>
      <c r="I397" s="11">
        <f t="shared" si="59"/>
        <v>0.22999999999999998</v>
      </c>
    </row>
    <row r="398" spans="1:9">
      <c r="A398" t="s">
        <v>46</v>
      </c>
      <c r="B398" s="1">
        <v>0.15</v>
      </c>
      <c r="C398" s="1">
        <v>0.08</v>
      </c>
      <c r="D398" s="1">
        <v>0.14000000000000001</v>
      </c>
      <c r="E398" s="1">
        <v>0.1</v>
      </c>
      <c r="F398" s="1">
        <v>0.05</v>
      </c>
      <c r="G398" s="1">
        <v>0.08</v>
      </c>
      <c r="H398" s="1">
        <v>0.05</v>
      </c>
      <c r="I398" s="11">
        <f t="shared" si="59"/>
        <v>9.285714285714286E-2</v>
      </c>
    </row>
    <row r="399" spans="1:9">
      <c r="I399" s="12">
        <f>SUM(I395:I398)</f>
        <v>0.99999999999999989</v>
      </c>
    </row>
  </sheetData>
  <mergeCells count="62">
    <mergeCell ref="P295:Q295"/>
    <mergeCell ref="L167:M167"/>
    <mergeCell ref="L210:M210"/>
    <mergeCell ref="L253:M253"/>
    <mergeCell ref="L296:M296"/>
    <mergeCell ref="D126:E126"/>
    <mergeCell ref="F126:G126"/>
    <mergeCell ref="H126:I126"/>
    <mergeCell ref="J126:K126"/>
    <mergeCell ref="L126:M126"/>
    <mergeCell ref="D296:E296"/>
    <mergeCell ref="B210:C210"/>
    <mergeCell ref="B253:C253"/>
    <mergeCell ref="B296:C296"/>
    <mergeCell ref="L1:M1"/>
    <mergeCell ref="L44:M44"/>
    <mergeCell ref="D85:E85"/>
    <mergeCell ref="F85:G85"/>
    <mergeCell ref="H85:I85"/>
    <mergeCell ref="J85:K85"/>
    <mergeCell ref="J210:K210"/>
    <mergeCell ref="J253:K253"/>
    <mergeCell ref="J296:K296"/>
    <mergeCell ref="D167:E167"/>
    <mergeCell ref="D210:E210"/>
    <mergeCell ref="D253:E253"/>
    <mergeCell ref="H296:I296"/>
    <mergeCell ref="J1:K1"/>
    <mergeCell ref="J44:K44"/>
    <mergeCell ref="J167:K167"/>
    <mergeCell ref="L85:M85"/>
    <mergeCell ref="N1:O1"/>
    <mergeCell ref="N167:O167"/>
    <mergeCell ref="N210:O210"/>
    <mergeCell ref="H44:I44"/>
    <mergeCell ref="H167:I167"/>
    <mergeCell ref="H210:I210"/>
    <mergeCell ref="H253:I253"/>
    <mergeCell ref="N44:O44"/>
    <mergeCell ref="N85:O85"/>
    <mergeCell ref="F44:G44"/>
    <mergeCell ref="F167:G167"/>
    <mergeCell ref="F210:G210"/>
    <mergeCell ref="F253:G253"/>
    <mergeCell ref="F296:G296"/>
    <mergeCell ref="N126:O126"/>
    <mergeCell ref="B167:C167"/>
    <mergeCell ref="F1:G1"/>
    <mergeCell ref="H1:I1"/>
    <mergeCell ref="N253:O253"/>
    <mergeCell ref="N296:O296"/>
    <mergeCell ref="P1:Q1"/>
    <mergeCell ref="P44:Q44"/>
    <mergeCell ref="P85:Q85"/>
    <mergeCell ref="P126:Q126"/>
    <mergeCell ref="P166:Q166"/>
    <mergeCell ref="B1:C1"/>
    <mergeCell ref="B44:C44"/>
    <mergeCell ref="D1:E1"/>
    <mergeCell ref="D44:E44"/>
    <mergeCell ref="P209:Q209"/>
    <mergeCell ref="P252:Q25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2"/>
  <sheetViews>
    <sheetView tabSelected="1" workbookViewId="0"/>
  </sheetViews>
  <sheetFormatPr baseColWidth="10" defaultRowHeight="16" x14ac:dyDescent="0"/>
  <cols>
    <col min="1" max="1" width="36.140625" bestFit="1" customWidth="1"/>
  </cols>
  <sheetData>
    <row r="1" spans="1:22">
      <c r="B1" s="6">
        <v>59304</v>
      </c>
      <c r="C1" s="6"/>
      <c r="D1" s="6">
        <v>59302</v>
      </c>
      <c r="E1" s="6"/>
      <c r="F1" s="6">
        <v>59301</v>
      </c>
      <c r="G1" s="6"/>
      <c r="H1" s="9" t="s">
        <v>31</v>
      </c>
      <c r="I1" s="9"/>
      <c r="N1" t="s">
        <v>121</v>
      </c>
    </row>
    <row r="2" spans="1:22"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s="14" t="s">
        <v>13</v>
      </c>
      <c r="I2" s="14" t="s">
        <v>13</v>
      </c>
    </row>
    <row r="3" spans="1:22">
      <c r="A3" t="s">
        <v>32</v>
      </c>
      <c r="B3" t="s">
        <v>33</v>
      </c>
      <c r="C3" t="s">
        <v>34</v>
      </c>
      <c r="D3" t="s">
        <v>33</v>
      </c>
      <c r="E3" t="s">
        <v>34</v>
      </c>
      <c r="F3" t="s">
        <v>33</v>
      </c>
      <c r="G3" t="s">
        <v>34</v>
      </c>
      <c r="H3" s="10" t="s">
        <v>33</v>
      </c>
      <c r="I3" s="10" t="s">
        <v>34</v>
      </c>
      <c r="M3" s="23" t="s">
        <v>32</v>
      </c>
      <c r="N3" t="str">
        <f>H2</f>
        <v>VP</v>
      </c>
      <c r="O3" t="str">
        <f>I2</f>
        <v>VP</v>
      </c>
      <c r="P3" t="str">
        <f>H39</f>
        <v>P</v>
      </c>
      <c r="Q3" t="str">
        <f>I39</f>
        <v>P</v>
      </c>
      <c r="R3" t="str">
        <f>H75</f>
        <v>M</v>
      </c>
      <c r="S3" t="str">
        <f>I75</f>
        <v>M</v>
      </c>
      <c r="T3" t="str">
        <f>H111</f>
        <v>R</v>
      </c>
      <c r="U3" t="str">
        <f>I111</f>
        <v>R</v>
      </c>
    </row>
    <row r="4" spans="1:22">
      <c r="A4" t="s">
        <v>0</v>
      </c>
      <c r="B4" s="1">
        <v>6.2567372353673725E-2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1">
        <f>AVERAGE(SUM(B4),SUM(D4),SUM(F4))</f>
        <v>2.0855790784557907E-2</v>
      </c>
      <c r="I4" s="11">
        <f>AVERAGE(SUM(C4),SUM(E4),SUM(G4))</f>
        <v>0</v>
      </c>
      <c r="J4" s="1"/>
      <c r="M4" s="23" t="s">
        <v>0</v>
      </c>
      <c r="N4" s="8">
        <f>H4</f>
        <v>2.0855790784557907E-2</v>
      </c>
      <c r="O4" s="8">
        <f>I4</f>
        <v>0</v>
      </c>
      <c r="P4" s="8">
        <f>H41</f>
        <v>4.9184906600249066E-2</v>
      </c>
      <c r="Q4" s="8">
        <f>I41</f>
        <v>0</v>
      </c>
      <c r="R4" s="8">
        <f>H77</f>
        <v>6.4444393524283924E-2</v>
      </c>
      <c r="S4" s="8">
        <f>I77</f>
        <v>0</v>
      </c>
      <c r="T4" s="8">
        <f>H113</f>
        <v>8.7236793453122227E-2</v>
      </c>
      <c r="U4" s="8">
        <f>I113</f>
        <v>0</v>
      </c>
      <c r="V4" t="s">
        <v>129</v>
      </c>
    </row>
    <row r="5" spans="1:22">
      <c r="A5" t="s">
        <v>35</v>
      </c>
      <c r="D5" s="1">
        <v>0</v>
      </c>
      <c r="E5" s="1">
        <v>0</v>
      </c>
      <c r="H5" s="11">
        <f t="shared" ref="H5:I28" si="0">AVERAGE(SUM(B5),SUM(D5),SUM(F5))</f>
        <v>0</v>
      </c>
      <c r="I5" s="11">
        <f t="shared" si="0"/>
        <v>0</v>
      </c>
      <c r="M5" s="23" t="s">
        <v>35</v>
      </c>
      <c r="N5" s="8">
        <f t="shared" ref="N5:N29" si="1">H5</f>
        <v>0</v>
      </c>
      <c r="O5" s="8">
        <f t="shared" ref="O5:O29" si="2">I5</f>
        <v>0</v>
      </c>
      <c r="P5" s="8">
        <f t="shared" ref="P5:Q5" si="3">H42</f>
        <v>3.1283686176836862E-3</v>
      </c>
      <c r="Q5" s="8">
        <f t="shared" si="3"/>
        <v>0</v>
      </c>
      <c r="R5" s="8">
        <f t="shared" ref="R5:S5" si="4">H78</f>
        <v>6.2567372353673724E-3</v>
      </c>
      <c r="S5" s="8">
        <f t="shared" si="4"/>
        <v>0</v>
      </c>
      <c r="T5" s="8">
        <f t="shared" ref="T5:U5" si="5">H114</f>
        <v>2.1451670521259555E-2</v>
      </c>
      <c r="U5" s="8">
        <f t="shared" si="5"/>
        <v>0</v>
      </c>
    </row>
    <row r="6" spans="1:22">
      <c r="A6" t="s">
        <v>1</v>
      </c>
      <c r="B6" s="1">
        <v>5.1053237858032383E-2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1">
        <f t="shared" si="0"/>
        <v>1.7017745952677462E-2</v>
      </c>
      <c r="I6" s="11">
        <f t="shared" si="0"/>
        <v>0</v>
      </c>
      <c r="J6" s="1"/>
      <c r="M6" s="23" t="s">
        <v>1</v>
      </c>
      <c r="N6" s="8">
        <f t="shared" si="1"/>
        <v>1.7017745952677462E-2</v>
      </c>
      <c r="O6" s="8">
        <f t="shared" si="2"/>
        <v>0</v>
      </c>
      <c r="P6" s="8">
        <f t="shared" ref="P6:Q6" si="6">H43</f>
        <v>2.2267901618929015E-2</v>
      </c>
      <c r="Q6" s="8">
        <f t="shared" si="6"/>
        <v>0</v>
      </c>
      <c r="R6" s="8">
        <f t="shared" ref="R6:S6" si="7">H79</f>
        <v>2.5636751504773764E-2</v>
      </c>
      <c r="S6" s="8">
        <f t="shared" si="7"/>
        <v>0</v>
      </c>
      <c r="T6" s="8">
        <f t="shared" ref="T6:U6" si="8">H115</f>
        <v>4.9989068374547828E-2</v>
      </c>
      <c r="U6" s="8">
        <f t="shared" si="8"/>
        <v>0</v>
      </c>
    </row>
    <row r="7" spans="1:22">
      <c r="A7" t="s">
        <v>2</v>
      </c>
      <c r="B7" s="1">
        <v>2.8333333333333335E-2</v>
      </c>
      <c r="C7" s="1">
        <v>0</v>
      </c>
      <c r="D7" s="1">
        <v>8.3333333333333329E-2</v>
      </c>
      <c r="E7" s="1">
        <v>0</v>
      </c>
      <c r="H7" s="11">
        <f t="shared" si="0"/>
        <v>3.7222222222222219E-2</v>
      </c>
      <c r="I7" s="11">
        <f t="shared" si="0"/>
        <v>0</v>
      </c>
      <c r="M7" s="23" t="s">
        <v>2</v>
      </c>
      <c r="N7" s="8">
        <f t="shared" si="1"/>
        <v>3.7222222222222219E-2</v>
      </c>
      <c r="O7" s="8">
        <f t="shared" si="2"/>
        <v>0</v>
      </c>
      <c r="P7" s="8">
        <f t="shared" ref="P7:Q7" si="9">H44</f>
        <v>1.7777777777777778E-2</v>
      </c>
      <c r="Q7" s="8">
        <f t="shared" si="9"/>
        <v>0</v>
      </c>
      <c r="R7" s="8">
        <f t="shared" ref="R7:S7" si="10">H80</f>
        <v>3.8888888888888892E-3</v>
      </c>
      <c r="S7" s="8">
        <f t="shared" si="10"/>
        <v>0</v>
      </c>
      <c r="T7" s="8">
        <f t="shared" ref="T7:U7" si="11">H116</f>
        <v>3.8888888888888892E-3</v>
      </c>
      <c r="U7" s="8">
        <f t="shared" si="11"/>
        <v>0</v>
      </c>
    </row>
    <row r="8" spans="1:22">
      <c r="A8" t="s">
        <v>93</v>
      </c>
      <c r="B8" s="1">
        <v>6.25E-2</v>
      </c>
      <c r="C8" s="1">
        <v>0</v>
      </c>
      <c r="H8" s="11">
        <f t="shared" si="0"/>
        <v>2.0833333333333332E-2</v>
      </c>
      <c r="I8" s="11">
        <f t="shared" si="0"/>
        <v>0</v>
      </c>
      <c r="M8" s="23" t="s">
        <v>93</v>
      </c>
      <c r="N8" s="8">
        <f t="shared" si="1"/>
        <v>2.0833333333333332E-2</v>
      </c>
      <c r="O8" s="8">
        <f t="shared" si="2"/>
        <v>0</v>
      </c>
      <c r="P8" s="8">
        <f t="shared" ref="P8:Q8" si="12">H45</f>
        <v>9.4444444444444445E-3</v>
      </c>
      <c r="Q8" s="8">
        <f t="shared" si="12"/>
        <v>0</v>
      </c>
      <c r="R8" s="8">
        <f t="shared" ref="R8:S8" si="13">H81</f>
        <v>9.4444444444444445E-3</v>
      </c>
      <c r="S8" s="8">
        <f t="shared" si="13"/>
        <v>0</v>
      </c>
      <c r="T8" s="8">
        <f t="shared" ref="T8:U8" si="14">H117</f>
        <v>9.4444444444444445E-3</v>
      </c>
      <c r="U8" s="8">
        <f t="shared" si="14"/>
        <v>0</v>
      </c>
    </row>
    <row r="9" spans="1:22">
      <c r="A9" t="s">
        <v>3</v>
      </c>
      <c r="B9" s="1">
        <v>0.15772191780821915</v>
      </c>
      <c r="C9" s="1">
        <v>0</v>
      </c>
      <c r="D9" s="1">
        <v>9.2267321917808204E-2</v>
      </c>
      <c r="E9" s="1">
        <v>0</v>
      </c>
      <c r="F9" s="1">
        <v>0.12617753424657532</v>
      </c>
      <c r="G9" s="1">
        <v>0</v>
      </c>
      <c r="H9" s="11">
        <f t="shared" si="0"/>
        <v>0.12538892465753423</v>
      </c>
      <c r="I9" s="11">
        <f t="shared" si="0"/>
        <v>0</v>
      </c>
      <c r="J9" s="1"/>
      <c r="M9" s="23" t="s">
        <v>3</v>
      </c>
      <c r="N9" s="8">
        <f t="shared" si="1"/>
        <v>0.12538892465753423</v>
      </c>
      <c r="O9" s="8">
        <f t="shared" si="2"/>
        <v>0</v>
      </c>
      <c r="P9" s="8">
        <f t="shared" ref="P9:Q9" si="15">H46</f>
        <v>0.23954016267123288</v>
      </c>
      <c r="Q9" s="8">
        <f t="shared" si="15"/>
        <v>3.3296849315068482E-2</v>
      </c>
      <c r="R9" s="8">
        <f t="shared" ref="R9:S9" si="16">H82</f>
        <v>0.26966066780821918</v>
      </c>
      <c r="S9" s="8">
        <f t="shared" si="16"/>
        <v>0.4398689041095889</v>
      </c>
      <c r="T9" s="8">
        <f t="shared" ref="T9:U9" si="17">H118</f>
        <v>0.25475845009784731</v>
      </c>
      <c r="U9" s="8">
        <f t="shared" si="17"/>
        <v>1.1370999217221134</v>
      </c>
    </row>
    <row r="10" spans="1:22">
      <c r="A10" t="s">
        <v>109</v>
      </c>
      <c r="D10" s="1">
        <v>0</v>
      </c>
      <c r="E10" s="1">
        <v>0</v>
      </c>
      <c r="H10" s="11">
        <f t="shared" si="0"/>
        <v>0</v>
      </c>
      <c r="I10" s="11">
        <f t="shared" si="0"/>
        <v>0</v>
      </c>
      <c r="M10" s="23" t="s">
        <v>109</v>
      </c>
      <c r="N10" s="8">
        <f t="shared" si="1"/>
        <v>0</v>
      </c>
      <c r="O10" s="8">
        <f t="shared" si="2"/>
        <v>0</v>
      </c>
      <c r="P10" s="8">
        <f t="shared" ref="P10:Q10" si="18">H47</f>
        <v>1.4786429794520545E-2</v>
      </c>
      <c r="Q10" s="8">
        <f t="shared" si="18"/>
        <v>1.5772191780821922E-2</v>
      </c>
      <c r="R10" s="8">
        <f t="shared" ref="R10:S10" si="19">H83</f>
        <v>1.4786429794520545E-2</v>
      </c>
      <c r="S10" s="8">
        <f t="shared" si="19"/>
        <v>1.5772191780821922E-2</v>
      </c>
      <c r="T10" s="8">
        <f t="shared" ref="T10:U10" si="20">H119</f>
        <v>1.689877690802348E-2</v>
      </c>
      <c r="U10" s="8">
        <f t="shared" si="20"/>
        <v>1.8025362035225052E-2</v>
      </c>
    </row>
    <row r="11" spans="1:22">
      <c r="A11" t="s">
        <v>4</v>
      </c>
      <c r="B11" s="1">
        <v>2.4549003735990036E-2</v>
      </c>
      <c r="C11" s="1">
        <v>0</v>
      </c>
      <c r="D11" s="1">
        <v>4.4188206724782072E-3</v>
      </c>
      <c r="E11" s="1">
        <v>0</v>
      </c>
      <c r="F11" s="1">
        <v>0</v>
      </c>
      <c r="G11" s="1">
        <v>0</v>
      </c>
      <c r="H11" s="11">
        <f t="shared" si="0"/>
        <v>9.6559414694894138E-3</v>
      </c>
      <c r="I11" s="11">
        <f t="shared" si="0"/>
        <v>0</v>
      </c>
      <c r="J11" s="1"/>
      <c r="M11" s="23" t="s">
        <v>4</v>
      </c>
      <c r="N11" s="8">
        <f t="shared" si="1"/>
        <v>9.6559414694894138E-3</v>
      </c>
      <c r="O11" s="8">
        <f t="shared" si="2"/>
        <v>0</v>
      </c>
      <c r="P11" s="8">
        <f t="shared" ref="P11:Q11" si="21">H48</f>
        <v>3.7171283156911587E-2</v>
      </c>
      <c r="Q11" s="8">
        <f t="shared" si="21"/>
        <v>0</v>
      </c>
      <c r="R11" s="8">
        <f t="shared" ref="R11:S11" si="22">H84</f>
        <v>3.5514225404732258E-2</v>
      </c>
      <c r="S11" s="8">
        <f t="shared" si="22"/>
        <v>3.3141155043586502E-3</v>
      </c>
      <c r="T11" s="8">
        <f t="shared" ref="T11:U11" si="23">H120</f>
        <v>3.1095404732254046E-2</v>
      </c>
      <c r="U11" s="8">
        <f t="shared" si="23"/>
        <v>5.0500807685465221E-2</v>
      </c>
    </row>
    <row r="12" spans="1:22">
      <c r="A12" t="s">
        <v>41</v>
      </c>
      <c r="D12" s="1">
        <v>1.6619458281444583E-3</v>
      </c>
      <c r="E12" s="1">
        <v>0</v>
      </c>
      <c r="H12" s="11">
        <f t="shared" si="0"/>
        <v>5.5398194271481945E-4</v>
      </c>
      <c r="I12" s="11">
        <f t="shared" si="0"/>
        <v>0</v>
      </c>
      <c r="M12" s="23" t="s">
        <v>41</v>
      </c>
      <c r="N12" s="8">
        <f t="shared" si="1"/>
        <v>5.5398194271481945E-4</v>
      </c>
      <c r="O12" s="8">
        <f t="shared" si="2"/>
        <v>0</v>
      </c>
      <c r="P12" s="8">
        <f t="shared" ref="P12:Q12" si="24">H49</f>
        <v>7.3864259028642582E-4</v>
      </c>
      <c r="Q12" s="8">
        <f t="shared" si="24"/>
        <v>0</v>
      </c>
      <c r="R12" s="8">
        <f t="shared" ref="R12:S12" si="25">H85</f>
        <v>3.3238916562889163E-3</v>
      </c>
      <c r="S12" s="8">
        <f t="shared" si="25"/>
        <v>0</v>
      </c>
      <c r="T12" s="8">
        <f t="shared" ref="T12:U12" si="26">H121</f>
        <v>9.4968333036826186E-3</v>
      </c>
      <c r="U12" s="8">
        <f t="shared" si="26"/>
        <v>0</v>
      </c>
    </row>
    <row r="13" spans="1:22">
      <c r="A13" t="s">
        <v>94</v>
      </c>
      <c r="B13" s="1">
        <v>5.4310225543102251E-3</v>
      </c>
      <c r="C13" s="1">
        <v>0</v>
      </c>
      <c r="H13" s="11">
        <f t="shared" si="0"/>
        <v>1.8103408514367418E-3</v>
      </c>
      <c r="I13" s="11">
        <f t="shared" si="0"/>
        <v>0</v>
      </c>
      <c r="M13" s="23" t="s">
        <v>94</v>
      </c>
      <c r="N13" s="8">
        <f t="shared" si="1"/>
        <v>1.8103408514367418E-3</v>
      </c>
      <c r="O13" s="8">
        <f t="shared" si="2"/>
        <v>0</v>
      </c>
      <c r="P13" s="8">
        <f t="shared" ref="P13:Q13" si="27">H50</f>
        <v>1.8103408514367418E-3</v>
      </c>
      <c r="Q13" s="8">
        <f t="shared" si="27"/>
        <v>0</v>
      </c>
      <c r="R13" s="8">
        <f t="shared" ref="R13:S13" si="28">H86</f>
        <v>1.4482726811493934E-3</v>
      </c>
      <c r="S13" s="8">
        <f t="shared" si="28"/>
        <v>2.8965453622987873E-3</v>
      </c>
      <c r="T13" s="8">
        <f t="shared" ref="T13:U13" si="29">H122</f>
        <v>3.6206817028734835E-3</v>
      </c>
      <c r="U13" s="8">
        <f t="shared" si="29"/>
        <v>1.4482726811493934E-2</v>
      </c>
    </row>
    <row r="14" spans="1:22">
      <c r="A14" t="s">
        <v>43</v>
      </c>
      <c r="B14" s="1">
        <v>8.2503113325031133E-3</v>
      </c>
      <c r="C14" s="1">
        <v>4.1251556662515572E-2</v>
      </c>
      <c r="D14" s="1">
        <v>3.7149377334993777E-3</v>
      </c>
      <c r="E14" s="1">
        <v>4.6436721668742215E-2</v>
      </c>
      <c r="H14" s="11">
        <f t="shared" si="0"/>
        <v>3.9884163553341638E-3</v>
      </c>
      <c r="I14" s="11">
        <f t="shared" si="0"/>
        <v>2.922942611041926E-2</v>
      </c>
      <c r="M14" s="23" t="s">
        <v>43</v>
      </c>
      <c r="N14" s="8">
        <f t="shared" si="1"/>
        <v>3.9884163553341638E-3</v>
      </c>
      <c r="O14" s="8">
        <f t="shared" si="2"/>
        <v>2.922942611041926E-2</v>
      </c>
      <c r="P14" s="8">
        <f t="shared" ref="P14:Q14" si="30">H51</f>
        <v>1.7811134288086342E-2</v>
      </c>
      <c r="Q14" s="8">
        <f t="shared" si="30"/>
        <v>2.647932233291822E-2</v>
      </c>
      <c r="R14" s="8">
        <f t="shared" ref="R14:S14" si="31">H87</f>
        <v>1.7191977999169782E-2</v>
      </c>
      <c r="S14" s="8">
        <f t="shared" si="31"/>
        <v>4.1958229555832303E-2</v>
      </c>
      <c r="T14" s="8">
        <f t="shared" ref="T14:U14" si="32">H123</f>
        <v>2.7902662634169489E-2</v>
      </c>
      <c r="U14" s="8">
        <f t="shared" si="32"/>
        <v>9.8261756508331854E-2</v>
      </c>
    </row>
    <row r="15" spans="1:22">
      <c r="A15" t="s">
        <v>96</v>
      </c>
      <c r="B15" s="1">
        <v>1.4390480143904802E-3</v>
      </c>
      <c r="C15" s="1">
        <v>0</v>
      </c>
      <c r="H15" s="11">
        <f t="shared" si="0"/>
        <v>4.7968267146349341E-4</v>
      </c>
      <c r="I15" s="11">
        <f t="shared" si="0"/>
        <v>0</v>
      </c>
      <c r="M15" s="23" t="s">
        <v>42</v>
      </c>
      <c r="N15" s="8">
        <f>H16</f>
        <v>3.7226805728518054E-3</v>
      </c>
      <c r="O15" s="8">
        <f>I16</f>
        <v>0</v>
      </c>
      <c r="P15" s="8">
        <f>H53</f>
        <v>9.0526930261519301E-3</v>
      </c>
      <c r="Q15" s="8">
        <f>I53</f>
        <v>1.3325031133250311E-3</v>
      </c>
      <c r="R15" s="8">
        <f>H89</f>
        <v>3.7226805728518054E-3</v>
      </c>
      <c r="S15" s="8">
        <f>I89</f>
        <v>0</v>
      </c>
      <c r="T15" s="8">
        <f>H125</f>
        <v>4.2544920832592072E-3</v>
      </c>
      <c r="U15" s="8">
        <f>I125</f>
        <v>0</v>
      </c>
    </row>
    <row r="16" spans="1:22">
      <c r="A16" t="s">
        <v>42</v>
      </c>
      <c r="B16" s="1" t="s">
        <v>21</v>
      </c>
      <c r="C16" s="1" t="s">
        <v>21</v>
      </c>
      <c r="D16" s="1">
        <v>1.1168041718555417E-2</v>
      </c>
      <c r="E16" s="1">
        <v>0</v>
      </c>
      <c r="F16" s="1">
        <v>0</v>
      </c>
      <c r="G16" s="1">
        <v>0</v>
      </c>
      <c r="H16" s="11">
        <f t="shared" si="0"/>
        <v>3.7226805728518054E-3</v>
      </c>
      <c r="I16" s="11">
        <f t="shared" si="0"/>
        <v>0</v>
      </c>
      <c r="J16" s="1"/>
      <c r="M16" s="23" t="s">
        <v>8</v>
      </c>
      <c r="N16" s="8">
        <f>H17</f>
        <v>0</v>
      </c>
      <c r="O16" s="8">
        <f>I17</f>
        <v>1.727506226650062E-3</v>
      </c>
      <c r="P16" s="8">
        <f>H54</f>
        <v>9.313511830635118E-3</v>
      </c>
      <c r="Q16" s="8">
        <f>I54</f>
        <v>1.1266344956413448E-2</v>
      </c>
      <c r="R16" s="8">
        <f>H90</f>
        <v>1.8777241594022415E-2</v>
      </c>
      <c r="S16" s="8">
        <f>I90</f>
        <v>1.1266344956413451E-2</v>
      </c>
      <c r="T16" s="8">
        <f>H126</f>
        <v>1.7167763743106208E-2</v>
      </c>
      <c r="U16" s="8">
        <f>I126</f>
        <v>1.7167763743106208E-2</v>
      </c>
    </row>
    <row r="17" spans="1:22">
      <c r="A17" t="s">
        <v>8</v>
      </c>
      <c r="B17" s="1" t="s">
        <v>21</v>
      </c>
      <c r="C17" s="1" t="s">
        <v>21</v>
      </c>
      <c r="D17" s="1">
        <v>0</v>
      </c>
      <c r="E17" s="1">
        <v>5.1825186799501861E-3</v>
      </c>
      <c r="F17" s="1">
        <v>0</v>
      </c>
      <c r="G17" s="1">
        <v>0</v>
      </c>
      <c r="H17" s="11">
        <f t="shared" si="0"/>
        <v>0</v>
      </c>
      <c r="I17" s="11">
        <f t="shared" si="0"/>
        <v>1.727506226650062E-3</v>
      </c>
      <c r="J17" s="1"/>
      <c r="M17" s="23" t="s">
        <v>110</v>
      </c>
      <c r="N17" s="8">
        <f>H18</f>
        <v>1.5644458281444584E-3</v>
      </c>
      <c r="O17" s="8">
        <f>I18</f>
        <v>0</v>
      </c>
      <c r="P17" s="8">
        <f>H55</f>
        <v>6.9096357409713571E-3</v>
      </c>
      <c r="Q17" s="8">
        <f>I55</f>
        <v>9.1259339975093467E-4</v>
      </c>
      <c r="R17" s="8">
        <f>H91</f>
        <v>6.9096357409713571E-3</v>
      </c>
      <c r="S17" s="8">
        <f>I91</f>
        <v>9.1259339975093467E-4</v>
      </c>
      <c r="T17" s="8">
        <f>H127</f>
        <v>7.8967265611101234E-3</v>
      </c>
      <c r="U17" s="8">
        <f>I127</f>
        <v>1.0429638854296379E-3</v>
      </c>
    </row>
    <row r="18" spans="1:22">
      <c r="A18" t="s">
        <v>110</v>
      </c>
      <c r="B18" s="1" t="s">
        <v>21</v>
      </c>
      <c r="C18" s="1" t="s">
        <v>21</v>
      </c>
      <c r="D18" s="1">
        <v>4.693337484433375E-3</v>
      </c>
      <c r="E18" s="1">
        <v>0</v>
      </c>
      <c r="H18" s="11">
        <f t="shared" si="0"/>
        <v>1.5644458281444584E-3</v>
      </c>
      <c r="I18" s="11">
        <f t="shared" si="0"/>
        <v>0</v>
      </c>
      <c r="M18" s="23" t="s">
        <v>11</v>
      </c>
      <c r="N18" s="8">
        <f>H19</f>
        <v>1.9552303860523038E-2</v>
      </c>
      <c r="O18" s="8">
        <f>I19</f>
        <v>0</v>
      </c>
      <c r="P18" s="8">
        <f>H56</f>
        <v>0</v>
      </c>
      <c r="Q18" s="8">
        <f>I56</f>
        <v>0</v>
      </c>
      <c r="R18" s="8">
        <f>H92</f>
        <v>0</v>
      </c>
      <c r="S18" s="8">
        <f>I92</f>
        <v>0</v>
      </c>
      <c r="T18" s="8">
        <f>H128</f>
        <v>0</v>
      </c>
      <c r="U18" s="8">
        <f>I128</f>
        <v>0</v>
      </c>
    </row>
    <row r="19" spans="1:22">
      <c r="A19" t="s">
        <v>11</v>
      </c>
      <c r="F19" s="1">
        <v>5.8656911581569111E-2</v>
      </c>
      <c r="G19" s="1">
        <v>0</v>
      </c>
      <c r="H19" s="11">
        <f t="shared" si="0"/>
        <v>1.9552303860523038E-2</v>
      </c>
      <c r="I19" s="11">
        <f t="shared" si="0"/>
        <v>0</v>
      </c>
      <c r="J19" s="1"/>
      <c r="M19" s="23" t="s">
        <v>20</v>
      </c>
      <c r="N19" s="8">
        <f>H20</f>
        <v>3.8642849730178498E-3</v>
      </c>
      <c r="O19" s="8">
        <f>I20</f>
        <v>-3.8642849730178498E-3</v>
      </c>
      <c r="P19" s="8">
        <f>H57</f>
        <v>0</v>
      </c>
      <c r="Q19" s="8">
        <f>I57</f>
        <v>0</v>
      </c>
      <c r="R19" s="8">
        <f>H93</f>
        <v>0</v>
      </c>
      <c r="S19" s="8">
        <f>I93</f>
        <v>0</v>
      </c>
      <c r="T19" s="8">
        <f>H129</f>
        <v>0</v>
      </c>
      <c r="U19" s="8">
        <f>I129</f>
        <v>0</v>
      </c>
    </row>
    <row r="20" spans="1:22">
      <c r="A20" t="s">
        <v>20</v>
      </c>
      <c r="B20" s="1" t="s">
        <v>21</v>
      </c>
      <c r="C20" s="1" t="s">
        <v>21</v>
      </c>
      <c r="D20" s="1">
        <v>1.159285491905355E-2</v>
      </c>
      <c r="E20" s="1">
        <v>-1.159285491905355E-2</v>
      </c>
      <c r="H20" s="11">
        <f t="shared" si="0"/>
        <v>3.8642849730178498E-3</v>
      </c>
      <c r="I20" s="11">
        <f t="shared" si="0"/>
        <v>-3.8642849730178498E-3</v>
      </c>
      <c r="M20" s="23" t="s">
        <v>111</v>
      </c>
      <c r="N20" s="8">
        <f>H21</f>
        <v>5.1259623287671231E-2</v>
      </c>
      <c r="O20" s="8">
        <f>I21</f>
        <v>0</v>
      </c>
      <c r="P20" s="8">
        <f>H58</f>
        <v>5.2902559931506853E-2</v>
      </c>
      <c r="Q20" s="8">
        <f>I58</f>
        <v>-2.0008447488584474E-2</v>
      </c>
      <c r="R20" s="8">
        <f>H94</f>
        <v>0</v>
      </c>
      <c r="S20" s="8">
        <f>I94</f>
        <v>0</v>
      </c>
      <c r="T20" s="8">
        <f>H130</f>
        <v>0</v>
      </c>
      <c r="U20" s="8">
        <f>I130</f>
        <v>0</v>
      </c>
    </row>
    <row r="21" spans="1:22">
      <c r="A21" t="s">
        <v>111</v>
      </c>
      <c r="B21" s="1" t="s">
        <v>21</v>
      </c>
      <c r="C21" s="1" t="s">
        <v>21</v>
      </c>
      <c r="D21" s="1">
        <v>0.1537788698630137</v>
      </c>
      <c r="E21" s="1">
        <v>0</v>
      </c>
      <c r="F21" s="1">
        <v>0</v>
      </c>
      <c r="G21" s="1">
        <v>0</v>
      </c>
      <c r="H21" s="11">
        <f t="shared" si="0"/>
        <v>5.1259623287671231E-2</v>
      </c>
      <c r="I21" s="11">
        <f t="shared" si="0"/>
        <v>0</v>
      </c>
      <c r="J21" s="1"/>
      <c r="M21" s="23" t="s">
        <v>78</v>
      </c>
      <c r="N21" s="8">
        <f>H22</f>
        <v>0</v>
      </c>
      <c r="O21" s="8">
        <f>I22</f>
        <v>0</v>
      </c>
      <c r="P21" s="8">
        <f>H59</f>
        <v>1.5772191780821915E-2</v>
      </c>
      <c r="Q21" s="8">
        <f>I59</f>
        <v>-1.2005068493150682E-2</v>
      </c>
      <c r="R21" s="8">
        <f>H95</f>
        <v>0</v>
      </c>
      <c r="S21" s="8">
        <f>I95</f>
        <v>0</v>
      </c>
      <c r="T21" s="8">
        <f>H131</f>
        <v>0</v>
      </c>
      <c r="U21" s="8">
        <f>I131</f>
        <v>0</v>
      </c>
    </row>
    <row r="22" spans="1:22">
      <c r="A22" t="s">
        <v>78</v>
      </c>
      <c r="F22" s="1">
        <v>0</v>
      </c>
      <c r="G22" s="1">
        <v>0</v>
      </c>
      <c r="H22" s="11">
        <f t="shared" si="0"/>
        <v>0</v>
      </c>
      <c r="I22" s="11">
        <f t="shared" si="0"/>
        <v>0</v>
      </c>
      <c r="J22" s="1"/>
      <c r="M22" s="23" t="s">
        <v>104</v>
      </c>
      <c r="N22" s="8">
        <f>H23</f>
        <v>8.2575896637608979E-3</v>
      </c>
      <c r="O22" s="8">
        <f>I23</f>
        <v>0</v>
      </c>
      <c r="P22" s="8">
        <f>H60</f>
        <v>5.5050597758405971E-3</v>
      </c>
      <c r="Q22" s="8">
        <f>I60</f>
        <v>0</v>
      </c>
      <c r="R22" s="8">
        <f>H96</f>
        <v>3.1457484433374846E-3</v>
      </c>
      <c r="S22" s="8">
        <f>I96</f>
        <v>0</v>
      </c>
      <c r="T22" s="8">
        <f>H132</f>
        <v>0</v>
      </c>
      <c r="U22" s="8">
        <f>I132</f>
        <v>0</v>
      </c>
    </row>
    <row r="23" spans="1:22">
      <c r="A23" t="s">
        <v>104</v>
      </c>
      <c r="B23" s="1" t="s">
        <v>21</v>
      </c>
      <c r="C23" s="1" t="s">
        <v>21</v>
      </c>
      <c r="D23" s="1">
        <v>5.8982783312577841E-3</v>
      </c>
      <c r="E23" s="1">
        <v>0</v>
      </c>
      <c r="F23" s="1">
        <v>1.8874490660024907E-2</v>
      </c>
      <c r="G23" s="1">
        <v>0</v>
      </c>
      <c r="H23" s="11">
        <f t="shared" si="0"/>
        <v>8.2575896637608979E-3</v>
      </c>
      <c r="I23" s="11">
        <f t="shared" si="0"/>
        <v>0</v>
      </c>
      <c r="J23" s="1"/>
      <c r="M23" s="23" t="s">
        <v>119</v>
      </c>
      <c r="N23" s="8">
        <f>H24</f>
        <v>1.737982565379826E-3</v>
      </c>
      <c r="O23" s="8">
        <f>I24</f>
        <v>0</v>
      </c>
      <c r="P23" s="8">
        <f>H61</f>
        <v>0</v>
      </c>
      <c r="Q23" s="8">
        <f>I61</f>
        <v>0</v>
      </c>
      <c r="R23" s="8">
        <f>H97</f>
        <v>0</v>
      </c>
      <c r="S23" s="8">
        <f>I97</f>
        <v>0</v>
      </c>
      <c r="T23" s="8">
        <f>H133</f>
        <v>0</v>
      </c>
      <c r="U23" s="8">
        <f>I133</f>
        <v>0</v>
      </c>
    </row>
    <row r="24" spans="1:22">
      <c r="A24" t="s">
        <v>119</v>
      </c>
      <c r="B24" s="1" t="s">
        <v>21</v>
      </c>
      <c r="C24" s="1" t="s">
        <v>21</v>
      </c>
      <c r="D24" s="1" t="s">
        <v>21</v>
      </c>
      <c r="E24" s="1" t="s">
        <v>21</v>
      </c>
      <c r="F24" s="1">
        <v>5.2139476961394777E-3</v>
      </c>
      <c r="G24" s="1">
        <v>0</v>
      </c>
      <c r="H24" s="11">
        <f t="shared" si="0"/>
        <v>1.737982565379826E-3</v>
      </c>
      <c r="I24" s="11">
        <f t="shared" si="0"/>
        <v>0</v>
      </c>
      <c r="J24" s="1"/>
      <c r="M24" s="23" t="s">
        <v>22</v>
      </c>
      <c r="N24" s="8">
        <f>H25</f>
        <v>0.11057940357038532</v>
      </c>
      <c r="O24" s="8">
        <f>I25</f>
        <v>0</v>
      </c>
      <c r="P24" s="8">
        <f>H62</f>
        <v>0.10415628411753981</v>
      </c>
      <c r="Q24" s="8">
        <f>I62</f>
        <v>0</v>
      </c>
      <c r="R24" s="8">
        <f>H98</f>
        <v>4.409171075837743E-2</v>
      </c>
      <c r="S24" s="8">
        <f>I98</f>
        <v>0</v>
      </c>
      <c r="T24" s="8">
        <f>H134</f>
        <v>4.409171075837743E-2</v>
      </c>
      <c r="U24" s="8">
        <f>I134</f>
        <v>0</v>
      </c>
    </row>
    <row r="25" spans="1:22">
      <c r="A25" t="s">
        <v>22</v>
      </c>
      <c r="B25" s="1">
        <v>0.1322751322751323</v>
      </c>
      <c r="C25" s="1">
        <v>0</v>
      </c>
      <c r="D25" s="1">
        <v>8.9285714285714288E-2</v>
      </c>
      <c r="E25" s="1">
        <v>0</v>
      </c>
      <c r="F25" s="1">
        <v>0.11017736415030935</v>
      </c>
      <c r="G25" s="1">
        <v>0</v>
      </c>
      <c r="H25" s="11">
        <f t="shared" si="0"/>
        <v>0.11057940357038532</v>
      </c>
      <c r="I25" s="11">
        <f t="shared" si="0"/>
        <v>0</v>
      </c>
      <c r="J25" s="1"/>
      <c r="M25" s="23" t="s">
        <v>23</v>
      </c>
      <c r="N25" s="8">
        <f>H26</f>
        <v>8.4049271481942724E-3</v>
      </c>
      <c r="O25" s="8">
        <f>I26</f>
        <v>-8.4049271481942724E-3</v>
      </c>
      <c r="P25" s="8">
        <f>H63</f>
        <v>1.1710415628891658E-2</v>
      </c>
      <c r="Q25" s="8">
        <f>I63</f>
        <v>-1.1710415628891658E-2</v>
      </c>
      <c r="R25" s="8">
        <f>H99</f>
        <v>1.7232216064757163E-2</v>
      </c>
      <c r="S25" s="8">
        <f>I99</f>
        <v>-1.7232216064757163E-2</v>
      </c>
      <c r="T25" s="8">
        <f>H135</f>
        <v>1.148905888631916E-2</v>
      </c>
      <c r="U25" s="8">
        <f>I135</f>
        <v>-1.148905888631916E-2</v>
      </c>
    </row>
    <row r="26" spans="1:22">
      <c r="A26" t="s">
        <v>23</v>
      </c>
      <c r="B26" s="1">
        <v>0</v>
      </c>
      <c r="C26" s="1">
        <v>0</v>
      </c>
      <c r="D26" s="1">
        <v>2.5214781444582817E-2</v>
      </c>
      <c r="E26" s="1">
        <v>-2.5214781444582817E-2</v>
      </c>
      <c r="F26" s="1">
        <v>0</v>
      </c>
      <c r="G26" s="1">
        <v>0</v>
      </c>
      <c r="H26" s="11">
        <f t="shared" si="0"/>
        <v>8.4049271481942724E-3</v>
      </c>
      <c r="I26" s="11">
        <f t="shared" si="0"/>
        <v>-8.4049271481942724E-3</v>
      </c>
      <c r="J26" s="1"/>
      <c r="M26" s="23" t="s">
        <v>24</v>
      </c>
      <c r="N26" s="8">
        <f>H27</f>
        <v>4.3015068493150689E-3</v>
      </c>
      <c r="O26" s="8">
        <f>I27</f>
        <v>-4.3015068493150689E-3</v>
      </c>
      <c r="P26" s="8">
        <f>H64</f>
        <v>2.8676712328767119E-3</v>
      </c>
      <c r="Q26" s="8">
        <f>I64</f>
        <v>-2.8676712328767119E-3</v>
      </c>
      <c r="R26" s="8">
        <f>H100</f>
        <v>3.441205479452055E-3</v>
      </c>
      <c r="S26" s="8">
        <f>I100</f>
        <v>-3.441205479452055E-3</v>
      </c>
      <c r="T26" s="8">
        <f>H136</f>
        <v>6.88241095890411E-3</v>
      </c>
      <c r="U26" s="8">
        <f>I136</f>
        <v>-6.88241095890411E-3</v>
      </c>
    </row>
    <row r="27" spans="1:22">
      <c r="A27" t="s">
        <v>24</v>
      </c>
      <c r="B27" s="1">
        <v>0</v>
      </c>
      <c r="C27" s="1">
        <v>0</v>
      </c>
      <c r="D27" s="1">
        <v>1.2904520547945206E-2</v>
      </c>
      <c r="E27" s="1">
        <v>-1.2904520547945206E-2</v>
      </c>
      <c r="F27" s="1">
        <v>0</v>
      </c>
      <c r="G27" s="1">
        <v>0</v>
      </c>
      <c r="H27" s="11">
        <f t="shared" si="0"/>
        <v>4.3015068493150689E-3</v>
      </c>
      <c r="I27" s="11">
        <f t="shared" si="0"/>
        <v>-4.3015068493150689E-3</v>
      </c>
      <c r="J27" s="1"/>
      <c r="M27" s="23" t="s">
        <v>25</v>
      </c>
      <c r="N27" s="8">
        <f>H28</f>
        <v>0.10375942989829805</v>
      </c>
      <c r="O27" s="8">
        <f>I28</f>
        <v>0.12087734404369906</v>
      </c>
      <c r="P27" s="8">
        <f>H65</f>
        <v>0.12930161825446243</v>
      </c>
      <c r="Q27" s="8">
        <f>I65</f>
        <v>9.5335155687534659E-2</v>
      </c>
      <c r="R27" s="8">
        <f>H101</f>
        <v>0.2235339949875467</v>
      </c>
      <c r="S27" s="8">
        <f>I101</f>
        <v>1.102778954450397E-3</v>
      </c>
      <c r="T27" s="8">
        <f>H137</f>
        <v>0.26755000177904287</v>
      </c>
      <c r="U27" s="8">
        <f>I137</f>
        <v>-4.2913227837045792E-2</v>
      </c>
    </row>
    <row r="28" spans="1:22">
      <c r="A28" t="s">
        <v>25</v>
      </c>
      <c r="B28" s="1">
        <v>0.19551724533001244</v>
      </c>
      <c r="C28" s="1">
        <v>2.9119528611984642E-2</v>
      </c>
      <c r="D28" s="1">
        <v>7.519653128891654E-2</v>
      </c>
      <c r="E28" s="1">
        <v>0.14944024265308051</v>
      </c>
      <c r="F28" s="1">
        <v>4.0564513075965127E-2</v>
      </c>
      <c r="G28" s="1">
        <v>0.18407226086603201</v>
      </c>
      <c r="H28" s="11">
        <f t="shared" si="0"/>
        <v>0.10375942989829805</v>
      </c>
      <c r="I28" s="11">
        <f t="shared" si="0"/>
        <v>0.12087734404369906</v>
      </c>
      <c r="M28" s="23" t="s">
        <v>26</v>
      </c>
      <c r="N28" s="8">
        <f>H29</f>
        <v>0.6111905354919055</v>
      </c>
      <c r="O28" s="8"/>
      <c r="P28" s="8">
        <f>H66</f>
        <v>0.4958710473225405</v>
      </c>
      <c r="Q28" s="8"/>
      <c r="R28" s="8">
        <f>H102</f>
        <v>0.6190340508094645</v>
      </c>
      <c r="S28" s="8"/>
      <c r="T28" s="8">
        <f>H138</f>
        <v>0.65368818174702015</v>
      </c>
      <c r="U28" s="8"/>
      <c r="V28" t="s">
        <v>124</v>
      </c>
    </row>
    <row r="29" spans="1:22">
      <c r="A29" t="s">
        <v>26</v>
      </c>
      <c r="B29" s="1">
        <v>0.51235726027397255</v>
      </c>
      <c r="C29" s="1">
        <v>0</v>
      </c>
      <c r="D29" s="1">
        <v>0.56623471980074724</v>
      </c>
      <c r="E29" s="1">
        <v>0</v>
      </c>
      <c r="F29" s="1">
        <v>0.75497962640099636</v>
      </c>
      <c r="G29" s="1">
        <v>0</v>
      </c>
      <c r="H29" s="11">
        <f t="shared" ref="H29" si="33">AVERAGE(SUM(B29),SUM(D29),SUM(F29))</f>
        <v>0.6111905354919055</v>
      </c>
      <c r="I29" s="11">
        <f t="shared" ref="I29" si="34">AVERAGE(SUM(C29),SUM(E29),SUM(G29))</f>
        <v>0</v>
      </c>
      <c r="M29" s="23" t="s">
        <v>27</v>
      </c>
      <c r="N29" s="8">
        <f>H30</f>
        <v>1.1660010939502112</v>
      </c>
      <c r="O29" s="8">
        <f>I30</f>
        <v>0.13526355741024118</v>
      </c>
      <c r="P29" s="8">
        <f>H67</f>
        <v>1.2582232877324562</v>
      </c>
      <c r="Q29" s="8">
        <f>I67</f>
        <v>0.13900256442098791</v>
      </c>
      <c r="R29" s="8">
        <f>H103</f>
        <v>1.392684372071278</v>
      </c>
      <c r="S29" s="8">
        <f>I103</f>
        <v>0.49761748875796474</v>
      </c>
      <c r="T29" s="8">
        <f>H139</f>
        <v>1.5306028315962408</v>
      </c>
      <c r="U29" s="8">
        <f>I139</f>
        <v>1.2782946214055431</v>
      </c>
    </row>
    <row r="30" spans="1:22">
      <c r="A30" t="s">
        <v>27</v>
      </c>
      <c r="B30" s="1">
        <v>1.2419948848695697</v>
      </c>
      <c r="C30" s="1">
        <v>7.0371085274500214E-2</v>
      </c>
      <c r="D30" s="1">
        <v>1.1413640091694837</v>
      </c>
      <c r="E30" s="1">
        <v>0.15134732609019133</v>
      </c>
      <c r="F30" s="1">
        <v>1.1146443878115797</v>
      </c>
      <c r="G30" s="1">
        <v>0.18407226086603201</v>
      </c>
      <c r="H30" s="12">
        <f>SUM(H4:H29)</f>
        <v>1.1660010939502112</v>
      </c>
      <c r="I30" s="12">
        <f>SUM(I4:I29)</f>
        <v>0.13526355741024118</v>
      </c>
    </row>
    <row r="38" spans="1:9">
      <c r="B38" s="6">
        <v>59304</v>
      </c>
      <c r="C38" s="6"/>
      <c r="D38" s="6">
        <v>59302</v>
      </c>
      <c r="E38" s="6"/>
      <c r="F38" s="6">
        <v>59301</v>
      </c>
      <c r="G38" s="6"/>
      <c r="H38" s="9" t="s">
        <v>31</v>
      </c>
      <c r="I38" s="9"/>
    </row>
    <row r="39" spans="1:9">
      <c r="B39" t="s">
        <v>14</v>
      </c>
      <c r="C39" t="s">
        <v>14</v>
      </c>
      <c r="D39" t="s">
        <v>14</v>
      </c>
      <c r="E39" t="s">
        <v>14</v>
      </c>
      <c r="F39" t="s">
        <v>14</v>
      </c>
      <c r="G39" t="s">
        <v>14</v>
      </c>
      <c r="H39" s="14" t="s">
        <v>14</v>
      </c>
      <c r="I39" s="14" t="s">
        <v>14</v>
      </c>
    </row>
    <row r="40" spans="1:9">
      <c r="A40" t="s">
        <v>32</v>
      </c>
      <c r="B40" t="s">
        <v>33</v>
      </c>
      <c r="C40" t="s">
        <v>34</v>
      </c>
      <c r="D40" t="s">
        <v>33</v>
      </c>
      <c r="E40" t="s">
        <v>34</v>
      </c>
      <c r="F40" t="s">
        <v>33</v>
      </c>
      <c r="G40" t="s">
        <v>34</v>
      </c>
      <c r="H40" s="10" t="s">
        <v>33</v>
      </c>
      <c r="I40" s="10" t="s">
        <v>34</v>
      </c>
    </row>
    <row r="41" spans="1:9">
      <c r="A41" t="s">
        <v>0</v>
      </c>
      <c r="B41" s="1">
        <v>0.12513474470734745</v>
      </c>
      <c r="C41" s="1">
        <v>0</v>
      </c>
      <c r="D41" s="1">
        <v>1.4077658779576585E-2</v>
      </c>
      <c r="E41" s="1">
        <v>0</v>
      </c>
      <c r="F41" s="1">
        <v>8.3423163138231556E-3</v>
      </c>
      <c r="G41" s="1">
        <v>0</v>
      </c>
      <c r="H41" s="11">
        <f>AVERAGE(SUM(B41),SUM(D41),SUM(F41))</f>
        <v>4.9184906600249066E-2</v>
      </c>
      <c r="I41" s="11">
        <f>AVERAGE(SUM(C41),SUM(E41),SUM(G41))</f>
        <v>0</v>
      </c>
    </row>
    <row r="42" spans="1:9">
      <c r="A42" t="s">
        <v>35</v>
      </c>
      <c r="D42" s="1">
        <v>9.3851058530510581E-3</v>
      </c>
      <c r="E42" s="1">
        <v>0</v>
      </c>
      <c r="H42" s="11">
        <f t="shared" ref="H42:H66" si="35">AVERAGE(SUM(B42),SUM(D42),SUM(F42))</f>
        <v>3.1283686176836862E-3</v>
      </c>
      <c r="I42" s="11">
        <f t="shared" ref="I42:I66" si="36">AVERAGE(SUM(C42),SUM(E42),SUM(G42))</f>
        <v>0</v>
      </c>
    </row>
    <row r="43" spans="1:9">
      <c r="A43" t="s">
        <v>1</v>
      </c>
      <c r="B43" s="1">
        <v>6.680370485678705E-2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1">
        <f t="shared" si="35"/>
        <v>2.2267901618929015E-2</v>
      </c>
      <c r="I43" s="11">
        <f t="shared" si="36"/>
        <v>0</v>
      </c>
    </row>
    <row r="44" spans="1:9">
      <c r="A44" t="s">
        <v>2</v>
      </c>
      <c r="B44" s="1">
        <v>1.1666666666666667E-2</v>
      </c>
      <c r="C44" s="1">
        <v>0</v>
      </c>
      <c r="D44" s="1">
        <v>4.1666666666666664E-2</v>
      </c>
      <c r="E44" s="1">
        <v>0</v>
      </c>
      <c r="H44" s="11">
        <f t="shared" si="35"/>
        <v>1.7777777777777778E-2</v>
      </c>
      <c r="I44" s="11">
        <f t="shared" si="36"/>
        <v>0</v>
      </c>
    </row>
    <row r="45" spans="1:9">
      <c r="A45" t="s">
        <v>93</v>
      </c>
      <c r="B45" s="1">
        <v>2.8333333333333335E-2</v>
      </c>
      <c r="C45" s="1">
        <v>0</v>
      </c>
      <c r="H45" s="11">
        <f t="shared" si="35"/>
        <v>9.4444444444444445E-3</v>
      </c>
      <c r="I45" s="11">
        <f t="shared" si="36"/>
        <v>0</v>
      </c>
    </row>
    <row r="46" spans="1:9">
      <c r="A46" t="s">
        <v>3</v>
      </c>
      <c r="B46" s="1">
        <v>0.15772191780821915</v>
      </c>
      <c r="C46" s="1">
        <v>5.2573972602739716E-2</v>
      </c>
      <c r="D46" s="1">
        <v>0.24545473458904107</v>
      </c>
      <c r="E46" s="1">
        <v>4.7316575342465722E-2</v>
      </c>
      <c r="F46" s="1">
        <v>0.31544383561643835</v>
      </c>
      <c r="G46" s="1">
        <v>0</v>
      </c>
      <c r="H46" s="11">
        <f t="shared" si="35"/>
        <v>0.23954016267123288</v>
      </c>
      <c r="I46" s="11">
        <f t="shared" si="36"/>
        <v>3.3296849315068482E-2</v>
      </c>
    </row>
    <row r="47" spans="1:9">
      <c r="A47" t="s">
        <v>109</v>
      </c>
      <c r="D47" s="1">
        <v>4.4359289383561637E-2</v>
      </c>
      <c r="E47" s="1">
        <v>4.7316575342465764E-2</v>
      </c>
      <c r="H47" s="11">
        <f t="shared" si="35"/>
        <v>1.4786429794520545E-2</v>
      </c>
      <c r="I47" s="11">
        <f t="shared" si="36"/>
        <v>1.5772191780821922E-2</v>
      </c>
    </row>
    <row r="48" spans="1:9">
      <c r="A48" t="s">
        <v>4</v>
      </c>
      <c r="B48" s="1">
        <v>4.9098007471980072E-2</v>
      </c>
      <c r="C48" s="1">
        <v>0</v>
      </c>
      <c r="D48" s="1">
        <v>7.1805835927770869E-3</v>
      </c>
      <c r="E48" s="1">
        <v>0</v>
      </c>
      <c r="F48" s="1">
        <v>5.5235258405977594E-2</v>
      </c>
      <c r="G48" s="1">
        <v>0</v>
      </c>
      <c r="H48" s="11">
        <f t="shared" si="35"/>
        <v>3.7171283156911587E-2</v>
      </c>
      <c r="I48" s="11">
        <f t="shared" si="36"/>
        <v>0</v>
      </c>
    </row>
    <row r="49" spans="1:9">
      <c r="A49" t="s">
        <v>41</v>
      </c>
      <c r="D49" s="1">
        <v>2.2159277708592774E-3</v>
      </c>
      <c r="E49" s="1">
        <v>0</v>
      </c>
      <c r="H49" s="11">
        <f t="shared" si="35"/>
        <v>7.3864259028642582E-4</v>
      </c>
      <c r="I49" s="11">
        <f t="shared" si="36"/>
        <v>0</v>
      </c>
    </row>
    <row r="50" spans="1:9">
      <c r="A50" t="s">
        <v>94</v>
      </c>
      <c r="B50" s="1">
        <v>5.4310225543102251E-3</v>
      </c>
      <c r="C50" s="1">
        <v>0</v>
      </c>
      <c r="H50" s="11">
        <f t="shared" si="35"/>
        <v>1.8103408514367418E-3</v>
      </c>
      <c r="I50" s="11">
        <f t="shared" si="36"/>
        <v>0</v>
      </c>
    </row>
    <row r="51" spans="1:9">
      <c r="A51" t="s">
        <v>43</v>
      </c>
      <c r="B51" s="1">
        <v>3.3001245330012453E-2</v>
      </c>
      <c r="C51" s="1">
        <v>3.3001245330012453E-2</v>
      </c>
      <c r="D51" s="1">
        <v>2.0432157534246573E-2</v>
      </c>
      <c r="E51" s="1">
        <v>4.6436721668742215E-2</v>
      </c>
      <c r="H51" s="11">
        <f t="shared" si="35"/>
        <v>1.7811134288086342E-2</v>
      </c>
      <c r="I51" s="11">
        <f t="shared" si="36"/>
        <v>2.647932233291822E-2</v>
      </c>
    </row>
    <row r="52" spans="1:9">
      <c r="A52" t="s">
        <v>112</v>
      </c>
      <c r="B52" s="1">
        <v>3.5976200359762E-3</v>
      </c>
      <c r="C52" s="1">
        <v>3.5976200359762E-3</v>
      </c>
      <c r="H52" s="11">
        <f t="shared" si="35"/>
        <v>1.1992066786587333E-3</v>
      </c>
      <c r="I52" s="11">
        <f t="shared" si="36"/>
        <v>1.1992066786587333E-3</v>
      </c>
    </row>
    <row r="53" spans="1:9">
      <c r="A53" t="s">
        <v>42</v>
      </c>
      <c r="B53" s="1" t="s">
        <v>21</v>
      </c>
      <c r="C53" s="1" t="s">
        <v>21</v>
      </c>
      <c r="D53" s="1">
        <v>1.1168041718555417E-2</v>
      </c>
      <c r="E53" s="1">
        <v>0</v>
      </c>
      <c r="F53" s="1">
        <v>1.5990037359900375E-2</v>
      </c>
      <c r="G53" s="1">
        <v>3.997509339975093E-3</v>
      </c>
      <c r="H53" s="11">
        <f t="shared" si="35"/>
        <v>9.0526930261519301E-3</v>
      </c>
      <c r="I53" s="11">
        <f t="shared" si="36"/>
        <v>1.3325031133250311E-3</v>
      </c>
    </row>
    <row r="54" spans="1:9">
      <c r="A54" t="s">
        <v>8</v>
      </c>
      <c r="B54" s="1" t="s">
        <v>21</v>
      </c>
      <c r="C54" s="1" t="s">
        <v>21</v>
      </c>
      <c r="D54" s="1">
        <v>2.2532689912826899E-2</v>
      </c>
      <c r="E54" s="1">
        <v>3.3799034869240345E-2</v>
      </c>
      <c r="F54" s="1">
        <v>5.4078455790784559E-3</v>
      </c>
      <c r="G54" s="1">
        <v>0</v>
      </c>
      <c r="H54" s="11">
        <f t="shared" si="35"/>
        <v>9.313511830635118E-3</v>
      </c>
      <c r="I54" s="11">
        <f t="shared" si="36"/>
        <v>1.1266344956413448E-2</v>
      </c>
    </row>
    <row r="55" spans="1:9">
      <c r="A55" t="s">
        <v>110</v>
      </c>
      <c r="B55" s="1" t="s">
        <v>21</v>
      </c>
      <c r="C55" s="1" t="s">
        <v>21</v>
      </c>
      <c r="D55" s="1">
        <v>2.072890722291407E-2</v>
      </c>
      <c r="E55" s="1">
        <v>2.7377801992528039E-3</v>
      </c>
      <c r="H55" s="11">
        <f t="shared" si="35"/>
        <v>6.9096357409713571E-3</v>
      </c>
      <c r="I55" s="11">
        <f t="shared" si="36"/>
        <v>9.1259339975093467E-4</v>
      </c>
    </row>
    <row r="56" spans="1:9">
      <c r="A56" t="s">
        <v>11</v>
      </c>
      <c r="F56" s="1">
        <v>0</v>
      </c>
      <c r="G56" s="1">
        <v>0</v>
      </c>
      <c r="H56" s="11">
        <f t="shared" si="35"/>
        <v>0</v>
      </c>
      <c r="I56" s="11">
        <f t="shared" si="36"/>
        <v>0</v>
      </c>
    </row>
    <row r="57" spans="1:9">
      <c r="A57" t="s">
        <v>20</v>
      </c>
      <c r="B57" s="1" t="s">
        <v>21</v>
      </c>
      <c r="C57" s="1" t="s">
        <v>21</v>
      </c>
      <c r="D57" s="1">
        <v>0</v>
      </c>
      <c r="E57" s="1">
        <v>0</v>
      </c>
      <c r="H57" s="11">
        <f t="shared" si="35"/>
        <v>0</v>
      </c>
      <c r="I57" s="11">
        <f t="shared" si="36"/>
        <v>0</v>
      </c>
    </row>
    <row r="58" spans="1:9">
      <c r="A58" t="s">
        <v>111</v>
      </c>
      <c r="B58" s="1" t="s">
        <v>21</v>
      </c>
      <c r="C58" s="1" t="s">
        <v>21</v>
      </c>
      <c r="D58" s="1">
        <v>7.9846720890410949E-2</v>
      </c>
      <c r="E58" s="1">
        <v>0</v>
      </c>
      <c r="F58" s="1">
        <v>7.8860958904109588E-2</v>
      </c>
      <c r="G58" s="1">
        <v>-6.0025342465753417E-2</v>
      </c>
      <c r="H58" s="11">
        <f t="shared" si="35"/>
        <v>5.2902559931506853E-2</v>
      </c>
      <c r="I58" s="11">
        <f t="shared" si="36"/>
        <v>-2.0008447488584474E-2</v>
      </c>
    </row>
    <row r="59" spans="1:9">
      <c r="A59" t="s">
        <v>78</v>
      </c>
      <c r="F59" s="1">
        <v>4.731657534246575E-2</v>
      </c>
      <c r="G59" s="1">
        <v>-3.6015205479452049E-2</v>
      </c>
      <c r="H59" s="11">
        <f t="shared" si="35"/>
        <v>1.5772191780821915E-2</v>
      </c>
      <c r="I59" s="11">
        <f t="shared" si="36"/>
        <v>-1.2005068493150682E-2</v>
      </c>
    </row>
    <row r="60" spans="1:9">
      <c r="A60" t="s">
        <v>104</v>
      </c>
      <c r="B60" s="1" t="s">
        <v>21</v>
      </c>
      <c r="C60" s="1" t="s">
        <v>21</v>
      </c>
      <c r="D60" s="1">
        <v>7.0779339975093397E-3</v>
      </c>
      <c r="E60" s="1">
        <v>0</v>
      </c>
      <c r="F60" s="1">
        <v>9.4372453300124535E-3</v>
      </c>
      <c r="G60" s="1">
        <v>0</v>
      </c>
      <c r="H60" s="11">
        <f t="shared" si="35"/>
        <v>5.5050597758405971E-3</v>
      </c>
      <c r="I60" s="11">
        <f t="shared" si="36"/>
        <v>0</v>
      </c>
    </row>
    <row r="61" spans="1:9">
      <c r="A61" t="s">
        <v>119</v>
      </c>
      <c r="B61" s="1" t="s">
        <v>21</v>
      </c>
      <c r="C61" s="1" t="s">
        <v>21</v>
      </c>
      <c r="D61" s="1" t="s">
        <v>21</v>
      </c>
      <c r="E61" s="1" t="s">
        <v>21</v>
      </c>
      <c r="F61" s="1">
        <v>0</v>
      </c>
      <c r="G61" s="1">
        <v>0</v>
      </c>
      <c r="H61" s="11">
        <f t="shared" si="35"/>
        <v>0</v>
      </c>
      <c r="I61" s="11">
        <f t="shared" si="36"/>
        <v>0</v>
      </c>
    </row>
    <row r="62" spans="1:9">
      <c r="A62" t="s">
        <v>22</v>
      </c>
      <c r="B62" s="1">
        <v>0.1322751322751323</v>
      </c>
      <c r="C62" s="1">
        <v>0</v>
      </c>
      <c r="D62" s="1">
        <v>7.4404761904761904E-2</v>
      </c>
      <c r="E62" s="1">
        <v>0</v>
      </c>
      <c r="F62" s="1">
        <v>0.10578895817272529</v>
      </c>
      <c r="G62" s="1">
        <v>0</v>
      </c>
      <c r="H62" s="11">
        <f t="shared" si="35"/>
        <v>0.10415628411753981</v>
      </c>
      <c r="I62" s="11">
        <f t="shared" si="36"/>
        <v>0</v>
      </c>
    </row>
    <row r="63" spans="1:9">
      <c r="A63" t="s">
        <v>23</v>
      </c>
      <c r="B63" s="1">
        <v>0</v>
      </c>
      <c r="C63" s="1">
        <v>0</v>
      </c>
      <c r="D63" s="1">
        <v>2.4110076276463267E-2</v>
      </c>
      <c r="E63" s="1">
        <v>-2.4110076276463267E-2</v>
      </c>
      <c r="F63" s="1">
        <v>1.1021170610211706E-2</v>
      </c>
      <c r="G63" s="1">
        <v>-1.1021170610211706E-2</v>
      </c>
      <c r="H63" s="11">
        <f t="shared" si="35"/>
        <v>1.1710415628891658E-2</v>
      </c>
      <c r="I63" s="11">
        <f t="shared" si="36"/>
        <v>-1.1710415628891658E-2</v>
      </c>
    </row>
    <row r="64" spans="1:9">
      <c r="A64" t="s">
        <v>24</v>
      </c>
      <c r="B64" s="1">
        <v>0</v>
      </c>
      <c r="C64" s="1">
        <v>0</v>
      </c>
      <c r="D64" s="1">
        <v>0</v>
      </c>
      <c r="E64" s="1">
        <v>0</v>
      </c>
      <c r="F64" s="1">
        <v>8.603013698630136E-3</v>
      </c>
      <c r="G64" s="1">
        <v>-8.603013698630136E-3</v>
      </c>
      <c r="H64" s="11">
        <f t="shared" si="35"/>
        <v>2.8676712328767119E-3</v>
      </c>
      <c r="I64" s="11">
        <f t="shared" si="36"/>
        <v>-2.8676712328767119E-3</v>
      </c>
    </row>
    <row r="65" spans="1:9">
      <c r="A65" t="s">
        <v>25</v>
      </c>
      <c r="B65" s="1">
        <v>0.1949089514321295</v>
      </c>
      <c r="C65" s="1">
        <v>2.972782250986758E-2</v>
      </c>
      <c r="D65" s="1">
        <v>9.6733393991282668E-2</v>
      </c>
      <c r="E65" s="1">
        <v>0.12790337995071438</v>
      </c>
      <c r="F65" s="1">
        <v>9.6262509339975086E-2</v>
      </c>
      <c r="G65" s="1">
        <v>0.128374264602022</v>
      </c>
      <c r="H65" s="11">
        <f t="shared" si="35"/>
        <v>0.12930161825446243</v>
      </c>
      <c r="I65" s="11">
        <f t="shared" si="36"/>
        <v>9.5335155687534659E-2</v>
      </c>
    </row>
    <row r="66" spans="1:9">
      <c r="A66" t="s">
        <v>26</v>
      </c>
      <c r="B66" s="1">
        <v>0.51235726027397255</v>
      </c>
      <c r="C66" s="1">
        <v>0</v>
      </c>
      <c r="D66" s="1">
        <v>0.59392078206724785</v>
      </c>
      <c r="E66" s="1">
        <v>0</v>
      </c>
      <c r="F66" s="1">
        <v>0.38133509962640105</v>
      </c>
      <c r="G66" s="1">
        <v>0</v>
      </c>
      <c r="H66" s="11">
        <f t="shared" si="35"/>
        <v>0.4958710473225405</v>
      </c>
      <c r="I66" s="11">
        <f t="shared" si="36"/>
        <v>0</v>
      </c>
    </row>
    <row r="67" spans="1:9">
      <c r="A67" t="s">
        <v>27</v>
      </c>
      <c r="B67" s="1">
        <v>1.320329606745867</v>
      </c>
      <c r="C67" s="1">
        <v>0.11890066047859595</v>
      </c>
      <c r="D67" s="1">
        <v>1.3152954321517523</v>
      </c>
      <c r="E67" s="1">
        <v>0.28139999109641795</v>
      </c>
      <c r="F67" s="1">
        <v>1.1390448242997491</v>
      </c>
      <c r="G67" s="1">
        <v>1.6707041687949786E-2</v>
      </c>
      <c r="H67" s="12">
        <f>SUM(H41:H66)</f>
        <v>1.2582232877324562</v>
      </c>
      <c r="I67" s="12">
        <f>SUM(I41:I66)</f>
        <v>0.13900256442098791</v>
      </c>
    </row>
    <row r="74" spans="1:9">
      <c r="B74" s="6">
        <v>59304</v>
      </c>
      <c r="C74" s="6"/>
      <c r="D74" s="6">
        <v>59302</v>
      </c>
      <c r="E74" s="6"/>
      <c r="F74" s="6">
        <v>59301</v>
      </c>
      <c r="G74" s="6"/>
      <c r="H74" s="9" t="s">
        <v>31</v>
      </c>
      <c r="I74" s="9"/>
    </row>
    <row r="75" spans="1:9">
      <c r="B75" t="s">
        <v>29</v>
      </c>
      <c r="C75" t="s">
        <v>29</v>
      </c>
      <c r="D75" t="s">
        <v>29</v>
      </c>
      <c r="E75" t="s">
        <v>29</v>
      </c>
      <c r="F75" t="s">
        <v>29</v>
      </c>
      <c r="G75" t="s">
        <v>29</v>
      </c>
      <c r="H75" s="14" t="s">
        <v>29</v>
      </c>
      <c r="I75" s="14" t="s">
        <v>29</v>
      </c>
    </row>
    <row r="76" spans="1:9">
      <c r="A76" t="s">
        <v>32</v>
      </c>
      <c r="B76" t="s">
        <v>33</v>
      </c>
      <c r="C76" t="s">
        <v>34</v>
      </c>
      <c r="D76" t="s">
        <v>33</v>
      </c>
      <c r="E76" t="s">
        <v>34</v>
      </c>
      <c r="F76" t="s">
        <v>33</v>
      </c>
      <c r="G76" t="s">
        <v>34</v>
      </c>
      <c r="H76" s="10" t="s">
        <v>33</v>
      </c>
      <c r="I76" s="10" t="s">
        <v>34</v>
      </c>
    </row>
    <row r="77" spans="1:9">
      <c r="A77" t="s">
        <v>0</v>
      </c>
      <c r="B77" s="1">
        <v>0.12513474470734745</v>
      </c>
      <c r="C77" s="1">
        <v>0</v>
      </c>
      <c r="D77" s="1">
        <v>2.8155317559153167E-2</v>
      </c>
      <c r="E77" s="1">
        <v>0</v>
      </c>
      <c r="F77" s="1">
        <v>4.0043118306351169E-2</v>
      </c>
      <c r="G77" s="1">
        <v>0</v>
      </c>
      <c r="H77" s="11">
        <f>AVERAGE(SUM(B77),SUM(D77),SUM(F77))</f>
        <v>6.4444393524283924E-2</v>
      </c>
      <c r="I77" s="11">
        <f>AVERAGE(SUM(C77),SUM(E77),SUM(G77))</f>
        <v>0</v>
      </c>
    </row>
    <row r="78" spans="1:9">
      <c r="A78" t="s">
        <v>35</v>
      </c>
      <c r="D78" s="1">
        <v>1.8770211706102116E-2</v>
      </c>
      <c r="E78" s="1">
        <v>0</v>
      </c>
      <c r="H78" s="11">
        <f t="shared" ref="H78:H102" si="37">AVERAGE(SUM(B78),SUM(D78),SUM(F78))</f>
        <v>6.2567372353673724E-3</v>
      </c>
      <c r="I78" s="11">
        <f t="shared" ref="I78:I102" si="38">AVERAGE(SUM(C78),SUM(E78),SUM(G78))</f>
        <v>0</v>
      </c>
    </row>
    <row r="79" spans="1:9">
      <c r="A79" t="s">
        <v>1</v>
      </c>
      <c r="B79" s="1">
        <v>6.1553549190535496E-2</v>
      </c>
      <c r="C79" s="1">
        <v>0</v>
      </c>
      <c r="D79" s="1">
        <v>5.906425124533001E-3</v>
      </c>
      <c r="E79" s="1">
        <v>0</v>
      </c>
      <c r="F79" s="1">
        <v>9.4502801992528019E-3</v>
      </c>
      <c r="G79" s="1">
        <v>0</v>
      </c>
      <c r="H79" s="11">
        <f t="shared" si="37"/>
        <v>2.5636751504773764E-2</v>
      </c>
      <c r="I79" s="11">
        <f t="shared" si="38"/>
        <v>0</v>
      </c>
    </row>
    <row r="80" spans="1:9">
      <c r="A80" t="s">
        <v>2</v>
      </c>
      <c r="B80" s="1">
        <v>1.1666666666666667E-2</v>
      </c>
      <c r="C80" s="1">
        <v>0</v>
      </c>
      <c r="D80" s="1">
        <v>0</v>
      </c>
      <c r="E80" s="1">
        <v>0</v>
      </c>
      <c r="H80" s="11">
        <f t="shared" si="37"/>
        <v>3.8888888888888892E-3</v>
      </c>
      <c r="I80" s="11">
        <f t="shared" si="38"/>
        <v>0</v>
      </c>
    </row>
    <row r="81" spans="1:9">
      <c r="A81" t="s">
        <v>93</v>
      </c>
      <c r="B81" s="1">
        <v>2.8333333333333335E-2</v>
      </c>
      <c r="C81" s="1">
        <v>0</v>
      </c>
      <c r="H81" s="11">
        <f t="shared" si="37"/>
        <v>9.4444444444444445E-3</v>
      </c>
      <c r="I81" s="11">
        <f t="shared" si="38"/>
        <v>0</v>
      </c>
    </row>
    <row r="82" spans="1:9">
      <c r="A82" t="s">
        <v>3</v>
      </c>
      <c r="B82" s="1">
        <v>0.10514794520547943</v>
      </c>
      <c r="C82" s="1">
        <v>0.42059178082191773</v>
      </c>
      <c r="D82" s="1">
        <v>0.32530145547945205</v>
      </c>
      <c r="E82" s="1">
        <v>0.14194972602739725</v>
      </c>
      <c r="F82" s="1">
        <v>0.378532602739726</v>
      </c>
      <c r="G82" s="1">
        <v>0.75706520547945177</v>
      </c>
      <c r="H82" s="11">
        <f t="shared" si="37"/>
        <v>0.26966066780821918</v>
      </c>
      <c r="I82" s="11">
        <f t="shared" si="38"/>
        <v>0.4398689041095889</v>
      </c>
    </row>
    <row r="83" spans="1:9">
      <c r="A83" t="s">
        <v>109</v>
      </c>
      <c r="D83" s="1">
        <v>4.4359289383561637E-2</v>
      </c>
      <c r="E83" s="1">
        <v>4.7316575342465764E-2</v>
      </c>
      <c r="H83" s="11">
        <f t="shared" si="37"/>
        <v>1.4786429794520545E-2</v>
      </c>
      <c r="I83" s="11">
        <f t="shared" si="38"/>
        <v>1.5772191780821922E-2</v>
      </c>
    </row>
    <row r="84" spans="1:9">
      <c r="A84" t="s">
        <v>4</v>
      </c>
      <c r="B84" s="1">
        <v>4.9098007471980072E-2</v>
      </c>
      <c r="C84" s="1">
        <v>0</v>
      </c>
      <c r="D84" s="1">
        <v>0</v>
      </c>
      <c r="E84" s="1">
        <v>1.6570577521793275E-2</v>
      </c>
      <c r="F84" s="1">
        <v>5.7444668742216695E-2</v>
      </c>
      <c r="G84" s="1">
        <v>-6.6282310087173238E-3</v>
      </c>
      <c r="H84" s="11">
        <f t="shared" si="37"/>
        <v>3.5514225404732258E-2</v>
      </c>
      <c r="I84" s="11">
        <f t="shared" si="38"/>
        <v>3.3141155043586502E-3</v>
      </c>
    </row>
    <row r="85" spans="1:9">
      <c r="A85" t="s">
        <v>41</v>
      </c>
      <c r="D85" s="1">
        <v>9.9716749688667488E-3</v>
      </c>
      <c r="E85" s="1">
        <v>0</v>
      </c>
      <c r="H85" s="11">
        <f t="shared" si="37"/>
        <v>3.3238916562889163E-3</v>
      </c>
      <c r="I85" s="11">
        <f t="shared" si="38"/>
        <v>0</v>
      </c>
    </row>
    <row r="86" spans="1:9">
      <c r="A86" t="s">
        <v>94</v>
      </c>
      <c r="B86" s="1">
        <v>4.3448180434481802E-3</v>
      </c>
      <c r="C86" s="1">
        <v>8.6896360868963622E-3</v>
      </c>
      <c r="H86" s="11">
        <f t="shared" si="37"/>
        <v>1.4482726811493934E-3</v>
      </c>
      <c r="I86" s="11">
        <f t="shared" si="38"/>
        <v>2.8965453622987873E-3</v>
      </c>
    </row>
    <row r="87" spans="1:9">
      <c r="A87" t="s">
        <v>43</v>
      </c>
      <c r="B87" s="1">
        <v>3.3001245330012453E-2</v>
      </c>
      <c r="C87" s="1">
        <v>3.3001245330012453E-2</v>
      </c>
      <c r="D87" s="1">
        <v>1.8574688667496887E-2</v>
      </c>
      <c r="E87" s="1">
        <v>9.2873443337484457E-2</v>
      </c>
      <c r="H87" s="11">
        <f t="shared" si="37"/>
        <v>1.7191977999169782E-2</v>
      </c>
      <c r="I87" s="11">
        <f t="shared" si="38"/>
        <v>4.1958229555832303E-2</v>
      </c>
    </row>
    <row r="88" spans="1:9">
      <c r="A88" t="s">
        <v>96</v>
      </c>
      <c r="B88" s="1">
        <v>3.5976200359762E-3</v>
      </c>
      <c r="C88" s="1">
        <v>3.5976200359762E-3</v>
      </c>
      <c r="H88" s="11">
        <f t="shared" si="37"/>
        <v>1.1992066786587333E-3</v>
      </c>
      <c r="I88" s="11">
        <f t="shared" si="38"/>
        <v>1.1992066786587333E-3</v>
      </c>
    </row>
    <row r="89" spans="1:9">
      <c r="A89" t="s">
        <v>42</v>
      </c>
      <c r="B89" s="1" t="s">
        <v>21</v>
      </c>
      <c r="C89" s="1" t="s">
        <v>21</v>
      </c>
      <c r="D89" s="1">
        <v>1.1168041718555417E-2</v>
      </c>
      <c r="E89" s="1">
        <v>0</v>
      </c>
      <c r="F89" s="1">
        <v>0</v>
      </c>
      <c r="G89" s="1">
        <v>0</v>
      </c>
      <c r="H89" s="11">
        <f t="shared" si="37"/>
        <v>3.7226805728518054E-3</v>
      </c>
      <c r="I89" s="11">
        <f t="shared" si="38"/>
        <v>0</v>
      </c>
    </row>
    <row r="90" spans="1:9">
      <c r="A90" t="s">
        <v>8</v>
      </c>
      <c r="B90" s="1" t="s">
        <v>21</v>
      </c>
      <c r="C90" s="1" t="s">
        <v>21</v>
      </c>
      <c r="D90" s="1">
        <v>5.6331724782067244E-2</v>
      </c>
      <c r="E90" s="1">
        <v>3.3799034869240352E-2</v>
      </c>
      <c r="F90" s="1">
        <v>0</v>
      </c>
      <c r="G90" s="1">
        <v>0</v>
      </c>
      <c r="H90" s="11">
        <f t="shared" si="37"/>
        <v>1.8777241594022415E-2</v>
      </c>
      <c r="I90" s="11">
        <f t="shared" si="38"/>
        <v>1.1266344956413451E-2</v>
      </c>
    </row>
    <row r="91" spans="1:9">
      <c r="A91" t="s">
        <v>110</v>
      </c>
      <c r="B91" s="1" t="s">
        <v>21</v>
      </c>
      <c r="C91" s="1" t="s">
        <v>21</v>
      </c>
      <c r="D91" s="1">
        <v>2.072890722291407E-2</v>
      </c>
      <c r="E91" s="1">
        <v>2.7377801992528039E-3</v>
      </c>
      <c r="H91" s="11">
        <f t="shared" si="37"/>
        <v>6.9096357409713571E-3</v>
      </c>
      <c r="I91" s="11">
        <f t="shared" si="38"/>
        <v>9.1259339975093467E-4</v>
      </c>
    </row>
    <row r="92" spans="1:9">
      <c r="A92" t="s">
        <v>11</v>
      </c>
      <c r="F92" s="1">
        <v>0</v>
      </c>
      <c r="G92" s="1">
        <v>0</v>
      </c>
      <c r="H92" s="11">
        <f t="shared" si="37"/>
        <v>0</v>
      </c>
      <c r="I92" s="11">
        <f t="shared" si="38"/>
        <v>0</v>
      </c>
    </row>
    <row r="93" spans="1:9">
      <c r="A93" t="s">
        <v>20</v>
      </c>
      <c r="B93" s="1" t="s">
        <v>21</v>
      </c>
      <c r="C93" s="1" t="s">
        <v>21</v>
      </c>
      <c r="D93" s="1">
        <v>0</v>
      </c>
      <c r="E93" s="1">
        <v>0</v>
      </c>
      <c r="H93" s="11">
        <f t="shared" si="37"/>
        <v>0</v>
      </c>
      <c r="I93" s="11">
        <f t="shared" si="38"/>
        <v>0</v>
      </c>
    </row>
    <row r="94" spans="1:9">
      <c r="A94" t="s">
        <v>111</v>
      </c>
      <c r="B94" s="1" t="s">
        <v>21</v>
      </c>
      <c r="C94" s="1" t="s">
        <v>21</v>
      </c>
      <c r="D94" s="1">
        <v>0</v>
      </c>
      <c r="E94" s="1">
        <v>0</v>
      </c>
      <c r="F94" s="1">
        <v>0</v>
      </c>
      <c r="G94" s="1">
        <v>0</v>
      </c>
      <c r="H94" s="11">
        <f t="shared" si="37"/>
        <v>0</v>
      </c>
      <c r="I94" s="11">
        <f t="shared" si="38"/>
        <v>0</v>
      </c>
    </row>
    <row r="95" spans="1:9">
      <c r="A95" t="s">
        <v>78</v>
      </c>
      <c r="F95" s="1">
        <v>0</v>
      </c>
      <c r="G95" s="1">
        <v>0</v>
      </c>
      <c r="H95" s="11">
        <f t="shared" si="37"/>
        <v>0</v>
      </c>
      <c r="I95" s="11">
        <f t="shared" si="38"/>
        <v>0</v>
      </c>
    </row>
    <row r="96" spans="1:9">
      <c r="A96" t="s">
        <v>104</v>
      </c>
      <c r="B96" s="1" t="s">
        <v>21</v>
      </c>
      <c r="C96" s="1" t="s">
        <v>21</v>
      </c>
      <c r="D96" s="1">
        <v>9.4372453300124535E-3</v>
      </c>
      <c r="E96" s="1">
        <v>0</v>
      </c>
      <c r="F96" s="1">
        <v>0</v>
      </c>
      <c r="G96" s="1">
        <v>0</v>
      </c>
      <c r="H96" s="11">
        <f t="shared" si="37"/>
        <v>3.1457484433374846E-3</v>
      </c>
      <c r="I96" s="11">
        <f t="shared" si="38"/>
        <v>0</v>
      </c>
    </row>
    <row r="97" spans="1:9">
      <c r="A97" t="s">
        <v>119</v>
      </c>
      <c r="B97" s="1" t="s">
        <v>21</v>
      </c>
      <c r="C97" s="1" t="s">
        <v>21</v>
      </c>
      <c r="D97" s="1" t="s">
        <v>21</v>
      </c>
      <c r="E97" s="1" t="s">
        <v>21</v>
      </c>
      <c r="F97" s="1">
        <v>0</v>
      </c>
      <c r="G97" s="1">
        <v>0</v>
      </c>
      <c r="H97" s="11">
        <f t="shared" si="37"/>
        <v>0</v>
      </c>
      <c r="I97" s="11">
        <f t="shared" si="38"/>
        <v>0</v>
      </c>
    </row>
    <row r="98" spans="1:9">
      <c r="A98" t="s">
        <v>22</v>
      </c>
      <c r="B98" s="1">
        <v>0.1322751322751323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1">
        <f t="shared" si="37"/>
        <v>4.409171075837743E-2</v>
      </c>
      <c r="I98" s="11">
        <f t="shared" si="38"/>
        <v>0</v>
      </c>
    </row>
    <row r="99" spans="1:9">
      <c r="A99" t="s">
        <v>23</v>
      </c>
      <c r="B99" s="1">
        <v>0</v>
      </c>
      <c r="C99" s="1">
        <v>0</v>
      </c>
      <c r="D99" s="1">
        <v>3.847124346201744E-2</v>
      </c>
      <c r="E99" s="1">
        <v>-3.847124346201744E-2</v>
      </c>
      <c r="F99" s="1">
        <v>1.3225404732254047E-2</v>
      </c>
      <c r="G99" s="1">
        <v>-1.3225404732254047E-2</v>
      </c>
      <c r="H99" s="11">
        <f t="shared" si="37"/>
        <v>1.7232216064757163E-2</v>
      </c>
      <c r="I99" s="11">
        <f t="shared" si="38"/>
        <v>-1.7232216064757163E-2</v>
      </c>
    </row>
    <row r="100" spans="1:9">
      <c r="A100" t="s">
        <v>24</v>
      </c>
      <c r="B100" s="1">
        <v>0</v>
      </c>
      <c r="C100" s="1">
        <v>0</v>
      </c>
      <c r="D100" s="1">
        <v>0</v>
      </c>
      <c r="E100" s="1">
        <v>0</v>
      </c>
      <c r="F100" s="1">
        <v>1.0323616438356165E-2</v>
      </c>
      <c r="G100" s="1">
        <v>-1.0323616438356165E-2</v>
      </c>
      <c r="H100" s="11">
        <f t="shared" si="37"/>
        <v>3.441205479452055E-3</v>
      </c>
      <c r="I100" s="11">
        <f t="shared" si="38"/>
        <v>-3.441205479452055E-3</v>
      </c>
    </row>
    <row r="101" spans="1:9">
      <c r="A101" t="s">
        <v>25</v>
      </c>
      <c r="B101" s="1">
        <v>0.20301808841843089</v>
      </c>
      <c r="C101" s="1">
        <v>2.161868552356621E-2</v>
      </c>
      <c r="D101" s="1">
        <v>0.20458716080323786</v>
      </c>
      <c r="E101" s="1">
        <v>2.0049613138759227E-2</v>
      </c>
      <c r="F101" s="1">
        <v>0.26299673574097132</v>
      </c>
      <c r="G101" s="1">
        <v>-3.8359961798974246E-2</v>
      </c>
      <c r="H101" s="11">
        <f t="shared" si="37"/>
        <v>0.2235339949875467</v>
      </c>
      <c r="I101" s="11">
        <f t="shared" si="38"/>
        <v>1.102778954450397E-3</v>
      </c>
    </row>
    <row r="102" spans="1:9">
      <c r="A102" t="s">
        <v>26</v>
      </c>
      <c r="B102" s="1">
        <v>0.68973576089663757</v>
      </c>
      <c r="C102" s="1">
        <v>0</v>
      </c>
      <c r="D102" s="1">
        <v>0.63544987546699883</v>
      </c>
      <c r="E102" s="1">
        <v>0</v>
      </c>
      <c r="F102" s="1">
        <v>0.53191651606475721</v>
      </c>
      <c r="G102" s="1">
        <v>0</v>
      </c>
      <c r="H102" s="11">
        <f t="shared" si="37"/>
        <v>0.6190340508094645</v>
      </c>
      <c r="I102" s="11">
        <f t="shared" si="38"/>
        <v>0</v>
      </c>
    </row>
    <row r="103" spans="1:9">
      <c r="A103" t="s">
        <v>27</v>
      </c>
      <c r="B103" s="1">
        <v>1.4469069115749802</v>
      </c>
      <c r="C103" s="1">
        <v>0.48749896779836899</v>
      </c>
      <c r="D103" s="1">
        <v>1.4272132616749689</v>
      </c>
      <c r="E103" s="1">
        <v>0.31682550697437567</v>
      </c>
      <c r="F103" s="1">
        <v>1.3039329429638853</v>
      </c>
      <c r="G103" s="1">
        <v>0.68852799150114996</v>
      </c>
      <c r="H103" s="12">
        <f>SUM(H77:H102)</f>
        <v>1.392684372071278</v>
      </c>
      <c r="I103" s="12">
        <f>SUM(I77:I102)</f>
        <v>0.49761748875796474</v>
      </c>
    </row>
    <row r="110" spans="1:9">
      <c r="B110" s="6">
        <v>59304</v>
      </c>
      <c r="C110" s="6"/>
      <c r="D110" s="6">
        <v>59302</v>
      </c>
      <c r="E110" s="6"/>
      <c r="F110" s="6">
        <v>59301</v>
      </c>
      <c r="G110" s="6"/>
      <c r="H110" s="9" t="s">
        <v>31</v>
      </c>
      <c r="I110" s="9"/>
    </row>
    <row r="111" spans="1:9">
      <c r="B111" t="s">
        <v>30</v>
      </c>
      <c r="C111" t="s">
        <v>30</v>
      </c>
      <c r="D111" t="s">
        <v>30</v>
      </c>
      <c r="E111" t="s">
        <v>30</v>
      </c>
      <c r="F111" t="s">
        <v>30</v>
      </c>
      <c r="G111" t="s">
        <v>30</v>
      </c>
      <c r="H111" s="14" t="s">
        <v>30</v>
      </c>
      <c r="I111" s="14" t="s">
        <v>30</v>
      </c>
    </row>
    <row r="112" spans="1:9">
      <c r="A112" t="s">
        <v>32</v>
      </c>
      <c r="B112" t="s">
        <v>33</v>
      </c>
      <c r="C112" t="s">
        <v>34</v>
      </c>
      <c r="D112" t="s">
        <v>33</v>
      </c>
      <c r="E112" t="s">
        <v>34</v>
      </c>
      <c r="F112" t="s">
        <v>33</v>
      </c>
      <c r="G112" t="s">
        <v>34</v>
      </c>
      <c r="H112" s="10" t="s">
        <v>33</v>
      </c>
      <c r="I112" s="10" t="s">
        <v>34</v>
      </c>
    </row>
    <row r="113" spans="1:9">
      <c r="A113" t="s">
        <v>0</v>
      </c>
      <c r="B113" s="1">
        <v>0.12513474470734745</v>
      </c>
      <c r="C113" s="1">
        <v>0</v>
      </c>
      <c r="D113" s="1">
        <v>9.6532517345668034E-2</v>
      </c>
      <c r="E113" s="1">
        <v>0</v>
      </c>
      <c r="F113" s="1">
        <v>4.0043118306351197E-2</v>
      </c>
      <c r="G113" s="1">
        <v>0</v>
      </c>
      <c r="H113" s="11">
        <f>AVERAGE(SUM(B113),SUM(D113),SUM(F113))</f>
        <v>8.7236793453122227E-2</v>
      </c>
      <c r="I113" s="11">
        <f>AVERAGE(SUM(C113),SUM(E113),SUM(G113))</f>
        <v>0</v>
      </c>
    </row>
    <row r="114" spans="1:9">
      <c r="A114" t="s">
        <v>35</v>
      </c>
      <c r="D114" s="1">
        <v>6.4355011563778666E-2</v>
      </c>
      <c r="E114" s="1">
        <v>0</v>
      </c>
      <c r="H114" s="11">
        <f t="shared" ref="H114:H138" si="39">AVERAGE(SUM(B114),SUM(D114),SUM(F114))</f>
        <v>2.1451670521259555E-2</v>
      </c>
      <c r="I114" s="11">
        <f t="shared" ref="I114:I138" si="40">AVERAGE(SUM(C114),SUM(E114),SUM(G114))</f>
        <v>0</v>
      </c>
    </row>
    <row r="115" spans="1:9">
      <c r="A115" t="s">
        <v>1</v>
      </c>
      <c r="B115" s="1">
        <v>6.1553549190535496E-2</v>
      </c>
      <c r="C115" s="1">
        <v>0</v>
      </c>
      <c r="D115" s="1">
        <v>5.7260318448674609E-2</v>
      </c>
      <c r="E115" s="1">
        <v>0</v>
      </c>
      <c r="F115" s="1">
        <v>3.1153337484433372E-2</v>
      </c>
      <c r="G115" s="1">
        <v>0</v>
      </c>
      <c r="H115" s="11">
        <f t="shared" si="39"/>
        <v>4.9989068374547828E-2</v>
      </c>
      <c r="I115" s="11">
        <f t="shared" si="40"/>
        <v>0</v>
      </c>
    </row>
    <row r="116" spans="1:9">
      <c r="A116" t="s">
        <v>2</v>
      </c>
      <c r="B116" s="1">
        <v>1.1666666666666667E-2</v>
      </c>
      <c r="C116" s="1">
        <v>0</v>
      </c>
      <c r="D116" s="1">
        <v>0</v>
      </c>
      <c r="E116" s="1">
        <v>0</v>
      </c>
      <c r="H116" s="11">
        <f t="shared" si="39"/>
        <v>3.8888888888888892E-3</v>
      </c>
      <c r="I116" s="11">
        <f t="shared" si="40"/>
        <v>0</v>
      </c>
    </row>
    <row r="117" spans="1:9">
      <c r="A117" t="s">
        <v>93</v>
      </c>
      <c r="B117" s="1">
        <v>2.8333333333333335E-2</v>
      </c>
      <c r="C117" s="1">
        <v>0</v>
      </c>
      <c r="H117" s="11">
        <f t="shared" si="39"/>
        <v>9.4444444444444445E-3</v>
      </c>
      <c r="I117" s="11">
        <f t="shared" si="40"/>
        <v>0</v>
      </c>
    </row>
    <row r="118" spans="1:9">
      <c r="A118" t="s">
        <v>3</v>
      </c>
      <c r="B118" s="1">
        <v>0.12617753424657532</v>
      </c>
      <c r="C118" s="1">
        <v>0.50471013698630129</v>
      </c>
      <c r="D118" s="1">
        <v>0.10815217221135029</v>
      </c>
      <c r="E118" s="1">
        <v>0.54076086105675136</v>
      </c>
      <c r="F118" s="1">
        <v>0.52994564383561638</v>
      </c>
      <c r="G118" s="1">
        <v>2.3658287671232876</v>
      </c>
      <c r="H118" s="11">
        <f t="shared" si="39"/>
        <v>0.25475845009784731</v>
      </c>
      <c r="I118" s="11">
        <f t="shared" si="40"/>
        <v>1.1370999217221134</v>
      </c>
    </row>
    <row r="119" spans="1:9">
      <c r="A119" t="s">
        <v>109</v>
      </c>
      <c r="D119" s="1">
        <v>5.069633072407044E-2</v>
      </c>
      <c r="E119" s="1">
        <v>5.4076086105675158E-2</v>
      </c>
      <c r="H119" s="11">
        <f t="shared" si="39"/>
        <v>1.689877690802348E-2</v>
      </c>
      <c r="I119" s="11">
        <f t="shared" si="40"/>
        <v>1.8025362035225052E-2</v>
      </c>
    </row>
    <row r="120" spans="1:9">
      <c r="A120" t="s">
        <v>4</v>
      </c>
      <c r="B120" s="1">
        <v>4.9098007471980072E-2</v>
      </c>
      <c r="C120" s="1">
        <v>0</v>
      </c>
      <c r="D120" s="1">
        <v>0</v>
      </c>
      <c r="E120" s="1">
        <v>0.15150242305639566</v>
      </c>
      <c r="F120" s="1">
        <v>4.4188206724782061E-2</v>
      </c>
      <c r="G120" s="1">
        <v>0</v>
      </c>
      <c r="H120" s="11">
        <f t="shared" si="39"/>
        <v>3.1095404732254046E-2</v>
      </c>
      <c r="I120" s="11">
        <f t="shared" si="40"/>
        <v>5.0500807685465221E-2</v>
      </c>
    </row>
    <row r="121" spans="1:9">
      <c r="A121" t="s">
        <v>41</v>
      </c>
      <c r="D121" s="1">
        <v>2.8490499911047854E-2</v>
      </c>
      <c r="E121" s="1">
        <v>0</v>
      </c>
      <c r="H121" s="11">
        <f t="shared" si="39"/>
        <v>9.4968333036826186E-3</v>
      </c>
      <c r="I121" s="11">
        <f t="shared" si="40"/>
        <v>0</v>
      </c>
    </row>
    <row r="122" spans="1:9">
      <c r="A122" t="s">
        <v>94</v>
      </c>
      <c r="B122" s="1">
        <v>1.086204510862045E-2</v>
      </c>
      <c r="C122" s="1">
        <v>4.3448180434481801E-2</v>
      </c>
      <c r="H122" s="11">
        <f t="shared" si="39"/>
        <v>3.6206817028734835E-3</v>
      </c>
      <c r="I122" s="11">
        <f t="shared" si="40"/>
        <v>1.4482726811493934E-2</v>
      </c>
    </row>
    <row r="123" spans="1:9">
      <c r="A123" t="s">
        <v>43</v>
      </c>
      <c r="B123" s="1">
        <v>4.1251556662515572E-2</v>
      </c>
      <c r="C123" s="1">
        <v>8.250311332503113E-2</v>
      </c>
      <c r="D123" s="1">
        <v>4.2456431239992889E-2</v>
      </c>
      <c r="E123" s="1">
        <v>0.21228215619996443</v>
      </c>
      <c r="H123" s="11">
        <f t="shared" si="39"/>
        <v>2.7902662634169489E-2</v>
      </c>
      <c r="I123" s="11">
        <f t="shared" si="40"/>
        <v>9.8261756508331854E-2</v>
      </c>
    </row>
    <row r="124" spans="1:9">
      <c r="A124" t="s">
        <v>96</v>
      </c>
      <c r="B124" s="1">
        <v>5.3964300539642998E-3</v>
      </c>
      <c r="C124" s="1">
        <v>8.9940500899404995E-3</v>
      </c>
      <c r="H124" s="11">
        <f t="shared" si="39"/>
        <v>1.7988100179881E-3</v>
      </c>
      <c r="I124" s="11">
        <f t="shared" si="40"/>
        <v>2.9980166966468332E-3</v>
      </c>
    </row>
    <row r="125" spans="1:9">
      <c r="A125" t="s">
        <v>42</v>
      </c>
      <c r="B125" s="1" t="s">
        <v>21</v>
      </c>
      <c r="C125" s="1" t="s">
        <v>21</v>
      </c>
      <c r="D125" s="1">
        <v>1.2763476249777621E-2</v>
      </c>
      <c r="E125" s="1">
        <v>0</v>
      </c>
      <c r="F125" s="1">
        <v>0</v>
      </c>
      <c r="G125" s="1">
        <v>0</v>
      </c>
      <c r="H125" s="11">
        <f t="shared" si="39"/>
        <v>4.2544920832592072E-3</v>
      </c>
      <c r="I125" s="11">
        <f t="shared" si="40"/>
        <v>0</v>
      </c>
    </row>
    <row r="126" spans="1:9">
      <c r="A126" t="s">
        <v>8</v>
      </c>
      <c r="B126" s="1" t="s">
        <v>21</v>
      </c>
      <c r="C126" s="1" t="s">
        <v>21</v>
      </c>
      <c r="D126" s="1">
        <v>5.1503291229318619E-2</v>
      </c>
      <c r="E126" s="1">
        <v>5.1503291229318619E-2</v>
      </c>
      <c r="F126" s="1">
        <v>0</v>
      </c>
      <c r="G126" s="1">
        <v>0</v>
      </c>
      <c r="H126" s="11">
        <f t="shared" si="39"/>
        <v>1.7167763743106208E-2</v>
      </c>
      <c r="I126" s="11">
        <f t="shared" si="40"/>
        <v>1.7167763743106208E-2</v>
      </c>
    </row>
    <row r="127" spans="1:9">
      <c r="A127" t="s">
        <v>110</v>
      </c>
      <c r="B127" s="1" t="s">
        <v>21</v>
      </c>
      <c r="C127" s="1" t="s">
        <v>21</v>
      </c>
      <c r="D127" s="1">
        <v>2.369017968333037E-2</v>
      </c>
      <c r="E127" s="1">
        <v>3.1288916562889138E-3</v>
      </c>
      <c r="H127" s="11">
        <f t="shared" si="39"/>
        <v>7.8967265611101234E-3</v>
      </c>
      <c r="I127" s="11">
        <f t="shared" si="40"/>
        <v>1.0429638854296379E-3</v>
      </c>
    </row>
    <row r="128" spans="1:9">
      <c r="A128" t="s">
        <v>11</v>
      </c>
      <c r="F128" s="1">
        <v>0</v>
      </c>
      <c r="G128" s="1">
        <v>0</v>
      </c>
      <c r="H128" s="11">
        <f t="shared" si="39"/>
        <v>0</v>
      </c>
      <c r="I128" s="11">
        <f t="shared" si="40"/>
        <v>0</v>
      </c>
    </row>
    <row r="129" spans="1:9">
      <c r="A129" t="s">
        <v>20</v>
      </c>
      <c r="B129" s="1" t="s">
        <v>21</v>
      </c>
      <c r="C129" s="1" t="s">
        <v>21</v>
      </c>
      <c r="D129" s="1">
        <v>0</v>
      </c>
      <c r="E129" s="1">
        <v>0</v>
      </c>
      <c r="H129" s="11">
        <f t="shared" si="39"/>
        <v>0</v>
      </c>
      <c r="I129" s="11">
        <f t="shared" si="40"/>
        <v>0</v>
      </c>
    </row>
    <row r="130" spans="1:9">
      <c r="A130" t="s">
        <v>111</v>
      </c>
      <c r="B130" s="1" t="s">
        <v>21</v>
      </c>
      <c r="C130" s="1" t="s">
        <v>21</v>
      </c>
      <c r="D130" s="1">
        <v>0</v>
      </c>
      <c r="E130" s="1">
        <v>0</v>
      </c>
      <c r="F130" s="1">
        <v>0</v>
      </c>
      <c r="G130" s="1">
        <v>0</v>
      </c>
      <c r="H130" s="11">
        <f t="shared" si="39"/>
        <v>0</v>
      </c>
      <c r="I130" s="11">
        <f t="shared" si="40"/>
        <v>0</v>
      </c>
    </row>
    <row r="131" spans="1:9">
      <c r="A131" t="s">
        <v>78</v>
      </c>
      <c r="F131" s="1">
        <v>0</v>
      </c>
      <c r="G131" s="1">
        <v>0</v>
      </c>
      <c r="H131" s="11">
        <f t="shared" si="39"/>
        <v>0</v>
      </c>
      <c r="I131" s="11">
        <f t="shared" si="40"/>
        <v>0</v>
      </c>
    </row>
    <row r="132" spans="1:9">
      <c r="A132" t="s">
        <v>104</v>
      </c>
      <c r="B132" s="1" t="s">
        <v>21</v>
      </c>
      <c r="C132" s="1" t="s">
        <v>21</v>
      </c>
      <c r="D132" s="1">
        <v>0</v>
      </c>
      <c r="E132" s="1">
        <v>0</v>
      </c>
      <c r="F132" s="1">
        <v>0</v>
      </c>
      <c r="G132" s="1">
        <v>0</v>
      </c>
      <c r="H132" s="11">
        <f t="shared" si="39"/>
        <v>0</v>
      </c>
      <c r="I132" s="11">
        <f t="shared" si="40"/>
        <v>0</v>
      </c>
    </row>
    <row r="133" spans="1:9">
      <c r="A133" t="s">
        <v>119</v>
      </c>
      <c r="B133" s="1" t="s">
        <v>21</v>
      </c>
      <c r="C133" s="1" t="s">
        <v>21</v>
      </c>
      <c r="D133" s="1" t="s">
        <v>21</v>
      </c>
      <c r="E133" s="1" t="s">
        <v>21</v>
      </c>
      <c r="F133" s="1">
        <v>0</v>
      </c>
      <c r="G133" s="1">
        <v>0</v>
      </c>
      <c r="H133" s="11">
        <f t="shared" si="39"/>
        <v>0</v>
      </c>
      <c r="I133" s="11">
        <f t="shared" si="40"/>
        <v>0</v>
      </c>
    </row>
    <row r="134" spans="1:9">
      <c r="A134" t="s">
        <v>22</v>
      </c>
      <c r="B134" s="1">
        <v>0.1322751322751323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1">
        <f t="shared" si="39"/>
        <v>4.409171075837743E-2</v>
      </c>
      <c r="I134" s="11">
        <f t="shared" si="40"/>
        <v>0</v>
      </c>
    </row>
    <row r="135" spans="1:9">
      <c r="A135" t="s">
        <v>23</v>
      </c>
      <c r="B135" s="1">
        <v>0</v>
      </c>
      <c r="C135" s="1">
        <v>0</v>
      </c>
      <c r="D135" s="1">
        <v>2.1241771926703436E-2</v>
      </c>
      <c r="E135" s="1">
        <v>-2.1241771926703436E-2</v>
      </c>
      <c r="F135" s="1">
        <v>1.3225404732254047E-2</v>
      </c>
      <c r="G135" s="1">
        <v>-1.3225404732254047E-2</v>
      </c>
      <c r="H135" s="11">
        <f t="shared" si="39"/>
        <v>1.148905888631916E-2</v>
      </c>
      <c r="I135" s="11">
        <f t="shared" si="40"/>
        <v>-1.148905888631916E-2</v>
      </c>
    </row>
    <row r="136" spans="1:9">
      <c r="A136" t="s">
        <v>24</v>
      </c>
      <c r="B136" s="1">
        <v>0</v>
      </c>
      <c r="C136" s="1">
        <v>0</v>
      </c>
      <c r="D136" s="1">
        <v>0</v>
      </c>
      <c r="E136" s="1">
        <v>0</v>
      </c>
      <c r="F136" s="1">
        <v>2.0647232876712329E-2</v>
      </c>
      <c r="G136" s="1">
        <v>-2.0647232876712329E-2</v>
      </c>
      <c r="H136" s="11">
        <f t="shared" si="39"/>
        <v>6.88241095890411E-3</v>
      </c>
      <c r="I136" s="11">
        <f t="shared" si="40"/>
        <v>-6.88241095890411E-3</v>
      </c>
    </row>
    <row r="137" spans="1:9">
      <c r="A137" t="s">
        <v>25</v>
      </c>
      <c r="B137" s="1">
        <v>0.22412154171855542</v>
      </c>
      <c r="C137" s="1">
        <v>5.1523222344168618E-4</v>
      </c>
      <c r="D137" s="1">
        <v>0.28417504643301905</v>
      </c>
      <c r="E137" s="1">
        <v>-5.9538272491021962E-2</v>
      </c>
      <c r="F137" s="1">
        <v>0.29435341718555413</v>
      </c>
      <c r="G137" s="1">
        <v>-6.97166432435571E-2</v>
      </c>
      <c r="H137" s="11">
        <f t="shared" si="39"/>
        <v>0.26755000177904287</v>
      </c>
      <c r="I137" s="11">
        <f t="shared" si="40"/>
        <v>-4.2913227837045792E-2</v>
      </c>
    </row>
    <row r="138" spans="1:9">
      <c r="A138" t="s">
        <v>26</v>
      </c>
      <c r="B138" s="1">
        <v>0.78202263511830628</v>
      </c>
      <c r="C138" s="1">
        <v>0</v>
      </c>
      <c r="D138" s="1">
        <v>0.64712539405799685</v>
      </c>
      <c r="E138" s="1">
        <v>0</v>
      </c>
      <c r="F138" s="1">
        <v>0.53191651606475721</v>
      </c>
      <c r="G138" s="1">
        <v>0</v>
      </c>
      <c r="H138" s="11">
        <f t="shared" si="39"/>
        <v>0.65368818174702015</v>
      </c>
      <c r="I138" s="11">
        <f t="shared" si="40"/>
        <v>0</v>
      </c>
    </row>
    <row r="139" spans="1:9">
      <c r="A139" t="s">
        <v>27</v>
      </c>
      <c r="B139" s="1">
        <v>1.5978931765535327</v>
      </c>
      <c r="C139" s="1">
        <v>0.64017071305919648</v>
      </c>
      <c r="D139" s="1">
        <v>1.4884424410247288</v>
      </c>
      <c r="E139" s="1">
        <v>0.9324736648866685</v>
      </c>
      <c r="F139" s="1">
        <v>1.5054728772104609</v>
      </c>
      <c r="G139" s="1">
        <v>2.2622394862707638</v>
      </c>
      <c r="H139" s="12">
        <f>SUM(H113:H138)</f>
        <v>1.5306028315962408</v>
      </c>
      <c r="I139" s="12">
        <f>SUM(I113:I138)</f>
        <v>1.2782946214055431</v>
      </c>
    </row>
    <row r="148" spans="1:9">
      <c r="H148" s="18" t="s">
        <v>31</v>
      </c>
      <c r="I148" s="18"/>
    </row>
    <row r="149" spans="1:9">
      <c r="B149" s="6">
        <v>59304</v>
      </c>
      <c r="C149" s="6"/>
      <c r="D149" s="6">
        <v>59302</v>
      </c>
      <c r="E149" s="6"/>
      <c r="F149" s="6">
        <v>59301</v>
      </c>
      <c r="G149" s="6"/>
      <c r="H149" s="19" t="s">
        <v>13</v>
      </c>
      <c r="I149" s="19" t="s">
        <v>13</v>
      </c>
    </row>
    <row r="150" spans="1:9">
      <c r="A150" t="s">
        <v>45</v>
      </c>
      <c r="B150" t="s">
        <v>13</v>
      </c>
      <c r="C150" t="s">
        <v>13</v>
      </c>
      <c r="D150" t="s">
        <v>13</v>
      </c>
      <c r="E150" t="s">
        <v>13</v>
      </c>
      <c r="F150" t="s">
        <v>13</v>
      </c>
      <c r="G150" t="s">
        <v>13</v>
      </c>
      <c r="H150" s="20" t="s">
        <v>33</v>
      </c>
      <c r="I150" s="20" t="s">
        <v>34</v>
      </c>
    </row>
    <row r="151" spans="1:9">
      <c r="A151" t="s">
        <v>88</v>
      </c>
      <c r="D151">
        <v>0</v>
      </c>
      <c r="E151">
        <v>0</v>
      </c>
      <c r="H151" s="21">
        <f>AVERAGE(SUM(B151),SUM(D151),SUM(F151))</f>
        <v>0</v>
      </c>
      <c r="I151" s="21">
        <f>AVERAGE(SUM(C151),SUM(E151),SUM(G151))</f>
        <v>0</v>
      </c>
    </row>
    <row r="152" spans="1:9">
      <c r="A152" t="s">
        <v>47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s="21">
        <f t="shared" ref="H152:H178" si="41">AVERAGE(SUM(B152),SUM(D152),SUM(F152))</f>
        <v>0</v>
      </c>
      <c r="I152" s="21">
        <f t="shared" ref="I152:I178" si="42">AVERAGE(SUM(C152),SUM(E152),SUM(G152))</f>
        <v>0</v>
      </c>
    </row>
    <row r="153" spans="1:9">
      <c r="A153" t="s">
        <v>48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s="21">
        <f t="shared" si="41"/>
        <v>0</v>
      </c>
      <c r="I153" s="21">
        <f t="shared" si="42"/>
        <v>0</v>
      </c>
    </row>
    <row r="154" spans="1:9">
      <c r="A154" t="s">
        <v>80</v>
      </c>
      <c r="B154">
        <v>0</v>
      </c>
      <c r="C154">
        <v>0</v>
      </c>
      <c r="F154">
        <v>0</v>
      </c>
      <c r="G154">
        <v>0</v>
      </c>
      <c r="H154" s="21">
        <f t="shared" si="41"/>
        <v>0</v>
      </c>
      <c r="I154" s="21">
        <f t="shared" si="42"/>
        <v>0</v>
      </c>
    </row>
    <row r="155" spans="1:9">
      <c r="A155" t="s">
        <v>97</v>
      </c>
      <c r="B155">
        <v>0</v>
      </c>
      <c r="C155">
        <v>0</v>
      </c>
      <c r="H155" s="21">
        <f t="shared" si="41"/>
        <v>0</v>
      </c>
      <c r="I155" s="21">
        <f t="shared" si="42"/>
        <v>0</v>
      </c>
    </row>
    <row r="156" spans="1:9">
      <c r="A156" t="s">
        <v>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 s="21">
        <f t="shared" si="41"/>
        <v>0</v>
      </c>
      <c r="I156" s="21">
        <f t="shared" si="42"/>
        <v>0</v>
      </c>
    </row>
    <row r="157" spans="1:9">
      <c r="A157" t="s">
        <v>109</v>
      </c>
      <c r="D157">
        <v>0</v>
      </c>
      <c r="E157">
        <v>0</v>
      </c>
      <c r="H157" s="21">
        <f t="shared" si="41"/>
        <v>0</v>
      </c>
      <c r="I157" s="21">
        <f t="shared" si="42"/>
        <v>0</v>
      </c>
    </row>
    <row r="158" spans="1:9">
      <c r="A158" t="s">
        <v>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 s="21">
        <f t="shared" si="41"/>
        <v>0</v>
      </c>
      <c r="I158" s="21">
        <f t="shared" si="42"/>
        <v>0</v>
      </c>
    </row>
    <row r="159" spans="1:9">
      <c r="A159" t="s">
        <v>94</v>
      </c>
      <c r="B159">
        <v>0</v>
      </c>
      <c r="C159">
        <v>0</v>
      </c>
      <c r="H159" s="21">
        <f t="shared" si="41"/>
        <v>0</v>
      </c>
      <c r="I159" s="21">
        <f t="shared" si="42"/>
        <v>0</v>
      </c>
    </row>
    <row r="160" spans="1:9">
      <c r="A160" t="s">
        <v>43</v>
      </c>
      <c r="B160">
        <v>1250</v>
      </c>
      <c r="C160">
        <v>-1250</v>
      </c>
      <c r="D160">
        <v>1000</v>
      </c>
      <c r="E160">
        <v>-1000</v>
      </c>
      <c r="H160" s="21">
        <f t="shared" si="41"/>
        <v>750</v>
      </c>
      <c r="I160" s="21">
        <f t="shared" si="42"/>
        <v>-750</v>
      </c>
    </row>
    <row r="161" spans="1:9">
      <c r="A161" t="s">
        <v>8</v>
      </c>
      <c r="D161">
        <v>138</v>
      </c>
      <c r="E161">
        <v>-138</v>
      </c>
      <c r="H161" s="21">
        <f t="shared" si="41"/>
        <v>46</v>
      </c>
      <c r="I161" s="21">
        <f t="shared" si="42"/>
        <v>-46</v>
      </c>
    </row>
    <row r="162" spans="1:9">
      <c r="A162" t="s">
        <v>110</v>
      </c>
      <c r="D162">
        <v>0</v>
      </c>
      <c r="E162">
        <v>0</v>
      </c>
      <c r="H162" s="21">
        <f t="shared" si="41"/>
        <v>0</v>
      </c>
      <c r="I162" s="21">
        <f t="shared" si="42"/>
        <v>0</v>
      </c>
    </row>
    <row r="163" spans="1:9">
      <c r="A163" t="s">
        <v>113</v>
      </c>
      <c r="D163">
        <v>0</v>
      </c>
      <c r="E163">
        <v>0</v>
      </c>
      <c r="H163" s="21">
        <f t="shared" si="41"/>
        <v>0</v>
      </c>
      <c r="I163" s="21">
        <f t="shared" si="42"/>
        <v>0</v>
      </c>
    </row>
    <row r="164" spans="1:9">
      <c r="A164" t="s">
        <v>95</v>
      </c>
      <c r="B164">
        <v>0</v>
      </c>
      <c r="C164">
        <v>0</v>
      </c>
      <c r="H164" s="21">
        <f t="shared" si="41"/>
        <v>0</v>
      </c>
      <c r="I164" s="21">
        <f t="shared" si="42"/>
        <v>0</v>
      </c>
    </row>
    <row r="165" spans="1:9">
      <c r="A165" t="s">
        <v>42</v>
      </c>
      <c r="F165">
        <v>0</v>
      </c>
      <c r="G165">
        <v>0</v>
      </c>
      <c r="H165" s="21">
        <f t="shared" si="41"/>
        <v>0</v>
      </c>
      <c r="I165" s="21">
        <f t="shared" si="42"/>
        <v>0</v>
      </c>
    </row>
    <row r="166" spans="1:9">
      <c r="A166" t="s">
        <v>12</v>
      </c>
      <c r="D166">
        <v>0</v>
      </c>
      <c r="E166">
        <v>0</v>
      </c>
      <c r="H166" s="21">
        <f t="shared" si="41"/>
        <v>0</v>
      </c>
      <c r="I166" s="21">
        <f t="shared" si="42"/>
        <v>0</v>
      </c>
    </row>
    <row r="167" spans="1:9">
      <c r="A167" t="s">
        <v>20</v>
      </c>
      <c r="D167">
        <v>1340</v>
      </c>
      <c r="E167">
        <v>835</v>
      </c>
      <c r="H167" s="21">
        <f t="shared" si="41"/>
        <v>446.66666666666669</v>
      </c>
      <c r="I167" s="21">
        <f t="shared" si="42"/>
        <v>278.33333333333331</v>
      </c>
    </row>
    <row r="168" spans="1:9">
      <c r="A168" t="s">
        <v>114</v>
      </c>
      <c r="D168">
        <v>900</v>
      </c>
      <c r="E168">
        <v>0</v>
      </c>
      <c r="F168">
        <v>700</v>
      </c>
      <c r="G168">
        <v>0</v>
      </c>
      <c r="H168" s="21">
        <f t="shared" si="41"/>
        <v>533.33333333333337</v>
      </c>
      <c r="I168" s="21">
        <f t="shared" si="42"/>
        <v>0</v>
      </c>
    </row>
    <row r="169" spans="1:9">
      <c r="A169" t="s">
        <v>115</v>
      </c>
      <c r="D169">
        <v>1440</v>
      </c>
      <c r="E169">
        <v>0</v>
      </c>
      <c r="F169">
        <v>880</v>
      </c>
      <c r="G169">
        <v>0</v>
      </c>
      <c r="H169" s="21">
        <f t="shared" si="41"/>
        <v>773.33333333333337</v>
      </c>
      <c r="I169" s="21">
        <f t="shared" si="42"/>
        <v>0</v>
      </c>
    </row>
    <row r="170" spans="1:9">
      <c r="A170" t="s">
        <v>116</v>
      </c>
      <c r="D170">
        <v>4800</v>
      </c>
      <c r="E170">
        <v>0</v>
      </c>
      <c r="F170">
        <v>6000</v>
      </c>
      <c r="G170">
        <v>0</v>
      </c>
      <c r="H170" s="21">
        <f t="shared" si="41"/>
        <v>3600</v>
      </c>
      <c r="I170" s="21">
        <f t="shared" si="42"/>
        <v>0</v>
      </c>
    </row>
    <row r="171" spans="1:9">
      <c r="A171" t="s">
        <v>98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s="21">
        <f t="shared" si="41"/>
        <v>0</v>
      </c>
      <c r="I171" s="21">
        <f t="shared" si="42"/>
        <v>0</v>
      </c>
    </row>
    <row r="172" spans="1:9">
      <c r="A172" t="s">
        <v>117</v>
      </c>
      <c r="D172">
        <v>0</v>
      </c>
      <c r="E172">
        <v>0</v>
      </c>
      <c r="F172">
        <v>0</v>
      </c>
      <c r="G172">
        <v>0</v>
      </c>
      <c r="H172" s="21">
        <f t="shared" si="41"/>
        <v>0</v>
      </c>
      <c r="I172" s="21">
        <f t="shared" si="42"/>
        <v>0</v>
      </c>
    </row>
    <row r="173" spans="1:9">
      <c r="A173" t="s">
        <v>83</v>
      </c>
      <c r="D173">
        <v>0</v>
      </c>
      <c r="E173">
        <v>0</v>
      </c>
      <c r="F173">
        <v>2292</v>
      </c>
      <c r="G173">
        <v>458.40000000000009</v>
      </c>
      <c r="H173" s="21">
        <f t="shared" si="41"/>
        <v>764</v>
      </c>
      <c r="I173" s="21">
        <f t="shared" si="42"/>
        <v>152.80000000000004</v>
      </c>
    </row>
    <row r="174" spans="1:9">
      <c r="A174" t="s">
        <v>51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 s="21">
        <f t="shared" si="41"/>
        <v>0</v>
      </c>
      <c r="I174" s="21">
        <f t="shared" si="42"/>
        <v>0</v>
      </c>
    </row>
    <row r="175" spans="1:9">
      <c r="A175" t="s">
        <v>52</v>
      </c>
      <c r="B175">
        <v>28320</v>
      </c>
      <c r="C175">
        <v>0</v>
      </c>
      <c r="D175">
        <v>20220</v>
      </c>
      <c r="E175">
        <v>0</v>
      </c>
      <c r="F175">
        <v>16620</v>
      </c>
      <c r="G175">
        <v>0</v>
      </c>
      <c r="H175" s="21">
        <f t="shared" si="41"/>
        <v>21720</v>
      </c>
      <c r="I175" s="21">
        <f t="shared" si="42"/>
        <v>0</v>
      </c>
    </row>
    <row r="176" spans="1:9">
      <c r="A176" t="s">
        <v>53</v>
      </c>
      <c r="B176">
        <v>10380</v>
      </c>
      <c r="C176">
        <v>0</v>
      </c>
      <c r="F176">
        <v>0</v>
      </c>
      <c r="G176">
        <v>0</v>
      </c>
      <c r="H176" s="21">
        <f t="shared" si="41"/>
        <v>3460</v>
      </c>
      <c r="I176" s="21">
        <f t="shared" si="42"/>
        <v>0</v>
      </c>
    </row>
    <row r="177" spans="1:9">
      <c r="A177" t="s">
        <v>89</v>
      </c>
      <c r="B177">
        <v>0</v>
      </c>
      <c r="C177">
        <v>0</v>
      </c>
      <c r="D177" t="s">
        <v>21</v>
      </c>
      <c r="E177" t="s">
        <v>21</v>
      </c>
      <c r="H177" s="21">
        <f t="shared" si="41"/>
        <v>0</v>
      </c>
      <c r="I177" s="21">
        <f t="shared" si="42"/>
        <v>0</v>
      </c>
    </row>
    <row r="178" spans="1:9">
      <c r="A178" t="s">
        <v>54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 s="21">
        <f t="shared" si="41"/>
        <v>0</v>
      </c>
      <c r="I178" s="21">
        <f t="shared" si="42"/>
        <v>0</v>
      </c>
    </row>
    <row r="179" spans="1:9">
      <c r="A179" t="s">
        <v>27</v>
      </c>
      <c r="B179">
        <v>39950</v>
      </c>
      <c r="C179">
        <v>-1250</v>
      </c>
      <c r="D179">
        <v>29838</v>
      </c>
      <c r="E179">
        <v>-303</v>
      </c>
      <c r="F179">
        <v>26492</v>
      </c>
      <c r="G179">
        <v>458.40000000000009</v>
      </c>
      <c r="H179" s="21">
        <f>SUM(H151:H176)</f>
        <v>32093.333333333336</v>
      </c>
      <c r="I179" s="21">
        <f>SUM(I151:I176)</f>
        <v>-364.86666666666667</v>
      </c>
    </row>
    <row r="188" spans="1:9">
      <c r="H188" s="18" t="s">
        <v>31</v>
      </c>
      <c r="I188" s="18"/>
    </row>
    <row r="189" spans="1:9">
      <c r="B189" s="6">
        <v>59304</v>
      </c>
      <c r="C189" s="6"/>
      <c r="D189" s="6">
        <v>59302</v>
      </c>
      <c r="E189" s="6"/>
      <c r="F189" s="6">
        <v>59301</v>
      </c>
      <c r="G189" s="6"/>
      <c r="H189" s="19" t="s">
        <v>14</v>
      </c>
      <c r="I189" s="19" t="s">
        <v>14</v>
      </c>
    </row>
    <row r="190" spans="1:9">
      <c r="A190" t="s">
        <v>45</v>
      </c>
      <c r="B190" t="s">
        <v>14</v>
      </c>
      <c r="C190" t="s">
        <v>14</v>
      </c>
      <c r="D190" t="s">
        <v>14</v>
      </c>
      <c r="E190" t="s">
        <v>14</v>
      </c>
      <c r="F190" t="s">
        <v>14</v>
      </c>
      <c r="G190" t="s">
        <v>14</v>
      </c>
      <c r="H190" s="20" t="s">
        <v>33</v>
      </c>
      <c r="I190" s="20" t="s">
        <v>34</v>
      </c>
    </row>
    <row r="191" spans="1:9">
      <c r="A191" t="s">
        <v>88</v>
      </c>
      <c r="D191">
        <v>2000</v>
      </c>
      <c r="E191">
        <v>0</v>
      </c>
      <c r="H191" s="21">
        <f>AVERAGE(SUM(B191),SUM(D191),SUM(F191))</f>
        <v>666.66666666666663</v>
      </c>
      <c r="I191" s="21">
        <f>AVERAGE(SUM(C191),SUM(E191),SUM(G191))</f>
        <v>0</v>
      </c>
    </row>
    <row r="192" spans="1:9">
      <c r="A192" t="s">
        <v>47</v>
      </c>
      <c r="B192">
        <v>2750</v>
      </c>
      <c r="C192">
        <v>0</v>
      </c>
      <c r="D192">
        <v>0</v>
      </c>
      <c r="E192">
        <v>0</v>
      </c>
      <c r="F192">
        <v>3187.5</v>
      </c>
      <c r="G192">
        <v>0</v>
      </c>
      <c r="H192" s="21">
        <f t="shared" ref="H192:H218" si="43">AVERAGE(SUM(B192),SUM(D192),SUM(F192))</f>
        <v>1979.1666666666667</v>
      </c>
      <c r="I192" s="21">
        <f t="shared" ref="I192:I218" si="44">AVERAGE(SUM(C192),SUM(E192),SUM(G192))</f>
        <v>0</v>
      </c>
    </row>
    <row r="193" spans="1:9">
      <c r="A193" t="s">
        <v>48</v>
      </c>
      <c r="B193">
        <v>3300</v>
      </c>
      <c r="C193">
        <v>-2475</v>
      </c>
      <c r="D193">
        <v>0</v>
      </c>
      <c r="E193">
        <v>0</v>
      </c>
      <c r="F193">
        <v>530</v>
      </c>
      <c r="G193">
        <v>0</v>
      </c>
      <c r="H193" s="21">
        <f t="shared" si="43"/>
        <v>1276.6666666666667</v>
      </c>
      <c r="I193" s="21">
        <f t="shared" si="44"/>
        <v>-825</v>
      </c>
    </row>
    <row r="194" spans="1:9">
      <c r="A194" t="s">
        <v>80</v>
      </c>
      <c r="B194">
        <v>11</v>
      </c>
      <c r="C194">
        <v>0</v>
      </c>
      <c r="F194">
        <v>11</v>
      </c>
      <c r="G194">
        <v>0</v>
      </c>
      <c r="H194" s="21">
        <f t="shared" si="43"/>
        <v>7.333333333333333</v>
      </c>
      <c r="I194" s="21">
        <f t="shared" si="44"/>
        <v>0</v>
      </c>
    </row>
    <row r="195" spans="1:9">
      <c r="A195" t="s">
        <v>97</v>
      </c>
      <c r="B195">
        <v>0</v>
      </c>
      <c r="C195">
        <v>0</v>
      </c>
      <c r="H195" s="21">
        <f t="shared" si="43"/>
        <v>0</v>
      </c>
      <c r="I195" s="21">
        <f t="shared" si="44"/>
        <v>0</v>
      </c>
    </row>
    <row r="196" spans="1:9">
      <c r="A196" t="s">
        <v>3</v>
      </c>
      <c r="D196">
        <v>300</v>
      </c>
      <c r="E196">
        <v>-300</v>
      </c>
      <c r="F196">
        <v>0</v>
      </c>
      <c r="G196">
        <v>0</v>
      </c>
      <c r="H196" s="21">
        <f t="shared" si="43"/>
        <v>100</v>
      </c>
      <c r="I196" s="21">
        <f t="shared" si="44"/>
        <v>-100</v>
      </c>
    </row>
    <row r="197" spans="1:9">
      <c r="A197" t="s">
        <v>109</v>
      </c>
      <c r="B197">
        <v>500</v>
      </c>
      <c r="C197">
        <v>-500</v>
      </c>
      <c r="D197">
        <v>300</v>
      </c>
      <c r="E197">
        <v>-300</v>
      </c>
      <c r="H197" s="21">
        <f t="shared" si="43"/>
        <v>266.66666666666669</v>
      </c>
      <c r="I197" s="21">
        <f t="shared" si="44"/>
        <v>-266.66666666666669</v>
      </c>
    </row>
    <row r="198" spans="1:9">
      <c r="A198" t="s">
        <v>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s="21">
        <f t="shared" si="43"/>
        <v>0</v>
      </c>
      <c r="I198" s="21">
        <f t="shared" si="44"/>
        <v>0</v>
      </c>
    </row>
    <row r="199" spans="1:9">
      <c r="A199" t="s">
        <v>94</v>
      </c>
      <c r="B199">
        <v>0</v>
      </c>
      <c r="C199">
        <v>0</v>
      </c>
      <c r="H199" s="21">
        <f t="shared" si="43"/>
        <v>0</v>
      </c>
      <c r="I199" s="21">
        <f t="shared" si="44"/>
        <v>0</v>
      </c>
    </row>
    <row r="200" spans="1:9">
      <c r="A200" t="s">
        <v>43</v>
      </c>
      <c r="D200">
        <v>1000</v>
      </c>
      <c r="E200">
        <v>-1000</v>
      </c>
      <c r="H200" s="21">
        <f t="shared" si="43"/>
        <v>333.33333333333331</v>
      </c>
      <c r="I200" s="21">
        <f t="shared" si="44"/>
        <v>-333.33333333333331</v>
      </c>
    </row>
    <row r="201" spans="1:9">
      <c r="A201" t="s">
        <v>8</v>
      </c>
      <c r="D201">
        <v>900</v>
      </c>
      <c r="E201">
        <v>-900</v>
      </c>
      <c r="H201" s="21">
        <f t="shared" si="43"/>
        <v>300</v>
      </c>
      <c r="I201" s="21">
        <f t="shared" si="44"/>
        <v>-300</v>
      </c>
    </row>
    <row r="202" spans="1:9">
      <c r="A202" t="s">
        <v>110</v>
      </c>
      <c r="D202">
        <v>175</v>
      </c>
      <c r="E202">
        <v>-175</v>
      </c>
      <c r="H202" s="21">
        <f t="shared" si="43"/>
        <v>58.333333333333336</v>
      </c>
      <c r="I202" s="21">
        <f t="shared" si="44"/>
        <v>-58.333333333333336</v>
      </c>
    </row>
    <row r="203" spans="1:9">
      <c r="A203" t="s">
        <v>113</v>
      </c>
      <c r="B203">
        <v>1000</v>
      </c>
      <c r="C203">
        <v>-1000</v>
      </c>
      <c r="D203">
        <v>0</v>
      </c>
      <c r="E203">
        <v>0</v>
      </c>
      <c r="H203" s="21">
        <f t="shared" si="43"/>
        <v>333.33333333333331</v>
      </c>
      <c r="I203" s="21">
        <f t="shared" si="44"/>
        <v>-333.33333333333331</v>
      </c>
    </row>
    <row r="204" spans="1:9">
      <c r="A204" t="s">
        <v>95</v>
      </c>
      <c r="H204" s="21">
        <f t="shared" si="43"/>
        <v>0</v>
      </c>
      <c r="I204" s="21">
        <f t="shared" si="44"/>
        <v>0</v>
      </c>
    </row>
    <row r="205" spans="1:9">
      <c r="A205" t="s">
        <v>42</v>
      </c>
      <c r="F205">
        <v>400</v>
      </c>
      <c r="G205">
        <v>-400</v>
      </c>
      <c r="H205" s="21">
        <f t="shared" si="43"/>
        <v>133.33333333333334</v>
      </c>
      <c r="I205" s="21">
        <f t="shared" si="44"/>
        <v>-133.33333333333334</v>
      </c>
    </row>
    <row r="206" spans="1:9">
      <c r="A206" t="s">
        <v>12</v>
      </c>
      <c r="D206">
        <v>1250</v>
      </c>
      <c r="E206">
        <v>1937.5</v>
      </c>
      <c r="H206" s="21">
        <f t="shared" si="43"/>
        <v>416.66666666666669</v>
      </c>
      <c r="I206" s="21">
        <f t="shared" si="44"/>
        <v>645.83333333333337</v>
      </c>
    </row>
    <row r="207" spans="1:9">
      <c r="A207" t="s">
        <v>20</v>
      </c>
      <c r="D207">
        <v>1080</v>
      </c>
      <c r="E207">
        <v>270</v>
      </c>
      <c r="H207" s="21">
        <f t="shared" si="43"/>
        <v>360</v>
      </c>
      <c r="I207" s="21">
        <f t="shared" si="44"/>
        <v>90</v>
      </c>
    </row>
    <row r="208" spans="1:9">
      <c r="A208" t="s">
        <v>114</v>
      </c>
      <c r="D208">
        <v>2085</v>
      </c>
      <c r="E208">
        <v>0</v>
      </c>
      <c r="F208">
        <v>3380</v>
      </c>
      <c r="G208">
        <v>0</v>
      </c>
      <c r="H208" s="21">
        <f t="shared" si="43"/>
        <v>1821.6666666666667</v>
      </c>
      <c r="I208" s="21">
        <f t="shared" si="44"/>
        <v>0</v>
      </c>
    </row>
    <row r="209" spans="1:9">
      <c r="A209" t="s">
        <v>115</v>
      </c>
      <c r="D209">
        <v>1440</v>
      </c>
      <c r="E209">
        <v>0</v>
      </c>
      <c r="F209">
        <v>5140</v>
      </c>
      <c r="G209">
        <v>0</v>
      </c>
      <c r="H209" s="21">
        <f t="shared" si="43"/>
        <v>2193.3333333333335</v>
      </c>
      <c r="I209" s="21">
        <f t="shared" si="44"/>
        <v>0</v>
      </c>
    </row>
    <row r="210" spans="1:9">
      <c r="A210" t="s">
        <v>116</v>
      </c>
      <c r="B210">
        <v>500</v>
      </c>
      <c r="C210">
        <v>-500</v>
      </c>
      <c r="D210">
        <v>10560</v>
      </c>
      <c r="E210">
        <v>0</v>
      </c>
      <c r="F210">
        <v>3900</v>
      </c>
      <c r="G210">
        <v>0</v>
      </c>
      <c r="H210" s="21">
        <f t="shared" si="43"/>
        <v>4986.666666666667</v>
      </c>
      <c r="I210" s="21">
        <f t="shared" si="44"/>
        <v>-166.66666666666666</v>
      </c>
    </row>
    <row r="211" spans="1:9">
      <c r="A211" t="s">
        <v>98</v>
      </c>
      <c r="D211">
        <v>14400</v>
      </c>
      <c r="E211">
        <v>0</v>
      </c>
      <c r="F211">
        <v>12000</v>
      </c>
      <c r="G211">
        <v>0</v>
      </c>
      <c r="H211" s="21">
        <f t="shared" si="43"/>
        <v>8800</v>
      </c>
      <c r="I211" s="21">
        <f t="shared" si="44"/>
        <v>0</v>
      </c>
    </row>
    <row r="212" spans="1:9">
      <c r="A212" t="s">
        <v>117</v>
      </c>
      <c r="D212">
        <v>0</v>
      </c>
      <c r="E212">
        <v>0</v>
      </c>
      <c r="F212">
        <v>0</v>
      </c>
      <c r="G212">
        <v>0</v>
      </c>
      <c r="H212" s="21">
        <f t="shared" si="43"/>
        <v>0</v>
      </c>
      <c r="I212" s="21">
        <f t="shared" si="44"/>
        <v>0</v>
      </c>
    </row>
    <row r="213" spans="1:9">
      <c r="A213" t="s">
        <v>83</v>
      </c>
      <c r="B213">
        <v>0</v>
      </c>
      <c r="C213">
        <v>0</v>
      </c>
      <c r="D213">
        <v>6420</v>
      </c>
      <c r="E213">
        <v>1284</v>
      </c>
      <c r="F213">
        <v>6290</v>
      </c>
      <c r="G213">
        <v>1258</v>
      </c>
      <c r="H213" s="21">
        <f t="shared" si="43"/>
        <v>4236.666666666667</v>
      </c>
      <c r="I213" s="21">
        <f t="shared" si="44"/>
        <v>847.33333333333337</v>
      </c>
    </row>
    <row r="214" spans="1:9">
      <c r="A214" t="s">
        <v>51</v>
      </c>
      <c r="B214">
        <v>0</v>
      </c>
      <c r="C214">
        <v>0</v>
      </c>
      <c r="D214">
        <v>960</v>
      </c>
      <c r="E214">
        <v>0</v>
      </c>
      <c r="F214">
        <v>1920</v>
      </c>
      <c r="G214">
        <v>0</v>
      </c>
      <c r="H214" s="21">
        <f t="shared" si="43"/>
        <v>960</v>
      </c>
      <c r="I214" s="21">
        <f t="shared" si="44"/>
        <v>0</v>
      </c>
    </row>
    <row r="215" spans="1:9">
      <c r="A215" t="s">
        <v>52</v>
      </c>
      <c r="B215">
        <v>28320</v>
      </c>
      <c r="C215">
        <v>0</v>
      </c>
      <c r="D215">
        <v>20220</v>
      </c>
      <c r="E215">
        <v>0</v>
      </c>
      <c r="F215">
        <v>16620</v>
      </c>
      <c r="G215">
        <v>0</v>
      </c>
      <c r="H215" s="21">
        <f t="shared" si="43"/>
        <v>21720</v>
      </c>
      <c r="I215" s="21">
        <f t="shared" si="44"/>
        <v>0</v>
      </c>
    </row>
    <row r="216" spans="1:9">
      <c r="A216" t="s">
        <v>53</v>
      </c>
      <c r="B216">
        <v>7640</v>
      </c>
      <c r="C216">
        <v>0</v>
      </c>
      <c r="F216">
        <v>561</v>
      </c>
      <c r="G216">
        <v>0</v>
      </c>
      <c r="H216" s="21">
        <f t="shared" si="43"/>
        <v>2733.6666666666665</v>
      </c>
      <c r="I216" s="21">
        <f t="shared" si="44"/>
        <v>0</v>
      </c>
    </row>
    <row r="217" spans="1:9">
      <c r="A217" t="s">
        <v>89</v>
      </c>
      <c r="B217">
        <v>0</v>
      </c>
      <c r="C217">
        <v>0</v>
      </c>
      <c r="D217" t="s">
        <v>21</v>
      </c>
      <c r="E217" t="s">
        <v>21</v>
      </c>
      <c r="H217" s="21">
        <f t="shared" si="43"/>
        <v>0</v>
      </c>
      <c r="I217" s="21">
        <f t="shared" si="44"/>
        <v>0</v>
      </c>
    </row>
    <row r="218" spans="1:9">
      <c r="A218" t="s">
        <v>54</v>
      </c>
      <c r="B218">
        <v>0</v>
      </c>
      <c r="C218">
        <v>0</v>
      </c>
      <c r="D218">
        <v>4800</v>
      </c>
      <c r="E218">
        <v>0</v>
      </c>
      <c r="F218">
        <v>1500</v>
      </c>
      <c r="G218">
        <v>0</v>
      </c>
      <c r="H218" s="21">
        <f t="shared" si="43"/>
        <v>2100</v>
      </c>
      <c r="I218" s="21">
        <f t="shared" si="44"/>
        <v>0</v>
      </c>
    </row>
    <row r="219" spans="1:9">
      <c r="A219" t="s">
        <v>27</v>
      </c>
      <c r="B219">
        <v>44021</v>
      </c>
      <c r="C219">
        <v>-4475</v>
      </c>
      <c r="D219">
        <v>67890</v>
      </c>
      <c r="E219">
        <v>816.5</v>
      </c>
      <c r="F219">
        <v>55439.5</v>
      </c>
      <c r="G219">
        <v>858</v>
      </c>
      <c r="H219" s="21">
        <f>SUM(H191:H216)</f>
        <v>53683.5</v>
      </c>
      <c r="I219" s="21">
        <f>SUM(I191:I216)</f>
        <v>-933.49999999999989</v>
      </c>
    </row>
    <row r="228" spans="1:9">
      <c r="H228" s="18" t="s">
        <v>31</v>
      </c>
      <c r="I228" s="18"/>
    </row>
    <row r="229" spans="1:9">
      <c r="B229" s="6">
        <v>59304</v>
      </c>
      <c r="C229" s="6"/>
      <c r="D229" s="6">
        <v>59302</v>
      </c>
      <c r="E229" s="6"/>
      <c r="F229" s="6">
        <v>59301</v>
      </c>
      <c r="G229" s="6"/>
      <c r="H229" s="19" t="s">
        <v>29</v>
      </c>
      <c r="I229" s="19" t="s">
        <v>29</v>
      </c>
    </row>
    <row r="230" spans="1:9">
      <c r="A230" t="s">
        <v>45</v>
      </c>
      <c r="B230" t="s">
        <v>29</v>
      </c>
      <c r="C230" t="s">
        <v>29</v>
      </c>
      <c r="D230" t="s">
        <v>29</v>
      </c>
      <c r="E230" t="s">
        <v>29</v>
      </c>
      <c r="F230" t="s">
        <v>29</v>
      </c>
      <c r="G230" t="s">
        <v>29</v>
      </c>
      <c r="H230" s="20" t="s">
        <v>33</v>
      </c>
      <c r="I230" s="20" t="s">
        <v>34</v>
      </c>
    </row>
    <row r="231" spans="1:9">
      <c r="A231" t="s">
        <v>88</v>
      </c>
      <c r="D231">
        <v>2800</v>
      </c>
      <c r="E231">
        <v>0</v>
      </c>
      <c r="H231" s="21">
        <f>AVERAGE(SUM(B231),SUM(D231),SUM(F231))</f>
        <v>933.33333333333337</v>
      </c>
      <c r="I231" s="21">
        <f>AVERAGE(SUM(C231),SUM(E231),SUM(G231))</f>
        <v>0</v>
      </c>
    </row>
    <row r="232" spans="1:9">
      <c r="A232" t="s">
        <v>47</v>
      </c>
      <c r="B232">
        <v>9000</v>
      </c>
      <c r="C232">
        <v>0</v>
      </c>
      <c r="D232">
        <v>5000</v>
      </c>
      <c r="E232">
        <v>2500</v>
      </c>
      <c r="F232">
        <v>8000</v>
      </c>
      <c r="G232">
        <v>4000</v>
      </c>
      <c r="H232" s="21">
        <f t="shared" ref="H232:H258" si="45">AVERAGE(SUM(B232),SUM(D232),SUM(F232))</f>
        <v>7333.333333333333</v>
      </c>
      <c r="I232" s="21">
        <f t="shared" ref="I232:I258" si="46">AVERAGE(SUM(C232),SUM(E232),SUM(G232))</f>
        <v>2166.6666666666665</v>
      </c>
    </row>
    <row r="233" spans="1:9">
      <c r="A233" t="s">
        <v>48</v>
      </c>
      <c r="B233">
        <v>4320</v>
      </c>
      <c r="C233">
        <v>0</v>
      </c>
      <c r="D233">
        <v>1000</v>
      </c>
      <c r="E233">
        <v>-250</v>
      </c>
      <c r="F233">
        <v>600</v>
      </c>
      <c r="G233">
        <v>300</v>
      </c>
      <c r="H233" s="21">
        <f t="shared" si="45"/>
        <v>1973.3333333333333</v>
      </c>
      <c r="I233" s="21">
        <f t="shared" si="46"/>
        <v>16.666666666666668</v>
      </c>
    </row>
    <row r="234" spans="1:9">
      <c r="A234" t="s">
        <v>80</v>
      </c>
      <c r="B234">
        <v>1050</v>
      </c>
      <c r="C234">
        <v>0</v>
      </c>
      <c r="F234">
        <v>0</v>
      </c>
      <c r="G234">
        <v>0</v>
      </c>
      <c r="H234" s="21">
        <f t="shared" si="45"/>
        <v>350</v>
      </c>
      <c r="I234" s="21">
        <f t="shared" si="46"/>
        <v>0</v>
      </c>
    </row>
    <row r="235" spans="1:9">
      <c r="A235" t="s">
        <v>97</v>
      </c>
      <c r="B235">
        <v>25675</v>
      </c>
      <c r="C235">
        <v>0</v>
      </c>
      <c r="H235" s="21">
        <f t="shared" si="45"/>
        <v>8558.3333333333339</v>
      </c>
      <c r="I235" s="21">
        <f t="shared" si="46"/>
        <v>0</v>
      </c>
    </row>
    <row r="236" spans="1:9">
      <c r="A236" t="s">
        <v>3</v>
      </c>
      <c r="B236">
        <v>4000</v>
      </c>
      <c r="C236">
        <v>-4000</v>
      </c>
      <c r="D236">
        <v>900</v>
      </c>
      <c r="E236">
        <v>-900</v>
      </c>
      <c r="F236">
        <v>2304</v>
      </c>
      <c r="G236">
        <v>-2304</v>
      </c>
      <c r="H236" s="21">
        <f t="shared" si="45"/>
        <v>2401.3333333333335</v>
      </c>
      <c r="I236" s="21">
        <f t="shared" si="46"/>
        <v>-2401.3333333333335</v>
      </c>
    </row>
    <row r="237" spans="1:9">
      <c r="A237" t="s">
        <v>109</v>
      </c>
      <c r="D237">
        <v>300</v>
      </c>
      <c r="E237">
        <v>-300</v>
      </c>
      <c r="H237" s="21">
        <f t="shared" si="45"/>
        <v>100</v>
      </c>
      <c r="I237" s="21">
        <f t="shared" si="46"/>
        <v>-100</v>
      </c>
    </row>
    <row r="238" spans="1:9">
      <c r="A238" t="s">
        <v>4</v>
      </c>
      <c r="B238">
        <v>0</v>
      </c>
      <c r="C238">
        <v>0</v>
      </c>
      <c r="D238">
        <v>300</v>
      </c>
      <c r="E238">
        <v>-300</v>
      </c>
      <c r="F238">
        <v>500</v>
      </c>
      <c r="G238">
        <v>75</v>
      </c>
      <c r="H238" s="21">
        <f t="shared" si="45"/>
        <v>266.66666666666669</v>
      </c>
      <c r="I238" s="21">
        <f t="shared" si="46"/>
        <v>-75</v>
      </c>
    </row>
    <row r="239" spans="1:9">
      <c r="A239" t="s">
        <v>94</v>
      </c>
      <c r="B239">
        <v>720</v>
      </c>
      <c r="C239">
        <v>-720</v>
      </c>
      <c r="H239" s="21">
        <f t="shared" si="45"/>
        <v>240</v>
      </c>
      <c r="I239" s="21">
        <f t="shared" si="46"/>
        <v>-240</v>
      </c>
    </row>
    <row r="240" spans="1:9">
      <c r="A240" t="s">
        <v>43</v>
      </c>
      <c r="B240">
        <v>1000</v>
      </c>
      <c r="C240">
        <v>-1000</v>
      </c>
      <c r="D240">
        <v>2000</v>
      </c>
      <c r="E240">
        <v>-2000</v>
      </c>
      <c r="H240" s="21">
        <f t="shared" si="45"/>
        <v>1000</v>
      </c>
      <c r="I240" s="21">
        <f t="shared" si="46"/>
        <v>-1000</v>
      </c>
    </row>
    <row r="241" spans="1:9">
      <c r="A241" t="s">
        <v>8</v>
      </c>
      <c r="D241">
        <v>900</v>
      </c>
      <c r="E241">
        <v>-900</v>
      </c>
      <c r="H241" s="21">
        <f t="shared" si="45"/>
        <v>300</v>
      </c>
      <c r="I241" s="21">
        <f t="shared" si="46"/>
        <v>-300</v>
      </c>
    </row>
    <row r="242" spans="1:9">
      <c r="A242" t="s">
        <v>110</v>
      </c>
      <c r="D242">
        <v>175</v>
      </c>
      <c r="E242">
        <v>-175</v>
      </c>
      <c r="H242" s="21">
        <f t="shared" si="45"/>
        <v>58.333333333333336</v>
      </c>
      <c r="I242" s="21">
        <f t="shared" si="46"/>
        <v>-58.333333333333336</v>
      </c>
    </row>
    <row r="243" spans="1:9">
      <c r="A243" t="s">
        <v>113</v>
      </c>
      <c r="D243">
        <v>800</v>
      </c>
      <c r="E243">
        <v>0</v>
      </c>
      <c r="H243" s="21">
        <f t="shared" si="45"/>
        <v>266.66666666666669</v>
      </c>
      <c r="I243" s="21">
        <f t="shared" si="46"/>
        <v>0</v>
      </c>
    </row>
    <row r="244" spans="1:9">
      <c r="A244" t="s">
        <v>95</v>
      </c>
      <c r="B244">
        <v>500</v>
      </c>
      <c r="C244">
        <v>-500</v>
      </c>
      <c r="H244" s="21">
        <f t="shared" si="45"/>
        <v>166.66666666666666</v>
      </c>
      <c r="I244" s="21">
        <f t="shared" si="46"/>
        <v>-166.66666666666666</v>
      </c>
    </row>
    <row r="245" spans="1:9">
      <c r="A245" t="s">
        <v>42</v>
      </c>
      <c r="F245">
        <v>0</v>
      </c>
      <c r="G245">
        <v>0</v>
      </c>
      <c r="H245" s="21">
        <f t="shared" si="45"/>
        <v>0</v>
      </c>
      <c r="I245" s="21">
        <f t="shared" si="46"/>
        <v>0</v>
      </c>
    </row>
    <row r="246" spans="1:9">
      <c r="A246" t="s">
        <v>12</v>
      </c>
      <c r="D246">
        <v>0</v>
      </c>
      <c r="E246">
        <v>0</v>
      </c>
      <c r="H246" s="21">
        <f t="shared" si="45"/>
        <v>0</v>
      </c>
      <c r="I246" s="21">
        <f t="shared" si="46"/>
        <v>0</v>
      </c>
    </row>
    <row r="247" spans="1:9">
      <c r="A247" t="s">
        <v>20</v>
      </c>
      <c r="D247">
        <v>0</v>
      </c>
      <c r="E247">
        <v>0</v>
      </c>
      <c r="H247" s="21">
        <f t="shared" si="45"/>
        <v>0</v>
      </c>
      <c r="I247" s="21">
        <f t="shared" si="46"/>
        <v>0</v>
      </c>
    </row>
    <row r="248" spans="1:9">
      <c r="A248" t="s">
        <v>114</v>
      </c>
      <c r="D248">
        <v>0</v>
      </c>
      <c r="E248">
        <v>0</v>
      </c>
      <c r="F248">
        <v>0</v>
      </c>
      <c r="G248">
        <v>0</v>
      </c>
      <c r="H248" s="21">
        <f t="shared" si="45"/>
        <v>0</v>
      </c>
      <c r="I248" s="21">
        <f t="shared" si="46"/>
        <v>0</v>
      </c>
    </row>
    <row r="249" spans="1:9">
      <c r="A249" t="s">
        <v>115</v>
      </c>
      <c r="D249">
        <v>0</v>
      </c>
      <c r="E249">
        <v>0</v>
      </c>
      <c r="F249">
        <v>0</v>
      </c>
      <c r="G249">
        <v>0</v>
      </c>
      <c r="H249" s="21">
        <f t="shared" si="45"/>
        <v>0</v>
      </c>
      <c r="I249" s="21">
        <f t="shared" si="46"/>
        <v>0</v>
      </c>
    </row>
    <row r="250" spans="1:9">
      <c r="A250" t="s">
        <v>116</v>
      </c>
      <c r="D250">
        <v>0</v>
      </c>
      <c r="E250">
        <v>0</v>
      </c>
      <c r="F250">
        <v>0</v>
      </c>
      <c r="G250">
        <v>0</v>
      </c>
      <c r="H250" s="21">
        <f t="shared" si="45"/>
        <v>0</v>
      </c>
      <c r="I250" s="21">
        <f t="shared" si="46"/>
        <v>0</v>
      </c>
    </row>
    <row r="251" spans="1:9">
      <c r="A251" t="s">
        <v>98</v>
      </c>
      <c r="B251">
        <v>1500</v>
      </c>
      <c r="C251">
        <v>0</v>
      </c>
      <c r="D251">
        <v>42000</v>
      </c>
      <c r="E251">
        <v>0</v>
      </c>
      <c r="F251">
        <v>0</v>
      </c>
      <c r="G251">
        <v>0</v>
      </c>
      <c r="H251" s="21">
        <f t="shared" si="45"/>
        <v>14500</v>
      </c>
      <c r="I251" s="21">
        <f t="shared" si="46"/>
        <v>0</v>
      </c>
    </row>
    <row r="252" spans="1:9">
      <c r="A252" t="s">
        <v>117</v>
      </c>
      <c r="D252">
        <v>36000</v>
      </c>
      <c r="E252">
        <v>0</v>
      </c>
      <c r="F252">
        <v>0</v>
      </c>
      <c r="G252">
        <v>0</v>
      </c>
      <c r="H252" s="21">
        <f t="shared" si="45"/>
        <v>12000</v>
      </c>
      <c r="I252" s="21">
        <f t="shared" si="46"/>
        <v>0</v>
      </c>
    </row>
    <row r="253" spans="1:9">
      <c r="A253" t="s">
        <v>83</v>
      </c>
      <c r="D253">
        <v>1200</v>
      </c>
      <c r="E253">
        <v>240</v>
      </c>
      <c r="F253">
        <v>0</v>
      </c>
      <c r="G253">
        <v>0</v>
      </c>
      <c r="H253" s="21">
        <f t="shared" si="45"/>
        <v>400</v>
      </c>
      <c r="I253" s="21">
        <f t="shared" si="46"/>
        <v>80</v>
      </c>
    </row>
    <row r="254" spans="1:9">
      <c r="A254" t="s">
        <v>51</v>
      </c>
      <c r="B254">
        <v>4400</v>
      </c>
      <c r="C254">
        <v>0</v>
      </c>
      <c r="D254">
        <v>0</v>
      </c>
      <c r="E254">
        <v>0</v>
      </c>
      <c r="F254">
        <v>103200</v>
      </c>
      <c r="G254">
        <v>0</v>
      </c>
      <c r="H254" s="21">
        <f t="shared" si="45"/>
        <v>35866.666666666664</v>
      </c>
      <c r="I254" s="21">
        <f t="shared" si="46"/>
        <v>0</v>
      </c>
    </row>
    <row r="255" spans="1:9">
      <c r="A255" t="s">
        <v>52</v>
      </c>
      <c r="B255">
        <v>8520</v>
      </c>
      <c r="C255">
        <v>0</v>
      </c>
      <c r="D255">
        <v>7620</v>
      </c>
      <c r="E255">
        <v>0</v>
      </c>
      <c r="F255">
        <v>7620</v>
      </c>
      <c r="G255">
        <v>0</v>
      </c>
      <c r="H255" s="21">
        <f t="shared" si="45"/>
        <v>7920</v>
      </c>
      <c r="I255" s="21">
        <f t="shared" si="46"/>
        <v>0</v>
      </c>
    </row>
    <row r="256" spans="1:9">
      <c r="A256" t="s">
        <v>53</v>
      </c>
      <c r="B256">
        <v>4000</v>
      </c>
      <c r="C256">
        <v>0</v>
      </c>
      <c r="F256">
        <v>0</v>
      </c>
      <c r="G256">
        <v>0</v>
      </c>
      <c r="H256" s="21">
        <f t="shared" si="45"/>
        <v>1333.3333333333333</v>
      </c>
      <c r="I256" s="21">
        <f t="shared" si="46"/>
        <v>0</v>
      </c>
    </row>
    <row r="257" spans="1:9">
      <c r="A257" t="s">
        <v>89</v>
      </c>
      <c r="B257">
        <v>8400</v>
      </c>
      <c r="C257">
        <v>0</v>
      </c>
      <c r="D257" t="s">
        <v>21</v>
      </c>
      <c r="E257" t="s">
        <v>21</v>
      </c>
      <c r="H257" s="21">
        <f t="shared" si="45"/>
        <v>2800</v>
      </c>
      <c r="I257" s="21">
        <f t="shared" si="46"/>
        <v>0</v>
      </c>
    </row>
    <row r="258" spans="1:9">
      <c r="A258" t="s">
        <v>54</v>
      </c>
      <c r="B258">
        <v>4400</v>
      </c>
      <c r="C258">
        <v>0</v>
      </c>
      <c r="D258">
        <v>0</v>
      </c>
      <c r="E258">
        <v>0</v>
      </c>
      <c r="F258">
        <v>0</v>
      </c>
      <c r="G258">
        <v>0</v>
      </c>
      <c r="H258" s="21">
        <f t="shared" si="45"/>
        <v>1466.6666666666667</v>
      </c>
      <c r="I258" s="21">
        <f t="shared" si="46"/>
        <v>0</v>
      </c>
    </row>
    <row r="259" spans="1:9">
      <c r="A259" t="s">
        <v>27</v>
      </c>
      <c r="B259">
        <v>77485</v>
      </c>
      <c r="C259">
        <v>-6220</v>
      </c>
      <c r="D259">
        <v>100995</v>
      </c>
      <c r="E259">
        <v>-2085</v>
      </c>
      <c r="F259">
        <v>122224</v>
      </c>
      <c r="G259">
        <v>2071</v>
      </c>
      <c r="H259" s="21">
        <f>SUM(H231:H256)</f>
        <v>95967.999999999985</v>
      </c>
      <c r="I259" s="21">
        <f>SUM(I231:I256)</f>
        <v>-2078.0000000000005</v>
      </c>
    </row>
    <row r="268" spans="1:9">
      <c r="H268" s="18" t="s">
        <v>31</v>
      </c>
      <c r="I268" s="18"/>
    </row>
    <row r="269" spans="1:9">
      <c r="B269" s="6">
        <v>59304</v>
      </c>
      <c r="C269" s="6"/>
      <c r="D269" s="6">
        <v>59302</v>
      </c>
      <c r="E269" s="6"/>
      <c r="F269" s="6">
        <v>59301</v>
      </c>
      <c r="G269" s="6"/>
      <c r="H269" s="19" t="s">
        <v>46</v>
      </c>
      <c r="I269" s="19" t="s">
        <v>46</v>
      </c>
    </row>
    <row r="270" spans="1:9">
      <c r="A270" t="s">
        <v>45</v>
      </c>
      <c r="B270" t="s">
        <v>46</v>
      </c>
      <c r="C270" t="s">
        <v>46</v>
      </c>
      <c r="D270" t="s">
        <v>46</v>
      </c>
      <c r="E270" t="s">
        <v>46</v>
      </c>
      <c r="F270" t="s">
        <v>46</v>
      </c>
      <c r="G270" t="s">
        <v>46</v>
      </c>
      <c r="H270" s="20" t="s">
        <v>33</v>
      </c>
      <c r="I270" s="20" t="s">
        <v>34</v>
      </c>
    </row>
    <row r="271" spans="1:9">
      <c r="A271" t="s">
        <v>88</v>
      </c>
      <c r="D271">
        <v>4900</v>
      </c>
      <c r="E271">
        <v>0</v>
      </c>
      <c r="H271" s="21">
        <f>AVERAGE(SUM(B271),SUM(D271),SUM(F271))</f>
        <v>1633.3333333333333</v>
      </c>
      <c r="I271" s="21">
        <f>AVERAGE(SUM(C271),SUM(E271),SUM(G271))</f>
        <v>0</v>
      </c>
    </row>
    <row r="272" spans="1:9">
      <c r="A272" t="s">
        <v>47</v>
      </c>
      <c r="B272">
        <v>12000</v>
      </c>
      <c r="C272">
        <v>3000</v>
      </c>
      <c r="D272">
        <v>18000</v>
      </c>
      <c r="E272">
        <v>0</v>
      </c>
      <c r="F272">
        <v>8000</v>
      </c>
      <c r="G272">
        <v>0</v>
      </c>
      <c r="H272" s="21">
        <f t="shared" ref="H272:H298" si="47">AVERAGE(SUM(B272),SUM(D272),SUM(F272))</f>
        <v>12666.666666666666</v>
      </c>
      <c r="I272" s="21">
        <f t="shared" ref="I272:I298" si="48">AVERAGE(SUM(C272),SUM(E272),SUM(G272))</f>
        <v>1000</v>
      </c>
    </row>
    <row r="273" spans="1:9">
      <c r="A273" t="s">
        <v>48</v>
      </c>
      <c r="B273">
        <v>6000</v>
      </c>
      <c r="C273">
        <v>-1000</v>
      </c>
      <c r="D273">
        <v>2250</v>
      </c>
      <c r="E273">
        <v>-750</v>
      </c>
      <c r="F273">
        <v>1800</v>
      </c>
      <c r="G273">
        <v>-600</v>
      </c>
      <c r="H273" s="21">
        <f t="shared" si="47"/>
        <v>3350</v>
      </c>
      <c r="I273" s="21">
        <f t="shared" si="48"/>
        <v>-783.33333333333337</v>
      </c>
    </row>
    <row r="274" spans="1:9">
      <c r="A274" t="s">
        <v>80</v>
      </c>
      <c r="B274">
        <v>2475</v>
      </c>
      <c r="C274">
        <v>0</v>
      </c>
      <c r="F274">
        <v>0</v>
      </c>
      <c r="G274">
        <v>0</v>
      </c>
      <c r="H274" s="21">
        <f t="shared" si="47"/>
        <v>825</v>
      </c>
      <c r="I274" s="21">
        <f t="shared" si="48"/>
        <v>0</v>
      </c>
    </row>
    <row r="275" spans="1:9">
      <c r="A275" t="s">
        <v>97</v>
      </c>
      <c r="B275">
        <v>30000</v>
      </c>
      <c r="C275">
        <v>0</v>
      </c>
      <c r="H275" s="21">
        <f t="shared" si="47"/>
        <v>10000</v>
      </c>
      <c r="I275" s="21">
        <f t="shared" si="48"/>
        <v>0</v>
      </c>
    </row>
    <row r="276" spans="1:9">
      <c r="A276" t="s">
        <v>3</v>
      </c>
      <c r="B276">
        <v>4800</v>
      </c>
      <c r="C276">
        <v>-4800</v>
      </c>
      <c r="D276">
        <v>3000</v>
      </c>
      <c r="E276">
        <v>-3000</v>
      </c>
      <c r="F276">
        <v>7200</v>
      </c>
      <c r="G276">
        <v>-7200</v>
      </c>
      <c r="H276" s="21">
        <f t="shared" si="47"/>
        <v>5000</v>
      </c>
      <c r="I276" s="21">
        <f t="shared" si="48"/>
        <v>-5000</v>
      </c>
    </row>
    <row r="277" spans="1:9">
      <c r="A277" t="s">
        <v>109</v>
      </c>
      <c r="D277">
        <v>300</v>
      </c>
      <c r="E277">
        <v>-300</v>
      </c>
      <c r="H277" s="21">
        <f t="shared" si="47"/>
        <v>100</v>
      </c>
      <c r="I277" s="21">
        <f t="shared" si="48"/>
        <v>-100</v>
      </c>
    </row>
    <row r="278" spans="1:9">
      <c r="A278" t="s">
        <v>4</v>
      </c>
      <c r="B278">
        <v>2200</v>
      </c>
      <c r="C278">
        <v>0</v>
      </c>
      <c r="D278">
        <v>2400</v>
      </c>
      <c r="E278">
        <v>-2400</v>
      </c>
      <c r="F278">
        <v>1000</v>
      </c>
      <c r="G278">
        <v>0</v>
      </c>
      <c r="H278" s="21">
        <f t="shared" si="47"/>
        <v>1866.6666666666667</v>
      </c>
      <c r="I278" s="21">
        <f t="shared" si="48"/>
        <v>-800</v>
      </c>
    </row>
    <row r="279" spans="1:9">
      <c r="A279" t="s">
        <v>94</v>
      </c>
      <c r="B279">
        <v>3600</v>
      </c>
      <c r="C279">
        <v>-3600</v>
      </c>
      <c r="H279" s="21">
        <f t="shared" si="47"/>
        <v>1200</v>
      </c>
      <c r="I279" s="21">
        <f t="shared" si="48"/>
        <v>-1200</v>
      </c>
    </row>
    <row r="280" spans="1:9">
      <c r="A280" t="s">
        <v>43</v>
      </c>
      <c r="B280">
        <v>2500</v>
      </c>
      <c r="C280">
        <v>-2500</v>
      </c>
      <c r="D280">
        <v>4000</v>
      </c>
      <c r="E280">
        <v>-4000</v>
      </c>
      <c r="H280" s="21">
        <f t="shared" si="47"/>
        <v>2166.6666666666665</v>
      </c>
      <c r="I280" s="21">
        <f t="shared" si="48"/>
        <v>-2166.6666666666665</v>
      </c>
    </row>
    <row r="281" spans="1:9">
      <c r="A281" t="s">
        <v>8</v>
      </c>
      <c r="D281">
        <v>1200</v>
      </c>
      <c r="E281">
        <v>-1200</v>
      </c>
      <c r="H281" s="21">
        <f t="shared" si="47"/>
        <v>400</v>
      </c>
      <c r="I281" s="21">
        <f t="shared" si="48"/>
        <v>-400</v>
      </c>
    </row>
    <row r="282" spans="1:9">
      <c r="A282" t="s">
        <v>110</v>
      </c>
      <c r="D282">
        <v>175</v>
      </c>
      <c r="E282">
        <v>-175</v>
      </c>
      <c r="H282" s="21">
        <f t="shared" si="47"/>
        <v>58.333333333333336</v>
      </c>
      <c r="I282" s="21">
        <f t="shared" si="48"/>
        <v>-58.333333333333336</v>
      </c>
    </row>
    <row r="283" spans="1:9">
      <c r="A283" t="s">
        <v>113</v>
      </c>
      <c r="D283">
        <v>800</v>
      </c>
      <c r="E283">
        <v>0</v>
      </c>
      <c r="H283" s="21">
        <f t="shared" si="47"/>
        <v>266.66666666666669</v>
      </c>
      <c r="I283" s="21">
        <f t="shared" si="48"/>
        <v>0</v>
      </c>
    </row>
    <row r="284" spans="1:9">
      <c r="A284" t="s">
        <v>95</v>
      </c>
      <c r="B284">
        <v>1250</v>
      </c>
      <c r="C284">
        <v>-1250</v>
      </c>
      <c r="H284" s="21">
        <f t="shared" si="47"/>
        <v>416.66666666666669</v>
      </c>
      <c r="I284" s="21">
        <f t="shared" si="48"/>
        <v>-416.66666666666669</v>
      </c>
    </row>
    <row r="285" spans="1:9">
      <c r="A285" t="s">
        <v>42</v>
      </c>
      <c r="F285">
        <v>0</v>
      </c>
      <c r="G285">
        <v>0</v>
      </c>
      <c r="H285" s="21">
        <f t="shared" si="47"/>
        <v>0</v>
      </c>
      <c r="I285" s="21">
        <f t="shared" si="48"/>
        <v>0</v>
      </c>
    </row>
    <row r="286" spans="1:9">
      <c r="A286" t="s">
        <v>12</v>
      </c>
      <c r="D286">
        <v>0</v>
      </c>
      <c r="E286">
        <v>0</v>
      </c>
      <c r="H286" s="21">
        <f t="shared" si="47"/>
        <v>0</v>
      </c>
      <c r="I286" s="21">
        <f t="shared" si="48"/>
        <v>0</v>
      </c>
    </row>
    <row r="287" spans="1:9">
      <c r="A287" t="s">
        <v>20</v>
      </c>
      <c r="D287">
        <v>0</v>
      </c>
      <c r="E287">
        <v>0</v>
      </c>
      <c r="H287" s="21">
        <f t="shared" si="47"/>
        <v>0</v>
      </c>
      <c r="I287" s="21">
        <f t="shared" si="48"/>
        <v>0</v>
      </c>
    </row>
    <row r="288" spans="1:9">
      <c r="A288" t="s">
        <v>114</v>
      </c>
      <c r="D288">
        <v>0</v>
      </c>
      <c r="E288">
        <v>0</v>
      </c>
      <c r="F288">
        <v>0</v>
      </c>
      <c r="G288">
        <v>0</v>
      </c>
      <c r="H288" s="21">
        <f t="shared" si="47"/>
        <v>0</v>
      </c>
      <c r="I288" s="21">
        <f t="shared" si="48"/>
        <v>0</v>
      </c>
    </row>
    <row r="289" spans="1:9">
      <c r="A289" t="s">
        <v>115</v>
      </c>
      <c r="D289">
        <v>0</v>
      </c>
      <c r="E289">
        <v>0</v>
      </c>
      <c r="F289">
        <v>0</v>
      </c>
      <c r="G289">
        <v>0</v>
      </c>
      <c r="H289" s="21">
        <f t="shared" si="47"/>
        <v>0</v>
      </c>
      <c r="I289" s="21">
        <f t="shared" si="48"/>
        <v>0</v>
      </c>
    </row>
    <row r="290" spans="1:9">
      <c r="A290" t="s">
        <v>116</v>
      </c>
      <c r="D290">
        <v>0</v>
      </c>
      <c r="E290">
        <v>0</v>
      </c>
      <c r="F290">
        <v>0</v>
      </c>
      <c r="G290">
        <v>0</v>
      </c>
      <c r="H290" s="21">
        <f t="shared" si="47"/>
        <v>0</v>
      </c>
      <c r="I290" s="21">
        <f t="shared" si="48"/>
        <v>0</v>
      </c>
    </row>
    <row r="291" spans="1:9">
      <c r="A291" t="s">
        <v>98</v>
      </c>
      <c r="B291">
        <v>24000</v>
      </c>
      <c r="C291">
        <v>0</v>
      </c>
      <c r="D291">
        <v>42000</v>
      </c>
      <c r="E291">
        <v>0</v>
      </c>
      <c r="F291">
        <v>0</v>
      </c>
      <c r="G291">
        <v>0</v>
      </c>
      <c r="H291" s="21">
        <f t="shared" si="47"/>
        <v>22000</v>
      </c>
      <c r="I291" s="21">
        <f t="shared" si="48"/>
        <v>0</v>
      </c>
    </row>
    <row r="292" spans="1:9">
      <c r="A292" t="s">
        <v>117</v>
      </c>
      <c r="D292">
        <v>144000</v>
      </c>
      <c r="E292">
        <v>0</v>
      </c>
      <c r="F292">
        <v>168000</v>
      </c>
      <c r="G292">
        <v>0</v>
      </c>
      <c r="H292" s="21">
        <f t="shared" si="47"/>
        <v>104000</v>
      </c>
      <c r="I292" s="21">
        <f t="shared" si="48"/>
        <v>0</v>
      </c>
    </row>
    <row r="293" spans="1:9">
      <c r="A293" t="s">
        <v>83</v>
      </c>
      <c r="D293">
        <v>0</v>
      </c>
      <c r="E293">
        <v>0</v>
      </c>
      <c r="F293">
        <v>0</v>
      </c>
      <c r="G293">
        <v>0</v>
      </c>
      <c r="H293" s="21">
        <f t="shared" si="47"/>
        <v>0</v>
      </c>
      <c r="I293" s="21">
        <f t="shared" si="48"/>
        <v>0</v>
      </c>
    </row>
    <row r="294" spans="1:9">
      <c r="A294" t="s">
        <v>51</v>
      </c>
      <c r="B294">
        <v>21732</v>
      </c>
      <c r="C294">
        <v>0</v>
      </c>
      <c r="D294">
        <v>0</v>
      </c>
      <c r="E294">
        <v>0</v>
      </c>
      <c r="F294">
        <v>79200</v>
      </c>
      <c r="G294">
        <v>0</v>
      </c>
      <c r="H294" s="21">
        <f t="shared" si="47"/>
        <v>33644</v>
      </c>
      <c r="I294" s="21">
        <f t="shared" si="48"/>
        <v>0</v>
      </c>
    </row>
    <row r="295" spans="1:9">
      <c r="A295" t="s">
        <v>52</v>
      </c>
      <c r="B295">
        <v>8520</v>
      </c>
      <c r="C295">
        <v>0</v>
      </c>
      <c r="D295">
        <v>7620</v>
      </c>
      <c r="E295">
        <v>0</v>
      </c>
      <c r="F295">
        <v>7620</v>
      </c>
      <c r="G295">
        <v>0</v>
      </c>
      <c r="H295" s="21">
        <f t="shared" si="47"/>
        <v>7920</v>
      </c>
      <c r="I295" s="21">
        <f t="shared" si="48"/>
        <v>0</v>
      </c>
    </row>
    <row r="296" spans="1:9">
      <c r="A296" t="s">
        <v>53</v>
      </c>
      <c r="B296">
        <v>0</v>
      </c>
      <c r="C296">
        <v>0</v>
      </c>
      <c r="F296">
        <v>0</v>
      </c>
      <c r="G296">
        <v>0</v>
      </c>
      <c r="H296" s="21">
        <f t="shared" si="47"/>
        <v>0</v>
      </c>
      <c r="I296" s="21">
        <f t="shared" si="48"/>
        <v>0</v>
      </c>
    </row>
    <row r="297" spans="1:9">
      <c r="A297" t="s">
        <v>89</v>
      </c>
      <c r="B297">
        <v>6480</v>
      </c>
      <c r="C297">
        <v>0</v>
      </c>
      <c r="D297" t="s">
        <v>21</v>
      </c>
      <c r="E297" t="s">
        <v>21</v>
      </c>
      <c r="H297" s="21">
        <f t="shared" si="47"/>
        <v>2160</v>
      </c>
      <c r="I297" s="21">
        <f t="shared" si="48"/>
        <v>0</v>
      </c>
    </row>
    <row r="298" spans="1:9">
      <c r="A298" t="s">
        <v>54</v>
      </c>
      <c r="B298">
        <v>12000</v>
      </c>
      <c r="C298">
        <v>0</v>
      </c>
      <c r="D298">
        <v>0</v>
      </c>
      <c r="E298">
        <v>0</v>
      </c>
      <c r="F298">
        <v>0</v>
      </c>
      <c r="G298">
        <v>0</v>
      </c>
      <c r="H298" s="21">
        <f t="shared" si="47"/>
        <v>4000</v>
      </c>
      <c r="I298" s="21">
        <f t="shared" si="48"/>
        <v>0</v>
      </c>
    </row>
    <row r="299" spans="1:9">
      <c r="A299" t="s">
        <v>27</v>
      </c>
      <c r="B299">
        <v>137557</v>
      </c>
      <c r="C299">
        <v>-10150</v>
      </c>
      <c r="D299">
        <v>230645</v>
      </c>
      <c r="E299">
        <v>-11825</v>
      </c>
      <c r="F299">
        <v>272820</v>
      </c>
      <c r="G299">
        <v>-7800</v>
      </c>
      <c r="H299" s="21">
        <f>SUM(H271:H296)</f>
        <v>207514</v>
      </c>
      <c r="I299" s="21">
        <f>SUM(I271:I296)</f>
        <v>-9925</v>
      </c>
    </row>
    <row r="309" spans="1:5">
      <c r="B309">
        <v>59304</v>
      </c>
      <c r="C309">
        <v>59302</v>
      </c>
      <c r="D309">
        <v>59301</v>
      </c>
      <c r="E309" s="10" t="s">
        <v>31</v>
      </c>
    </row>
    <row r="310" spans="1:5">
      <c r="A310" t="s">
        <v>55</v>
      </c>
      <c r="B310" t="s">
        <v>13</v>
      </c>
      <c r="C310" t="s">
        <v>13</v>
      </c>
      <c r="D310" t="s">
        <v>13</v>
      </c>
      <c r="E310" s="10" t="s">
        <v>13</v>
      </c>
    </row>
    <row r="311" spans="1:5">
      <c r="A311" t="s">
        <v>56</v>
      </c>
      <c r="B311" s="4">
        <v>16743.113280336998</v>
      </c>
      <c r="C311" s="4">
        <v>20998.795168409193</v>
      </c>
      <c r="D311" s="4">
        <v>16233.775463926086</v>
      </c>
      <c r="E311" s="21">
        <f>AVERAGE(SUM(B311),SUM(C311),SUM(D311))</f>
        <v>17991.894637557427</v>
      </c>
    </row>
    <row r="312" spans="1:5">
      <c r="A312" t="s">
        <v>57</v>
      </c>
      <c r="B312" s="4">
        <v>16326.000000000002</v>
      </c>
      <c r="C312" s="4">
        <v>17178.666666666668</v>
      </c>
      <c r="D312" s="4">
        <v>11684</v>
      </c>
      <c r="E312" s="21">
        <f t="shared" ref="E312:E314" si="49">AVERAGE(SUM(B312),SUM(C312),SUM(D312))</f>
        <v>15062.888888888891</v>
      </c>
    </row>
    <row r="313" spans="1:5">
      <c r="A313" t="s">
        <v>58</v>
      </c>
      <c r="B313" s="4">
        <v>31212</v>
      </c>
      <c r="C313" s="4">
        <v>27744</v>
      </c>
      <c r="D313" s="4">
        <v>20808</v>
      </c>
      <c r="E313" s="21">
        <f t="shared" si="49"/>
        <v>26588</v>
      </c>
    </row>
    <row r="314" spans="1:5">
      <c r="A314" t="s">
        <v>59</v>
      </c>
      <c r="B314" s="4">
        <v>4032</v>
      </c>
      <c r="C314" s="4">
        <v>1775</v>
      </c>
      <c r="D314" s="4">
        <v>915</v>
      </c>
      <c r="E314" s="21">
        <f t="shared" si="49"/>
        <v>2240.6666666666665</v>
      </c>
    </row>
    <row r="315" spans="1:5">
      <c r="B315" s="4"/>
      <c r="C315" s="4"/>
      <c r="D315" s="4"/>
    </row>
    <row r="316" spans="1:5">
      <c r="A316" t="s">
        <v>60</v>
      </c>
      <c r="B316" s="4" t="s">
        <v>13</v>
      </c>
      <c r="C316" s="4" t="s">
        <v>13</v>
      </c>
      <c r="D316" s="4" t="s">
        <v>13</v>
      </c>
    </row>
    <row r="317" spans="1:5">
      <c r="A317" t="s">
        <v>61</v>
      </c>
      <c r="B317" s="4" t="s">
        <v>62</v>
      </c>
      <c r="C317" s="4" t="s">
        <v>118</v>
      </c>
      <c r="D317" s="4" t="s">
        <v>62</v>
      </c>
    </row>
    <row r="318" spans="1:5">
      <c r="A318" t="s">
        <v>63</v>
      </c>
      <c r="B318" s="2">
        <v>0.64167554317834741</v>
      </c>
      <c r="C318" s="2">
        <v>0.58123152089493346</v>
      </c>
      <c r="D318" s="2">
        <v>0.58075217159810433</v>
      </c>
      <c r="E318" s="17">
        <f>AVERAGE(SUM(B318),SUM(C318),SUM(D318))</f>
        <v>0.60121974522379507</v>
      </c>
    </row>
    <row r="319" spans="1:5">
      <c r="A319" t="s">
        <v>64</v>
      </c>
      <c r="B319" s="4">
        <v>9</v>
      </c>
      <c r="C319" s="4">
        <v>8</v>
      </c>
      <c r="D319" s="4">
        <v>6</v>
      </c>
      <c r="E319" s="21">
        <f>ROUND(AVERAGE(SUM(B319),SUM(C319),SUM(D319)),0)</f>
        <v>8</v>
      </c>
    </row>
    <row r="320" spans="1:5">
      <c r="A320" t="s">
        <v>65</v>
      </c>
      <c r="B320" s="2">
        <v>7.9444444444444446</v>
      </c>
      <c r="C320" s="2">
        <v>4.5714285714285712</v>
      </c>
      <c r="D320" s="2">
        <v>5.0618556701030926</v>
      </c>
      <c r="E320" s="17">
        <f>AVERAGE(SUM(B320),SUM(C320),SUM(D320))</f>
        <v>5.8592428953253695</v>
      </c>
    </row>
    <row r="322" spans="1:5">
      <c r="B322">
        <v>59304</v>
      </c>
      <c r="C322">
        <v>59302</v>
      </c>
      <c r="D322">
        <v>59301</v>
      </c>
      <c r="E322" s="10" t="s">
        <v>31</v>
      </c>
    </row>
    <row r="323" spans="1:5">
      <c r="A323" t="s">
        <v>55</v>
      </c>
      <c r="B323" t="s">
        <v>14</v>
      </c>
      <c r="C323" t="s">
        <v>14</v>
      </c>
      <c r="D323" t="s">
        <v>14</v>
      </c>
      <c r="E323" s="10" t="s">
        <v>14</v>
      </c>
    </row>
    <row r="324" spans="1:5">
      <c r="A324" t="s">
        <v>56</v>
      </c>
      <c r="B324" s="4">
        <v>16743.113280336998</v>
      </c>
      <c r="C324" s="4">
        <v>20998.795168409193</v>
      </c>
      <c r="D324" s="4">
        <v>16198.775463926086</v>
      </c>
      <c r="E324" s="21">
        <f>AVERAGE(SUM(B324),SUM(C324),SUM(D324))</f>
        <v>17980.227970890759</v>
      </c>
    </row>
    <row r="325" spans="1:5">
      <c r="A325" t="s">
        <v>57</v>
      </c>
      <c r="B325" s="4">
        <v>16326.000000000002</v>
      </c>
      <c r="C325" s="4">
        <v>17178.666666666668</v>
      </c>
      <c r="D325" s="4">
        <v>11684</v>
      </c>
      <c r="E325" s="21">
        <f t="shared" ref="E325:E327" si="50">AVERAGE(SUM(B325),SUM(C325),SUM(D325))</f>
        <v>15062.888888888891</v>
      </c>
    </row>
    <row r="326" spans="1:5">
      <c r="A326" t="s">
        <v>58</v>
      </c>
      <c r="B326" s="4">
        <v>31212</v>
      </c>
      <c r="C326" s="4">
        <v>27744</v>
      </c>
      <c r="D326" s="4">
        <v>20808</v>
      </c>
      <c r="E326" s="21">
        <f t="shared" si="50"/>
        <v>26588</v>
      </c>
    </row>
    <row r="327" spans="1:5">
      <c r="A327" t="s">
        <v>59</v>
      </c>
      <c r="B327" s="4">
        <v>5481</v>
      </c>
      <c r="C327" s="4">
        <v>3785</v>
      </c>
      <c r="D327" s="4">
        <v>3780</v>
      </c>
      <c r="E327" s="21">
        <f t="shared" si="50"/>
        <v>4348.666666666667</v>
      </c>
    </row>
    <row r="328" spans="1:5">
      <c r="B328" s="4"/>
      <c r="C328" s="4"/>
      <c r="D328" s="4"/>
    </row>
    <row r="329" spans="1:5">
      <c r="A329" t="s">
        <v>60</v>
      </c>
      <c r="B329" s="4" t="s">
        <v>14</v>
      </c>
      <c r="C329" s="4" t="s">
        <v>14</v>
      </c>
      <c r="D329" s="4" t="s">
        <v>14</v>
      </c>
    </row>
    <row r="330" spans="1:5">
      <c r="A330" t="s">
        <v>61</v>
      </c>
      <c r="B330" s="4" t="s">
        <v>62</v>
      </c>
      <c r="C330" s="4" t="s">
        <v>118</v>
      </c>
      <c r="D330" s="4" t="s">
        <v>62</v>
      </c>
    </row>
    <row r="331" spans="1:5">
      <c r="A331" t="s">
        <v>63</v>
      </c>
      <c r="B331" s="2">
        <v>0.64167554317834741</v>
      </c>
      <c r="C331" s="2">
        <v>0.58123152089493346</v>
      </c>
      <c r="D331" s="2">
        <v>0.58075217159810433</v>
      </c>
      <c r="E331" s="17">
        <f>AVERAGE(SUM(B331),SUM(C331),SUM(D331))</f>
        <v>0.60121974522379507</v>
      </c>
    </row>
    <row r="332" spans="1:5">
      <c r="A332" t="s">
        <v>64</v>
      </c>
      <c r="B332" s="4">
        <v>9</v>
      </c>
      <c r="C332" s="4">
        <v>8</v>
      </c>
      <c r="D332" s="4">
        <v>6</v>
      </c>
      <c r="E332" s="21">
        <f>ROUND(AVERAGE(SUM(B332),SUM(C332),SUM(D332)),0)</f>
        <v>8</v>
      </c>
    </row>
    <row r="333" spans="1:5">
      <c r="A333" t="s">
        <v>65</v>
      </c>
      <c r="B333" s="2">
        <v>7.9444444444444446</v>
      </c>
      <c r="C333" s="2">
        <v>4.5714285714285712</v>
      </c>
      <c r="D333" s="2">
        <v>5.0618556701030926</v>
      </c>
      <c r="E333" s="17">
        <f>AVERAGE(SUM(B333),SUM(C333),SUM(D333))</f>
        <v>5.8592428953253695</v>
      </c>
    </row>
    <row r="335" spans="1:5">
      <c r="B335">
        <v>59304</v>
      </c>
      <c r="C335">
        <v>59302</v>
      </c>
      <c r="D335">
        <v>59301</v>
      </c>
      <c r="E335" s="10" t="s">
        <v>31</v>
      </c>
    </row>
    <row r="336" spans="1:5">
      <c r="A336" t="s">
        <v>55</v>
      </c>
      <c r="B336" t="s">
        <v>29</v>
      </c>
      <c r="C336" t="s">
        <v>29</v>
      </c>
      <c r="D336" t="s">
        <v>29</v>
      </c>
      <c r="E336" s="10" t="s">
        <v>29</v>
      </c>
    </row>
    <row r="337" spans="1:5">
      <c r="A337" t="s">
        <v>56</v>
      </c>
      <c r="B337" s="4">
        <v>16743.113280336998</v>
      </c>
      <c r="C337" s="4">
        <v>20998.795168409197</v>
      </c>
      <c r="D337" s="4">
        <v>13474.146219938404</v>
      </c>
      <c r="E337" s="21">
        <f>AVERAGE(SUM(B337),SUM(C337),SUM(D337))</f>
        <v>17072.018222894865</v>
      </c>
    </row>
    <row r="338" spans="1:5">
      <c r="A338" t="s">
        <v>57</v>
      </c>
      <c r="B338" s="4">
        <v>16326.000000000002</v>
      </c>
      <c r="C338" s="4">
        <v>17178.666666666668</v>
      </c>
      <c r="D338" s="4">
        <v>9736.6666666666679</v>
      </c>
      <c r="E338" s="21">
        <f t="shared" ref="E338:E340" si="51">AVERAGE(SUM(B338),SUM(C338),SUM(D338))</f>
        <v>14413.777777777781</v>
      </c>
    </row>
    <row r="339" spans="1:5">
      <c r="A339" t="s">
        <v>58</v>
      </c>
      <c r="B339" s="4">
        <v>31212</v>
      </c>
      <c r="C339" s="4">
        <v>27744</v>
      </c>
      <c r="D339" s="4">
        <v>17340</v>
      </c>
      <c r="E339" s="21">
        <f t="shared" si="51"/>
        <v>25432</v>
      </c>
    </row>
    <row r="340" spans="1:5">
      <c r="A340" t="s">
        <v>59</v>
      </c>
      <c r="B340" s="4">
        <v>5768</v>
      </c>
      <c r="C340" s="4">
        <v>40390</v>
      </c>
      <c r="D340" s="4">
        <v>30177</v>
      </c>
      <c r="E340" s="21">
        <f t="shared" si="51"/>
        <v>25445</v>
      </c>
    </row>
    <row r="341" spans="1:5">
      <c r="B341" s="4"/>
      <c r="C341" s="4"/>
      <c r="D341" s="4"/>
    </row>
    <row r="342" spans="1:5">
      <c r="A342" t="s">
        <v>60</v>
      </c>
      <c r="B342" s="4" t="s">
        <v>29</v>
      </c>
      <c r="C342" s="4" t="s">
        <v>29</v>
      </c>
      <c r="D342" s="4" t="s">
        <v>29</v>
      </c>
    </row>
    <row r="343" spans="1:5">
      <c r="A343" t="s">
        <v>61</v>
      </c>
      <c r="B343" s="4" t="s">
        <v>62</v>
      </c>
      <c r="C343" s="4" t="s">
        <v>118</v>
      </c>
      <c r="D343" s="4" t="s">
        <v>62</v>
      </c>
    </row>
    <row r="344" spans="1:5">
      <c r="A344" t="s">
        <v>63</v>
      </c>
      <c r="B344" s="2">
        <v>0.64167554317834741</v>
      </c>
      <c r="C344" s="2">
        <v>0.58123152089493346</v>
      </c>
      <c r="D344" s="2">
        <v>0.58075217159810433</v>
      </c>
      <c r="E344" s="17">
        <f>AVERAGE(SUM(B344),SUM(C344),SUM(D344))</f>
        <v>0.60121974522379507</v>
      </c>
    </row>
    <row r="345" spans="1:5">
      <c r="A345" t="s">
        <v>64</v>
      </c>
      <c r="B345" s="4">
        <v>9</v>
      </c>
      <c r="C345" s="4">
        <v>8</v>
      </c>
      <c r="D345" s="4">
        <v>5</v>
      </c>
      <c r="E345" s="21">
        <f>ROUND(AVERAGE(SUM(B345),SUM(C345),SUM(D345)),0)</f>
        <v>7</v>
      </c>
    </row>
    <row r="346" spans="1:5">
      <c r="A346" t="s">
        <v>65</v>
      </c>
      <c r="B346" s="2">
        <v>7.9444444444444446</v>
      </c>
      <c r="C346" s="2">
        <v>4.5714285714285712</v>
      </c>
      <c r="D346" s="2">
        <v>5.0618556701030926</v>
      </c>
      <c r="E346" s="17">
        <f>AVERAGE(SUM(B346),SUM(C346),SUM(D346))</f>
        <v>5.8592428953253695</v>
      </c>
    </row>
    <row r="348" spans="1:5">
      <c r="B348">
        <v>59304</v>
      </c>
      <c r="C348">
        <v>59302</v>
      </c>
      <c r="D348">
        <v>59301</v>
      </c>
      <c r="E348" s="10" t="s">
        <v>31</v>
      </c>
    </row>
    <row r="349" spans="1:5">
      <c r="A349" t="s">
        <v>55</v>
      </c>
      <c r="B349" t="s">
        <v>46</v>
      </c>
      <c r="C349" t="s">
        <v>46</v>
      </c>
      <c r="D349" t="s">
        <v>46</v>
      </c>
      <c r="E349" s="10" t="s">
        <v>46</v>
      </c>
    </row>
    <row r="350" spans="1:5">
      <c r="A350" t="s">
        <v>56</v>
      </c>
      <c r="B350" s="4">
        <v>16743.113280336998</v>
      </c>
      <c r="C350" s="4">
        <v>18373.945772358045</v>
      </c>
      <c r="D350" s="4">
        <v>13534.146219938404</v>
      </c>
      <c r="E350" s="21">
        <f>AVERAGE(SUM(B350),SUM(C350),SUM(D350))</f>
        <v>16217.068424211147</v>
      </c>
    </row>
    <row r="351" spans="1:5">
      <c r="A351" t="s">
        <v>57</v>
      </c>
      <c r="B351" s="4">
        <v>16326.000000000002</v>
      </c>
      <c r="C351" s="4">
        <v>15031.333333333334</v>
      </c>
      <c r="D351" s="4">
        <v>9736.6666666666679</v>
      </c>
      <c r="E351" s="21">
        <f t="shared" ref="E351:E353" si="52">AVERAGE(SUM(B351),SUM(C351),SUM(D351))</f>
        <v>13698</v>
      </c>
    </row>
    <row r="352" spans="1:5">
      <c r="A352" t="s">
        <v>58</v>
      </c>
      <c r="B352" s="4">
        <v>31212</v>
      </c>
      <c r="C352" s="4">
        <v>24276</v>
      </c>
      <c r="D352" s="4">
        <v>17340</v>
      </c>
      <c r="E352" s="21">
        <f t="shared" si="52"/>
        <v>24276</v>
      </c>
    </row>
    <row r="353" spans="1:5">
      <c r="A353" t="s">
        <v>59</v>
      </c>
      <c r="B353" s="4">
        <v>7216</v>
      </c>
      <c r="C353" s="4">
        <v>77950</v>
      </c>
      <c r="D353" s="4">
        <v>57060</v>
      </c>
      <c r="E353" s="21">
        <f t="shared" si="52"/>
        <v>47408.666666666664</v>
      </c>
    </row>
    <row r="354" spans="1:5">
      <c r="B354" s="4"/>
      <c r="C354" s="4"/>
      <c r="D354" s="4"/>
    </row>
    <row r="355" spans="1:5">
      <c r="A355" t="s">
        <v>60</v>
      </c>
      <c r="B355" s="4" t="s">
        <v>46</v>
      </c>
      <c r="C355" s="4" t="s">
        <v>46</v>
      </c>
      <c r="D355" s="4" t="s">
        <v>46</v>
      </c>
    </row>
    <row r="356" spans="1:5">
      <c r="A356" t="s">
        <v>61</v>
      </c>
      <c r="B356" s="4" t="s">
        <v>62</v>
      </c>
      <c r="C356" s="4" t="s">
        <v>118</v>
      </c>
      <c r="D356" s="4" t="s">
        <v>62</v>
      </c>
    </row>
    <row r="357" spans="1:5">
      <c r="A357" t="s">
        <v>63</v>
      </c>
      <c r="B357" s="2">
        <v>0.64167554317834741</v>
      </c>
      <c r="C357" s="2">
        <v>0.58123152089493346</v>
      </c>
      <c r="D357" s="2">
        <v>0.58075217159810433</v>
      </c>
      <c r="E357" s="17">
        <f>AVERAGE(SUM(B357),SUM(C357),SUM(D357))</f>
        <v>0.60121974522379507</v>
      </c>
    </row>
    <row r="358" spans="1:5">
      <c r="A358" t="s">
        <v>64</v>
      </c>
      <c r="B358" s="4">
        <v>9</v>
      </c>
      <c r="C358" s="4">
        <v>7</v>
      </c>
      <c r="D358" s="4">
        <v>5</v>
      </c>
      <c r="E358" s="21">
        <f>ROUND(AVERAGE(SUM(B358),SUM(C358),SUM(D358)),0)</f>
        <v>7</v>
      </c>
    </row>
    <row r="359" spans="1:5">
      <c r="A359" t="s">
        <v>65</v>
      </c>
      <c r="B359" s="2">
        <v>7.9444444444444446</v>
      </c>
      <c r="C359" s="2">
        <v>4.5714285714285712</v>
      </c>
      <c r="D359" s="2">
        <v>5.0618556701030926</v>
      </c>
      <c r="E359" s="17">
        <f>AVERAGE(SUM(B359),SUM(C359),SUM(D359))</f>
        <v>5.8592428953253695</v>
      </c>
    </row>
    <row r="367" spans="1:5">
      <c r="A367" t="s">
        <v>130</v>
      </c>
    </row>
    <row r="368" spans="1:5">
      <c r="A368" t="s">
        <v>13</v>
      </c>
      <c r="B368" s="1">
        <v>0.37</v>
      </c>
      <c r="C368" s="1">
        <v>0.47</v>
      </c>
      <c r="D368" s="1">
        <v>0.25</v>
      </c>
      <c r="E368" s="11">
        <f>AVERAGE(SUM(B368),SUM(C368),SUM(D368))</f>
        <v>0.36333333333333329</v>
      </c>
    </row>
    <row r="369" spans="1:5">
      <c r="A369" t="s">
        <v>14</v>
      </c>
      <c r="B369" s="1">
        <v>0.33</v>
      </c>
      <c r="C369" s="1">
        <v>0.25</v>
      </c>
      <c r="D369" s="1">
        <v>0.43</v>
      </c>
      <c r="E369" s="11">
        <f t="shared" ref="E369:E371" si="53">AVERAGE(SUM(B369),SUM(C369),SUM(D369))</f>
        <v>0.33666666666666667</v>
      </c>
    </row>
    <row r="370" spans="1:5">
      <c r="A370" t="s">
        <v>29</v>
      </c>
      <c r="B370" s="1">
        <v>0.2</v>
      </c>
      <c r="C370" s="1">
        <v>0.18</v>
      </c>
      <c r="D370" s="1">
        <v>0.23</v>
      </c>
      <c r="E370" s="11">
        <f t="shared" si="53"/>
        <v>0.20333333333333334</v>
      </c>
    </row>
    <row r="371" spans="1:5">
      <c r="A371" t="s">
        <v>46</v>
      </c>
      <c r="B371" s="1">
        <v>0.1</v>
      </c>
      <c r="C371" s="1">
        <v>0.1</v>
      </c>
      <c r="D371" s="1">
        <v>0.09</v>
      </c>
      <c r="E371" s="11">
        <f t="shared" si="53"/>
        <v>9.6666666666666679E-2</v>
      </c>
    </row>
    <row r="372" spans="1:5">
      <c r="E372" s="12">
        <f>SUM(E368:E371)</f>
        <v>1</v>
      </c>
    </row>
  </sheetData>
  <mergeCells count="32">
    <mergeCell ref="H188:I188"/>
    <mergeCell ref="H228:I228"/>
    <mergeCell ref="H268:I268"/>
    <mergeCell ref="F269:G269"/>
    <mergeCell ref="F1:G1"/>
    <mergeCell ref="F38:G38"/>
    <mergeCell ref="F74:G74"/>
    <mergeCell ref="F110:G110"/>
    <mergeCell ref="H1:I1"/>
    <mergeCell ref="H38:I38"/>
    <mergeCell ref="H74:I74"/>
    <mergeCell ref="H110:I110"/>
    <mergeCell ref="H148:I148"/>
    <mergeCell ref="D189:E189"/>
    <mergeCell ref="D229:E229"/>
    <mergeCell ref="D269:E269"/>
    <mergeCell ref="B189:C189"/>
    <mergeCell ref="F149:G149"/>
    <mergeCell ref="F189:G189"/>
    <mergeCell ref="B229:C229"/>
    <mergeCell ref="B269:C269"/>
    <mergeCell ref="D1:E1"/>
    <mergeCell ref="D38:E38"/>
    <mergeCell ref="D74:E74"/>
    <mergeCell ref="D110:E110"/>
    <mergeCell ref="D149:E149"/>
    <mergeCell ref="B1:C1"/>
    <mergeCell ref="B38:C38"/>
    <mergeCell ref="B74:C74"/>
    <mergeCell ref="B110:C110"/>
    <mergeCell ref="B149:C149"/>
    <mergeCell ref="F229:G22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2016-05-30T00:01:44Z</dcterms:created>
  <dcterms:modified xsi:type="dcterms:W3CDTF">2016-05-30T14:42:11Z</dcterms:modified>
</cp:coreProperties>
</file>