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9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<sst xmlns="http://schemas.openxmlformats.org/spreadsheetml/2006/main" count="790" uniqueCount="146">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</sst>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2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0.0844659526774595</c:v>
                </c:pt>
                <c:pt idx="2" formatCode="0.00%">
                  <c:v>0.0844659526774595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0.0226719837506765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0.0022448611117899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0.00145348855590399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0.00970479857554306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0.0354526765967282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0.254994273764256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0.178938125570739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0.0111059663144581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0.000347655698058685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0.000347655698058685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0.00111249823378779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1672.786965406109</c:v>
                </c:pt>
                <c:pt idx="4">
                  <c:v>2280.833468333368</c:v>
                </c:pt>
                <c:pt idx="5">
                  <c:v>2034.579367328066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153.7227009888718</c:v>
                </c:pt>
                <c:pt idx="5">
                  <c:v>159.3393077457666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  <c:pt idx="3">
                  <c:v>533.5595315919619</c:v>
                </c:pt>
                <c:pt idx="4">
                  <c:v>1153.745880236131</c:v>
                </c:pt>
                <c:pt idx="5">
                  <c:v>1615.572950163148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14693.15923897558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1711.167338453303</c:v>
                </c:pt>
                <c:pt idx="1">
                  <c:v>1171.167338453304</c:v>
                </c:pt>
                <c:pt idx="2">
                  <c:v>138.9216585955099</c:v>
                </c:pt>
                <c:pt idx="3">
                  <c:v>1710.068166022882</c:v>
                </c:pt>
                <c:pt idx="4">
                  <c:v>1169.57765888797</c:v>
                </c:pt>
                <c:pt idx="5">
                  <c:v>136.404533249071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22643.3352671978</c:v>
                </c:pt>
                <c:pt idx="4" formatCode="#,##0">
                  <c:v>22643.3352671978</c:v>
                </c:pt>
                <c:pt idx="5" formatCode="#,##0">
                  <c:v>22643.3352671978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38222.00193386446</c:v>
                </c:pt>
                <c:pt idx="1">
                  <c:v>38222.00193386446</c:v>
                </c:pt>
                <c:pt idx="2">
                  <c:v>38222.00193386447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38222.00193386446</c:v>
                </c:pt>
                <c:pt idx="4" formatCode="#,##0">
                  <c:v>38222.00193386446</c:v>
                </c:pt>
                <c:pt idx="5" formatCode="#,##0">
                  <c:v>38222.00193386447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65966.00193386446</c:v>
                </c:pt>
                <c:pt idx="1">
                  <c:v>65966.00193386446</c:v>
                </c:pt>
                <c:pt idx="2">
                  <c:v>65966.00193386446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65966.00193386446</c:v>
                </c:pt>
                <c:pt idx="4" formatCode="#,##0">
                  <c:v>65966.00193386446</c:v>
                </c:pt>
                <c:pt idx="5" formatCode="#,##0">
                  <c:v>65966.00193386446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1711.167338453303</c:v>
                </c:pt>
                <c:pt idx="1">
                  <c:v>1171.167338453304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38222.00193386446</c:v>
                </c:pt>
                <c:pt idx="1">
                  <c:v>38222.00193386446</c:v>
                </c:pt>
                <c:pt idx="2">
                  <c:v>38222.00193386447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65966.00193386446</c:v>
                </c:pt>
                <c:pt idx="1">
                  <c:v>65966.00193386446</c:v>
                </c:pt>
                <c:pt idx="2">
                  <c:v>65966.00193386446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38222.00193386446</c:v>
                </c:pt>
                <c:pt idx="1">
                  <c:v>38222.00193386446</c:v>
                </c:pt>
                <c:pt idx="2">
                  <c:v>38222.00193386447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0.234044987976502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0.0386602350338551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0.0144158980541151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0.23246407569246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0.0144158980541151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0.101305351463522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-0.0914622463047546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0.128710023127557</c:v>
                </c:pt>
                <c:pt idx="2" formatCode="0.0%">
                  <c:v>0.128710023127557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0.00595474065280452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0.000861573345322713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0.0111004131053538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0.0147779986260724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0.101852138411444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0.214202629575554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0.137657142748745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533.5595315919619</c:v>
                </c:pt>
                <c:pt idx="22">
                  <c:v>533.5595315919619</c:v>
                </c:pt>
                <c:pt idx="23">
                  <c:v>533.5595315919619</c:v>
                </c:pt>
                <c:pt idx="24">
                  <c:v>533.5595315919619</c:v>
                </c:pt>
                <c:pt idx="25">
                  <c:v>533.5595315919619</c:v>
                </c:pt>
                <c:pt idx="26">
                  <c:v>533.5595315919619</c:v>
                </c:pt>
                <c:pt idx="27">
                  <c:v>533.5595315919619</c:v>
                </c:pt>
                <c:pt idx="28">
                  <c:v>533.5595315919619</c:v>
                </c:pt>
                <c:pt idx="29">
                  <c:v>533.5595315919619</c:v>
                </c:pt>
                <c:pt idx="30">
                  <c:v>533.5595315919619</c:v>
                </c:pt>
                <c:pt idx="31">
                  <c:v>533.5595315919619</c:v>
                </c:pt>
                <c:pt idx="32">
                  <c:v>533.5595315919619</c:v>
                </c:pt>
                <c:pt idx="33">
                  <c:v>533.5595315919619</c:v>
                </c:pt>
                <c:pt idx="34">
                  <c:v>533.5595315919619</c:v>
                </c:pt>
                <c:pt idx="35">
                  <c:v>533.5595315919619</c:v>
                </c:pt>
                <c:pt idx="36">
                  <c:v>533.5595315919619</c:v>
                </c:pt>
                <c:pt idx="37">
                  <c:v>533.5595315919619</c:v>
                </c:pt>
                <c:pt idx="38">
                  <c:v>533.5595315919619</c:v>
                </c:pt>
                <c:pt idx="39">
                  <c:v>533.5595315919619</c:v>
                </c:pt>
                <c:pt idx="40">
                  <c:v>1153.745880236131</c:v>
                </c:pt>
                <c:pt idx="41">
                  <c:v>1153.745880236131</c:v>
                </c:pt>
                <c:pt idx="42">
                  <c:v>1153.745880236131</c:v>
                </c:pt>
                <c:pt idx="43">
                  <c:v>1153.745880236131</c:v>
                </c:pt>
                <c:pt idx="44">
                  <c:v>1153.745880236131</c:v>
                </c:pt>
                <c:pt idx="45">
                  <c:v>1153.745880236131</c:v>
                </c:pt>
                <c:pt idx="46">
                  <c:v>1153.745880236131</c:v>
                </c:pt>
                <c:pt idx="47">
                  <c:v>1153.745880236131</c:v>
                </c:pt>
                <c:pt idx="48">
                  <c:v>1153.745880236131</c:v>
                </c:pt>
                <c:pt idx="49">
                  <c:v>1153.745880236131</c:v>
                </c:pt>
                <c:pt idx="50">
                  <c:v>1153.745880236131</c:v>
                </c:pt>
                <c:pt idx="51">
                  <c:v>1153.745880236131</c:v>
                </c:pt>
                <c:pt idx="52">
                  <c:v>1153.745880236131</c:v>
                </c:pt>
                <c:pt idx="53">
                  <c:v>1153.745880236131</c:v>
                </c:pt>
                <c:pt idx="54">
                  <c:v>1153.745880236131</c:v>
                </c:pt>
                <c:pt idx="55">
                  <c:v>1153.745880236131</c:v>
                </c:pt>
                <c:pt idx="56">
                  <c:v>1153.745880236131</c:v>
                </c:pt>
                <c:pt idx="57">
                  <c:v>1153.745880236131</c:v>
                </c:pt>
                <c:pt idx="58">
                  <c:v>1153.745880236131</c:v>
                </c:pt>
                <c:pt idx="59">
                  <c:v>1153.745880236131</c:v>
                </c:pt>
                <c:pt idx="60">
                  <c:v>1153.745880236131</c:v>
                </c:pt>
                <c:pt idx="61">
                  <c:v>1153.745880236131</c:v>
                </c:pt>
                <c:pt idx="62">
                  <c:v>1153.745880236131</c:v>
                </c:pt>
                <c:pt idx="63">
                  <c:v>1153.745880236131</c:v>
                </c:pt>
                <c:pt idx="64">
                  <c:v>1153.745880236131</c:v>
                </c:pt>
                <c:pt idx="65">
                  <c:v>1153.745880236131</c:v>
                </c:pt>
                <c:pt idx="66">
                  <c:v>1153.745880236131</c:v>
                </c:pt>
                <c:pt idx="67">
                  <c:v>1153.745880236131</c:v>
                </c:pt>
                <c:pt idx="68">
                  <c:v>1153.745880236131</c:v>
                </c:pt>
                <c:pt idx="69">
                  <c:v>1153.745880236131</c:v>
                </c:pt>
                <c:pt idx="70">
                  <c:v>1153.745880236131</c:v>
                </c:pt>
                <c:pt idx="71">
                  <c:v>1153.745880236131</c:v>
                </c:pt>
                <c:pt idx="72">
                  <c:v>1153.745880236131</c:v>
                </c:pt>
                <c:pt idx="73">
                  <c:v>1153.745880236131</c:v>
                </c:pt>
                <c:pt idx="74">
                  <c:v>1153.745880236131</c:v>
                </c:pt>
                <c:pt idx="75">
                  <c:v>1153.745880236131</c:v>
                </c:pt>
                <c:pt idx="76">
                  <c:v>1153.745880236131</c:v>
                </c:pt>
                <c:pt idx="77">
                  <c:v>1153.745880236131</c:v>
                </c:pt>
                <c:pt idx="78">
                  <c:v>1153.745880236131</c:v>
                </c:pt>
                <c:pt idx="79">
                  <c:v>1615.572950163148</c:v>
                </c:pt>
                <c:pt idx="80">
                  <c:v>1615.572950163148</c:v>
                </c:pt>
                <c:pt idx="81">
                  <c:v>1615.572950163148</c:v>
                </c:pt>
                <c:pt idx="82">
                  <c:v>1615.572950163148</c:v>
                </c:pt>
                <c:pt idx="83">
                  <c:v>1615.572950163148</c:v>
                </c:pt>
                <c:pt idx="84">
                  <c:v>1615.572950163148</c:v>
                </c:pt>
                <c:pt idx="85">
                  <c:v>1615.572950163148</c:v>
                </c:pt>
                <c:pt idx="86">
                  <c:v>1615.572950163148</c:v>
                </c:pt>
                <c:pt idx="87">
                  <c:v>1615.572950163148</c:v>
                </c:pt>
                <c:pt idx="88">
                  <c:v>1615.572950163148</c:v>
                </c:pt>
                <c:pt idx="89">
                  <c:v>1615.572950163148</c:v>
                </c:pt>
                <c:pt idx="90">
                  <c:v>1615.572950163148</c:v>
                </c:pt>
                <c:pt idx="91">
                  <c:v>1615.572950163148</c:v>
                </c:pt>
                <c:pt idx="92">
                  <c:v>1615.572950163148</c:v>
                </c:pt>
                <c:pt idx="93">
                  <c:v>1615.572950163148</c:v>
                </c:pt>
                <c:pt idx="94">
                  <c:v>1615.572950163148</c:v>
                </c:pt>
                <c:pt idx="95">
                  <c:v>1615.572950163148</c:v>
                </c:pt>
                <c:pt idx="96">
                  <c:v>1615.572950163148</c:v>
                </c:pt>
                <c:pt idx="97">
                  <c:v>1615.572950163148</c:v>
                </c:pt>
                <c:pt idx="98">
                  <c:v>1615.572950163148</c:v>
                </c:pt>
                <c:pt idx="99">
                  <c:v>1615.572950163148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  <c:pt idx="10">
                  <c:v>1711.167338453303</c:v>
                </c:pt>
                <c:pt idx="11">
                  <c:v>1711.167338453303</c:v>
                </c:pt>
                <c:pt idx="12">
                  <c:v>1711.167338453303</c:v>
                </c:pt>
                <c:pt idx="13">
                  <c:v>1711.167338453303</c:v>
                </c:pt>
                <c:pt idx="14">
                  <c:v>1711.167338453303</c:v>
                </c:pt>
                <c:pt idx="15">
                  <c:v>1711.167338453303</c:v>
                </c:pt>
                <c:pt idx="16">
                  <c:v>1711.167338453303</c:v>
                </c:pt>
                <c:pt idx="17">
                  <c:v>1711.167338453303</c:v>
                </c:pt>
                <c:pt idx="18">
                  <c:v>1711.167338453303</c:v>
                </c:pt>
                <c:pt idx="19">
                  <c:v>1711.167338453303</c:v>
                </c:pt>
                <c:pt idx="20">
                  <c:v>1711.167338453303</c:v>
                </c:pt>
                <c:pt idx="21">
                  <c:v>1711.167338453303</c:v>
                </c:pt>
                <c:pt idx="22">
                  <c:v>1711.167338453303</c:v>
                </c:pt>
                <c:pt idx="23">
                  <c:v>1711.167338453303</c:v>
                </c:pt>
                <c:pt idx="24">
                  <c:v>1711.167338453303</c:v>
                </c:pt>
                <c:pt idx="25">
                  <c:v>1711.167338453303</c:v>
                </c:pt>
                <c:pt idx="26">
                  <c:v>1711.167338453303</c:v>
                </c:pt>
                <c:pt idx="27">
                  <c:v>1711.167338453303</c:v>
                </c:pt>
                <c:pt idx="28">
                  <c:v>1711.167338453303</c:v>
                </c:pt>
                <c:pt idx="29">
                  <c:v>1711.167338453303</c:v>
                </c:pt>
                <c:pt idx="30">
                  <c:v>1711.167338453303</c:v>
                </c:pt>
                <c:pt idx="31">
                  <c:v>1711.167338453303</c:v>
                </c:pt>
                <c:pt idx="32">
                  <c:v>1711.167338453303</c:v>
                </c:pt>
                <c:pt idx="33">
                  <c:v>1711.167338453303</c:v>
                </c:pt>
                <c:pt idx="34">
                  <c:v>1711.167338453303</c:v>
                </c:pt>
                <c:pt idx="35">
                  <c:v>1711.167338453303</c:v>
                </c:pt>
                <c:pt idx="36">
                  <c:v>1711.167338453303</c:v>
                </c:pt>
                <c:pt idx="37">
                  <c:v>1711.167338453303</c:v>
                </c:pt>
                <c:pt idx="38">
                  <c:v>1711.167338453303</c:v>
                </c:pt>
                <c:pt idx="39">
                  <c:v>1711.167338453303</c:v>
                </c:pt>
                <c:pt idx="40">
                  <c:v>1171.167338453304</c:v>
                </c:pt>
                <c:pt idx="41">
                  <c:v>1171.167338453304</c:v>
                </c:pt>
                <c:pt idx="42">
                  <c:v>1171.167338453304</c:v>
                </c:pt>
                <c:pt idx="43">
                  <c:v>1171.167338453304</c:v>
                </c:pt>
                <c:pt idx="44">
                  <c:v>1171.167338453304</c:v>
                </c:pt>
                <c:pt idx="45">
                  <c:v>1171.167338453304</c:v>
                </c:pt>
                <c:pt idx="46">
                  <c:v>1171.167338453304</c:v>
                </c:pt>
                <c:pt idx="47">
                  <c:v>1171.167338453304</c:v>
                </c:pt>
                <c:pt idx="48">
                  <c:v>1171.167338453304</c:v>
                </c:pt>
                <c:pt idx="49">
                  <c:v>1171.167338453304</c:v>
                </c:pt>
                <c:pt idx="50">
                  <c:v>1171.167338453304</c:v>
                </c:pt>
                <c:pt idx="51">
                  <c:v>1171.167338453304</c:v>
                </c:pt>
                <c:pt idx="52">
                  <c:v>1171.167338453304</c:v>
                </c:pt>
                <c:pt idx="53">
                  <c:v>1171.167338453304</c:v>
                </c:pt>
                <c:pt idx="54">
                  <c:v>1171.167338453304</c:v>
                </c:pt>
                <c:pt idx="55">
                  <c:v>1171.167338453304</c:v>
                </c:pt>
                <c:pt idx="56">
                  <c:v>1171.167338453304</c:v>
                </c:pt>
                <c:pt idx="57">
                  <c:v>1171.167338453304</c:v>
                </c:pt>
                <c:pt idx="58">
                  <c:v>1171.167338453304</c:v>
                </c:pt>
                <c:pt idx="59">
                  <c:v>1171.167338453304</c:v>
                </c:pt>
                <c:pt idx="60">
                  <c:v>1171.167338453304</c:v>
                </c:pt>
                <c:pt idx="61">
                  <c:v>1171.167338453304</c:v>
                </c:pt>
                <c:pt idx="62">
                  <c:v>1171.167338453304</c:v>
                </c:pt>
                <c:pt idx="63">
                  <c:v>1171.167338453304</c:v>
                </c:pt>
                <c:pt idx="64">
                  <c:v>1171.167338453304</c:v>
                </c:pt>
                <c:pt idx="65">
                  <c:v>1171.167338453304</c:v>
                </c:pt>
                <c:pt idx="66">
                  <c:v>1171.167338453304</c:v>
                </c:pt>
                <c:pt idx="67">
                  <c:v>1171.167338453304</c:v>
                </c:pt>
                <c:pt idx="68">
                  <c:v>1171.167338453304</c:v>
                </c:pt>
                <c:pt idx="69">
                  <c:v>1171.167338453304</c:v>
                </c:pt>
                <c:pt idx="70">
                  <c:v>1171.167338453304</c:v>
                </c:pt>
                <c:pt idx="71">
                  <c:v>1171.167338453304</c:v>
                </c:pt>
                <c:pt idx="72">
                  <c:v>1171.167338453304</c:v>
                </c:pt>
                <c:pt idx="73">
                  <c:v>1171.167338453304</c:v>
                </c:pt>
                <c:pt idx="74">
                  <c:v>1171.167338453304</c:v>
                </c:pt>
                <c:pt idx="75">
                  <c:v>1171.167338453304</c:v>
                </c:pt>
                <c:pt idx="76">
                  <c:v>1171.167338453304</c:v>
                </c:pt>
                <c:pt idx="77">
                  <c:v>1171.167338453304</c:v>
                </c:pt>
                <c:pt idx="78">
                  <c:v>1171.167338453304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5040.0</c:v>
                </c:pt>
                <c:pt idx="1">
                  <c:v>5040.0</c:v>
                </c:pt>
                <c:pt idx="2">
                  <c:v>5040.0</c:v>
                </c:pt>
                <c:pt idx="3">
                  <c:v>5040.0</c:v>
                </c:pt>
                <c:pt idx="4">
                  <c:v>5040.0</c:v>
                </c:pt>
                <c:pt idx="5">
                  <c:v>5040.0</c:v>
                </c:pt>
                <c:pt idx="6">
                  <c:v>5040.0</c:v>
                </c:pt>
                <c:pt idx="7">
                  <c:v>5040.0</c:v>
                </c:pt>
                <c:pt idx="8">
                  <c:v>5040.0</c:v>
                </c:pt>
                <c:pt idx="9">
                  <c:v>5040.0</c:v>
                </c:pt>
                <c:pt idx="10">
                  <c:v>5040.0</c:v>
                </c:pt>
                <c:pt idx="11">
                  <c:v>5040.0</c:v>
                </c:pt>
                <c:pt idx="12">
                  <c:v>5040.0</c:v>
                </c:pt>
                <c:pt idx="13">
                  <c:v>5040.0</c:v>
                </c:pt>
                <c:pt idx="14">
                  <c:v>5040.0</c:v>
                </c:pt>
                <c:pt idx="15">
                  <c:v>5040.0</c:v>
                </c:pt>
                <c:pt idx="16">
                  <c:v>5040.0</c:v>
                </c:pt>
                <c:pt idx="17">
                  <c:v>5040.0</c:v>
                </c:pt>
                <c:pt idx="18">
                  <c:v>5040.0</c:v>
                </c:pt>
                <c:pt idx="19">
                  <c:v>5040.0</c:v>
                </c:pt>
                <c:pt idx="20">
                  <c:v>5040.0</c:v>
                </c:pt>
                <c:pt idx="21">
                  <c:v>5040.0</c:v>
                </c:pt>
                <c:pt idx="22">
                  <c:v>5040.0</c:v>
                </c:pt>
                <c:pt idx="23">
                  <c:v>5040.0</c:v>
                </c:pt>
                <c:pt idx="24">
                  <c:v>5040.0</c:v>
                </c:pt>
                <c:pt idx="25">
                  <c:v>5040.0</c:v>
                </c:pt>
                <c:pt idx="26">
                  <c:v>5040.0</c:v>
                </c:pt>
                <c:pt idx="27">
                  <c:v>5040.0</c:v>
                </c:pt>
                <c:pt idx="28">
                  <c:v>5040.0</c:v>
                </c:pt>
                <c:pt idx="29">
                  <c:v>5040.0</c:v>
                </c:pt>
                <c:pt idx="30">
                  <c:v>5040.0</c:v>
                </c:pt>
                <c:pt idx="31">
                  <c:v>5040.0</c:v>
                </c:pt>
                <c:pt idx="32">
                  <c:v>5040.0</c:v>
                </c:pt>
                <c:pt idx="33">
                  <c:v>5040.0</c:v>
                </c:pt>
                <c:pt idx="34">
                  <c:v>5040.0</c:v>
                </c:pt>
                <c:pt idx="35">
                  <c:v>5040.0</c:v>
                </c:pt>
                <c:pt idx="36">
                  <c:v>5040.0</c:v>
                </c:pt>
                <c:pt idx="37">
                  <c:v>5040.0</c:v>
                </c:pt>
                <c:pt idx="38">
                  <c:v>5040.0</c:v>
                </c:pt>
                <c:pt idx="39">
                  <c:v>5040.0</c:v>
                </c:pt>
                <c:pt idx="40">
                  <c:v>7200.0</c:v>
                </c:pt>
                <c:pt idx="41">
                  <c:v>7200.0</c:v>
                </c:pt>
                <c:pt idx="42">
                  <c:v>7200.0</c:v>
                </c:pt>
                <c:pt idx="43">
                  <c:v>7200.0</c:v>
                </c:pt>
                <c:pt idx="44">
                  <c:v>7200.0</c:v>
                </c:pt>
                <c:pt idx="45">
                  <c:v>7200.0</c:v>
                </c:pt>
                <c:pt idx="46">
                  <c:v>7200.0</c:v>
                </c:pt>
                <c:pt idx="47">
                  <c:v>7200.0</c:v>
                </c:pt>
                <c:pt idx="48">
                  <c:v>7200.0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  <c:pt idx="69">
                  <c:v>7200.0</c:v>
                </c:pt>
                <c:pt idx="70">
                  <c:v>7200.0</c:v>
                </c:pt>
                <c:pt idx="71">
                  <c:v>7200.0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7200.0</c:v>
                </c:pt>
                <c:pt idx="77">
                  <c:v>7200.0</c:v>
                </c:pt>
                <c:pt idx="78">
                  <c:v>7200.0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22643.3352671978</c:v>
                </c:pt>
                <c:pt idx="4">
                  <c:v>22643.3352671978</c:v>
                </c:pt>
                <c:pt idx="5">
                  <c:v>22643.3352671978</c:v>
                </c:pt>
                <c:pt idx="6">
                  <c:v>22643.3352671978</c:v>
                </c:pt>
                <c:pt idx="7">
                  <c:v>22643.3352671978</c:v>
                </c:pt>
                <c:pt idx="8">
                  <c:v>22643.3352671978</c:v>
                </c:pt>
                <c:pt idx="9">
                  <c:v>22643.3352671978</c:v>
                </c:pt>
                <c:pt idx="10">
                  <c:v>22643.3352671978</c:v>
                </c:pt>
                <c:pt idx="11">
                  <c:v>22643.3352671978</c:v>
                </c:pt>
                <c:pt idx="12">
                  <c:v>22643.3352671978</c:v>
                </c:pt>
                <c:pt idx="13">
                  <c:v>22643.3352671978</c:v>
                </c:pt>
                <c:pt idx="14">
                  <c:v>22643.3352671978</c:v>
                </c:pt>
                <c:pt idx="15">
                  <c:v>22643.3352671978</c:v>
                </c:pt>
                <c:pt idx="16">
                  <c:v>22643.3352671978</c:v>
                </c:pt>
                <c:pt idx="17">
                  <c:v>22643.3352671978</c:v>
                </c:pt>
                <c:pt idx="18">
                  <c:v>22643.3352671978</c:v>
                </c:pt>
                <c:pt idx="19">
                  <c:v>22643.3352671978</c:v>
                </c:pt>
                <c:pt idx="20">
                  <c:v>22643.3352671978</c:v>
                </c:pt>
                <c:pt idx="21">
                  <c:v>22643.3352671978</c:v>
                </c:pt>
                <c:pt idx="22">
                  <c:v>22643.3352671978</c:v>
                </c:pt>
                <c:pt idx="23">
                  <c:v>22643.3352671978</c:v>
                </c:pt>
                <c:pt idx="24">
                  <c:v>22643.3352671978</c:v>
                </c:pt>
                <c:pt idx="25">
                  <c:v>22643.3352671978</c:v>
                </c:pt>
                <c:pt idx="26">
                  <c:v>22643.3352671978</c:v>
                </c:pt>
                <c:pt idx="27">
                  <c:v>22643.3352671978</c:v>
                </c:pt>
                <c:pt idx="28">
                  <c:v>22643.3352671978</c:v>
                </c:pt>
                <c:pt idx="29">
                  <c:v>22643.3352671978</c:v>
                </c:pt>
                <c:pt idx="30">
                  <c:v>22643.3352671978</c:v>
                </c:pt>
                <c:pt idx="31">
                  <c:v>22643.3352671978</c:v>
                </c:pt>
                <c:pt idx="32">
                  <c:v>22643.3352671978</c:v>
                </c:pt>
                <c:pt idx="33">
                  <c:v>22643.3352671978</c:v>
                </c:pt>
                <c:pt idx="34">
                  <c:v>22643.3352671978</c:v>
                </c:pt>
                <c:pt idx="35">
                  <c:v>22643.3352671978</c:v>
                </c:pt>
                <c:pt idx="36">
                  <c:v>22643.3352671978</c:v>
                </c:pt>
                <c:pt idx="37">
                  <c:v>22643.3352671978</c:v>
                </c:pt>
                <c:pt idx="38">
                  <c:v>22643.3352671978</c:v>
                </c:pt>
                <c:pt idx="39">
                  <c:v>22643.3352671978</c:v>
                </c:pt>
                <c:pt idx="40">
                  <c:v>22643.3352671978</c:v>
                </c:pt>
                <c:pt idx="41">
                  <c:v>22643.3352671978</c:v>
                </c:pt>
                <c:pt idx="42">
                  <c:v>22643.3352671978</c:v>
                </c:pt>
                <c:pt idx="43">
                  <c:v>22643.3352671978</c:v>
                </c:pt>
                <c:pt idx="44">
                  <c:v>22643.3352671978</c:v>
                </c:pt>
                <c:pt idx="45">
                  <c:v>22643.3352671978</c:v>
                </c:pt>
                <c:pt idx="46">
                  <c:v>22643.3352671978</c:v>
                </c:pt>
                <c:pt idx="47">
                  <c:v>22643.3352671978</c:v>
                </c:pt>
                <c:pt idx="48">
                  <c:v>22643.3352671978</c:v>
                </c:pt>
                <c:pt idx="49">
                  <c:v>22643.3352671978</c:v>
                </c:pt>
                <c:pt idx="50">
                  <c:v>22643.3352671978</c:v>
                </c:pt>
                <c:pt idx="51">
                  <c:v>22643.3352671978</c:v>
                </c:pt>
                <c:pt idx="52">
                  <c:v>22643.3352671978</c:v>
                </c:pt>
                <c:pt idx="53">
                  <c:v>22643.3352671978</c:v>
                </c:pt>
                <c:pt idx="54">
                  <c:v>22643.3352671978</c:v>
                </c:pt>
                <c:pt idx="55">
                  <c:v>22643.3352671978</c:v>
                </c:pt>
                <c:pt idx="56">
                  <c:v>22643.3352671978</c:v>
                </c:pt>
                <c:pt idx="57">
                  <c:v>22643.3352671978</c:v>
                </c:pt>
                <c:pt idx="58">
                  <c:v>22643.3352671978</c:v>
                </c:pt>
                <c:pt idx="59">
                  <c:v>22643.3352671978</c:v>
                </c:pt>
                <c:pt idx="60">
                  <c:v>22643.3352671978</c:v>
                </c:pt>
                <c:pt idx="61">
                  <c:v>22643.3352671978</c:v>
                </c:pt>
                <c:pt idx="62">
                  <c:v>22643.3352671978</c:v>
                </c:pt>
                <c:pt idx="63">
                  <c:v>22643.3352671978</c:v>
                </c:pt>
                <c:pt idx="64">
                  <c:v>22643.3352671978</c:v>
                </c:pt>
                <c:pt idx="65">
                  <c:v>22643.3352671978</c:v>
                </c:pt>
                <c:pt idx="66">
                  <c:v>22643.3352671978</c:v>
                </c:pt>
                <c:pt idx="67">
                  <c:v>22643.3352671978</c:v>
                </c:pt>
                <c:pt idx="68">
                  <c:v>22643.3352671978</c:v>
                </c:pt>
                <c:pt idx="69">
                  <c:v>22643.3352671978</c:v>
                </c:pt>
                <c:pt idx="70">
                  <c:v>22643.3352671978</c:v>
                </c:pt>
                <c:pt idx="71">
                  <c:v>22643.3352671978</c:v>
                </c:pt>
                <c:pt idx="72">
                  <c:v>22643.3352671978</c:v>
                </c:pt>
                <c:pt idx="73">
                  <c:v>22643.3352671978</c:v>
                </c:pt>
                <c:pt idx="74">
                  <c:v>22643.3352671978</c:v>
                </c:pt>
                <c:pt idx="75">
                  <c:v>22643.3352671978</c:v>
                </c:pt>
                <c:pt idx="76">
                  <c:v>22643.3352671978</c:v>
                </c:pt>
                <c:pt idx="77">
                  <c:v>22643.3352671978</c:v>
                </c:pt>
                <c:pt idx="78">
                  <c:v>22643.3352671978</c:v>
                </c:pt>
                <c:pt idx="79">
                  <c:v>22643.3352671978</c:v>
                </c:pt>
                <c:pt idx="80">
                  <c:v>22643.3352671978</c:v>
                </c:pt>
                <c:pt idx="81">
                  <c:v>22643.3352671978</c:v>
                </c:pt>
                <c:pt idx="82">
                  <c:v>22643.3352671978</c:v>
                </c:pt>
                <c:pt idx="83">
                  <c:v>22643.3352671978</c:v>
                </c:pt>
                <c:pt idx="84">
                  <c:v>22643.3352671978</c:v>
                </c:pt>
                <c:pt idx="85">
                  <c:v>22643.3352671978</c:v>
                </c:pt>
                <c:pt idx="86">
                  <c:v>22643.3352671978</c:v>
                </c:pt>
                <c:pt idx="87">
                  <c:v>22643.3352671978</c:v>
                </c:pt>
                <c:pt idx="88">
                  <c:v>22643.3352671978</c:v>
                </c:pt>
                <c:pt idx="89">
                  <c:v>22643.3352671978</c:v>
                </c:pt>
                <c:pt idx="90">
                  <c:v>22643.3352671978</c:v>
                </c:pt>
                <c:pt idx="91">
                  <c:v>22643.3352671978</c:v>
                </c:pt>
                <c:pt idx="92">
                  <c:v>22643.3352671978</c:v>
                </c:pt>
                <c:pt idx="93">
                  <c:v>22643.3352671978</c:v>
                </c:pt>
                <c:pt idx="94">
                  <c:v>22643.3352671978</c:v>
                </c:pt>
                <c:pt idx="95">
                  <c:v>22643.3352671978</c:v>
                </c:pt>
                <c:pt idx="96">
                  <c:v>22643.3352671978</c:v>
                </c:pt>
                <c:pt idx="97">
                  <c:v>22643.3352671978</c:v>
                </c:pt>
                <c:pt idx="98">
                  <c:v>22643.3352671978</c:v>
                </c:pt>
                <c:pt idx="99">
                  <c:v>22643.3352671978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38090.16651109018</c:v>
                </c:pt>
                <c:pt idx="8">
                  <c:v>38331.34093383664</c:v>
                </c:pt>
                <c:pt idx="9">
                  <c:v>38572.51535658309</c:v>
                </c:pt>
                <c:pt idx="10">
                  <c:v>38813.68977932955</c:v>
                </c:pt>
                <c:pt idx="11">
                  <c:v>39054.864202076</c:v>
                </c:pt>
                <c:pt idx="12">
                  <c:v>39296.03862482246</c:v>
                </c:pt>
                <c:pt idx="13">
                  <c:v>39537.21304756892</c:v>
                </c:pt>
                <c:pt idx="14">
                  <c:v>39778.38747031537</c:v>
                </c:pt>
                <c:pt idx="15">
                  <c:v>40019.56189306183</c:v>
                </c:pt>
                <c:pt idx="16">
                  <c:v>40260.73631580829</c:v>
                </c:pt>
                <c:pt idx="17">
                  <c:v>40501.91073855474</c:v>
                </c:pt>
                <c:pt idx="18">
                  <c:v>40743.0851613012</c:v>
                </c:pt>
                <c:pt idx="19">
                  <c:v>40984.25958404765</c:v>
                </c:pt>
                <c:pt idx="20">
                  <c:v>41225.4340067941</c:v>
                </c:pt>
                <c:pt idx="21">
                  <c:v>41466.60842954056</c:v>
                </c:pt>
                <c:pt idx="22">
                  <c:v>41707.78285228702</c:v>
                </c:pt>
                <c:pt idx="23">
                  <c:v>41948.95727503347</c:v>
                </c:pt>
                <c:pt idx="24">
                  <c:v>42190.13169777993</c:v>
                </c:pt>
                <c:pt idx="25">
                  <c:v>42431.30612052639</c:v>
                </c:pt>
                <c:pt idx="26">
                  <c:v>42672.48054327284</c:v>
                </c:pt>
                <c:pt idx="27">
                  <c:v>42913.6549660193</c:v>
                </c:pt>
                <c:pt idx="28">
                  <c:v>43154.82938876576</c:v>
                </c:pt>
                <c:pt idx="29">
                  <c:v>43396.00381151221</c:v>
                </c:pt>
                <c:pt idx="30">
                  <c:v>43637.17823425866</c:v>
                </c:pt>
                <c:pt idx="31">
                  <c:v>43878.35265700512</c:v>
                </c:pt>
                <c:pt idx="32">
                  <c:v>44119.52707975158</c:v>
                </c:pt>
                <c:pt idx="33">
                  <c:v>44360.70150249803</c:v>
                </c:pt>
                <c:pt idx="34">
                  <c:v>44601.87592524448</c:v>
                </c:pt>
                <c:pt idx="35">
                  <c:v>44843.05034799094</c:v>
                </c:pt>
                <c:pt idx="36">
                  <c:v>45084.2247707374</c:v>
                </c:pt>
                <c:pt idx="37">
                  <c:v>45325.39919348386</c:v>
                </c:pt>
                <c:pt idx="38">
                  <c:v>45566.57361623031</c:v>
                </c:pt>
                <c:pt idx="39">
                  <c:v>45807.74803897677</c:v>
                </c:pt>
                <c:pt idx="40">
                  <c:v>46048.92246172322</c:v>
                </c:pt>
                <c:pt idx="41">
                  <c:v>46290.09688446968</c:v>
                </c:pt>
                <c:pt idx="42">
                  <c:v>46531.27130721614</c:v>
                </c:pt>
                <c:pt idx="43">
                  <c:v>46772.44572996259</c:v>
                </c:pt>
                <c:pt idx="44">
                  <c:v>47013.62015270905</c:v>
                </c:pt>
                <c:pt idx="45">
                  <c:v>47254.7945754555</c:v>
                </c:pt>
                <c:pt idx="46">
                  <c:v>47495.96899820196</c:v>
                </c:pt>
                <c:pt idx="47">
                  <c:v>48376.03707448598</c:v>
                </c:pt>
                <c:pt idx="48">
                  <c:v>49894.99880430757</c:v>
                </c:pt>
                <c:pt idx="49">
                  <c:v>51413.96053412916</c:v>
                </c:pt>
                <c:pt idx="50">
                  <c:v>52932.92226395075</c:v>
                </c:pt>
                <c:pt idx="51">
                  <c:v>54451.88399377234</c:v>
                </c:pt>
                <c:pt idx="52">
                  <c:v>55970.84572359393</c:v>
                </c:pt>
                <c:pt idx="53">
                  <c:v>57489.80745341552</c:v>
                </c:pt>
                <c:pt idx="54">
                  <c:v>59008.76918323711</c:v>
                </c:pt>
                <c:pt idx="55">
                  <c:v>60527.73091305869</c:v>
                </c:pt>
                <c:pt idx="56">
                  <c:v>62046.69264288028</c:v>
                </c:pt>
                <c:pt idx="57">
                  <c:v>63565.65437270187</c:v>
                </c:pt>
                <c:pt idx="58">
                  <c:v>65084.61610252346</c:v>
                </c:pt>
                <c:pt idx="59">
                  <c:v>66603.57783234505</c:v>
                </c:pt>
                <c:pt idx="60">
                  <c:v>68122.53956216664</c:v>
                </c:pt>
                <c:pt idx="61">
                  <c:v>69641.50129198822</c:v>
                </c:pt>
                <c:pt idx="62">
                  <c:v>71160.46302180982</c:v>
                </c:pt>
                <c:pt idx="63">
                  <c:v>72679.4247516314</c:v>
                </c:pt>
                <c:pt idx="64">
                  <c:v>74198.386481453</c:v>
                </c:pt>
                <c:pt idx="65">
                  <c:v>75717.34821127458</c:v>
                </c:pt>
                <c:pt idx="66">
                  <c:v>77236.30994109617</c:v>
                </c:pt>
                <c:pt idx="67">
                  <c:v>78755.27167091776</c:v>
                </c:pt>
                <c:pt idx="68">
                  <c:v>80274.23340073935</c:v>
                </c:pt>
                <c:pt idx="69">
                  <c:v>81793.19513056092</c:v>
                </c:pt>
                <c:pt idx="70">
                  <c:v>83312.15686038253</c:v>
                </c:pt>
                <c:pt idx="71">
                  <c:v>84831.1185902041</c:v>
                </c:pt>
                <c:pt idx="72">
                  <c:v>86350.0803200257</c:v>
                </c:pt>
                <c:pt idx="73">
                  <c:v>87869.04204984728</c:v>
                </c:pt>
                <c:pt idx="74">
                  <c:v>89388.00377966888</c:v>
                </c:pt>
                <c:pt idx="75">
                  <c:v>90906.96550949046</c:v>
                </c:pt>
                <c:pt idx="76">
                  <c:v>92425.92723931206</c:v>
                </c:pt>
                <c:pt idx="77">
                  <c:v>88748.00771830747</c:v>
                </c:pt>
                <c:pt idx="78">
                  <c:v>79873.20694647673</c:v>
                </c:pt>
                <c:pt idx="79">
                  <c:v>70998.40617464597</c:v>
                </c:pt>
                <c:pt idx="80">
                  <c:v>62123.60540281524</c:v>
                </c:pt>
                <c:pt idx="81">
                  <c:v>53248.80463098448</c:v>
                </c:pt>
                <c:pt idx="82">
                  <c:v>44374.00385915374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847.5779359687564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894.6806966252757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941.7834572817948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769.320452458642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  <c:pt idx="10">
                  <c:v>1711.167338453303</c:v>
                </c:pt>
                <c:pt idx="11">
                  <c:v>1711.167338453303</c:v>
                </c:pt>
                <c:pt idx="12">
                  <c:v>1711.167338453303</c:v>
                </c:pt>
                <c:pt idx="13">
                  <c:v>1711.167338453303</c:v>
                </c:pt>
                <c:pt idx="14">
                  <c:v>1711.167338453303</c:v>
                </c:pt>
                <c:pt idx="15">
                  <c:v>1711.167338453303</c:v>
                </c:pt>
                <c:pt idx="16">
                  <c:v>1711.167338453303</c:v>
                </c:pt>
                <c:pt idx="17">
                  <c:v>1711.167338453303</c:v>
                </c:pt>
                <c:pt idx="18">
                  <c:v>1711.167338453303</c:v>
                </c:pt>
                <c:pt idx="19">
                  <c:v>1711.167338453303</c:v>
                </c:pt>
                <c:pt idx="20">
                  <c:v>1711.167338453303</c:v>
                </c:pt>
                <c:pt idx="21">
                  <c:v>1697.496452377354</c:v>
                </c:pt>
                <c:pt idx="22">
                  <c:v>1683.825566301404</c:v>
                </c:pt>
                <c:pt idx="23">
                  <c:v>1670.154680225455</c:v>
                </c:pt>
                <c:pt idx="24">
                  <c:v>1656.483794149506</c:v>
                </c:pt>
                <c:pt idx="25">
                  <c:v>1642.812908073556</c:v>
                </c:pt>
                <c:pt idx="26">
                  <c:v>1629.142021997607</c:v>
                </c:pt>
                <c:pt idx="27">
                  <c:v>1615.471135921658</c:v>
                </c:pt>
                <c:pt idx="28">
                  <c:v>1601.800249845708</c:v>
                </c:pt>
                <c:pt idx="29">
                  <c:v>1588.12936376976</c:v>
                </c:pt>
                <c:pt idx="30">
                  <c:v>1574.45847769381</c:v>
                </c:pt>
                <c:pt idx="31">
                  <c:v>1560.78759161786</c:v>
                </c:pt>
                <c:pt idx="32">
                  <c:v>1547.116705541911</c:v>
                </c:pt>
                <c:pt idx="33">
                  <c:v>1533.445819465961</c:v>
                </c:pt>
                <c:pt idx="34">
                  <c:v>1519.774933390012</c:v>
                </c:pt>
                <c:pt idx="35">
                  <c:v>1506.104047314063</c:v>
                </c:pt>
                <c:pt idx="36">
                  <c:v>1492.433161238113</c:v>
                </c:pt>
                <c:pt idx="37">
                  <c:v>1478.762275162164</c:v>
                </c:pt>
                <c:pt idx="38">
                  <c:v>1465.091389086215</c:v>
                </c:pt>
                <c:pt idx="39">
                  <c:v>1451.420503010265</c:v>
                </c:pt>
                <c:pt idx="40">
                  <c:v>1437.749616934316</c:v>
                </c:pt>
                <c:pt idx="41">
                  <c:v>1424.078730858367</c:v>
                </c:pt>
                <c:pt idx="42">
                  <c:v>1410.407844782417</c:v>
                </c:pt>
                <c:pt idx="43">
                  <c:v>1396.736958706468</c:v>
                </c:pt>
                <c:pt idx="44">
                  <c:v>1383.066072630519</c:v>
                </c:pt>
                <c:pt idx="45">
                  <c:v>1369.395186554569</c:v>
                </c:pt>
                <c:pt idx="46">
                  <c:v>1355.72430047862</c:v>
                </c:pt>
                <c:pt idx="47">
                  <c:v>1342.053414402671</c:v>
                </c:pt>
                <c:pt idx="48">
                  <c:v>1328.382528326721</c:v>
                </c:pt>
                <c:pt idx="49">
                  <c:v>1314.711642250772</c:v>
                </c:pt>
                <c:pt idx="50">
                  <c:v>1301.040756174822</c:v>
                </c:pt>
                <c:pt idx="51">
                  <c:v>1287.369870098873</c:v>
                </c:pt>
                <c:pt idx="52">
                  <c:v>1273.698984022924</c:v>
                </c:pt>
                <c:pt idx="53">
                  <c:v>1260.028097946974</c:v>
                </c:pt>
                <c:pt idx="54">
                  <c:v>1246.357211871025</c:v>
                </c:pt>
                <c:pt idx="55">
                  <c:v>1232.686325795076</c:v>
                </c:pt>
                <c:pt idx="56">
                  <c:v>1219.015439719126</c:v>
                </c:pt>
                <c:pt idx="57">
                  <c:v>1205.344553643177</c:v>
                </c:pt>
                <c:pt idx="58">
                  <c:v>1191.673667567228</c:v>
                </c:pt>
                <c:pt idx="59">
                  <c:v>1178.002781491278</c:v>
                </c:pt>
                <c:pt idx="60">
                  <c:v>1153.963243789007</c:v>
                </c:pt>
                <c:pt idx="61">
                  <c:v>1119.555054460414</c:v>
                </c:pt>
                <c:pt idx="62">
                  <c:v>1085.146865131821</c:v>
                </c:pt>
                <c:pt idx="63">
                  <c:v>1050.738675803228</c:v>
                </c:pt>
                <c:pt idx="64">
                  <c:v>1016.330486474634</c:v>
                </c:pt>
                <c:pt idx="65">
                  <c:v>981.9222971460413</c:v>
                </c:pt>
                <c:pt idx="66">
                  <c:v>947.5141078174482</c:v>
                </c:pt>
                <c:pt idx="67">
                  <c:v>913.1059184888551</c:v>
                </c:pt>
                <c:pt idx="68">
                  <c:v>878.697729160262</c:v>
                </c:pt>
                <c:pt idx="69">
                  <c:v>844.2895398316688</c:v>
                </c:pt>
                <c:pt idx="70">
                  <c:v>809.8813505030757</c:v>
                </c:pt>
                <c:pt idx="71">
                  <c:v>775.4731611744826</c:v>
                </c:pt>
                <c:pt idx="72">
                  <c:v>741.0649718458894</c:v>
                </c:pt>
                <c:pt idx="73">
                  <c:v>706.6567825172962</c:v>
                </c:pt>
                <c:pt idx="74">
                  <c:v>672.2485931887032</c:v>
                </c:pt>
                <c:pt idx="75">
                  <c:v>637.8404038601101</c:v>
                </c:pt>
                <c:pt idx="76">
                  <c:v>603.432214531517</c:v>
                </c:pt>
                <c:pt idx="77">
                  <c:v>569.0240252029239</c:v>
                </c:pt>
                <c:pt idx="78">
                  <c:v>534.6158358743306</c:v>
                </c:pt>
                <c:pt idx="79">
                  <c:v>500.2076465457376</c:v>
                </c:pt>
                <c:pt idx="80">
                  <c:v>465.7994572171444</c:v>
                </c:pt>
                <c:pt idx="81">
                  <c:v>431.3912678885514</c:v>
                </c:pt>
                <c:pt idx="82">
                  <c:v>396.9830785599582</c:v>
                </c:pt>
                <c:pt idx="83">
                  <c:v>362.574889231365</c:v>
                </c:pt>
                <c:pt idx="84">
                  <c:v>328.1666999027721</c:v>
                </c:pt>
                <c:pt idx="85">
                  <c:v>293.7585105741789</c:v>
                </c:pt>
                <c:pt idx="86">
                  <c:v>259.3503212455857</c:v>
                </c:pt>
                <c:pt idx="87">
                  <c:v>224.9421319169927</c:v>
                </c:pt>
                <c:pt idx="88">
                  <c:v>190.5339425883994</c:v>
                </c:pt>
                <c:pt idx="89">
                  <c:v>156.1257532598064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5040.0</c:v>
                </c:pt>
                <c:pt idx="1">
                  <c:v>5040.0</c:v>
                </c:pt>
                <c:pt idx="2">
                  <c:v>5040.0</c:v>
                </c:pt>
                <c:pt idx="3">
                  <c:v>5040.0</c:v>
                </c:pt>
                <c:pt idx="4">
                  <c:v>5040.0</c:v>
                </c:pt>
                <c:pt idx="5">
                  <c:v>5040.0</c:v>
                </c:pt>
                <c:pt idx="6">
                  <c:v>5040.0</c:v>
                </c:pt>
                <c:pt idx="7">
                  <c:v>5040.0</c:v>
                </c:pt>
                <c:pt idx="8">
                  <c:v>5040.0</c:v>
                </c:pt>
                <c:pt idx="9">
                  <c:v>5040.0</c:v>
                </c:pt>
                <c:pt idx="10">
                  <c:v>5040.0</c:v>
                </c:pt>
                <c:pt idx="11">
                  <c:v>5040.0</c:v>
                </c:pt>
                <c:pt idx="12">
                  <c:v>5040.0</c:v>
                </c:pt>
                <c:pt idx="13">
                  <c:v>5040.0</c:v>
                </c:pt>
                <c:pt idx="14">
                  <c:v>5040.0</c:v>
                </c:pt>
                <c:pt idx="15">
                  <c:v>5040.0</c:v>
                </c:pt>
                <c:pt idx="16">
                  <c:v>5040.0</c:v>
                </c:pt>
                <c:pt idx="17">
                  <c:v>5040.0</c:v>
                </c:pt>
                <c:pt idx="18">
                  <c:v>5040.0</c:v>
                </c:pt>
                <c:pt idx="19">
                  <c:v>5040.0</c:v>
                </c:pt>
                <c:pt idx="20">
                  <c:v>5040.0</c:v>
                </c:pt>
                <c:pt idx="21">
                  <c:v>5094.683544303797</c:v>
                </c:pt>
                <c:pt idx="22">
                  <c:v>5149.367088607595</c:v>
                </c:pt>
                <c:pt idx="23">
                  <c:v>5204.050632911392</c:v>
                </c:pt>
                <c:pt idx="24">
                  <c:v>5258.734177215189</c:v>
                </c:pt>
                <c:pt idx="25">
                  <c:v>5313.417721518987</c:v>
                </c:pt>
                <c:pt idx="26">
                  <c:v>5368.101265822784</c:v>
                </c:pt>
                <c:pt idx="27">
                  <c:v>5422.784810126583</c:v>
                </c:pt>
                <c:pt idx="28">
                  <c:v>5477.46835443038</c:v>
                </c:pt>
                <c:pt idx="29">
                  <c:v>5532.151898734177</c:v>
                </c:pt>
                <c:pt idx="30">
                  <c:v>5586.835443037975</c:v>
                </c:pt>
                <c:pt idx="31">
                  <c:v>5641.518987341772</c:v>
                </c:pt>
                <c:pt idx="32">
                  <c:v>5696.20253164557</c:v>
                </c:pt>
                <c:pt idx="33">
                  <c:v>5750.886075949367</c:v>
                </c:pt>
                <c:pt idx="34">
                  <c:v>5805.569620253164</c:v>
                </c:pt>
                <c:pt idx="35">
                  <c:v>5860.25316455696</c:v>
                </c:pt>
                <c:pt idx="36">
                  <c:v>5914.93670886076</c:v>
                </c:pt>
                <c:pt idx="37">
                  <c:v>5969.620253164556</c:v>
                </c:pt>
                <c:pt idx="38">
                  <c:v>6024.303797468355</c:v>
                </c:pt>
                <c:pt idx="39">
                  <c:v>6078.987341772152</c:v>
                </c:pt>
                <c:pt idx="40">
                  <c:v>6133.67088607595</c:v>
                </c:pt>
                <c:pt idx="41">
                  <c:v>6188.354430379747</c:v>
                </c:pt>
                <c:pt idx="42">
                  <c:v>6243.037974683544</c:v>
                </c:pt>
                <c:pt idx="43">
                  <c:v>6297.721518987342</c:v>
                </c:pt>
                <c:pt idx="44">
                  <c:v>6352.40506329114</c:v>
                </c:pt>
                <c:pt idx="45">
                  <c:v>6407.088607594936</c:v>
                </c:pt>
                <c:pt idx="46">
                  <c:v>6461.772151898735</c:v>
                </c:pt>
                <c:pt idx="47">
                  <c:v>6516.455696202532</c:v>
                </c:pt>
                <c:pt idx="48">
                  <c:v>6571.139240506328</c:v>
                </c:pt>
                <c:pt idx="49">
                  <c:v>6625.822784810126</c:v>
                </c:pt>
                <c:pt idx="50">
                  <c:v>6680.506329113924</c:v>
                </c:pt>
                <c:pt idx="51">
                  <c:v>6735.18987341772</c:v>
                </c:pt>
                <c:pt idx="52">
                  <c:v>6789.873417721519</c:v>
                </c:pt>
                <c:pt idx="53">
                  <c:v>6844.556962025316</c:v>
                </c:pt>
                <c:pt idx="54">
                  <c:v>6899.240506329113</c:v>
                </c:pt>
                <c:pt idx="55">
                  <c:v>6953.924050632912</c:v>
                </c:pt>
                <c:pt idx="56">
                  <c:v>7008.607594936709</c:v>
                </c:pt>
                <c:pt idx="57">
                  <c:v>7063.291139240506</c:v>
                </c:pt>
                <c:pt idx="58">
                  <c:v>7117.974683544304</c:v>
                </c:pt>
                <c:pt idx="59">
                  <c:v>7172.658227848102</c:v>
                </c:pt>
                <c:pt idx="60">
                  <c:v>7080.0</c:v>
                </c:pt>
                <c:pt idx="61">
                  <c:v>6840.0</c:v>
                </c:pt>
                <c:pt idx="62">
                  <c:v>6600.0</c:v>
                </c:pt>
                <c:pt idx="63">
                  <c:v>6360.0</c:v>
                </c:pt>
                <c:pt idx="64">
                  <c:v>6120.0</c:v>
                </c:pt>
                <c:pt idx="65">
                  <c:v>5880.0</c:v>
                </c:pt>
                <c:pt idx="66">
                  <c:v>5640.0</c:v>
                </c:pt>
                <c:pt idx="67">
                  <c:v>5400.0</c:v>
                </c:pt>
                <c:pt idx="68">
                  <c:v>5160.0</c:v>
                </c:pt>
                <c:pt idx="69">
                  <c:v>4920.0</c:v>
                </c:pt>
                <c:pt idx="70">
                  <c:v>4680.0</c:v>
                </c:pt>
                <c:pt idx="71">
                  <c:v>4440.0</c:v>
                </c:pt>
                <c:pt idx="72">
                  <c:v>4200.0</c:v>
                </c:pt>
                <c:pt idx="73">
                  <c:v>3960.0</c:v>
                </c:pt>
                <c:pt idx="74">
                  <c:v>3720.0</c:v>
                </c:pt>
                <c:pt idx="75">
                  <c:v>3480.0</c:v>
                </c:pt>
                <c:pt idx="76">
                  <c:v>3240.0</c:v>
                </c:pt>
                <c:pt idx="77">
                  <c:v>3000.0</c:v>
                </c:pt>
                <c:pt idx="78">
                  <c:v>2760.0</c:v>
                </c:pt>
                <c:pt idx="79">
                  <c:v>2520.0</c:v>
                </c:pt>
                <c:pt idx="80">
                  <c:v>2280.0</c:v>
                </c:pt>
                <c:pt idx="81">
                  <c:v>2040.0</c:v>
                </c:pt>
                <c:pt idx="82">
                  <c:v>1800.0</c:v>
                </c:pt>
                <c:pt idx="83">
                  <c:v>1560.0</c:v>
                </c:pt>
                <c:pt idx="84">
                  <c:v>1320.0</c:v>
                </c:pt>
                <c:pt idx="85">
                  <c:v>1080.0</c:v>
                </c:pt>
                <c:pt idx="86">
                  <c:v>840.0</c:v>
                </c:pt>
                <c:pt idx="87">
                  <c:v>600.0</c:v>
                </c:pt>
                <c:pt idx="88">
                  <c:v>360.0</c:v>
                </c:pt>
                <c:pt idx="89">
                  <c:v>120.0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22643.3352671978</c:v>
                </c:pt>
                <c:pt idx="4">
                  <c:v>22643.3352671978</c:v>
                </c:pt>
                <c:pt idx="5">
                  <c:v>22643.3352671978</c:v>
                </c:pt>
                <c:pt idx="6">
                  <c:v>22643.3352671978</c:v>
                </c:pt>
                <c:pt idx="7">
                  <c:v>22643.3352671978</c:v>
                </c:pt>
                <c:pt idx="8">
                  <c:v>22643.3352671978</c:v>
                </c:pt>
                <c:pt idx="9">
                  <c:v>22643.3352671978</c:v>
                </c:pt>
                <c:pt idx="10">
                  <c:v>22643.3352671978</c:v>
                </c:pt>
                <c:pt idx="11">
                  <c:v>22643.3352671978</c:v>
                </c:pt>
                <c:pt idx="12">
                  <c:v>22643.3352671978</c:v>
                </c:pt>
                <c:pt idx="13">
                  <c:v>22643.3352671978</c:v>
                </c:pt>
                <c:pt idx="14">
                  <c:v>22643.3352671978</c:v>
                </c:pt>
                <c:pt idx="15">
                  <c:v>22643.3352671978</c:v>
                </c:pt>
                <c:pt idx="16">
                  <c:v>22643.3352671978</c:v>
                </c:pt>
                <c:pt idx="17">
                  <c:v>22643.3352671978</c:v>
                </c:pt>
                <c:pt idx="18">
                  <c:v>22643.3352671978</c:v>
                </c:pt>
                <c:pt idx="19">
                  <c:v>22643.3352671978</c:v>
                </c:pt>
                <c:pt idx="20">
                  <c:v>22643.3352671978</c:v>
                </c:pt>
                <c:pt idx="21">
                  <c:v>22643.3352671978</c:v>
                </c:pt>
                <c:pt idx="22">
                  <c:v>22643.3352671978</c:v>
                </c:pt>
                <c:pt idx="23">
                  <c:v>22643.3352671978</c:v>
                </c:pt>
                <c:pt idx="24">
                  <c:v>22643.3352671978</c:v>
                </c:pt>
                <c:pt idx="25">
                  <c:v>22643.3352671978</c:v>
                </c:pt>
                <c:pt idx="26">
                  <c:v>22643.3352671978</c:v>
                </c:pt>
                <c:pt idx="27">
                  <c:v>22643.3352671978</c:v>
                </c:pt>
                <c:pt idx="28">
                  <c:v>22643.3352671978</c:v>
                </c:pt>
                <c:pt idx="29">
                  <c:v>22643.3352671978</c:v>
                </c:pt>
                <c:pt idx="30">
                  <c:v>22643.3352671978</c:v>
                </c:pt>
                <c:pt idx="31">
                  <c:v>22643.3352671978</c:v>
                </c:pt>
                <c:pt idx="32">
                  <c:v>22643.3352671978</c:v>
                </c:pt>
                <c:pt idx="33">
                  <c:v>22643.3352671978</c:v>
                </c:pt>
                <c:pt idx="34">
                  <c:v>22643.3352671978</c:v>
                </c:pt>
                <c:pt idx="35">
                  <c:v>22643.3352671978</c:v>
                </c:pt>
                <c:pt idx="36">
                  <c:v>22643.3352671978</c:v>
                </c:pt>
                <c:pt idx="37">
                  <c:v>22643.3352671978</c:v>
                </c:pt>
                <c:pt idx="38">
                  <c:v>22643.3352671978</c:v>
                </c:pt>
                <c:pt idx="39">
                  <c:v>22643.3352671978</c:v>
                </c:pt>
                <c:pt idx="40">
                  <c:v>22643.3352671978</c:v>
                </c:pt>
                <c:pt idx="41">
                  <c:v>22643.3352671978</c:v>
                </c:pt>
                <c:pt idx="42">
                  <c:v>22643.3352671978</c:v>
                </c:pt>
                <c:pt idx="43">
                  <c:v>22643.3352671978</c:v>
                </c:pt>
                <c:pt idx="44">
                  <c:v>22643.3352671978</c:v>
                </c:pt>
                <c:pt idx="45">
                  <c:v>22643.3352671978</c:v>
                </c:pt>
                <c:pt idx="46">
                  <c:v>22643.3352671978</c:v>
                </c:pt>
                <c:pt idx="47">
                  <c:v>22643.3352671978</c:v>
                </c:pt>
                <c:pt idx="48">
                  <c:v>22643.3352671978</c:v>
                </c:pt>
                <c:pt idx="49">
                  <c:v>22643.3352671978</c:v>
                </c:pt>
                <c:pt idx="50">
                  <c:v>22643.3352671978</c:v>
                </c:pt>
                <c:pt idx="51">
                  <c:v>22643.3352671978</c:v>
                </c:pt>
                <c:pt idx="52">
                  <c:v>22643.3352671978</c:v>
                </c:pt>
                <c:pt idx="53">
                  <c:v>22643.3352671978</c:v>
                </c:pt>
                <c:pt idx="54">
                  <c:v>22643.3352671978</c:v>
                </c:pt>
                <c:pt idx="55">
                  <c:v>22643.3352671978</c:v>
                </c:pt>
                <c:pt idx="56">
                  <c:v>22643.3352671978</c:v>
                </c:pt>
                <c:pt idx="57">
                  <c:v>22643.3352671978</c:v>
                </c:pt>
                <c:pt idx="58">
                  <c:v>22643.3352671978</c:v>
                </c:pt>
                <c:pt idx="59">
                  <c:v>22643.3352671978</c:v>
                </c:pt>
                <c:pt idx="60">
                  <c:v>22643.3352671978</c:v>
                </c:pt>
                <c:pt idx="61">
                  <c:v>22643.3352671978</c:v>
                </c:pt>
                <c:pt idx="62">
                  <c:v>22643.3352671978</c:v>
                </c:pt>
                <c:pt idx="63">
                  <c:v>22643.3352671978</c:v>
                </c:pt>
                <c:pt idx="64">
                  <c:v>22643.3352671978</c:v>
                </c:pt>
                <c:pt idx="65">
                  <c:v>22643.3352671978</c:v>
                </c:pt>
                <c:pt idx="66">
                  <c:v>22643.3352671978</c:v>
                </c:pt>
                <c:pt idx="67">
                  <c:v>22643.3352671978</c:v>
                </c:pt>
                <c:pt idx="68">
                  <c:v>22643.3352671978</c:v>
                </c:pt>
                <c:pt idx="69">
                  <c:v>22643.3352671978</c:v>
                </c:pt>
                <c:pt idx="70">
                  <c:v>22643.3352671978</c:v>
                </c:pt>
                <c:pt idx="71">
                  <c:v>22643.3352671978</c:v>
                </c:pt>
                <c:pt idx="72">
                  <c:v>22643.3352671978</c:v>
                </c:pt>
                <c:pt idx="73">
                  <c:v>22643.3352671978</c:v>
                </c:pt>
                <c:pt idx="74">
                  <c:v>22643.3352671978</c:v>
                </c:pt>
                <c:pt idx="75">
                  <c:v>22643.3352671978</c:v>
                </c:pt>
                <c:pt idx="76">
                  <c:v>22643.3352671978</c:v>
                </c:pt>
                <c:pt idx="77">
                  <c:v>22643.3352671978</c:v>
                </c:pt>
                <c:pt idx="78">
                  <c:v>22643.3352671978</c:v>
                </c:pt>
                <c:pt idx="79">
                  <c:v>22643.3352671978</c:v>
                </c:pt>
                <c:pt idx="80">
                  <c:v>22643.3352671978</c:v>
                </c:pt>
                <c:pt idx="81">
                  <c:v>22643.3352671978</c:v>
                </c:pt>
                <c:pt idx="82">
                  <c:v>22643.3352671978</c:v>
                </c:pt>
                <c:pt idx="83">
                  <c:v>22643.3352671978</c:v>
                </c:pt>
                <c:pt idx="84">
                  <c:v>22643.3352671978</c:v>
                </c:pt>
                <c:pt idx="85">
                  <c:v>22643.3352671978</c:v>
                </c:pt>
                <c:pt idx="86">
                  <c:v>22643.3352671978</c:v>
                </c:pt>
                <c:pt idx="87">
                  <c:v>22643.3352671978</c:v>
                </c:pt>
                <c:pt idx="88">
                  <c:v>22643.3352671978</c:v>
                </c:pt>
                <c:pt idx="89">
                  <c:v>22643.3352671978</c:v>
                </c:pt>
                <c:pt idx="90">
                  <c:v>22643.3352671978</c:v>
                </c:pt>
                <c:pt idx="91">
                  <c:v>22643.3352671978</c:v>
                </c:pt>
                <c:pt idx="92">
                  <c:v>22643.3352671978</c:v>
                </c:pt>
                <c:pt idx="93">
                  <c:v>22643.3352671978</c:v>
                </c:pt>
                <c:pt idx="94">
                  <c:v>22643.3352671978</c:v>
                </c:pt>
                <c:pt idx="95">
                  <c:v>22643.3352671978</c:v>
                </c:pt>
                <c:pt idx="96">
                  <c:v>22643.3352671978</c:v>
                </c:pt>
                <c:pt idx="97">
                  <c:v>22643.3352671978</c:v>
                </c:pt>
                <c:pt idx="98">
                  <c:v>22643.3352671978</c:v>
                </c:pt>
                <c:pt idx="99">
                  <c:v>22643.3352671978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-13.67088607594936</c:v>
                </c:pt>
                <c:pt idx="1">
                  <c:v>-34.40818932859312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54.68354430379747</c:v>
                </c:pt>
                <c:pt idx="1">
                  <c:v>-240.0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15.70092021883973</c:v>
                </c:pt>
                <c:pt idx="1">
                  <c:v>15.39423566423389</c:v>
                </c:pt>
                <c:pt idx="2">
                  <c:v>-153.8640904917284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769.0733348745578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847.5779359687566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894.6806966252758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941.783457281795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1407.750768695991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769.3204524586418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307.7281809834567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1711.167338453303</c:v>
                </c:pt>
                <c:pt idx="1">
                  <c:v>1711.167338453303</c:v>
                </c:pt>
                <c:pt idx="2">
                  <c:v>1711.167338453303</c:v>
                </c:pt>
                <c:pt idx="3">
                  <c:v>1711.167338453303</c:v>
                </c:pt>
                <c:pt idx="4">
                  <c:v>1711.167338453303</c:v>
                </c:pt>
                <c:pt idx="5">
                  <c:v>1711.167338453303</c:v>
                </c:pt>
                <c:pt idx="6">
                  <c:v>1711.167338453303</c:v>
                </c:pt>
                <c:pt idx="7">
                  <c:v>1711.167338453303</c:v>
                </c:pt>
                <c:pt idx="8">
                  <c:v>1711.167338453303</c:v>
                </c:pt>
                <c:pt idx="9">
                  <c:v>1711.167338453303</c:v>
                </c:pt>
                <c:pt idx="10">
                  <c:v>1711.167338453303</c:v>
                </c:pt>
                <c:pt idx="11">
                  <c:v>1711.167338453303</c:v>
                </c:pt>
                <c:pt idx="12">
                  <c:v>1711.167338453303</c:v>
                </c:pt>
                <c:pt idx="13">
                  <c:v>1711.167338453303</c:v>
                </c:pt>
                <c:pt idx="14">
                  <c:v>1711.167338453303</c:v>
                </c:pt>
                <c:pt idx="15">
                  <c:v>1711.167338453303</c:v>
                </c:pt>
                <c:pt idx="16">
                  <c:v>1711.167338453303</c:v>
                </c:pt>
                <c:pt idx="17">
                  <c:v>1711.167338453303</c:v>
                </c:pt>
                <c:pt idx="18">
                  <c:v>1711.167338453303</c:v>
                </c:pt>
                <c:pt idx="19">
                  <c:v>1711.167338453303</c:v>
                </c:pt>
                <c:pt idx="20">
                  <c:v>1711.167338453303</c:v>
                </c:pt>
                <c:pt idx="21">
                  <c:v>1697.496452377354</c:v>
                </c:pt>
                <c:pt idx="22">
                  <c:v>1683.825566301404</c:v>
                </c:pt>
                <c:pt idx="23">
                  <c:v>1670.154680225455</c:v>
                </c:pt>
                <c:pt idx="24">
                  <c:v>1656.483794149506</c:v>
                </c:pt>
                <c:pt idx="25">
                  <c:v>1642.812908073556</c:v>
                </c:pt>
                <c:pt idx="26">
                  <c:v>1629.142021997607</c:v>
                </c:pt>
                <c:pt idx="27">
                  <c:v>1615.471135921658</c:v>
                </c:pt>
                <c:pt idx="28">
                  <c:v>1601.800249845708</c:v>
                </c:pt>
                <c:pt idx="29">
                  <c:v>1588.12936376976</c:v>
                </c:pt>
                <c:pt idx="30">
                  <c:v>1574.45847769381</c:v>
                </c:pt>
                <c:pt idx="31">
                  <c:v>1560.78759161786</c:v>
                </c:pt>
                <c:pt idx="32">
                  <c:v>1547.116705541911</c:v>
                </c:pt>
                <c:pt idx="33">
                  <c:v>1533.445819465961</c:v>
                </c:pt>
                <c:pt idx="34">
                  <c:v>1519.774933390012</c:v>
                </c:pt>
                <c:pt idx="35">
                  <c:v>1506.104047314063</c:v>
                </c:pt>
                <c:pt idx="36">
                  <c:v>1492.433161238113</c:v>
                </c:pt>
                <c:pt idx="37">
                  <c:v>1478.762275162164</c:v>
                </c:pt>
                <c:pt idx="38">
                  <c:v>1465.091389086215</c:v>
                </c:pt>
                <c:pt idx="39">
                  <c:v>1451.420503010265</c:v>
                </c:pt>
                <c:pt idx="40">
                  <c:v>1437.749616934316</c:v>
                </c:pt>
                <c:pt idx="41">
                  <c:v>1424.078730858367</c:v>
                </c:pt>
                <c:pt idx="42">
                  <c:v>1410.407844782417</c:v>
                </c:pt>
                <c:pt idx="43">
                  <c:v>1396.736958706468</c:v>
                </c:pt>
                <c:pt idx="44">
                  <c:v>1383.066072630519</c:v>
                </c:pt>
                <c:pt idx="45">
                  <c:v>1369.395186554569</c:v>
                </c:pt>
                <c:pt idx="46">
                  <c:v>1355.72430047862</c:v>
                </c:pt>
                <c:pt idx="47">
                  <c:v>1342.053414402671</c:v>
                </c:pt>
                <c:pt idx="48">
                  <c:v>1328.382528326721</c:v>
                </c:pt>
                <c:pt idx="49">
                  <c:v>1314.711642250772</c:v>
                </c:pt>
                <c:pt idx="50">
                  <c:v>1301.040756174822</c:v>
                </c:pt>
                <c:pt idx="51">
                  <c:v>1287.369870098873</c:v>
                </c:pt>
                <c:pt idx="52">
                  <c:v>1273.698984022924</c:v>
                </c:pt>
                <c:pt idx="53">
                  <c:v>1260.028097946974</c:v>
                </c:pt>
                <c:pt idx="54">
                  <c:v>1246.357211871025</c:v>
                </c:pt>
                <c:pt idx="55">
                  <c:v>1232.686325795076</c:v>
                </c:pt>
                <c:pt idx="56">
                  <c:v>1219.015439719126</c:v>
                </c:pt>
                <c:pt idx="57">
                  <c:v>1205.344553643177</c:v>
                </c:pt>
                <c:pt idx="58">
                  <c:v>1191.673667567228</c:v>
                </c:pt>
                <c:pt idx="59">
                  <c:v>1178.002781491278</c:v>
                </c:pt>
                <c:pt idx="60">
                  <c:v>1153.963243789007</c:v>
                </c:pt>
                <c:pt idx="61">
                  <c:v>1119.555054460414</c:v>
                </c:pt>
                <c:pt idx="62">
                  <c:v>1085.146865131821</c:v>
                </c:pt>
                <c:pt idx="63">
                  <c:v>1050.738675803228</c:v>
                </c:pt>
                <c:pt idx="64">
                  <c:v>1016.330486474634</c:v>
                </c:pt>
                <c:pt idx="65">
                  <c:v>981.9222971460413</c:v>
                </c:pt>
                <c:pt idx="66">
                  <c:v>947.5141078174481</c:v>
                </c:pt>
                <c:pt idx="67">
                  <c:v>913.1059184888551</c:v>
                </c:pt>
                <c:pt idx="68">
                  <c:v>878.697729160262</c:v>
                </c:pt>
                <c:pt idx="69">
                  <c:v>844.2895398316688</c:v>
                </c:pt>
                <c:pt idx="70">
                  <c:v>809.8813505030757</c:v>
                </c:pt>
                <c:pt idx="71">
                  <c:v>775.4731611744826</c:v>
                </c:pt>
                <c:pt idx="72">
                  <c:v>741.0649718458894</c:v>
                </c:pt>
                <c:pt idx="73">
                  <c:v>706.6567825172962</c:v>
                </c:pt>
                <c:pt idx="74">
                  <c:v>672.2485931887031</c:v>
                </c:pt>
                <c:pt idx="75">
                  <c:v>637.8404038601101</c:v>
                </c:pt>
                <c:pt idx="76">
                  <c:v>603.4322145315169</c:v>
                </c:pt>
                <c:pt idx="77">
                  <c:v>569.0240252029238</c:v>
                </c:pt>
                <c:pt idx="78">
                  <c:v>534.6158358743307</c:v>
                </c:pt>
                <c:pt idx="79">
                  <c:v>500.2076465457376</c:v>
                </c:pt>
                <c:pt idx="80">
                  <c:v>465.7994572171444</c:v>
                </c:pt>
                <c:pt idx="81">
                  <c:v>431.3912678885513</c:v>
                </c:pt>
                <c:pt idx="82">
                  <c:v>396.9830785599582</c:v>
                </c:pt>
                <c:pt idx="83">
                  <c:v>362.574889231365</c:v>
                </c:pt>
                <c:pt idx="84">
                  <c:v>328.1666999027719</c:v>
                </c:pt>
                <c:pt idx="85">
                  <c:v>293.7585105741788</c:v>
                </c:pt>
                <c:pt idx="86">
                  <c:v>259.3503212455857</c:v>
                </c:pt>
                <c:pt idx="87">
                  <c:v>224.9421319169926</c:v>
                </c:pt>
                <c:pt idx="88">
                  <c:v>190.5339425883994</c:v>
                </c:pt>
                <c:pt idx="89">
                  <c:v>156.1257532598063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5040.0</c:v>
                </c:pt>
                <c:pt idx="1">
                  <c:v>5040.0</c:v>
                </c:pt>
                <c:pt idx="2">
                  <c:v>5040.0</c:v>
                </c:pt>
                <c:pt idx="3">
                  <c:v>5040.0</c:v>
                </c:pt>
                <c:pt idx="4">
                  <c:v>5040.0</c:v>
                </c:pt>
                <c:pt idx="5">
                  <c:v>5040.0</c:v>
                </c:pt>
                <c:pt idx="6">
                  <c:v>5040.0</c:v>
                </c:pt>
                <c:pt idx="7">
                  <c:v>5040.0</c:v>
                </c:pt>
                <c:pt idx="8">
                  <c:v>5040.0</c:v>
                </c:pt>
                <c:pt idx="9">
                  <c:v>5040.0</c:v>
                </c:pt>
                <c:pt idx="10">
                  <c:v>5040.0</c:v>
                </c:pt>
                <c:pt idx="11">
                  <c:v>5040.0</c:v>
                </c:pt>
                <c:pt idx="12">
                  <c:v>5040.0</c:v>
                </c:pt>
                <c:pt idx="13">
                  <c:v>5040.0</c:v>
                </c:pt>
                <c:pt idx="14">
                  <c:v>5040.0</c:v>
                </c:pt>
                <c:pt idx="15">
                  <c:v>5040.0</c:v>
                </c:pt>
                <c:pt idx="16">
                  <c:v>5040.0</c:v>
                </c:pt>
                <c:pt idx="17">
                  <c:v>5040.0</c:v>
                </c:pt>
                <c:pt idx="18">
                  <c:v>5040.0</c:v>
                </c:pt>
                <c:pt idx="19">
                  <c:v>5040.0</c:v>
                </c:pt>
                <c:pt idx="20">
                  <c:v>5040.0</c:v>
                </c:pt>
                <c:pt idx="21">
                  <c:v>5094.683544303797</c:v>
                </c:pt>
                <c:pt idx="22">
                  <c:v>5149.367088607595</c:v>
                </c:pt>
                <c:pt idx="23">
                  <c:v>5204.050632911392</c:v>
                </c:pt>
                <c:pt idx="24">
                  <c:v>5258.734177215189</c:v>
                </c:pt>
                <c:pt idx="25">
                  <c:v>5313.417721518987</c:v>
                </c:pt>
                <c:pt idx="26">
                  <c:v>5368.101265822784</c:v>
                </c:pt>
                <c:pt idx="27">
                  <c:v>5422.784810126583</c:v>
                </c:pt>
                <c:pt idx="28">
                  <c:v>5477.46835443038</c:v>
                </c:pt>
                <c:pt idx="29">
                  <c:v>5532.151898734177</c:v>
                </c:pt>
                <c:pt idx="30">
                  <c:v>5586.835443037975</c:v>
                </c:pt>
                <c:pt idx="31">
                  <c:v>5641.518987341772</c:v>
                </c:pt>
                <c:pt idx="32">
                  <c:v>5696.20253164557</c:v>
                </c:pt>
                <c:pt idx="33">
                  <c:v>5750.886075949367</c:v>
                </c:pt>
                <c:pt idx="34">
                  <c:v>5805.569620253164</c:v>
                </c:pt>
                <c:pt idx="35">
                  <c:v>5860.25316455696</c:v>
                </c:pt>
                <c:pt idx="36">
                  <c:v>5914.93670886076</c:v>
                </c:pt>
                <c:pt idx="37">
                  <c:v>5969.620253164556</c:v>
                </c:pt>
                <c:pt idx="38">
                  <c:v>6024.303797468355</c:v>
                </c:pt>
                <c:pt idx="39">
                  <c:v>6078.987341772152</c:v>
                </c:pt>
                <c:pt idx="40">
                  <c:v>6133.67088607595</c:v>
                </c:pt>
                <c:pt idx="41">
                  <c:v>6188.354430379747</c:v>
                </c:pt>
                <c:pt idx="42">
                  <c:v>6243.037974683544</c:v>
                </c:pt>
                <c:pt idx="43">
                  <c:v>6297.721518987342</c:v>
                </c:pt>
                <c:pt idx="44">
                  <c:v>6352.40506329114</c:v>
                </c:pt>
                <c:pt idx="45">
                  <c:v>6407.088607594936</c:v>
                </c:pt>
                <c:pt idx="46">
                  <c:v>6461.772151898735</c:v>
                </c:pt>
                <c:pt idx="47">
                  <c:v>6516.455696202532</c:v>
                </c:pt>
                <c:pt idx="48">
                  <c:v>6571.139240506328</c:v>
                </c:pt>
                <c:pt idx="49">
                  <c:v>6625.822784810126</c:v>
                </c:pt>
                <c:pt idx="50">
                  <c:v>6680.506329113924</c:v>
                </c:pt>
                <c:pt idx="51">
                  <c:v>6735.18987341772</c:v>
                </c:pt>
                <c:pt idx="52">
                  <c:v>6789.873417721519</c:v>
                </c:pt>
                <c:pt idx="53">
                  <c:v>6844.556962025316</c:v>
                </c:pt>
                <c:pt idx="54">
                  <c:v>6899.240506329113</c:v>
                </c:pt>
                <c:pt idx="55">
                  <c:v>6953.924050632912</c:v>
                </c:pt>
                <c:pt idx="56">
                  <c:v>7008.607594936709</c:v>
                </c:pt>
                <c:pt idx="57">
                  <c:v>7063.291139240506</c:v>
                </c:pt>
                <c:pt idx="58">
                  <c:v>7117.974683544304</c:v>
                </c:pt>
                <c:pt idx="59">
                  <c:v>7172.658227848102</c:v>
                </c:pt>
                <c:pt idx="60">
                  <c:v>7080.0</c:v>
                </c:pt>
                <c:pt idx="61">
                  <c:v>6840.0</c:v>
                </c:pt>
                <c:pt idx="62">
                  <c:v>6600.0</c:v>
                </c:pt>
                <c:pt idx="63">
                  <c:v>6360.0</c:v>
                </c:pt>
                <c:pt idx="64">
                  <c:v>6120.0</c:v>
                </c:pt>
                <c:pt idx="65">
                  <c:v>5880.0</c:v>
                </c:pt>
                <c:pt idx="66">
                  <c:v>5640.0</c:v>
                </c:pt>
                <c:pt idx="67">
                  <c:v>5400.0</c:v>
                </c:pt>
                <c:pt idx="68">
                  <c:v>5160.0</c:v>
                </c:pt>
                <c:pt idx="69">
                  <c:v>4920.0</c:v>
                </c:pt>
                <c:pt idx="70">
                  <c:v>4680.0</c:v>
                </c:pt>
                <c:pt idx="71">
                  <c:v>4440.0</c:v>
                </c:pt>
                <c:pt idx="72">
                  <c:v>4200.0</c:v>
                </c:pt>
                <c:pt idx="73">
                  <c:v>3960.0</c:v>
                </c:pt>
                <c:pt idx="74">
                  <c:v>3720.0</c:v>
                </c:pt>
                <c:pt idx="75">
                  <c:v>3480.0</c:v>
                </c:pt>
                <c:pt idx="76">
                  <c:v>3240.0</c:v>
                </c:pt>
                <c:pt idx="77">
                  <c:v>3000.0</c:v>
                </c:pt>
                <c:pt idx="78">
                  <c:v>2760.0</c:v>
                </c:pt>
                <c:pt idx="79">
                  <c:v>2520.0</c:v>
                </c:pt>
                <c:pt idx="80">
                  <c:v>2280.0</c:v>
                </c:pt>
                <c:pt idx="81">
                  <c:v>2040.0</c:v>
                </c:pt>
                <c:pt idx="82">
                  <c:v>1800.0</c:v>
                </c:pt>
                <c:pt idx="83">
                  <c:v>1560.0</c:v>
                </c:pt>
                <c:pt idx="84">
                  <c:v>1320.0</c:v>
                </c:pt>
                <c:pt idx="85">
                  <c:v>1080.0</c:v>
                </c:pt>
                <c:pt idx="86">
                  <c:v>840.0</c:v>
                </c:pt>
                <c:pt idx="87">
                  <c:v>600.0</c:v>
                </c:pt>
                <c:pt idx="88">
                  <c:v>360.0</c:v>
                </c:pt>
                <c:pt idx="89">
                  <c:v>120.0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22643.3352671978</c:v>
                </c:pt>
                <c:pt idx="1">
                  <c:v>22643.3352671978</c:v>
                </c:pt>
                <c:pt idx="2">
                  <c:v>22643.3352671978</c:v>
                </c:pt>
                <c:pt idx="3">
                  <c:v>22643.3352671978</c:v>
                </c:pt>
                <c:pt idx="4">
                  <c:v>22643.3352671978</c:v>
                </c:pt>
                <c:pt idx="5">
                  <c:v>22643.3352671978</c:v>
                </c:pt>
                <c:pt idx="6">
                  <c:v>22643.3352671978</c:v>
                </c:pt>
                <c:pt idx="7">
                  <c:v>22643.3352671978</c:v>
                </c:pt>
                <c:pt idx="8">
                  <c:v>22643.3352671978</c:v>
                </c:pt>
                <c:pt idx="9">
                  <c:v>22643.3352671978</c:v>
                </c:pt>
                <c:pt idx="10">
                  <c:v>22643.3352671978</c:v>
                </c:pt>
                <c:pt idx="11">
                  <c:v>22643.3352671978</c:v>
                </c:pt>
                <c:pt idx="12">
                  <c:v>22643.3352671978</c:v>
                </c:pt>
                <c:pt idx="13">
                  <c:v>22643.3352671978</c:v>
                </c:pt>
                <c:pt idx="14">
                  <c:v>22643.3352671978</c:v>
                </c:pt>
                <c:pt idx="15">
                  <c:v>22643.3352671978</c:v>
                </c:pt>
                <c:pt idx="16">
                  <c:v>22643.3352671978</c:v>
                </c:pt>
                <c:pt idx="17">
                  <c:v>22643.3352671978</c:v>
                </c:pt>
                <c:pt idx="18">
                  <c:v>22643.3352671978</c:v>
                </c:pt>
                <c:pt idx="19">
                  <c:v>22643.3352671978</c:v>
                </c:pt>
                <c:pt idx="20">
                  <c:v>22643.3352671978</c:v>
                </c:pt>
                <c:pt idx="21">
                  <c:v>22643.3352671978</c:v>
                </c:pt>
                <c:pt idx="22">
                  <c:v>22643.3352671978</c:v>
                </c:pt>
                <c:pt idx="23">
                  <c:v>22643.3352671978</c:v>
                </c:pt>
                <c:pt idx="24">
                  <c:v>22643.3352671978</c:v>
                </c:pt>
                <c:pt idx="25">
                  <c:v>22643.3352671978</c:v>
                </c:pt>
                <c:pt idx="26">
                  <c:v>22643.3352671978</c:v>
                </c:pt>
                <c:pt idx="27">
                  <c:v>22643.3352671978</c:v>
                </c:pt>
                <c:pt idx="28">
                  <c:v>22643.3352671978</c:v>
                </c:pt>
                <c:pt idx="29">
                  <c:v>22643.3352671978</c:v>
                </c:pt>
                <c:pt idx="30">
                  <c:v>22643.3352671978</c:v>
                </c:pt>
                <c:pt idx="31">
                  <c:v>22643.3352671978</c:v>
                </c:pt>
                <c:pt idx="32">
                  <c:v>22643.3352671978</c:v>
                </c:pt>
                <c:pt idx="33">
                  <c:v>22643.3352671978</c:v>
                </c:pt>
                <c:pt idx="34">
                  <c:v>22643.3352671978</c:v>
                </c:pt>
                <c:pt idx="35">
                  <c:v>22643.3352671978</c:v>
                </c:pt>
                <c:pt idx="36">
                  <c:v>22643.3352671978</c:v>
                </c:pt>
                <c:pt idx="37">
                  <c:v>22643.3352671978</c:v>
                </c:pt>
                <c:pt idx="38">
                  <c:v>22643.3352671978</c:v>
                </c:pt>
                <c:pt idx="39">
                  <c:v>22643.3352671978</c:v>
                </c:pt>
                <c:pt idx="40">
                  <c:v>22643.3352671978</c:v>
                </c:pt>
                <c:pt idx="41">
                  <c:v>22643.3352671978</c:v>
                </c:pt>
                <c:pt idx="42">
                  <c:v>22643.3352671978</c:v>
                </c:pt>
                <c:pt idx="43">
                  <c:v>22643.3352671978</c:v>
                </c:pt>
                <c:pt idx="44">
                  <c:v>22643.3352671978</c:v>
                </c:pt>
                <c:pt idx="45">
                  <c:v>22643.3352671978</c:v>
                </c:pt>
                <c:pt idx="46">
                  <c:v>22643.3352671978</c:v>
                </c:pt>
                <c:pt idx="47">
                  <c:v>22643.3352671978</c:v>
                </c:pt>
                <c:pt idx="48">
                  <c:v>22643.3352671978</c:v>
                </c:pt>
                <c:pt idx="49">
                  <c:v>22643.3352671978</c:v>
                </c:pt>
                <c:pt idx="50">
                  <c:v>22643.3352671978</c:v>
                </c:pt>
                <c:pt idx="51">
                  <c:v>22643.3352671978</c:v>
                </c:pt>
                <c:pt idx="52">
                  <c:v>22643.3352671978</c:v>
                </c:pt>
                <c:pt idx="53">
                  <c:v>22643.3352671978</c:v>
                </c:pt>
                <c:pt idx="54">
                  <c:v>22643.3352671978</c:v>
                </c:pt>
                <c:pt idx="55">
                  <c:v>22643.3352671978</c:v>
                </c:pt>
                <c:pt idx="56">
                  <c:v>22643.3352671978</c:v>
                </c:pt>
                <c:pt idx="57">
                  <c:v>22643.3352671978</c:v>
                </c:pt>
                <c:pt idx="58">
                  <c:v>22643.3352671978</c:v>
                </c:pt>
                <c:pt idx="59">
                  <c:v>22643.3352671978</c:v>
                </c:pt>
                <c:pt idx="60">
                  <c:v>22643.3352671978</c:v>
                </c:pt>
                <c:pt idx="61">
                  <c:v>22643.3352671978</c:v>
                </c:pt>
                <c:pt idx="62">
                  <c:v>22643.3352671978</c:v>
                </c:pt>
                <c:pt idx="63">
                  <c:v>22643.3352671978</c:v>
                </c:pt>
                <c:pt idx="64">
                  <c:v>22643.3352671978</c:v>
                </c:pt>
                <c:pt idx="65">
                  <c:v>22643.3352671978</c:v>
                </c:pt>
                <c:pt idx="66">
                  <c:v>22643.3352671978</c:v>
                </c:pt>
                <c:pt idx="67">
                  <c:v>22643.3352671978</c:v>
                </c:pt>
                <c:pt idx="68">
                  <c:v>22643.3352671978</c:v>
                </c:pt>
                <c:pt idx="69">
                  <c:v>22643.3352671978</c:v>
                </c:pt>
                <c:pt idx="70">
                  <c:v>22643.3352671978</c:v>
                </c:pt>
                <c:pt idx="71">
                  <c:v>22643.3352671978</c:v>
                </c:pt>
                <c:pt idx="72">
                  <c:v>22643.3352671978</c:v>
                </c:pt>
                <c:pt idx="73">
                  <c:v>22643.3352671978</c:v>
                </c:pt>
                <c:pt idx="74">
                  <c:v>22643.3352671978</c:v>
                </c:pt>
                <c:pt idx="75">
                  <c:v>22643.3352671978</c:v>
                </c:pt>
                <c:pt idx="76">
                  <c:v>22643.3352671978</c:v>
                </c:pt>
                <c:pt idx="77">
                  <c:v>22643.3352671978</c:v>
                </c:pt>
                <c:pt idx="78">
                  <c:v>22643.3352671978</c:v>
                </c:pt>
                <c:pt idx="79">
                  <c:v>22643.3352671978</c:v>
                </c:pt>
                <c:pt idx="80">
                  <c:v>22643.3352671978</c:v>
                </c:pt>
                <c:pt idx="81">
                  <c:v>22643.3352671978</c:v>
                </c:pt>
                <c:pt idx="82">
                  <c:v>22643.3352671978</c:v>
                </c:pt>
                <c:pt idx="83">
                  <c:v>22643.3352671978</c:v>
                </c:pt>
                <c:pt idx="84">
                  <c:v>22643.3352671978</c:v>
                </c:pt>
                <c:pt idx="85">
                  <c:v>22643.3352671978</c:v>
                </c:pt>
                <c:pt idx="86">
                  <c:v>22643.3352671978</c:v>
                </c:pt>
                <c:pt idx="87">
                  <c:v>22643.3352671978</c:v>
                </c:pt>
                <c:pt idx="88">
                  <c:v>22643.3352671978</c:v>
                </c:pt>
                <c:pt idx="89">
                  <c:v>22643.3352671978</c:v>
                </c:pt>
                <c:pt idx="90">
                  <c:v>22643.3352671978</c:v>
                </c:pt>
                <c:pt idx="91">
                  <c:v>22643.3352671978</c:v>
                </c:pt>
                <c:pt idx="92">
                  <c:v>22643.3352671978</c:v>
                </c:pt>
                <c:pt idx="93">
                  <c:v>22643.3352671978</c:v>
                </c:pt>
                <c:pt idx="94">
                  <c:v>22643.3352671978</c:v>
                </c:pt>
                <c:pt idx="95">
                  <c:v>22643.3352671978</c:v>
                </c:pt>
                <c:pt idx="96">
                  <c:v>22643.3352671978</c:v>
                </c:pt>
                <c:pt idx="97">
                  <c:v>22643.3352671978</c:v>
                </c:pt>
                <c:pt idx="98">
                  <c:v>22643.3352671978</c:v>
                </c:pt>
                <c:pt idx="99">
                  <c:v>22643.3352671978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44895.36651109017</c:v>
                </c:pt>
                <c:pt idx="1">
                  <c:v>44555.10651109018</c:v>
                </c:pt>
                <c:pt idx="2">
                  <c:v>44214.84651109018</c:v>
                </c:pt>
                <c:pt idx="3">
                  <c:v>43874.58651109017</c:v>
                </c:pt>
                <c:pt idx="4">
                  <c:v>43534.32651109018</c:v>
                </c:pt>
                <c:pt idx="5">
                  <c:v>43194.06651109017</c:v>
                </c:pt>
                <c:pt idx="6">
                  <c:v>42853.80651109018</c:v>
                </c:pt>
                <c:pt idx="7">
                  <c:v>42513.54651109017</c:v>
                </c:pt>
                <c:pt idx="8">
                  <c:v>42173.28651109017</c:v>
                </c:pt>
                <c:pt idx="9">
                  <c:v>41833.02651109018</c:v>
                </c:pt>
                <c:pt idx="10">
                  <c:v>41492.76651109017</c:v>
                </c:pt>
                <c:pt idx="11">
                  <c:v>41152.50651109017</c:v>
                </c:pt>
                <c:pt idx="12">
                  <c:v>40812.24651109018</c:v>
                </c:pt>
                <c:pt idx="13">
                  <c:v>40471.98651109018</c:v>
                </c:pt>
                <c:pt idx="14">
                  <c:v>40131.72651109017</c:v>
                </c:pt>
                <c:pt idx="15">
                  <c:v>39791.46651109018</c:v>
                </c:pt>
                <c:pt idx="16">
                  <c:v>39451.20651109017</c:v>
                </c:pt>
                <c:pt idx="17">
                  <c:v>39110.94651109018</c:v>
                </c:pt>
                <c:pt idx="18">
                  <c:v>38770.68651109017</c:v>
                </c:pt>
                <c:pt idx="19">
                  <c:v>38430.42651109018</c:v>
                </c:pt>
                <c:pt idx="20">
                  <c:v>38090.16651109018</c:v>
                </c:pt>
                <c:pt idx="21">
                  <c:v>38331.34093383664</c:v>
                </c:pt>
                <c:pt idx="22">
                  <c:v>38572.51535658309</c:v>
                </c:pt>
                <c:pt idx="23">
                  <c:v>38813.68977932955</c:v>
                </c:pt>
                <c:pt idx="24">
                  <c:v>39054.864202076</c:v>
                </c:pt>
                <c:pt idx="25">
                  <c:v>39296.03862482246</c:v>
                </c:pt>
                <c:pt idx="26">
                  <c:v>39537.21304756891</c:v>
                </c:pt>
                <c:pt idx="27">
                  <c:v>39778.38747031537</c:v>
                </c:pt>
                <c:pt idx="28">
                  <c:v>40019.56189306182</c:v>
                </c:pt>
                <c:pt idx="29">
                  <c:v>40260.73631580828</c:v>
                </c:pt>
                <c:pt idx="30">
                  <c:v>40501.91073855474</c:v>
                </c:pt>
                <c:pt idx="31">
                  <c:v>40743.08516130119</c:v>
                </c:pt>
                <c:pt idx="32">
                  <c:v>40984.25958404765</c:v>
                </c:pt>
                <c:pt idx="33">
                  <c:v>41225.4340067941</c:v>
                </c:pt>
                <c:pt idx="34">
                  <c:v>41466.60842954055</c:v>
                </c:pt>
                <c:pt idx="35">
                  <c:v>41707.78285228702</c:v>
                </c:pt>
                <c:pt idx="36">
                  <c:v>41948.95727503347</c:v>
                </c:pt>
                <c:pt idx="37">
                  <c:v>42190.13169777993</c:v>
                </c:pt>
                <c:pt idx="38">
                  <c:v>42431.30612052638</c:v>
                </c:pt>
                <c:pt idx="39">
                  <c:v>42672.48054327284</c:v>
                </c:pt>
                <c:pt idx="40">
                  <c:v>42913.6549660193</c:v>
                </c:pt>
                <c:pt idx="41">
                  <c:v>43154.82938876576</c:v>
                </c:pt>
                <c:pt idx="42">
                  <c:v>43396.00381151221</c:v>
                </c:pt>
                <c:pt idx="43">
                  <c:v>43637.17823425866</c:v>
                </c:pt>
                <c:pt idx="44">
                  <c:v>43878.35265700511</c:v>
                </c:pt>
                <c:pt idx="45">
                  <c:v>44119.52707975158</c:v>
                </c:pt>
                <c:pt idx="46">
                  <c:v>44360.70150249803</c:v>
                </c:pt>
                <c:pt idx="47">
                  <c:v>44601.87592524448</c:v>
                </c:pt>
                <c:pt idx="48">
                  <c:v>44843.05034799094</c:v>
                </c:pt>
                <c:pt idx="49">
                  <c:v>45084.2247707374</c:v>
                </c:pt>
                <c:pt idx="50">
                  <c:v>45325.39919348386</c:v>
                </c:pt>
                <c:pt idx="51">
                  <c:v>45566.57361623031</c:v>
                </c:pt>
                <c:pt idx="52">
                  <c:v>45807.74803897677</c:v>
                </c:pt>
                <c:pt idx="53">
                  <c:v>46048.92246172322</c:v>
                </c:pt>
                <c:pt idx="54">
                  <c:v>46290.09688446968</c:v>
                </c:pt>
                <c:pt idx="55">
                  <c:v>46531.27130721613</c:v>
                </c:pt>
                <c:pt idx="56">
                  <c:v>46772.44572996259</c:v>
                </c:pt>
                <c:pt idx="57">
                  <c:v>47013.62015270905</c:v>
                </c:pt>
                <c:pt idx="58">
                  <c:v>47254.7945754555</c:v>
                </c:pt>
                <c:pt idx="59">
                  <c:v>47495.96899820195</c:v>
                </c:pt>
                <c:pt idx="60">
                  <c:v>48376.03707448598</c:v>
                </c:pt>
                <c:pt idx="61">
                  <c:v>49894.99880430757</c:v>
                </c:pt>
                <c:pt idx="62">
                  <c:v>51413.96053412916</c:v>
                </c:pt>
                <c:pt idx="63">
                  <c:v>52932.92226395075</c:v>
                </c:pt>
                <c:pt idx="64">
                  <c:v>54451.88399377234</c:v>
                </c:pt>
                <c:pt idx="65">
                  <c:v>55970.84572359392</c:v>
                </c:pt>
                <c:pt idx="66">
                  <c:v>57489.80745341551</c:v>
                </c:pt>
                <c:pt idx="67">
                  <c:v>59008.76918323711</c:v>
                </c:pt>
                <c:pt idx="68">
                  <c:v>60527.73091305869</c:v>
                </c:pt>
                <c:pt idx="69">
                  <c:v>62046.69264288028</c:v>
                </c:pt>
                <c:pt idx="70">
                  <c:v>63565.65437270187</c:v>
                </c:pt>
                <c:pt idx="71">
                  <c:v>65084.61610252345</c:v>
                </c:pt>
                <c:pt idx="72">
                  <c:v>66603.57783234506</c:v>
                </c:pt>
                <c:pt idx="73">
                  <c:v>68122.53956216664</c:v>
                </c:pt>
                <c:pt idx="74">
                  <c:v>69641.50129198822</c:v>
                </c:pt>
                <c:pt idx="75">
                  <c:v>71160.46302180982</c:v>
                </c:pt>
                <c:pt idx="76">
                  <c:v>72679.4247516314</c:v>
                </c:pt>
                <c:pt idx="77">
                  <c:v>74198.386481453</c:v>
                </c:pt>
                <c:pt idx="78">
                  <c:v>75717.34821127458</c:v>
                </c:pt>
                <c:pt idx="79">
                  <c:v>77236.30994109617</c:v>
                </c:pt>
                <c:pt idx="80">
                  <c:v>78755.27167091776</c:v>
                </c:pt>
                <c:pt idx="81">
                  <c:v>80274.23340073935</c:v>
                </c:pt>
                <c:pt idx="82">
                  <c:v>81793.19513056095</c:v>
                </c:pt>
                <c:pt idx="83">
                  <c:v>83312.15686038253</c:v>
                </c:pt>
                <c:pt idx="84">
                  <c:v>84831.11859020413</c:v>
                </c:pt>
                <c:pt idx="85">
                  <c:v>86350.0803200257</c:v>
                </c:pt>
                <c:pt idx="86">
                  <c:v>87869.0420498473</c:v>
                </c:pt>
                <c:pt idx="87">
                  <c:v>89388.00377966888</c:v>
                </c:pt>
                <c:pt idx="88">
                  <c:v>90906.96550949047</c:v>
                </c:pt>
                <c:pt idx="89">
                  <c:v>92425.92723931206</c:v>
                </c:pt>
                <c:pt idx="90">
                  <c:v>88748.00771830747</c:v>
                </c:pt>
                <c:pt idx="91">
                  <c:v>79873.20694647674</c:v>
                </c:pt>
                <c:pt idx="92">
                  <c:v>70998.406174646</c:v>
                </c:pt>
                <c:pt idx="93">
                  <c:v>62123.60540281523</c:v>
                </c:pt>
                <c:pt idx="94">
                  <c:v>53248.80463098448</c:v>
                </c:pt>
                <c:pt idx="95">
                  <c:v>44374.00385915374</c:v>
                </c:pt>
                <c:pt idx="96">
                  <c:v>35499.20308732299</c:v>
                </c:pt>
                <c:pt idx="97">
                  <c:v>26624.40231549224</c:v>
                </c:pt>
                <c:pt idx="98">
                  <c:v>17749.6015436615</c:v>
                </c:pt>
                <c:pt idx="99">
                  <c:v>8874.800771830748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0.00131846177113107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0.00975793987219317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0.377761290979792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0.0574368478206725</c:v>
                </c:pt>
                <c:pt idx="1">
                  <c:v>0.0574368478206725</c:v>
                </c:pt>
                <c:pt idx="2">
                  <c:v>0.111495057534247</c:v>
                </c:pt>
                <c:pt idx="3">
                  <c:v>0.111495057534247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0.0699089685801134</c:v>
                </c:pt>
                <c:pt idx="1">
                  <c:v>0.060210300760915</c:v>
                </c:pt>
                <c:pt idx="2">
                  <c:v>0.00321406399230491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0.310111216775157</c:v>
                </c:pt>
                <c:pt idx="1">
                  <c:v>0.267088615532471</c:v>
                </c:pt>
                <c:pt idx="2">
                  <c:v>0.014257359473194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0.0475492499902465</c:v>
                </c:pt>
                <c:pt idx="1">
                  <c:v>0.0409526088142442</c:v>
                </c:pt>
                <c:pt idx="2">
                  <c:v>0.00218607619821515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0.00157191360569226</c:v>
                </c:pt>
                <c:pt idx="1">
                  <c:v>0.00135383761041252</c:v>
                </c:pt>
                <c:pt idx="2">
                  <c:v>7.22687091754184E-5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0.00897944444715961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0.00581395422361594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0.254994273764256</c:v>
                </c:pt>
                <c:pt idx="1">
                  <c:v>0.254994273764256</c:v>
                </c:pt>
                <c:pt idx="2">
                  <c:v>0.254994273764256</c:v>
                </c:pt>
                <c:pt idx="3">
                  <c:v>0.254994273764256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0.352090994118691</c:v>
                </c:pt>
                <c:pt idx="3">
                  <c:v>0.363661508164264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0.117049051274774</c:v>
                </c:pt>
                <c:pt idx="1">
                  <c:v>0.0162842820585592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0.373839317104972</c:v>
                </c:pt>
                <c:pt idx="1">
                  <c:v>0.05200986097722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0.09697851890005</c:v>
                </c:pt>
                <c:pt idx="1">
                  <c:v>0.0134919979119051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0.0131593270483844</c:v>
                </c:pt>
                <c:pt idx="1">
                  <c:v>0.00183077257801662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0.517409300802479</c:v>
                </c:pt>
                <c:pt idx="2">
                  <c:v>0.567175310654457</c:v>
                </c:pt>
                <c:pt idx="3">
                  <c:v>0.491100555050472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0.087522815726739</c:v>
                </c:pt>
                <c:pt idx="1">
                  <c:v>0.087522815726739</c:v>
                </c:pt>
                <c:pt idx="2">
                  <c:v>0.169897230528376</c:v>
                </c:pt>
                <c:pt idx="3">
                  <c:v>0.169897230528376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0.100058890153798</c:v>
                </c:pt>
                <c:pt idx="1">
                  <c:v>0.0332744431795357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0.304357115227222</c:v>
                </c:pt>
                <c:pt idx="1">
                  <c:v>0.101213530565342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0.0378979107665852</c:v>
                </c:pt>
                <c:pt idx="1">
                  <c:v>0.01260289691888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0.0159587049495161</c:v>
                </c:pt>
                <c:pt idx="3">
                  <c:v>0.00786025766170196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0.00344629338129085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0.0130585259771382</c:v>
                </c:pt>
                <c:pt idx="1">
                  <c:v>0.0078368916523798</c:v>
                </c:pt>
                <c:pt idx="2">
                  <c:v>0.010447708814759</c:v>
                </c:pt>
                <c:pt idx="3">
                  <c:v>0.0130585259771382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0.214202629575554</c:v>
                </c:pt>
                <c:pt idx="1">
                  <c:v>0.214202629575554</c:v>
                </c:pt>
                <c:pt idx="2">
                  <c:v>0.214202629575554</c:v>
                </c:pt>
                <c:pt idx="3">
                  <c:v>0.214202629575554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0.089806252482507</c:v>
                </c:pt>
                <c:pt idx="2">
                  <c:v>0.351587165951644</c:v>
                </c:pt>
                <c:pt idx="3">
                  <c:v>0.168347147065117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0.00209582498435123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0.000751192196145063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0.000751192196145063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 refreshError="1"/>
      <sheetData sheetId="4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6" t="str">
        <f>Poor!Z1</f>
        <v>Apr-Jun</v>
      </c>
      <c r="AA1" s="267"/>
      <c r="AB1" s="266" t="str">
        <f>Poor!AB1</f>
        <v>Jul-Sep</v>
      </c>
      <c r="AC1" s="267"/>
      <c r="AD1" s="266" t="str">
        <f>Poor!AD1</f>
        <v>Oct-Dec</v>
      </c>
      <c r="AE1" s="267"/>
      <c r="AF1" s="266" t="str">
        <f>Poor!AF1</f>
        <v>Jan-Mar</v>
      </c>
      <c r="AG1" s="267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8" t="str">
        <f>Poor!Z2</f>
        <v>Q1</v>
      </c>
      <c r="AA2" s="269"/>
      <c r="AB2" s="268" t="str">
        <f>Poor!AB2</f>
        <v>Q2</v>
      </c>
      <c r="AC2" s="269"/>
      <c r="AD2" s="268" t="str">
        <f>Poor!AD2</f>
        <v>Q3</v>
      </c>
      <c r="AE2" s="269"/>
      <c r="AF2" s="268" t="str">
        <f>Poor!AF2</f>
        <v>Q4</v>
      </c>
      <c r="AG2" s="269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3.7540423412204232E-2</v>
      </c>
      <c r="L6" s="22">
        <f t="shared" ref="L6:L29" si="5">IF(K6="","",K6*H6)</f>
        <v>3.7540423412204232E-2</v>
      </c>
      <c r="M6" s="262">
        <f t="shared" ref="M6:M31" si="6">J6</f>
        <v>3.7540423412204232E-2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4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2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1672.7869654061089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0.87786788456080611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0.11704905127477415</v>
      </c>
      <c r="AB8" s="125">
        <f>IF($Y8=0,0,AC8/$Y8)</f>
        <v>0.12213211543919388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1.6284282058559182E-2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3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533.5595315919619</v>
      </c>
      <c r="S9" s="225">
        <f>IF($B$81=0,0,(SUMIF($N$6:$N$28,$U9,L$6:L$28)+SUMIF($N$91:$N$118,$U9,L$91:L$118))*$I$83*Poor!$B$81/$B$81)</f>
        <v>533.5595315919619</v>
      </c>
      <c r="T9" s="225">
        <f>IF($B$81=0,0,(SUMIF($N$6:$N$28,$U9,M$6:M$28)+SUMIF($N$91:$N$118,$U9,M$91:M$118))*$I$83*Poor!$B$81/$B$81)</f>
        <v>533.5595315919619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0.87786788456080622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0.3738393171049717</v>
      </c>
      <c r="AB9" s="125">
        <f>IF($Y9=0,0,AC9/$Y9)</f>
        <v>0.12213211543919381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5.2009860977220046E-2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0.87786788456080611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9.6978518900050048E-2</v>
      </c>
      <c r="AB10" s="125">
        <f>IF($Y10=0,0,AC10/$Y10)</f>
        <v>0.12213211543919385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1.3491997911905113E-2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0.87786788456080611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1.3159327048384373E-2</v>
      </c>
      <c r="AB11" s="125">
        <f>IF($Y11=0,0,AC11/$Y11)</f>
        <v>0.12213211543919389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1.8307725780166238E-3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1711.1673384533033</v>
      </c>
      <c r="S12" s="225">
        <f>IF($B$81=0,0,(SUMIF($N$6:$N$28,$U12,L$6:L$28)+SUMIF($N$91:$N$118,$U12,L$91:L$118))*$I$83*Poor!$B$81/$B$81)</f>
        <v>1711.1673384533033</v>
      </c>
      <c r="T12" s="225">
        <f>IF($B$81=0,0,(SUMIF($N$6:$N$28,$U12,M$6:M$28)+SUMIF($N$91:$N$118,$U12,M$91:M$118))*$I$83*Poor!$B$81/$B$81)</f>
        <v>1710.0681660228815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1.3184617711310682E-3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1.3184617711310682E-3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21444</v>
      </c>
      <c r="S17" s="225">
        <f>IF($B$81=0,0,(SUMIF($N$6:$N$28,$U17,L$6:L$28)+SUMIF($N$91:$N$118,$U17,L$91:L$118))*$I$83*Poor!$B$81/$B$81)</f>
        <v>21444</v>
      </c>
      <c r="T17" s="225">
        <f>IF($B$81=0,0,(SUMIF($N$6:$N$28,$U17,M$6:M$28)+SUMIF($N$91:$N$118,$U17,M$91:M$118))*$I$83*Poor!$B$81/$B$81)</f>
        <v>21444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9.7579398721931686E-3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9.7579398721931686E-3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5040</v>
      </c>
      <c r="S20" s="225">
        <f>IF($B$81=0,0,(SUMIF($N$6:$N$28,$U20,L$6:L$28)+SUMIF($N$91:$N$118,$U20,L$91:L$118))*$I$83*Poor!$B$81/$B$81)</f>
        <v>5040</v>
      </c>
      <c r="T20" s="225">
        <f>IF($B$81=0,0,(SUMIF($N$6:$N$28,$U20,M$6:M$28)+SUMIF($N$91:$N$118,$U20,M$91:M$118))*$I$83*Poor!$B$81/$B$81)</f>
        <v>5040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38090.166511090181</v>
      </c>
      <c r="S23" s="179">
        <f>SUM(S7:S22)</f>
        <v>38090.166511090181</v>
      </c>
      <c r="T23" s="179">
        <f>SUM(T7:T22)</f>
        <v>35073.962878301121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22643.335267197799</v>
      </c>
      <c r="S24" s="41">
        <f>IF($B$81=0,0,(SUM(($B$70*$H$70))+((1-$D$29)*$I$83))*Poor!$B$81/$B$81)</f>
        <v>22643.335267197799</v>
      </c>
      <c r="T24" s="41">
        <f>IF($B$81=0,0,(SUM(($B$70*$H$70))+((1-$D$29)*$I$83))*Poor!$B$81/$B$81)</f>
        <v>22643.335267197799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38222.001933864463</v>
      </c>
      <c r="S25" s="41">
        <f>IF($B$81=0,0,(SUM(($B$70*$H$70),($B$71*$H$71))+((1-$D$29)*$I$83))*Poor!$B$81/$B$81)</f>
        <v>38222.001933864463</v>
      </c>
      <c r="T25" s="41">
        <f>IF($B$81=0,0,(SUM(($B$70*$H$70),($B$71*$H$71))+((1-$D$29)*$I$83))*Poor!$B$81/$B$81)</f>
        <v>38222.001933864463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65966.001933864463</v>
      </c>
      <c r="S26" s="41">
        <f>IF($B$81=0,0,(SUM(($B$70*$H$70),($B$71*$H$71),($B$72*$H$72))+((1-$D$29)*$I$83))*Poor!$B$81/$B$81)</f>
        <v>65966.001933864463</v>
      </c>
      <c r="T26" s="41">
        <f>IF($B$81=0,0,(SUM(($B$70*$H$70),($B$71*$H$71),($B$72*$H$72))+((1-$D$29)*$I$83))*Poor!$B$81/$B$81)</f>
        <v>65966.001933864463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80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1.724489243361492</v>
      </c>
      <c r="J30" s="234">
        <f>IF(I$32&lt;=1,I30,1-SUM(J6:J29))</f>
        <v>0.37776129097979172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0.37776129097979172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1.5110451639191669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0.34241815741660925</v>
      </c>
      <c r="AC30" s="188">
        <f>IF(AC79*4/$I$83+SUM(AC6:AC29)&lt;1,AC79*4/$I$83,1-SUM(AC6:AC29))</f>
        <v>0.51740930080247938</v>
      </c>
      <c r="AD30" s="122">
        <f>IF($Y30=0,0,AE30/($Y$30))</f>
        <v>0.37535298361525193</v>
      </c>
      <c r="AE30" s="188">
        <f>IF(AE79*4/$I$83+SUM(AE6:AE29)&lt;1,AE79*4/$I$83,1-SUM(AE6:AE29))</f>
        <v>0.5671753106544567</v>
      </c>
      <c r="AF30" s="122">
        <f>IF($Y30=0,0,AG30/($Y$30))</f>
        <v>0.32500719818110152</v>
      </c>
      <c r="AG30" s="188">
        <f>IF(AG79*4/$I$83+SUM(AG6:AG29)&lt;1,AG79*4/$I$83,1-SUM(AG6:AG29))</f>
        <v>0.49110055505047168</v>
      </c>
      <c r="AH30" s="123">
        <f t="shared" si="12"/>
        <v>1.0427783392129628</v>
      </c>
      <c r="AI30" s="184">
        <f t="shared" si="13"/>
        <v>0.39392129162685197</v>
      </c>
      <c r="AJ30" s="120">
        <f t="shared" si="14"/>
        <v>0.25870465040123969</v>
      </c>
      <c r="AK30" s="119">
        <f t="shared" si="15"/>
        <v>0.52913793285246413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-0.18611642185331778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131.83542277428205</v>
      </c>
      <c r="S31" s="237">
        <f t="shared" si="24"/>
        <v>131.83542277428205</v>
      </c>
      <c r="T31" s="237">
        <f>IF(T25&gt;T$23,T25-T$23,0)</f>
        <v>3148.0390555633421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2.3495622761431081</v>
      </c>
      <c r="J32" s="17"/>
      <c r="L32" s="22">
        <f>SUM(L6:L30)</f>
        <v>1.1861164218533178</v>
      </c>
      <c r="M32" s="23"/>
      <c r="N32" s="56"/>
      <c r="O32" s="2"/>
      <c r="P32" s="22"/>
      <c r="Q32" s="59" t="s">
        <v>143</v>
      </c>
      <c r="R32" s="237">
        <f t="shared" si="24"/>
        <v>27875.835422774282</v>
      </c>
      <c r="S32" s="237">
        <f t="shared" si="24"/>
        <v>27875.835422774282</v>
      </c>
      <c r="T32" s="237">
        <f t="shared" si="24"/>
        <v>30892.039055563342</v>
      </c>
      <c r="U32" s="56"/>
      <c r="V32" s="56"/>
      <c r="W32" s="110"/>
      <c r="X32" s="118"/>
      <c r="Y32" s="115">
        <f>SUM(Y6:Y31)</f>
        <v>3.935359997411759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-4.8226588559879102E-2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3148.0390555633489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0.87786788456080611</v>
      </c>
      <c r="AA39" s="147">
        <f t="shared" ref="AA39:AA64" si="40">$J39*Z39</f>
        <v>0</v>
      </c>
      <c r="AB39" s="122">
        <f>AB8</f>
        <v>0.12213211543919388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0.87786788456080622</v>
      </c>
      <c r="AA40" s="147">
        <f t="shared" si="40"/>
        <v>0</v>
      </c>
      <c r="AB40" s="122">
        <f>AB9</f>
        <v>0.12213211543919381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0.87786788456080611</v>
      </c>
      <c r="AA41" s="147">
        <f t="shared" si="40"/>
        <v>0</v>
      </c>
      <c r="AB41" s="122">
        <f>AB11</f>
        <v>0.12213211543919389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1620</v>
      </c>
      <c r="J44" s="38">
        <f t="shared" si="32"/>
        <v>1620</v>
      </c>
      <c r="K44" s="40">
        <f t="shared" si="33"/>
        <v>4.7067026932798746E-2</v>
      </c>
      <c r="L44" s="22">
        <f t="shared" si="34"/>
        <v>4.7067026932798746E-2</v>
      </c>
      <c r="M44" s="24">
        <f t="shared" si="35"/>
        <v>4.7067026932798746E-2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405</v>
      </c>
      <c r="AB44" s="156">
        <f>Poor!AB44</f>
        <v>0.25</v>
      </c>
      <c r="AC44" s="147">
        <f t="shared" si="41"/>
        <v>405</v>
      </c>
      <c r="AD44" s="156">
        <f>Poor!AD44</f>
        <v>0.25</v>
      </c>
      <c r="AE44" s="147">
        <f t="shared" si="42"/>
        <v>405</v>
      </c>
      <c r="AF44" s="122">
        <f t="shared" si="29"/>
        <v>0.25</v>
      </c>
      <c r="AG44" s="147">
        <f t="shared" si="36"/>
        <v>405</v>
      </c>
      <c r="AH44" s="123">
        <f t="shared" si="37"/>
        <v>1</v>
      </c>
      <c r="AI44" s="112">
        <f t="shared" si="37"/>
        <v>1620</v>
      </c>
      <c r="AJ44" s="148">
        <f t="shared" si="38"/>
        <v>810</v>
      </c>
      <c r="AK44" s="147">
        <f t="shared" si="39"/>
        <v>810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21444</v>
      </c>
      <c r="J47" s="38">
        <f t="shared" si="32"/>
        <v>21444</v>
      </c>
      <c r="K47" s="40">
        <f t="shared" si="33"/>
        <v>0.62302797873267668</v>
      </c>
      <c r="L47" s="22">
        <f t="shared" si="34"/>
        <v>0.62302797873267668</v>
      </c>
      <c r="M47" s="24">
        <f t="shared" si="35"/>
        <v>0.62302797873267668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5361</v>
      </c>
      <c r="AB47" s="156">
        <f>Poor!AB47</f>
        <v>0.25</v>
      </c>
      <c r="AC47" s="147">
        <f t="shared" si="41"/>
        <v>5361</v>
      </c>
      <c r="AD47" s="156">
        <f>Poor!AD47</f>
        <v>0.25</v>
      </c>
      <c r="AE47" s="147">
        <f t="shared" si="42"/>
        <v>5361</v>
      </c>
      <c r="AF47" s="122">
        <f t="shared" si="29"/>
        <v>0.25</v>
      </c>
      <c r="AG47" s="147">
        <f t="shared" si="36"/>
        <v>5361</v>
      </c>
      <c r="AH47" s="123">
        <f t="shared" si="37"/>
        <v>1</v>
      </c>
      <c r="AI47" s="112">
        <f t="shared" si="37"/>
        <v>21444</v>
      </c>
      <c r="AJ47" s="148">
        <f t="shared" si="38"/>
        <v>10722</v>
      </c>
      <c r="AK47" s="147">
        <f t="shared" si="39"/>
        <v>10722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5040</v>
      </c>
      <c r="J48" s="38">
        <f t="shared" si="32"/>
        <v>5040</v>
      </c>
      <c r="K48" s="40">
        <f t="shared" si="33"/>
        <v>0.1464307504575961</v>
      </c>
      <c r="L48" s="22">
        <f t="shared" si="34"/>
        <v>0.1464307504575961</v>
      </c>
      <c r="M48" s="24">
        <f t="shared" si="35"/>
        <v>0.1464307504575961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1260</v>
      </c>
      <c r="AB48" s="156">
        <f>Poor!AB48</f>
        <v>0.25</v>
      </c>
      <c r="AC48" s="147">
        <f t="shared" si="41"/>
        <v>1260</v>
      </c>
      <c r="AD48" s="156">
        <f>Poor!AD48</f>
        <v>0.25</v>
      </c>
      <c r="AE48" s="147">
        <f t="shared" si="42"/>
        <v>1260</v>
      </c>
      <c r="AF48" s="122">
        <f t="shared" si="29"/>
        <v>0.25</v>
      </c>
      <c r="AG48" s="147">
        <f t="shared" si="36"/>
        <v>1260</v>
      </c>
      <c r="AH48" s="123">
        <f t="shared" si="37"/>
        <v>1</v>
      </c>
      <c r="AI48" s="112">
        <f t="shared" si="37"/>
        <v>5040</v>
      </c>
      <c r="AJ48" s="148">
        <f t="shared" si="38"/>
        <v>2520</v>
      </c>
      <c r="AK48" s="147">
        <f t="shared" si="39"/>
        <v>2520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31404</v>
      </c>
      <c r="J65" s="39">
        <f>SUM(J37:J64)</f>
        <v>31404</v>
      </c>
      <c r="K65" s="40">
        <f>SUM(K37:K64)</f>
        <v>1</v>
      </c>
      <c r="L65" s="22">
        <f>SUM(L37:L64)</f>
        <v>1</v>
      </c>
      <c r="M65" s="24">
        <f>SUM(M37:M64)</f>
        <v>0.91240303320840233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7026</v>
      </c>
      <c r="AB65" s="137"/>
      <c r="AC65" s="153">
        <f>SUM(AC37:AC64)</f>
        <v>7026</v>
      </c>
      <c r="AD65" s="137"/>
      <c r="AE65" s="153">
        <f>SUM(AE37:AE64)</f>
        <v>7026</v>
      </c>
      <c r="AF65" s="137"/>
      <c r="AG65" s="153">
        <f>SUM(AG37:AG64)</f>
        <v>10326</v>
      </c>
      <c r="AH65" s="137"/>
      <c r="AI65" s="153">
        <f>SUM(AI37:AI64)</f>
        <v>31404</v>
      </c>
      <c r="AJ65" s="153">
        <f>SUM(AJ37:AJ64)</f>
        <v>14052</v>
      </c>
      <c r="AK65" s="153">
        <f>SUM(AK37:AK64)</f>
        <v>17352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15917.456503126285</v>
      </c>
      <c r="J74" s="51">
        <f t="shared" si="44"/>
        <v>3486.8288920229616</v>
      </c>
      <c r="K74" s="40">
        <f>B74/B$76</f>
        <v>0.15725109625986769</v>
      </c>
      <c r="L74" s="22">
        <f t="shared" si="45"/>
        <v>0.15725109625986769</v>
      </c>
      <c r="M74" s="24">
        <f>J74/B$76</f>
        <v>0.10130535146352193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1193.9535244334995</v>
      </c>
      <c r="AD74" s="156"/>
      <c r="AE74" s="147">
        <f>AE30*$I$83/4</f>
        <v>1308.7916279766816</v>
      </c>
      <c r="AF74" s="156"/>
      <c r="AG74" s="147">
        <f>AG30*$I$83/4</f>
        <v>1133.2444887332972</v>
      </c>
      <c r="AH74" s="155"/>
      <c r="AI74" s="147">
        <f>SUM(AA74,AC74,AE74,AG74)</f>
        <v>3635.9896411434784</v>
      </c>
      <c r="AJ74" s="148">
        <f>(AA74+AC74)</f>
        <v>1193.9535244334995</v>
      </c>
      <c r="AK74" s="147">
        <f>(AE74+AG74)</f>
        <v>2442.0361167099791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8475.4837628298446</v>
      </c>
      <c r="AB75" s="158"/>
      <c r="AC75" s="149">
        <f>AA75+AC65-SUM(AC70,AC74)</f>
        <v>10435.894364177917</v>
      </c>
      <c r="AD75" s="158"/>
      <c r="AE75" s="149">
        <f>AC75+AE65-SUM(AE70,AE74)</f>
        <v>12281.466861982808</v>
      </c>
      <c r="AF75" s="158"/>
      <c r="AG75" s="149">
        <f>IF(SUM(AG6:AG29)+((AG65-AG70-$J$75)*4/I$83)&lt;1,0,AG65-AG70-$J$75-(1-SUM(AG6:AG29))*I$83/4)</f>
        <v>5321.1196370482739</v>
      </c>
      <c r="AH75" s="134"/>
      <c r="AI75" s="149">
        <f>AI76-SUM(AI70,AI74)</f>
        <v>12281.466861982808</v>
      </c>
      <c r="AJ75" s="151">
        <f>AJ76-SUM(AJ70,AJ74)</f>
        <v>5114.774727129643</v>
      </c>
      <c r="AK75" s="149">
        <f>AJ75+AK76-SUM(AK70,AK74)</f>
        <v>12281.466861982808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31403.999999999996</v>
      </c>
      <c r="J76" s="51">
        <f t="shared" si="44"/>
        <v>31403.999999999996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1.0038652795131568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7026</v>
      </c>
      <c r="AB76" s="137"/>
      <c r="AC76" s="153">
        <f>AC65</f>
        <v>7026</v>
      </c>
      <c r="AD76" s="137"/>
      <c r="AE76" s="153">
        <f>AE65</f>
        <v>7026</v>
      </c>
      <c r="AF76" s="137"/>
      <c r="AG76" s="153">
        <f>AG65</f>
        <v>10326</v>
      </c>
      <c r="AH76" s="137"/>
      <c r="AI76" s="153">
        <f>SUM(AA76,AC76,AE76,AG76)</f>
        <v>31404</v>
      </c>
      <c r="AJ76" s="154">
        <f>SUM(AA76,AC76)</f>
        <v>14052</v>
      </c>
      <c r="AK76" s="154">
        <f>SUM(AE76,AG76)</f>
        <v>17352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3148.0390555633489</v>
      </c>
      <c r="K77" s="40"/>
      <c r="L77" s="22">
        <f>-(L131*G$37*F$9/F$7)/B$130</f>
        <v>-0.45261822443030508</v>
      </c>
      <c r="M77" s="24">
        <f>-J77/B$76</f>
        <v>-9.1462246304754607E-2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5321.1196370482739</v>
      </c>
      <c r="AB78" s="112"/>
      <c r="AC78" s="112">
        <f>IF(AA75&lt;0,0,AA75)</f>
        <v>8475.4837628298446</v>
      </c>
      <c r="AD78" s="112"/>
      <c r="AE78" s="112">
        <f>AC75</f>
        <v>10435.894364177917</v>
      </c>
      <c r="AF78" s="112"/>
      <c r="AG78" s="112">
        <f>AE75</f>
        <v>12281.466861982808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8475.4837628298446</v>
      </c>
      <c r="AB79" s="112"/>
      <c r="AC79" s="112">
        <f>AA79-AA74+AC65-AC70</f>
        <v>11629.847888611417</v>
      </c>
      <c r="AD79" s="112"/>
      <c r="AE79" s="112">
        <f>AC79-AC74+AE65-AE70</f>
        <v>13590.258489959491</v>
      </c>
      <c r="AF79" s="112"/>
      <c r="AG79" s="112">
        <f>AE79-AE74+AG65-AG70</f>
        <v>18735.830987764381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22643.335267197799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</v>
      </c>
      <c r="I85" s="237">
        <f>(B70*H70)+(B71*H71)+((1-(D29*H29))*I83)</f>
        <v>38222.001933864463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1</v>
      </c>
      <c r="I98" s="22">
        <f t="shared" si="54"/>
        <v>0.17550998639116261</v>
      </c>
      <c r="J98" s="24">
        <f t="shared" si="55"/>
        <v>0.17550998639116261</v>
      </c>
      <c r="K98" s="22">
        <f t="shared" si="56"/>
        <v>0.17550998639116261</v>
      </c>
      <c r="L98" s="22">
        <f t="shared" si="57"/>
        <v>0.17550998639116261</v>
      </c>
      <c r="M98" s="231">
        <f t="shared" si="49"/>
        <v>0.17550998639116261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1</v>
      </c>
      <c r="I101" s="22">
        <f t="shared" si="54"/>
        <v>2.3232321902296857</v>
      </c>
      <c r="J101" s="24">
        <f>IF(I$32&lt;=1+I131,I101,L101+J$33*(I101-L101))</f>
        <v>2.3232321902296857</v>
      </c>
      <c r="K101" s="22">
        <f t="shared" si="56"/>
        <v>2.3232321902296857</v>
      </c>
      <c r="L101" s="22">
        <f t="shared" si="57"/>
        <v>2.3232321902296857</v>
      </c>
      <c r="M101" s="230">
        <f t="shared" si="49"/>
        <v>2.3232321902296857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1</v>
      </c>
      <c r="I102" s="22">
        <f t="shared" si="54"/>
        <v>0.54603106877250596</v>
      </c>
      <c r="J102" s="24">
        <f>IF(I$32&lt;=1+I131,I102,L102+J$33*(I102-L102))</f>
        <v>0.54603106877250596</v>
      </c>
      <c r="K102" s="22">
        <f t="shared" si="56"/>
        <v>0.54603106877250596</v>
      </c>
      <c r="L102" s="22">
        <f t="shared" si="57"/>
        <v>0.54603106877250596</v>
      </c>
      <c r="M102" s="231">
        <f t="shared" si="49"/>
        <v>0.54603106877250596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3.4022935880420189</v>
      </c>
      <c r="J119" s="24">
        <f>SUM(J91:J118)</f>
        <v>3.4022935880420189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3.4022935880420189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1.724489243361492</v>
      </c>
      <c r="J128" s="231">
        <f>(J30)</f>
        <v>0.37776129097979172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0.37776129097979172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3.4022935880420189</v>
      </c>
      <c r="J130" s="231">
        <f>(J119)</f>
        <v>3.4022935880420189</v>
      </c>
      <c r="K130" s="29">
        <f>(B130)</f>
        <v>3.7289371738255719</v>
      </c>
      <c r="L130" s="29">
        <f>(L119)</f>
        <v>3.7289371738255719</v>
      </c>
      <c r="M130" s="243">
        <f t="shared" si="66"/>
        <v>3.4022935880420189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0.34105697024739001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0" t="s">
        <v>105</v>
      </c>
      <c r="AA1" s="271"/>
      <c r="AB1" s="270" t="s">
        <v>106</v>
      </c>
      <c r="AC1" s="271"/>
      <c r="AD1" s="270" t="s">
        <v>107</v>
      </c>
      <c r="AE1" s="271"/>
      <c r="AF1" s="270" t="s">
        <v>108</v>
      </c>
      <c r="AG1" s="271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8" t="s">
        <v>109</v>
      </c>
      <c r="AA2" s="272"/>
      <c r="AB2" s="268" t="s">
        <v>110</v>
      </c>
      <c r="AC2" s="272"/>
      <c r="AD2" s="268" t="s">
        <v>111</v>
      </c>
      <c r="AE2" s="272"/>
      <c r="AF2" s="268" t="s">
        <v>112</v>
      </c>
      <c r="AG2" s="272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8.4465952677459516E-2</v>
      </c>
      <c r="J6" s="24">
        <f t="shared" ref="J6:J13" si="3">IF(I$32&lt;=1+I$131,I6,B6*H6+J$33*(I6-B6*H6))</f>
        <v>8.4465952677459516E-2</v>
      </c>
      <c r="K6" s="22">
        <f t="shared" ref="K6:K31" si="4">B6</f>
        <v>8.4465952677459516E-2</v>
      </c>
      <c r="L6" s="22">
        <f t="shared" ref="L6:L29" si="5">IF(K6="","",K6*H6)</f>
        <v>8.4465952677459516E-2</v>
      </c>
      <c r="M6" s="258">
        <f t="shared" ref="M6:M31" si="6">J6</f>
        <v>8.4465952677459516E-2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0.33786381070983806</v>
      </c>
      <c r="Z6" s="116">
        <v>0.17</v>
      </c>
      <c r="AA6" s="121">
        <f>$M6*Z6*4</f>
        <v>5.7436847820672474E-2</v>
      </c>
      <c r="AB6" s="116">
        <v>0.17</v>
      </c>
      <c r="AC6" s="121">
        <f t="shared" ref="AC6:AC29" si="7">$M6*AB6*4</f>
        <v>5.7436847820672474E-2</v>
      </c>
      <c r="AD6" s="116">
        <v>0.33</v>
      </c>
      <c r="AE6" s="121">
        <f t="shared" ref="AE6:AE29" si="8">$M6*AD6*4</f>
        <v>0.11149505753424657</v>
      </c>
      <c r="AF6" s="122">
        <f>1-SUM(Z6,AB6,AD6)</f>
        <v>0.32999999999999996</v>
      </c>
      <c r="AG6" s="121">
        <f>$M6*AF6*4</f>
        <v>0.11149505753424654</v>
      </c>
      <c r="AH6" s="123">
        <f>SUM(Z6,AB6,AD6,AF6)</f>
        <v>1</v>
      </c>
      <c r="AI6" s="184">
        <f>SUM(AA6,AC6,AE6,AG6)/4</f>
        <v>8.4465952677459516E-2</v>
      </c>
      <c r="AJ6" s="120">
        <f>(AA6+AC6)/2</f>
        <v>5.7436847820672474E-2</v>
      </c>
      <c r="AK6" s="119">
        <f>(AE6+AG6)/2</f>
        <v>0.11149505753424656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8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2280.8334683333678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153.72270098887185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0.5243172643508508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6.9908968580113431E-2</v>
      </c>
      <c r="AB8" s="125">
        <f>IF($Y8=0,0,AC8/$Y8)</f>
        <v>0.45157725570686241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6.0210300760914985E-2</v>
      </c>
      <c r="AD8" s="125">
        <f>IF($Y8=0,0,AE8/$Y8)</f>
        <v>2.4105479942286862E-2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3.214063992304915E-3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6.5059634670514205E-2</v>
      </c>
      <c r="AK8" s="119">
        <f t="shared" si="15"/>
        <v>1.6070319961524575E-3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8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1153.7458802361314</v>
      </c>
      <c r="S9" s="225">
        <f>IF($B$81=0,0,(SUMIF($N$6:$N$28,$U9,L$6:L$28)+SUMIF($N$91:$N$118,$U9,L$91:L$118))*$I$83*Poor!$B$81/$B$81)</f>
        <v>1153.7458802361314</v>
      </c>
      <c r="T9" s="225">
        <f>IF($B$81=0,0,(SUMIF($N$6:$N$28,$U9,M$6:M$28)+SUMIF($N$91:$N$118,$U9,M$91:M$118))*$I$83*Poor!$B$81/$B$81)</f>
        <v>1153.7458802361314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0.52431726435085069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0.31011121677515691</v>
      </c>
      <c r="AB9" s="125">
        <f>IF($Y9=0,0,AC9/$Y9)</f>
        <v>0.45157725570686241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0.26708861553247093</v>
      </c>
      <c r="AD9" s="125">
        <f>IF($Y9=0,0,AE9/$Y9)</f>
        <v>2.4105479942286928E-2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1.4257359473193953E-2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0.28859991615381392</v>
      </c>
      <c r="AK9" s="119">
        <f t="shared" si="15"/>
        <v>7.1286797365969767E-3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2.2671983750676455E-2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2.2671983750676455E-2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9.0687935002705819E-2</v>
      </c>
      <c r="Z10" s="125">
        <f>IF($Y10=0,0,AA10/$Y10)</f>
        <v>0.52431726435085069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4.754924999024647E-2</v>
      </c>
      <c r="AB10" s="125">
        <f>IF($Y10=0,0,AC10/$Y10)</f>
        <v>0.45157725570686236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4.0952608814244201E-2</v>
      </c>
      <c r="AD10" s="125">
        <f>IF($Y10=0,0,AE10/$Y10)</f>
        <v>2.4105479942286949E-2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2.1860761982151478E-3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2.2671983750676455E-2</v>
      </c>
      <c r="AJ10" s="120">
        <f t="shared" si="14"/>
        <v>4.4250929402245336E-2</v>
      </c>
      <c r="AK10" s="119">
        <f t="shared" si="15"/>
        <v>1.0930380991075739E-3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0.52431726435085069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1.5719136056922558E-3</v>
      </c>
      <c r="AB11" s="125">
        <f>IF($Y11=0,0,AC11/$Y11)</f>
        <v>0.45157725570686236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1.3538376104125249E-3</v>
      </c>
      <c r="AD11" s="125">
        <f>IF($Y11=0,0,AE11/$Y11)</f>
        <v>2.4105479942286921E-2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7.2268709175418375E-5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1.4628756080523903E-3</v>
      </c>
      <c r="AK11" s="119">
        <f t="shared" si="15"/>
        <v>3.6134354587709187E-5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1171.1673384533035</v>
      </c>
      <c r="S12" s="225">
        <f>IF($B$81=0,0,(SUMIF($N$6:$N$28,$U12,L$6:L$28)+SUMIF($N$91:$N$118,$U12,L$91:L$118))*$I$83*Poor!$B$81/$B$81)</f>
        <v>1171.1673384533035</v>
      </c>
      <c r="T12" s="225">
        <f>IF($B$81=0,0,(SUMIF($N$6:$N$28,$U12,M$6:M$28)+SUMIF($N$91:$N$118,$U12,M$91:M$118))*$I$83*Poor!$B$81/$B$81)</f>
        <v>1169.5776588879698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2.2448611117899028E-3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2.2448611117899028E-3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8.979444447159611E-3</v>
      </c>
      <c r="Z13" s="116">
        <v>1</v>
      </c>
      <c r="AA13" s="121">
        <f>$M13*Z13*4</f>
        <v>8.979444447159611E-3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2.2448611117899028E-3</v>
      </c>
      <c r="AJ13" s="120">
        <f t="shared" si="14"/>
        <v>4.4897222235798055E-3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2800</v>
      </c>
      <c r="S14" s="225">
        <f>IF($B$81=0,0,(SUMIF($N$6:$N$28,$U14,L$6:L$28)+SUMIF($N$91:$N$118,$U14,L$91:L$118))*$I$83*Poor!$B$81/$B$81)</f>
        <v>2800</v>
      </c>
      <c r="T14" s="225">
        <f>IF($B$81=0,0,(SUMIF($N$6:$N$28,$U14,M$6:M$28)+SUMIF($N$91:$N$118,$U14,M$91:M$118))*$I$83*Poor!$B$81/$B$81)</f>
        <v>2800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1.453488555903986E-3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1.453488555903986E-3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5.813954223615944E-3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5.813954223615944E-3</v>
      </c>
      <c r="AH16" s="123">
        <f t="shared" si="12"/>
        <v>1</v>
      </c>
      <c r="AI16" s="184">
        <f t="shared" si="13"/>
        <v>1.453488555903986E-3</v>
      </c>
      <c r="AJ16" s="120">
        <f t="shared" si="14"/>
        <v>0</v>
      </c>
      <c r="AK16" s="119">
        <f t="shared" si="15"/>
        <v>2.906977111807972E-3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21582</v>
      </c>
      <c r="S17" s="225">
        <f>IF($B$81=0,0,(SUMIF($N$6:$N$28,$U17,L$6:L$28)+SUMIF($N$91:$N$118,$U17,L$91:L$118))*$I$83*Poor!$B$81/$B$81)</f>
        <v>21582</v>
      </c>
      <c r="T17" s="225">
        <f>IF($B$81=0,0,(SUMIF($N$6:$N$28,$U17,M$6:M$28)+SUMIF($N$91:$N$118,$U17,M$91:M$118))*$I$83*Poor!$B$81/$B$81)</f>
        <v>21582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9.7047985755430669E-3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9.7047985755430669E-3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3.8819194302172268E-2</v>
      </c>
      <c r="Z18" s="116">
        <v>1.2941</v>
      </c>
      <c r="AA18" s="121">
        <f t="shared" ref="AA18:AA20" si="25">$M18*Z18*4</f>
        <v>5.023591934644113E-2</v>
      </c>
      <c r="AB18" s="116">
        <v>1.1765000000000001</v>
      </c>
      <c r="AC18" s="121">
        <f t="shared" ref="AC18:AC20" si="26">$M18*AB18*4</f>
        <v>4.5670782096505678E-2</v>
      </c>
      <c r="AD18" s="116">
        <v>1.2353000000000001</v>
      </c>
      <c r="AE18" s="121">
        <f t="shared" ref="AE18:AE20" si="27">$M18*AD18*4</f>
        <v>4.7953350721473408E-2</v>
      </c>
      <c r="AF18" s="122">
        <f t="shared" ref="AF18:AF20" si="28">1-SUM(Z18,AB18,AD18)</f>
        <v>-2.7059000000000002</v>
      </c>
      <c r="AG18" s="121">
        <f t="shared" ref="AG18:AG20" si="29">$M18*AF18*4</f>
        <v>-0.10504085786224794</v>
      </c>
      <c r="AH18" s="123">
        <f t="shared" ref="AH18:AH20" si="30">SUM(Z18,AB18,AD18,AF18)</f>
        <v>1</v>
      </c>
      <c r="AI18" s="184">
        <f t="shared" ref="AI18:AI20" si="31">SUM(AA18,AC18,AE18,AG18)/4</f>
        <v>9.7047985755430687E-3</v>
      </c>
      <c r="AJ18" s="120">
        <f t="shared" ref="AJ18:AJ20" si="32">(AA18+AC18)/2</f>
        <v>4.7953350721473401E-2</v>
      </c>
      <c r="AK18" s="119">
        <f t="shared" ref="AK18:AK20" si="33">(AE18+AG18)/2</f>
        <v>-2.8543753570387267E-2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7200</v>
      </c>
      <c r="S20" s="225">
        <f>IF($B$81=0,0,(SUMIF($N$6:$N$28,$U20,L$6:L$28)+SUMIF($N$91:$N$118,$U20,L$91:L$118))*$I$83*Poor!$B$81/$B$81)</f>
        <v>7200</v>
      </c>
      <c r="T20" s="225">
        <f>IF($B$81=0,0,(SUMIF($N$6:$N$28,$U20,M$6:M$28)+SUMIF($N$91:$N$118,$U20,M$91:M$118))*$I$83*Poor!$B$81/$B$81)</f>
        <v>7200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47616.556209575188</v>
      </c>
      <c r="S23" s="179">
        <f>SUM(S7:S22)</f>
        <v>47616.556209575188</v>
      </c>
      <c r="T23" s="179">
        <f>SUM(T7:T22)</f>
        <v>47613.427923726515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22643.335267197799</v>
      </c>
      <c r="S24" s="41">
        <f>IF($B$81=0,0,(SUM(($B$70*$H$70))+((1-$D$29)*$I$83))*Poor!$B$81/$B$81)</f>
        <v>22643.335267197799</v>
      </c>
      <c r="T24" s="41">
        <f>IF($B$81=0,0,(SUM(($B$70*$H$70))+((1-$D$29)*$I$83))*Poor!$B$81/$B$81)</f>
        <v>22643.335267197799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38222.001933864463</v>
      </c>
      <c r="S25" s="41">
        <f>IF($B$81=0,0,(SUM(($B$70*$H$70),($B$71*$H$71))+((1-$D$29)*$I$83))*Poor!$B$81/$B$81)</f>
        <v>38222.001933864463</v>
      </c>
      <c r="T25" s="41">
        <f>IF($B$81=0,0,(SUM(($B$70*$H$70),($B$71*$H$71))+((1-$D$29)*$I$83))*Poor!$B$81/$B$81)</f>
        <v>38222.001933864463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65966.001933864463</v>
      </c>
      <c r="S26" s="41">
        <f>IF($B$81=0,0,(SUM(($B$70*$H$70),($B$71*$H$71),($B$72*$H$72))+((1-$D$29)*$I$83))*Poor!$B$81/$B$81)</f>
        <v>65966.001933864463</v>
      </c>
      <c r="T26" s="41">
        <f>IF($B$81=0,0,(SUM(($B$70*$H$70),($B$71*$H$71),($B$72*$H$72))+((1-$D$29)*$I$83))*Poor!$B$81/$B$81)</f>
        <v>65966.001933864463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3.5452676596728218E-2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3.5452676596728218E-2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0.14181070638691287</v>
      </c>
      <c r="Z27" s="116">
        <v>0.25</v>
      </c>
      <c r="AA27" s="121">
        <f t="shared" si="16"/>
        <v>3.5452676596728218E-2</v>
      </c>
      <c r="AB27" s="116">
        <v>0.25</v>
      </c>
      <c r="AC27" s="121">
        <f t="shared" si="7"/>
        <v>3.5452676596728218E-2</v>
      </c>
      <c r="AD27" s="116">
        <v>0.25</v>
      </c>
      <c r="AE27" s="121">
        <f t="shared" si="8"/>
        <v>3.5452676596728218E-2</v>
      </c>
      <c r="AF27" s="122">
        <f t="shared" si="10"/>
        <v>0.25</v>
      </c>
      <c r="AG27" s="121">
        <f t="shared" si="11"/>
        <v>3.5452676596728218E-2</v>
      </c>
      <c r="AH27" s="123">
        <f t="shared" si="12"/>
        <v>1</v>
      </c>
      <c r="AI27" s="184">
        <f t="shared" si="13"/>
        <v>3.5452676596728218E-2</v>
      </c>
      <c r="AJ27" s="120">
        <f t="shared" si="14"/>
        <v>3.5452676596728218E-2</v>
      </c>
      <c r="AK27" s="119">
        <f t="shared" si="15"/>
        <v>3.5452676596728218E-2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0.25499427376425576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0.25499427376425576</v>
      </c>
      <c r="N29" s="232"/>
      <c r="P29" s="22"/>
      <c r="V29" s="56"/>
      <c r="W29" s="110"/>
      <c r="X29" s="118"/>
      <c r="Y29" s="184">
        <f t="shared" si="9"/>
        <v>1.0199770950570231</v>
      </c>
      <c r="Z29" s="116">
        <v>0.25</v>
      </c>
      <c r="AA29" s="121">
        <f t="shared" si="16"/>
        <v>0.25499427376425576</v>
      </c>
      <c r="AB29" s="116">
        <v>0.25</v>
      </c>
      <c r="AC29" s="121">
        <f t="shared" si="7"/>
        <v>0.25499427376425576</v>
      </c>
      <c r="AD29" s="116">
        <v>0.25</v>
      </c>
      <c r="AE29" s="121">
        <f t="shared" si="8"/>
        <v>0.25499427376425576</v>
      </c>
      <c r="AF29" s="122">
        <f t="shared" si="10"/>
        <v>0.25</v>
      </c>
      <c r="AG29" s="121">
        <f t="shared" si="11"/>
        <v>0.25499427376425576</v>
      </c>
      <c r="AH29" s="123">
        <f t="shared" si="12"/>
        <v>1</v>
      </c>
      <c r="AI29" s="184">
        <f t="shared" si="13"/>
        <v>0.25499427376425576</v>
      </c>
      <c r="AJ29" s="120">
        <f t="shared" si="14"/>
        <v>0.25499427376425576</v>
      </c>
      <c r="AK29" s="119">
        <f t="shared" si="15"/>
        <v>0.25499427376425576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2.9604262339481489</v>
      </c>
      <c r="J30" s="234">
        <f>IF(I$32&lt;=1,I30,1-SUM(J6:J29))</f>
        <v>0.17893812557073863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0.17893812557073863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0.71575250228295451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0.49191723814540117</v>
      </c>
      <c r="AE30" s="188">
        <f>IF(AE79*4/$I$83+SUM(AE6:AE29)&lt;1,AE79*4/$I$83,1-SUM(AE6:AE29))</f>
        <v>0.35209099411869094</v>
      </c>
      <c r="AF30" s="122">
        <f>IF($Y30=0,0,AG30/($Y$30))</f>
        <v>0.508082761854599</v>
      </c>
      <c r="AG30" s="188">
        <f>IF(AG79*4/$I$83+SUM(AG6:AG29)&lt;1,AG79*4/$I$83,1-SUM(AG6:AG29))</f>
        <v>0.36366150816426368</v>
      </c>
      <c r="AH30" s="123">
        <f t="shared" si="12"/>
        <v>1.0000000000000002</v>
      </c>
      <c r="AI30" s="184">
        <f t="shared" si="13"/>
        <v>0.17893812557073865</v>
      </c>
      <c r="AJ30" s="120">
        <f t="shared" si="14"/>
        <v>0</v>
      </c>
      <c r="AK30" s="119">
        <f t="shared" si="15"/>
        <v>0.35787625114147731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-0.34382655051147504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3.7104453941425923</v>
      </c>
      <c r="J32" s="17"/>
      <c r="L32" s="22">
        <f>SUM(L6:L30)</f>
        <v>1.343826550511475</v>
      </c>
      <c r="M32" s="23"/>
      <c r="N32" s="56"/>
      <c r="O32" s="2"/>
      <c r="P32" s="22"/>
      <c r="Q32" s="237" t="s">
        <v>143</v>
      </c>
      <c r="R32" s="237">
        <f t="shared" si="50"/>
        <v>18349.445724289275</v>
      </c>
      <c r="S32" s="237">
        <f t="shared" si="50"/>
        <v>18349.445724289275</v>
      </c>
      <c r="T32" s="237">
        <f t="shared" si="50"/>
        <v>18352.574010137949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-6.9747766790312721E-2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89.537834981453102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2.0958249843512264E-3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0.5243172643508508</v>
      </c>
      <c r="AA39" s="147">
        <f t="shared" ref="AA39:AA64" si="64">$J39*Z39</f>
        <v>46.946232693373403</v>
      </c>
      <c r="AB39" s="122">
        <f>AB8</f>
        <v>0.45157725570686241</v>
      </c>
      <c r="AC39" s="147">
        <f t="shared" ref="AC39:AC64" si="65">$J39*AB39</f>
        <v>40.433249802858498</v>
      </c>
      <c r="AD39" s="122">
        <f>AD8</f>
        <v>2.4105479942286862E-2</v>
      </c>
      <c r="AE39" s="147">
        <f t="shared" ref="AE39:AE64" si="66">$J39*AD39</f>
        <v>2.1583524852212088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89.537834981453116</v>
      </c>
      <c r="AJ39" s="148">
        <f t="shared" si="62"/>
        <v>87.379482496231901</v>
      </c>
      <c r="AK39" s="147">
        <f t="shared" si="63"/>
        <v>2.1583524852212088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0.52431726435085069</v>
      </c>
      <c r="AA40" s="147">
        <f t="shared" si="64"/>
        <v>0</v>
      </c>
      <c r="AB40" s="122">
        <f>AB9</f>
        <v>0.45157725570686241</v>
      </c>
      <c r="AC40" s="147">
        <f t="shared" si="65"/>
        <v>0</v>
      </c>
      <c r="AD40" s="122">
        <f>AD9</f>
        <v>2.4105479942286928E-2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32.092433003709381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7.51192196145063E-4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0.52431726435085069</v>
      </c>
      <c r="AA41" s="147">
        <f t="shared" si="64"/>
        <v>16.826616678867858</v>
      </c>
      <c r="AB41" s="122">
        <f>AB11</f>
        <v>0.45157725570686236</v>
      </c>
      <c r="AC41" s="147">
        <f t="shared" si="65"/>
        <v>14.492212824771419</v>
      </c>
      <c r="AD41" s="122">
        <f>AD11</f>
        <v>2.4105479942286921E-2</v>
      </c>
      <c r="AE41" s="147">
        <f t="shared" si="66"/>
        <v>0.77360350007010326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32.092433003709381</v>
      </c>
      <c r="AJ41" s="148">
        <f t="shared" si="62"/>
        <v>31.318829503639279</v>
      </c>
      <c r="AK41" s="147">
        <f t="shared" si="63"/>
        <v>0.77360350007010326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32.092433003709381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7.51192196145063E-4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8.0231082509273453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16.046216501854691</v>
      </c>
      <c r="AF42" s="122">
        <f t="shared" si="57"/>
        <v>0.25</v>
      </c>
      <c r="AG42" s="147">
        <f t="shared" si="60"/>
        <v>8.0231082509273453</v>
      </c>
      <c r="AH42" s="123">
        <f t="shared" si="61"/>
        <v>1</v>
      </c>
      <c r="AI42" s="112">
        <f t="shared" si="61"/>
        <v>32.092433003709381</v>
      </c>
      <c r="AJ42" s="148">
        <f t="shared" si="62"/>
        <v>8.0231082509273453</v>
      </c>
      <c r="AK42" s="147">
        <f t="shared" si="63"/>
        <v>24.069324752782038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1080</v>
      </c>
      <c r="J44" s="38">
        <f t="shared" si="53"/>
        <v>1080</v>
      </c>
      <c r="K44" s="40">
        <f t="shared" si="54"/>
        <v>2.5279715369130658E-2</v>
      </c>
      <c r="L44" s="22">
        <f t="shared" si="55"/>
        <v>2.5279715369130658E-2</v>
      </c>
      <c r="M44" s="24">
        <f t="shared" si="56"/>
        <v>2.5279715369130658E-2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270</v>
      </c>
      <c r="AB44" s="116">
        <v>0.25</v>
      </c>
      <c r="AC44" s="147">
        <f t="shared" si="65"/>
        <v>270</v>
      </c>
      <c r="AD44" s="116">
        <v>0.25</v>
      </c>
      <c r="AE44" s="147">
        <f t="shared" si="66"/>
        <v>270</v>
      </c>
      <c r="AF44" s="122">
        <f t="shared" si="57"/>
        <v>0.25</v>
      </c>
      <c r="AG44" s="147">
        <f t="shared" si="60"/>
        <v>270</v>
      </c>
      <c r="AH44" s="123">
        <f t="shared" si="61"/>
        <v>1</v>
      </c>
      <c r="AI44" s="112">
        <f t="shared" si="61"/>
        <v>1080</v>
      </c>
      <c r="AJ44" s="148">
        <f t="shared" si="62"/>
        <v>540</v>
      </c>
      <c r="AK44" s="147">
        <f t="shared" si="63"/>
        <v>540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2800</v>
      </c>
      <c r="J46" s="38">
        <f t="shared" si="53"/>
        <v>2800</v>
      </c>
      <c r="K46" s="40">
        <f t="shared" si="54"/>
        <v>6.5540002808857259E-2</v>
      </c>
      <c r="L46" s="22">
        <f t="shared" si="55"/>
        <v>6.5540002808857259E-2</v>
      </c>
      <c r="M46" s="24">
        <f t="shared" si="56"/>
        <v>6.5540002808857259E-2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700</v>
      </c>
      <c r="AB46" s="116">
        <v>0.25</v>
      </c>
      <c r="AC46" s="147">
        <f t="shared" si="65"/>
        <v>700</v>
      </c>
      <c r="AD46" s="116">
        <v>0.25</v>
      </c>
      <c r="AE46" s="147">
        <f t="shared" si="66"/>
        <v>700</v>
      </c>
      <c r="AF46" s="122">
        <f t="shared" si="57"/>
        <v>0.25</v>
      </c>
      <c r="AG46" s="147">
        <f t="shared" si="60"/>
        <v>700</v>
      </c>
      <c r="AH46" s="123">
        <f t="shared" si="61"/>
        <v>1</v>
      </c>
      <c r="AI46" s="112">
        <f t="shared" si="61"/>
        <v>2800</v>
      </c>
      <c r="AJ46" s="148">
        <f t="shared" si="62"/>
        <v>1400</v>
      </c>
      <c r="AK46" s="147">
        <f t="shared" si="63"/>
        <v>1400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21582</v>
      </c>
      <c r="J47" s="38">
        <f t="shared" si="53"/>
        <v>21582</v>
      </c>
      <c r="K47" s="40">
        <f t="shared" si="54"/>
        <v>0.50517297879312761</v>
      </c>
      <c r="L47" s="22">
        <f t="shared" si="55"/>
        <v>0.50517297879312761</v>
      </c>
      <c r="M47" s="24">
        <f t="shared" si="56"/>
        <v>0.50517297879312761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5395.5</v>
      </c>
      <c r="AB47" s="116">
        <v>0.25</v>
      </c>
      <c r="AC47" s="147">
        <f t="shared" si="65"/>
        <v>5395.5</v>
      </c>
      <c r="AD47" s="116">
        <v>0.25</v>
      </c>
      <c r="AE47" s="147">
        <f t="shared" si="66"/>
        <v>5395.5</v>
      </c>
      <c r="AF47" s="122">
        <f t="shared" si="57"/>
        <v>0.25</v>
      </c>
      <c r="AG47" s="147">
        <f t="shared" si="60"/>
        <v>5395.5</v>
      </c>
      <c r="AH47" s="123">
        <f t="shared" si="61"/>
        <v>1</v>
      </c>
      <c r="AI47" s="112">
        <f t="shared" si="61"/>
        <v>21582</v>
      </c>
      <c r="AJ47" s="148">
        <f t="shared" si="62"/>
        <v>10791</v>
      </c>
      <c r="AK47" s="147">
        <f t="shared" si="63"/>
        <v>10791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7200</v>
      </c>
      <c r="J48" s="38">
        <f t="shared" si="53"/>
        <v>7200</v>
      </c>
      <c r="K48" s="40">
        <f t="shared" si="54"/>
        <v>0.1685314357942044</v>
      </c>
      <c r="L48" s="22">
        <f t="shared" si="55"/>
        <v>0.1685314357942044</v>
      </c>
      <c r="M48" s="24">
        <f t="shared" si="56"/>
        <v>0.1685314357942044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1800</v>
      </c>
      <c r="AB48" s="116">
        <v>0.25</v>
      </c>
      <c r="AC48" s="147">
        <f t="shared" si="65"/>
        <v>1800</v>
      </c>
      <c r="AD48" s="116">
        <v>0.25</v>
      </c>
      <c r="AE48" s="147">
        <f t="shared" si="66"/>
        <v>1800</v>
      </c>
      <c r="AF48" s="122">
        <f t="shared" si="57"/>
        <v>0.25</v>
      </c>
      <c r="AG48" s="147">
        <f t="shared" si="60"/>
        <v>1800</v>
      </c>
      <c r="AH48" s="123">
        <f t="shared" si="61"/>
        <v>1</v>
      </c>
      <c r="AI48" s="112">
        <f t="shared" si="61"/>
        <v>7200</v>
      </c>
      <c r="AJ48" s="148">
        <f t="shared" si="62"/>
        <v>3600</v>
      </c>
      <c r="AK48" s="147">
        <f t="shared" si="63"/>
        <v>3600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42812</v>
      </c>
      <c r="J65" s="39">
        <f>SUM(J37:J64)</f>
        <v>42715.722700988874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0.99985306635899229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8237.2959576231697</v>
      </c>
      <c r="AB65" s="137"/>
      <c r="AC65" s="153">
        <f>SUM(AC37:AC64)</f>
        <v>8220.4254626276306</v>
      </c>
      <c r="AD65" s="137"/>
      <c r="AE65" s="153">
        <f>SUM(AE37:AE64)</f>
        <v>8184.4781724871464</v>
      </c>
      <c r="AF65" s="137"/>
      <c r="AG65" s="153">
        <f>SUM(AG37:AG64)</f>
        <v>18073.523108250927</v>
      </c>
      <c r="AH65" s="137"/>
      <c r="AI65" s="153">
        <f>SUM(AI37:AI64)</f>
        <v>42715.722700988874</v>
      </c>
      <c r="AJ65" s="153">
        <f>SUM(AJ37:AJ64)</f>
        <v>16457.721420250797</v>
      </c>
      <c r="AK65" s="153">
        <f>SUM(AK37:AK64)</f>
        <v>26258.001280738074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9998.8699763321383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0.23404498797650247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27325.45650312629</v>
      </c>
      <c r="J74" s="51">
        <f t="shared" si="75"/>
        <v>1651.6425611163559</v>
      </c>
      <c r="K74" s="40">
        <f>B74/B$76</f>
        <v>0.1139459763119704</v>
      </c>
      <c r="L74" s="22">
        <f t="shared" si="76"/>
        <v>0.1139459763119704</v>
      </c>
      <c r="M74" s="24">
        <f>J74/B$76</f>
        <v>3.8660235033855059E-2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812.47144706775475</v>
      </c>
      <c r="AF74" s="156"/>
      <c r="AG74" s="147">
        <f>AG30*$I$83/4</f>
        <v>839.17111404860134</v>
      </c>
      <c r="AH74" s="155"/>
      <c r="AI74" s="147">
        <f>SUM(AA74,AC74,AE74,AG74)</f>
        <v>1651.6425611163561</v>
      </c>
      <c r="AJ74" s="148">
        <f>(AA74+AC74)</f>
        <v>0</v>
      </c>
      <c r="AK74" s="147">
        <f>(AE74+AG74)</f>
        <v>1651.6425611163561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17728.376203388641</v>
      </c>
      <c r="AB75" s="158"/>
      <c r="AC75" s="149">
        <f>AA75+AC65-SUM(AC70,AC74)</f>
        <v>22077.165791797845</v>
      </c>
      <c r="AD75" s="158"/>
      <c r="AE75" s="149">
        <f>AC75+AE65-SUM(AE70,AE74)</f>
        <v>25577.536642998806</v>
      </c>
      <c r="AF75" s="158"/>
      <c r="AG75" s="149">
        <f>IF(SUM(AG6:AG29)+((AG65-AG70-$J$75)*4/I$83)&lt;1,0,AG65-AG70-$J$75-(1-SUM(AG6:AG29))*I$83/4)</f>
        <v>13362.716119983899</v>
      </c>
      <c r="AH75" s="134"/>
      <c r="AI75" s="149">
        <f>AI76-SUM(AI70,AI74)</f>
        <v>25577.536642998803</v>
      </c>
      <c r="AJ75" s="151">
        <f>AJ76-SUM(AJ70,AJ74)</f>
        <v>8714.4496718139435</v>
      </c>
      <c r="AK75" s="149">
        <f>AJ75+AK76-SUM(AK70,AK74)</f>
        <v>25577.536642998806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42812</v>
      </c>
      <c r="J76" s="51">
        <f t="shared" si="75"/>
        <v>42715.722700988874</v>
      </c>
      <c r="K76" s="40">
        <f>SUM(K70:K75)</f>
        <v>1.5291234062904446</v>
      </c>
      <c r="L76" s="22">
        <f>SUM(L70:L75)</f>
        <v>1</v>
      </c>
      <c r="M76" s="24">
        <f>SUM(M70:M75)</f>
        <v>0.99985306635899251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8237.2959576231697</v>
      </c>
      <c r="AB76" s="137"/>
      <c r="AC76" s="153">
        <f>AC65</f>
        <v>8220.4254626276306</v>
      </c>
      <c r="AD76" s="137"/>
      <c r="AE76" s="153">
        <f>AE65</f>
        <v>8184.4781724871464</v>
      </c>
      <c r="AF76" s="137"/>
      <c r="AG76" s="153">
        <f>AG65</f>
        <v>18073.523108250927</v>
      </c>
      <c r="AH76" s="137"/>
      <c r="AI76" s="153">
        <f>SUM(AA76,AC76,AE76,AG76)</f>
        <v>42715.722700988874</v>
      </c>
      <c r="AJ76" s="154">
        <f>SUM(AA76,AC76)</f>
        <v>16457.7214202508</v>
      </c>
      <c r="AK76" s="154">
        <f>SUM(AE76,AG76)</f>
        <v>26258.001280738074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13362.716119983899</v>
      </c>
      <c r="AB78" s="112"/>
      <c r="AC78" s="112">
        <f>IF(AA75&lt;0,0,AA75)</f>
        <v>17728.376203388641</v>
      </c>
      <c r="AD78" s="112"/>
      <c r="AE78" s="112">
        <f>AC75</f>
        <v>22077.165791797845</v>
      </c>
      <c r="AF78" s="112"/>
      <c r="AG78" s="112">
        <f>AE75</f>
        <v>25577.536642998806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17728.376203388641</v>
      </c>
      <c r="AB79" s="112"/>
      <c r="AC79" s="112">
        <f>AA79-AA74+AC65-AC70</f>
        <v>22077.165791797845</v>
      </c>
      <c r="AD79" s="112"/>
      <c r="AE79" s="112">
        <f>AC79-AC74+AE65-AE70</f>
        <v>26390.008090066563</v>
      </c>
      <c r="AF79" s="112"/>
      <c r="AG79" s="112">
        <f>AE79-AE74+AG65-AG70</f>
        <v>39779.423877031302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22643.335267197799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9.7004840735117268E-3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9.7004840735117268E-3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3.4768780739137849E-3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3.4768780739137849E-3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3.4768780739137849E-3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3.4768780739137849E-3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1</v>
      </c>
      <c r="I98" s="22">
        <f t="shared" si="88"/>
        <v>0.11700665759410842</v>
      </c>
      <c r="J98" s="24">
        <f t="shared" si="89"/>
        <v>0.11700665759410842</v>
      </c>
      <c r="K98" s="22">
        <f t="shared" si="90"/>
        <v>0.11700665759410842</v>
      </c>
      <c r="L98" s="22">
        <f t="shared" si="91"/>
        <v>0.11700665759410842</v>
      </c>
      <c r="M98" s="230">
        <f t="shared" si="92"/>
        <v>0.11700665759410842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1</v>
      </c>
      <c r="I100" s="22">
        <f t="shared" si="88"/>
        <v>0.30335059376250328</v>
      </c>
      <c r="J100" s="24">
        <f t="shared" si="89"/>
        <v>0.30335059376250328</v>
      </c>
      <c r="K100" s="22">
        <f t="shared" si="90"/>
        <v>0.30335059376250328</v>
      </c>
      <c r="L100" s="22">
        <f t="shared" si="91"/>
        <v>0.30335059376250328</v>
      </c>
      <c r="M100" s="230">
        <f t="shared" si="92"/>
        <v>0.30335059376250328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1</v>
      </c>
      <c r="I101" s="22">
        <f t="shared" si="88"/>
        <v>2.3381830409222664</v>
      </c>
      <c r="J101" s="24">
        <f t="shared" si="89"/>
        <v>2.3381830409222664</v>
      </c>
      <c r="K101" s="22">
        <f t="shared" si="90"/>
        <v>2.3381830409222664</v>
      </c>
      <c r="L101" s="22">
        <f t="shared" si="91"/>
        <v>2.3381830409222664</v>
      </c>
      <c r="M101" s="230">
        <f t="shared" si="92"/>
        <v>2.3381830409222664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1</v>
      </c>
      <c r="I102" s="22">
        <f t="shared" si="88"/>
        <v>0.78004438396072273</v>
      </c>
      <c r="J102" s="24">
        <f t="shared" si="89"/>
        <v>0.78004438396072273</v>
      </c>
      <c r="K102" s="22">
        <f t="shared" si="90"/>
        <v>0.78004438396072273</v>
      </c>
      <c r="L102" s="22">
        <f t="shared" si="91"/>
        <v>0.78004438396072273</v>
      </c>
      <c r="M102" s="230">
        <f t="shared" si="92"/>
        <v>0.78004438396072273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4.6382305786286757</v>
      </c>
      <c r="J119" s="24">
        <f>SUM(J91:J118)</f>
        <v>4.6277999444069344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4.6277999444069344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1.0832725515265791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1.0832725515265791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2.9604262339481489</v>
      </c>
      <c r="J128" s="231">
        <f>(J30)</f>
        <v>0.17893812557073863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0.17893812557073863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4.6382305786286757</v>
      </c>
      <c r="J130" s="231">
        <f>(J119)</f>
        <v>4.6277999444069344</v>
      </c>
      <c r="K130" s="29">
        <f>(B130)</f>
        <v>4.6284800238291659</v>
      </c>
      <c r="L130" s="29">
        <f>(L119)</f>
        <v>4.6284800238291659</v>
      </c>
      <c r="M130" s="243">
        <f t="shared" si="93"/>
        <v>4.6277999444069344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0.6045123711025111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8" t="str">
        <f>Poor!Z2</f>
        <v>Q1</v>
      </c>
      <c r="AA2" s="269"/>
      <c r="AB2" s="268" t="str">
        <f>Poor!AB2</f>
        <v>Q2</v>
      </c>
      <c r="AC2" s="269"/>
      <c r="AD2" s="268" t="str">
        <f>Poor!AD2</f>
        <v>Q3</v>
      </c>
      <c r="AE2" s="269"/>
      <c r="AF2" s="268" t="str">
        <f>Poor!AF2</f>
        <v>Q4</v>
      </c>
      <c r="AG2" s="269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0.12871002312755736</v>
      </c>
      <c r="J6" s="24">
        <f t="shared" ref="J6:J13" si="3">IF(I$32&lt;=1+I$131,I6,B6*H6+J$33*(I6-B6*H6))</f>
        <v>0.12871002312755736</v>
      </c>
      <c r="K6" s="22">
        <f t="shared" ref="K6:K31" si="4">B6</f>
        <v>0.12871002312755736</v>
      </c>
      <c r="L6" s="22">
        <f t="shared" ref="L6:L29" si="5">IF(K6="","",K6*H6)</f>
        <v>0.12871002312755736</v>
      </c>
      <c r="M6" s="227">
        <f t="shared" ref="M6:M31" si="6">J6</f>
        <v>0.12871002312755736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0.51484009251022944</v>
      </c>
      <c r="Z6" s="156">
        <f>Poor!Z6</f>
        <v>0.17</v>
      </c>
      <c r="AA6" s="121">
        <f>$M6*Z6*4</f>
        <v>8.7522815726739006E-2</v>
      </c>
      <c r="AB6" s="156">
        <f>Poor!AB6</f>
        <v>0.17</v>
      </c>
      <c r="AC6" s="121">
        <f t="shared" ref="AC6:AC29" si="7">$M6*AB6*4</f>
        <v>8.7522815726739006E-2</v>
      </c>
      <c r="AD6" s="156">
        <f>Poor!AD6</f>
        <v>0.33</v>
      </c>
      <c r="AE6" s="121">
        <f t="shared" ref="AE6:AE29" si="8">$M6*AD6*4</f>
        <v>0.16989723052837571</v>
      </c>
      <c r="AF6" s="122">
        <f>1-SUM(Z6,AB6,AD6)</f>
        <v>0.32999999999999996</v>
      </c>
      <c r="AG6" s="121">
        <f>$M6*AF6*4</f>
        <v>0.16989723052837569</v>
      </c>
      <c r="AH6" s="123">
        <f>SUM(Z6,AB6,AD6,AF6)</f>
        <v>1</v>
      </c>
      <c r="AI6" s="184">
        <f>SUM(AA6,AC6,AE6,AG6)/4</f>
        <v>0.12871002312755736</v>
      </c>
      <c r="AJ6" s="120">
        <f>(AA6+AC6)/2</f>
        <v>8.7522815726739006E-2</v>
      </c>
      <c r="AK6" s="119">
        <f>(AE6+AG6)/2</f>
        <v>0.16989723052837569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2034.5793673280662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159.3393077457666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0.75044167615348256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0.10005889015379767</v>
      </c>
      <c r="AB8" s="125">
        <f>IF($Y8=0,0,AC8/$Y8)</f>
        <v>0.24955832384651749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3.3274443179535665E-2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1615.5729501631481</v>
      </c>
      <c r="S9" s="225">
        <f>IF($B$81=0,0,(SUMIF($N$6:$N$28,$U9,L$6:L$28)+SUMIF($N$91:$N$118,$U9,L$91:L$118))*$I$83*Poor!$B$81/$B$81)</f>
        <v>1615.5729501631481</v>
      </c>
      <c r="T9" s="225">
        <f>IF($B$81=0,0,(SUMIF($N$6:$N$28,$U9,M$6:M$28)+SUMIF($N$91:$N$118,$U9,M$91:M$118))*$I$83*Poor!$B$81/$B$81)</f>
        <v>1615.5729501631481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0.75044167615348256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0.30435711522722175</v>
      </c>
      <c r="AB9" s="125">
        <f>IF($Y9=0,0,AC9/$Y9)</f>
        <v>0.24955832384651741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0.10121353056534177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0.75044167615348267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3.7897910766585205E-2</v>
      </c>
      <c r="AB10" s="125">
        <f>IF($Y10=0,0,AC10/$Y10)</f>
        <v>0.24955832384651733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1.2602896918880023E-2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14693.159238975582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5.9547406528045214E-3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5.9547406528045214E-3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136.40453324907099</v>
      </c>
      <c r="U12" s="226">
        <v>6</v>
      </c>
      <c r="V12" s="56"/>
      <c r="W12" s="117"/>
      <c r="X12" s="118"/>
      <c r="Y12" s="184">
        <f t="shared" si="9"/>
        <v>2.3818962611218086E-2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1.5958704949516119E-2</v>
      </c>
      <c r="AF12" s="122">
        <f>1-SUM(Z12,AB12,AD12)</f>
        <v>0.32999999999999996</v>
      </c>
      <c r="AG12" s="121">
        <f>$M12*AF12*4</f>
        <v>7.8602576617019665E-3</v>
      </c>
      <c r="AH12" s="123">
        <f t="shared" si="12"/>
        <v>1</v>
      </c>
      <c r="AI12" s="184">
        <f t="shared" si="13"/>
        <v>5.9547406528045214E-3</v>
      </c>
      <c r="AJ12" s="120">
        <f t="shared" si="14"/>
        <v>0</v>
      </c>
      <c r="AK12" s="119">
        <f t="shared" si="15"/>
        <v>1.1909481305609043E-2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50468.571428571428</v>
      </c>
      <c r="S13" s="225">
        <f>IF($B$81=0,0,(SUMIF($N$6:$N$28,$U13,L$6:L$28)+SUMIF($N$91:$N$118,$U13,L$91:L$118))*$I$83*Poor!$B$81/$B$81)</f>
        <v>50468.571428571428</v>
      </c>
      <c r="T13" s="225">
        <f>IF($B$81=0,0,(SUMIF($N$6:$N$28,$U13,M$6:M$28)+SUMIF($N$91:$N$118,$U13,M$91:M$118))*$I$83*Poor!$B$81/$B$81)</f>
        <v>50468.571428571428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8.6157334532271316E-4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8.6157334532271316E-4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3.4462933812908526E-3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3.4462933812908526E-3</v>
      </c>
      <c r="AH16" s="123">
        <f t="shared" si="12"/>
        <v>1</v>
      </c>
      <c r="AI16" s="184">
        <f t="shared" si="13"/>
        <v>8.6157334532271316E-4</v>
      </c>
      <c r="AJ16" s="120">
        <f t="shared" si="14"/>
        <v>0</v>
      </c>
      <c r="AK16" s="119">
        <f t="shared" si="15"/>
        <v>1.7231466906454263E-3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1.1100413105353826E-2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1.1100413105353826E-2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22779.428571428572</v>
      </c>
      <c r="S17" s="225">
        <f>IF($B$81=0,0,(SUMIF($N$6:$N$28,$U17,L$6:L$28)+SUMIF($N$91:$N$118,$U17,L$91:L$118))*$I$83*Poor!$B$81/$B$81)</f>
        <v>22779.428571428572</v>
      </c>
      <c r="T17" s="225">
        <f>IF($B$81=0,0,(SUMIF($N$6:$N$28,$U17,M$6:M$28)+SUMIF($N$91:$N$118,$U17,M$91:M$118))*$I$83*Poor!$B$81/$B$81)</f>
        <v>22779.428571428572</v>
      </c>
      <c r="U17" s="226">
        <v>11</v>
      </c>
      <c r="V17" s="56"/>
      <c r="W17" s="110"/>
      <c r="X17" s="118"/>
      <c r="Y17" s="184">
        <f t="shared" si="9"/>
        <v>4.4401652421415305E-2</v>
      </c>
      <c r="Z17" s="156">
        <f>Poor!Z17</f>
        <v>0.29409999999999997</v>
      </c>
      <c r="AA17" s="121">
        <f t="shared" si="16"/>
        <v>1.305852597713824E-2</v>
      </c>
      <c r="AB17" s="156">
        <f>Poor!AB17</f>
        <v>0.17649999999999999</v>
      </c>
      <c r="AC17" s="121">
        <f t="shared" si="7"/>
        <v>7.8368916523798016E-3</v>
      </c>
      <c r="AD17" s="156">
        <f>Poor!AD17</f>
        <v>0.23530000000000001</v>
      </c>
      <c r="AE17" s="121">
        <f t="shared" si="8"/>
        <v>1.0447708814759022E-2</v>
      </c>
      <c r="AF17" s="122">
        <f t="shared" si="10"/>
        <v>0.29410000000000003</v>
      </c>
      <c r="AG17" s="121">
        <f t="shared" si="11"/>
        <v>1.3058525977138243E-2</v>
      </c>
      <c r="AH17" s="123">
        <f t="shared" si="12"/>
        <v>1</v>
      </c>
      <c r="AI17" s="184">
        <f t="shared" si="13"/>
        <v>1.1100413105353826E-2</v>
      </c>
      <c r="AJ17" s="120">
        <f t="shared" si="14"/>
        <v>1.0447708814759021E-2</v>
      </c>
      <c r="AK17" s="119">
        <f t="shared" si="15"/>
        <v>1.1753117395948632E-2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1.4777998626072432E-2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1.4777998626072432E-2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93185.40810422285</v>
      </c>
      <c r="S23" s="179">
        <f>SUM(S7:S22)</f>
        <v>93185.40810422285</v>
      </c>
      <c r="T23" s="179">
        <f>SUM(T7:T22)</f>
        <v>93142.870908574929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22643.335267197799</v>
      </c>
      <c r="S24" s="41">
        <f>IF($B$81=0,0,(SUM(($B$70*$H$70))+((1-$D$29)*$I$83))*Poor!$B$81/$B$81)</f>
        <v>22643.335267197799</v>
      </c>
      <c r="T24" s="41">
        <f>IF($B$81=0,0,(SUM(($B$70*$H$70))+((1-$D$29)*$I$83))*Poor!$B$81/$B$81)</f>
        <v>22643.335267197799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38222.001933864471</v>
      </c>
      <c r="S25" s="41">
        <f>IF($B$81=0,0,(SUM(($B$70*$H$70),($B$71*$H$71))+((1-$D$29)*$I$83))*Poor!$B$81/$B$81)</f>
        <v>38222.001933864471</v>
      </c>
      <c r="T25" s="41">
        <f>IF($B$81=0,0,(SUM(($B$70*$H$70),($B$71*$H$71))+((1-$D$29)*$I$83))*Poor!$B$81/$B$81)</f>
        <v>38222.001933864471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65966.001933864463</v>
      </c>
      <c r="S26" s="41">
        <f>IF($B$81=0,0,(SUM(($B$70*$H$70),($B$71*$H$71),($B$72*$H$72))+((1-$D$29)*$I$83))*Poor!$B$81/$B$81)</f>
        <v>65966.001933864463</v>
      </c>
      <c r="T26" s="41">
        <f>IF($B$81=0,0,(SUM(($B$70*$H$70),($B$71*$H$71),($B$72*$H$72))+((1-$D$29)*$I$83))*Poor!$B$81/$B$81)</f>
        <v>65966.001933864463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0.10185213841144414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0.10185213841144414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0.40740855364577655</v>
      </c>
      <c r="Z27" s="156">
        <f>Poor!Z27</f>
        <v>0.25</v>
      </c>
      <c r="AA27" s="121">
        <f t="shared" si="16"/>
        <v>0.10185213841144414</v>
      </c>
      <c r="AB27" s="156">
        <f>Poor!AB27</f>
        <v>0.25</v>
      </c>
      <c r="AC27" s="121">
        <f t="shared" si="7"/>
        <v>0.10185213841144414</v>
      </c>
      <c r="AD27" s="156">
        <f>Poor!AD27</f>
        <v>0.25</v>
      </c>
      <c r="AE27" s="121">
        <f t="shared" si="8"/>
        <v>0.10185213841144414</v>
      </c>
      <c r="AF27" s="122">
        <f t="shared" si="10"/>
        <v>0.25</v>
      </c>
      <c r="AG27" s="121">
        <f t="shared" si="11"/>
        <v>0.10185213841144414</v>
      </c>
      <c r="AH27" s="123">
        <f t="shared" si="12"/>
        <v>1</v>
      </c>
      <c r="AI27" s="184">
        <f t="shared" si="13"/>
        <v>0.10185213841144414</v>
      </c>
      <c r="AJ27" s="120">
        <f t="shared" si="14"/>
        <v>0.10185213841144414</v>
      </c>
      <c r="AK27" s="119">
        <f t="shared" si="15"/>
        <v>0.10185213841144414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0.21420262957555383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0.21420262957555383</v>
      </c>
      <c r="N29" s="232"/>
      <c r="P29" s="22"/>
      <c r="V29" s="56"/>
      <c r="W29" s="110"/>
      <c r="X29" s="118"/>
      <c r="Y29" s="184">
        <f t="shared" si="9"/>
        <v>0.85681051830221533</v>
      </c>
      <c r="Z29" s="156">
        <f>Poor!Z29</f>
        <v>0.25</v>
      </c>
      <c r="AA29" s="121">
        <f t="shared" si="16"/>
        <v>0.21420262957555383</v>
      </c>
      <c r="AB29" s="156">
        <f>Poor!AB29</f>
        <v>0.25</v>
      </c>
      <c r="AC29" s="121">
        <f t="shared" si="7"/>
        <v>0.21420262957555383</v>
      </c>
      <c r="AD29" s="156">
        <f>Poor!AD29</f>
        <v>0.25</v>
      </c>
      <c r="AE29" s="121">
        <f t="shared" si="8"/>
        <v>0.21420262957555383</v>
      </c>
      <c r="AF29" s="122">
        <f t="shared" si="10"/>
        <v>0.25</v>
      </c>
      <c r="AG29" s="121">
        <f t="shared" si="11"/>
        <v>0.21420262957555383</v>
      </c>
      <c r="AH29" s="123">
        <f t="shared" si="12"/>
        <v>1</v>
      </c>
      <c r="AI29" s="184">
        <f t="shared" si="13"/>
        <v>0.21420262957555383</v>
      </c>
      <c r="AJ29" s="120">
        <f t="shared" si="14"/>
        <v>0.21420262957555383</v>
      </c>
      <c r="AK29" s="119">
        <f t="shared" si="15"/>
        <v>0.21420262957555383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0.13765714274874463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0.13765714274874463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0.55062857099497853</v>
      </c>
      <c r="Z30" s="122">
        <f>IF($Y30=0,0,AA30/($Y$30))</f>
        <v>2.0162829956662042E-16</v>
      </c>
      <c r="AA30" s="188">
        <f>IF(AA79*4/$I$84+SUM(AA6:AA29)&lt;1,AA79*4/$I$84,1-SUM(AA6:AA29))</f>
        <v>1.1102230246251565E-16</v>
      </c>
      <c r="AB30" s="122">
        <f>IF($Y30=0,0,AC30/($Y$30))</f>
        <v>0.16309769818196748</v>
      </c>
      <c r="AC30" s="188">
        <f>IF(AC79*4/$I$84+SUM(AC6:AC29)&lt;1,AC79*4/$I$84,1-SUM(AC6:AC29))</f>
        <v>8.9806252482507065E-2</v>
      </c>
      <c r="AD30" s="122">
        <f>IF($Y30=0,0,AE30/($Y$30))</f>
        <v>0.6385196563925668</v>
      </c>
      <c r="AE30" s="188">
        <f>IF(AE79*4/$I$84+SUM(AE6:AE29)&lt;1,AE79*4/$I$84,1-SUM(AE6:AE29))</f>
        <v>0.35158716595164374</v>
      </c>
      <c r="AF30" s="122">
        <f>IF($Y30=0,0,AG30/($Y$30))</f>
        <v>0.3057363092527437</v>
      </c>
      <c r="AG30" s="188">
        <f>IF(AG79*4/$I$84+SUM(AG6:AG29)&lt;1,AG79*4/$I$84,1-SUM(AG6:AG29))</f>
        <v>0.16834714706511711</v>
      </c>
      <c r="AH30" s="123">
        <f t="shared" si="12"/>
        <v>1.1073536638272781</v>
      </c>
      <c r="AI30" s="184">
        <f t="shared" si="13"/>
        <v>0.15243514137481701</v>
      </c>
      <c r="AJ30" s="120">
        <f t="shared" si="14"/>
        <v>4.4903126241253588E-2</v>
      </c>
      <c r="AK30" s="119">
        <f t="shared" si="15"/>
        <v>0.25996715650838043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-0.46562308404706831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8.7060786394120697</v>
      </c>
      <c r="J32" s="17"/>
      <c r="L32" s="22">
        <f>SUM(L6:L30)</f>
        <v>1.4656230840470683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3.9408880054957107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-7.2476109827275356E-2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856.51433410363472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1.1105966314458062E-2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856.51433410363472</v>
      </c>
      <c r="AH38" s="123">
        <f t="shared" ref="AH38:AI58" si="37">SUM(Z38,AB38,AD38,AF38)</f>
        <v>1</v>
      </c>
      <c r="AI38" s="112">
        <f t="shared" si="37"/>
        <v>856.51433410363472</v>
      </c>
      <c r="AJ38" s="148">
        <f t="shared" ref="AJ38:AJ64" si="38">(AA38+AC38)</f>
        <v>0</v>
      </c>
      <c r="AK38" s="147">
        <f t="shared" ref="AK38:AK64" si="39">(AE38+AG38)</f>
        <v>856.51433410363472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0.75044167615348256</v>
      </c>
      <c r="AA39" s="147">
        <f t="shared" ref="AA39:AA64" si="40">$J39*Z39</f>
        <v>0</v>
      </c>
      <c r="AB39" s="122">
        <f>AB8</f>
        <v>0.24955832384651749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26.811902745681884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3.4765569805868474E-4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0.75044167615348256</v>
      </c>
      <c r="AA40" s="147">
        <f t="shared" si="40"/>
        <v>20.120769237333676</v>
      </c>
      <c r="AB40" s="122">
        <f>AB9</f>
        <v>0.24955832384651741</v>
      </c>
      <c r="AC40" s="147">
        <f t="shared" si="41"/>
        <v>6.6911335083482086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26.811902745681884</v>
      </c>
      <c r="AJ40" s="148">
        <f t="shared" si="38"/>
        <v>26.811902745681884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26.811902745681884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3.4765569805868474E-4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6.702975686420471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13.405951372840942</v>
      </c>
      <c r="AF42" s="122">
        <f t="shared" si="29"/>
        <v>0.25</v>
      </c>
      <c r="AG42" s="147">
        <f t="shared" si="36"/>
        <v>6.702975686420471</v>
      </c>
      <c r="AH42" s="123">
        <f t="shared" si="37"/>
        <v>1</v>
      </c>
      <c r="AI42" s="112">
        <f t="shared" si="37"/>
        <v>26.811902745681884</v>
      </c>
      <c r="AJ42" s="148">
        <f t="shared" si="38"/>
        <v>6.702975686420471</v>
      </c>
      <c r="AK42" s="147">
        <f t="shared" si="39"/>
        <v>20.108927059261411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85.798088786182035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1.1124982337877912E-3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21.449522196545509</v>
      </c>
      <c r="AB43" s="156">
        <f>Poor!AB43</f>
        <v>0.25</v>
      </c>
      <c r="AC43" s="147">
        <f t="shared" si="41"/>
        <v>21.449522196545509</v>
      </c>
      <c r="AD43" s="156">
        <f>Poor!AD43</f>
        <v>0.25</v>
      </c>
      <c r="AE43" s="147">
        <f t="shared" si="42"/>
        <v>21.449522196545509</v>
      </c>
      <c r="AF43" s="122">
        <f t="shared" si="29"/>
        <v>0.25</v>
      </c>
      <c r="AG43" s="147">
        <f t="shared" si="36"/>
        <v>21.449522196545509</v>
      </c>
      <c r="AH43" s="123">
        <f t="shared" si="37"/>
        <v>1</v>
      </c>
      <c r="AI43" s="112">
        <f t="shared" si="37"/>
        <v>85.798088786182035</v>
      </c>
      <c r="AJ43" s="148">
        <f t="shared" si="38"/>
        <v>42.899044393091017</v>
      </c>
      <c r="AK43" s="147">
        <f t="shared" si="39"/>
        <v>42.899044393091017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44160</v>
      </c>
      <c r="J45" s="38">
        <f t="shared" si="32"/>
        <v>44160</v>
      </c>
      <c r="K45" s="40">
        <f t="shared" si="33"/>
        <v>0.57259925831798963</v>
      </c>
      <c r="L45" s="22">
        <f t="shared" si="34"/>
        <v>0.57259925831798963</v>
      </c>
      <c r="M45" s="24">
        <f t="shared" si="35"/>
        <v>0.57259925831798963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11040</v>
      </c>
      <c r="AB45" s="156">
        <f>Poor!AB45</f>
        <v>0.25</v>
      </c>
      <c r="AC45" s="147">
        <f t="shared" si="41"/>
        <v>11040</v>
      </c>
      <c r="AD45" s="156">
        <f>Poor!AD45</f>
        <v>0.25</v>
      </c>
      <c r="AE45" s="147">
        <f t="shared" si="42"/>
        <v>11040</v>
      </c>
      <c r="AF45" s="122">
        <f t="shared" si="29"/>
        <v>0.25</v>
      </c>
      <c r="AG45" s="147">
        <f t="shared" si="36"/>
        <v>11040</v>
      </c>
      <c r="AH45" s="123">
        <f t="shared" si="37"/>
        <v>1</v>
      </c>
      <c r="AI45" s="112">
        <f t="shared" si="37"/>
        <v>44160</v>
      </c>
      <c r="AJ45" s="148">
        <f t="shared" si="38"/>
        <v>22080</v>
      </c>
      <c r="AK45" s="147">
        <f t="shared" si="39"/>
        <v>22080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19932</v>
      </c>
      <c r="J47" s="38">
        <f t="shared" si="32"/>
        <v>19932</v>
      </c>
      <c r="K47" s="40">
        <f t="shared" si="33"/>
        <v>0.25844765436581002</v>
      </c>
      <c r="L47" s="22">
        <f t="shared" si="34"/>
        <v>0.25844765436581002</v>
      </c>
      <c r="M47" s="24">
        <f t="shared" si="35"/>
        <v>0.25844765436581002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4983</v>
      </c>
      <c r="AB47" s="156">
        <f>Poor!AB47</f>
        <v>0.25</v>
      </c>
      <c r="AC47" s="147">
        <f t="shared" si="41"/>
        <v>4983</v>
      </c>
      <c r="AD47" s="156">
        <f>Poor!AD47</f>
        <v>0.25</v>
      </c>
      <c r="AE47" s="147">
        <f t="shared" si="42"/>
        <v>4983</v>
      </c>
      <c r="AF47" s="122">
        <f t="shared" si="29"/>
        <v>0.25</v>
      </c>
      <c r="AG47" s="147">
        <f t="shared" si="36"/>
        <v>4983</v>
      </c>
      <c r="AH47" s="123">
        <f t="shared" si="37"/>
        <v>1</v>
      </c>
      <c r="AI47" s="112">
        <f t="shared" si="37"/>
        <v>19932</v>
      </c>
      <c r="AJ47" s="148">
        <f t="shared" si="38"/>
        <v>9966</v>
      </c>
      <c r="AK47" s="147">
        <f t="shared" si="39"/>
        <v>9966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77087.936228381179</v>
      </c>
      <c r="K65" s="40">
        <f>SUM(K37:K64)</f>
        <v>1</v>
      </c>
      <c r="L65" s="22">
        <f>SUM(L37:L64)</f>
        <v>1</v>
      </c>
      <c r="M65" s="24">
        <f>SUM(M37:M64)</f>
        <v>0.99955831317109478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16071.273267120299</v>
      </c>
      <c r="AB65" s="137"/>
      <c r="AC65" s="153">
        <f>SUM(AC37:AC64)</f>
        <v>16051.140655704894</v>
      </c>
      <c r="AD65" s="137"/>
      <c r="AE65" s="153">
        <f>SUM(AE37:AE64)</f>
        <v>16057.855473569387</v>
      </c>
      <c r="AF65" s="137"/>
      <c r="AG65" s="153">
        <f>SUM(AG37:AG64)</f>
        <v>28907.6668319866</v>
      </c>
      <c r="AH65" s="137"/>
      <c r="AI65" s="153">
        <f>SUM(AI37:AI64)</f>
        <v>77087.936228381179</v>
      </c>
      <c r="AJ65" s="153">
        <f>SUM(AJ37:AJ64)</f>
        <v>32122.413922825195</v>
      </c>
      <c r="AK65" s="153">
        <f>SUM(AK37:AK64)</f>
        <v>44965.522305555991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1111.782889729463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1.4415898054115077E-2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5.4991895367390224E-13</v>
      </c>
      <c r="AB74" s="156"/>
      <c r="AC74" s="147">
        <f>AC30*$I$84/4</f>
        <v>444.8309871363798</v>
      </c>
      <c r="AD74" s="156"/>
      <c r="AE74" s="147">
        <f>AE30*$I$84/4</f>
        <v>1741.4919537502767</v>
      </c>
      <c r="AF74" s="156"/>
      <c r="AG74" s="147">
        <f>AG30*$I$84/4</f>
        <v>833.86207018443451</v>
      </c>
      <c r="AH74" s="155"/>
      <c r="AI74" s="147">
        <f>SUM(AA74,AC74,AE74,AG74)</f>
        <v>3020.185011071092</v>
      </c>
      <c r="AJ74" s="148">
        <f>(AA74+AC74)</f>
        <v>444.83098713638037</v>
      </c>
      <c r="AK74" s="147">
        <f>(AE74+AG74)</f>
        <v>2575.3540239347112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17928.094445553885</v>
      </c>
      <c r="K75" s="40">
        <f>B75/B$76</f>
        <v>0.18353817697727456</v>
      </c>
      <c r="L75" s="22">
        <f t="shared" si="45"/>
        <v>0.18353817697727454</v>
      </c>
      <c r="M75" s="24">
        <f>J75/B$76</f>
        <v>0.2324640756924598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19935.57047627453</v>
      </c>
      <c r="AB75" s="158"/>
      <c r="AC75" s="149">
        <f>AA75+AC65-SUM(AC70,AC74)</f>
        <v>32154.198754901914</v>
      </c>
      <c r="AD75" s="158"/>
      <c r="AE75" s="149">
        <f>AC75+AE65-SUM(AE70,AE74)</f>
        <v>43082.880884779901</v>
      </c>
      <c r="AF75" s="158"/>
      <c r="AG75" s="149">
        <f>IF(SUM(AG6:AG29)+((AG65-AG70-$J$75)*4/I$83)&lt;1,0,AG65-AG70-$J$75-(1-SUM(AG6:AG29))*I$83/4)</f>
        <v>7251.9785990953551</v>
      </c>
      <c r="AH75" s="134"/>
      <c r="AI75" s="149">
        <f>AI76-SUM(AI70,AI74)</f>
        <v>60517.025657545586</v>
      </c>
      <c r="AJ75" s="151">
        <f>AJ76-SUM(AJ70,AJ74)</f>
        <v>24902.220155806564</v>
      </c>
      <c r="AK75" s="149">
        <f>AJ75+AK76-SUM(AK70,AK74)</f>
        <v>60517.025657545601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77087.936228381179</v>
      </c>
      <c r="K76" s="40">
        <f>SUM(K70:K75)</f>
        <v>1</v>
      </c>
      <c r="L76" s="22">
        <f>SUM(L70:L75)</f>
        <v>1</v>
      </c>
      <c r="M76" s="24">
        <f>SUM(M70:M75)</f>
        <v>0.99955831317109478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16071.273267120299</v>
      </c>
      <c r="AB76" s="137"/>
      <c r="AC76" s="153">
        <f>AC65</f>
        <v>16051.140655704894</v>
      </c>
      <c r="AD76" s="137"/>
      <c r="AE76" s="153">
        <f>AE65</f>
        <v>16057.855473569387</v>
      </c>
      <c r="AF76" s="137"/>
      <c r="AG76" s="153">
        <f>AG65</f>
        <v>28907.6668319866</v>
      </c>
      <c r="AH76" s="137"/>
      <c r="AI76" s="153">
        <f>SUM(AA76,AC76,AE76,AG76)</f>
        <v>77087.936228381179</v>
      </c>
      <c r="AJ76" s="154">
        <f>SUM(AA76,AC76)</f>
        <v>32122.413922825195</v>
      </c>
      <c r="AK76" s="154">
        <f>SUM(AE76,AG76)</f>
        <v>44965.522305555991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7251.9785990953551</v>
      </c>
      <c r="AB78" s="112"/>
      <c r="AC78" s="112">
        <f>IF(AA75&lt;0,0,AA75)</f>
        <v>19935.57047627453</v>
      </c>
      <c r="AD78" s="112"/>
      <c r="AE78" s="112">
        <f>AC75</f>
        <v>32154.198754901914</v>
      </c>
      <c r="AF78" s="112"/>
      <c r="AG78" s="112">
        <f>AE75</f>
        <v>43082.880884779901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19935.57047627453</v>
      </c>
      <c r="AB79" s="112"/>
      <c r="AC79" s="112">
        <f>AA79-AA74+AC65-AC70</f>
        <v>32599.029742038296</v>
      </c>
      <c r="AD79" s="112"/>
      <c r="AE79" s="112">
        <f>AC79-AC74+AE65-AE70</f>
        <v>44824.372838530173</v>
      </c>
      <c r="AF79" s="112"/>
      <c r="AG79" s="112">
        <f>AE79-AE74+AG65-AG70</f>
        <v>68602.866326825373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4953.2295896995183</v>
      </c>
      <c r="AB83" s="112"/>
      <c r="AC83" s="165">
        <f>$I$84*AB82/4</f>
        <v>4953.2295896995183</v>
      </c>
      <c r="AD83" s="112"/>
      <c r="AE83" s="165">
        <f>$I$84*AD82/4</f>
        <v>4953.2295896995183</v>
      </c>
      <c r="AF83" s="112"/>
      <c r="AG83" s="165">
        <f>$I$84*AF82/4</f>
        <v>4953.2295896995183</v>
      </c>
      <c r="AH83" s="165">
        <f>SUM(AA83,AC83,AE83,AG83)</f>
        <v>19812.918358798073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19812.918358798073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0.10605066604752356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0.10605066604752356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3.3197578031857514E-3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3.3197578031857514E-3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3.3197578031857514E-3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3.3197578031857514E-3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1.0623224970194406E-2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1.0623224970194406E-2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1</v>
      </c>
      <c r="I99" s="22">
        <f t="shared" si="58"/>
        <v>5.467739681858018</v>
      </c>
      <c r="J99" s="24">
        <f t="shared" si="59"/>
        <v>5.467739681858018</v>
      </c>
      <c r="K99" s="22">
        <f t="shared" si="60"/>
        <v>5.467739681858018</v>
      </c>
      <c r="L99" s="22">
        <f t="shared" si="61"/>
        <v>5.467739681858018</v>
      </c>
      <c r="M99" s="230">
        <f t="shared" si="62"/>
        <v>5.467739681858018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1</v>
      </c>
      <c r="I101" s="22">
        <f t="shared" si="58"/>
        <v>2.4679118509690676</v>
      </c>
      <c r="J101" s="24">
        <f t="shared" si="59"/>
        <v>2.4679118509690676</v>
      </c>
      <c r="K101" s="22">
        <f t="shared" si="60"/>
        <v>2.4679118509690676</v>
      </c>
      <c r="L101" s="22">
        <f t="shared" si="61"/>
        <v>2.4679118509690676</v>
      </c>
      <c r="M101" s="230">
        <f t="shared" si="62"/>
        <v>2.4679118509690676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9.5447637660430278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9.5447637660430278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0.13765714274874463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0.13765714274874463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2.2197951408526562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2.2197951408526562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9.5447637660430278</v>
      </c>
      <c r="K130" s="22">
        <f>(B130)</f>
        <v>9.5489814253680727</v>
      </c>
      <c r="L130" s="22">
        <f>(L119)</f>
        <v>9.5489814253680727</v>
      </c>
      <c r="M130" s="57">
        <f t="shared" si="63"/>
        <v>9.5447637660430278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8" t="str">
        <f>Poor!Z2</f>
        <v>Q1</v>
      </c>
      <c r="AA2" s="269"/>
      <c r="AB2" s="268" t="str">
        <f>Poor!AB2</f>
        <v>Q2</v>
      </c>
      <c r="AC2" s="269"/>
      <c r="AD2" s="268" t="str">
        <f>Poor!AD2</f>
        <v>Q3</v>
      </c>
      <c r="AE2" s="269"/>
      <c r="AF2" s="268" t="str">
        <f>Poor!AF2</f>
        <v>Q4</v>
      </c>
      <c r="AG2" s="269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4" t="str">
        <f>Poor!A1</f>
        <v>ZATGL: 59105</v>
      </c>
      <c r="L2" s="274"/>
      <c r="M2" s="274"/>
      <c r="N2" s="274"/>
      <c r="O2" s="274"/>
      <c r="P2" s="274"/>
      <c r="Q2" s="274"/>
      <c r="R2" s="253"/>
      <c r="S2" s="253"/>
      <c r="T2" s="253"/>
      <c r="U2" s="253"/>
      <c r="V2" s="253"/>
    </row>
    <row r="3" spans="1:22" s="92" customFormat="1" ht="17">
      <c r="A3" s="90"/>
      <c r="B3" s="275" t="str">
        <f>V.Poor!A3</f>
        <v>Sources of Food : Very Poor HHs</v>
      </c>
      <c r="C3" s="276"/>
      <c r="D3" s="276"/>
      <c r="E3" s="276"/>
      <c r="F3" s="250"/>
      <c r="G3" s="273" t="str">
        <f>Poor!A3</f>
        <v>Sources of Food : Poor HHs</v>
      </c>
      <c r="H3" s="273"/>
      <c r="I3" s="273"/>
      <c r="J3" s="273"/>
      <c r="K3" s="251"/>
      <c r="L3" s="273" t="str">
        <f>Middle!A3</f>
        <v>Sources of Food : Middle HHs</v>
      </c>
      <c r="M3" s="273"/>
      <c r="N3" s="273"/>
      <c r="O3" s="273"/>
      <c r="P3" s="273"/>
      <c r="Q3" s="252"/>
      <c r="R3" s="273" t="str">
        <f>Rich!A3</f>
        <v>Sources of Food : Better-off HHs</v>
      </c>
      <c r="S3" s="273"/>
      <c r="T3" s="273"/>
      <c r="U3" s="27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8" t="str">
        <f>Poor!A1</f>
        <v>ZATGL: 59105</v>
      </c>
      <c r="L2" s="278"/>
      <c r="M2" s="278"/>
      <c r="N2" s="278"/>
      <c r="O2" s="278"/>
      <c r="P2" s="278"/>
      <c r="Q2" s="278"/>
      <c r="R2" s="87"/>
      <c r="S2" s="87"/>
      <c r="T2" s="87"/>
      <c r="U2" s="87"/>
      <c r="V2" s="87"/>
    </row>
    <row r="3" spans="1:22" s="92" customFormat="1" ht="17">
      <c r="A3" s="90"/>
      <c r="B3" s="89"/>
      <c r="C3" s="279" t="str">
        <f>V.Poor!A34</f>
        <v>Income : Very Poor HHs</v>
      </c>
      <c r="D3" s="279"/>
      <c r="E3" s="279"/>
      <c r="F3" s="90"/>
      <c r="G3" s="277" t="str">
        <f>Poor!A34</f>
        <v>Income : Poor HHs</v>
      </c>
      <c r="H3" s="277"/>
      <c r="I3" s="277"/>
      <c r="J3" s="277"/>
      <c r="K3" s="89"/>
      <c r="L3" s="277" t="str">
        <f>Middle!A34</f>
        <v>Income : Middle HHs</v>
      </c>
      <c r="M3" s="277"/>
      <c r="N3" s="277"/>
      <c r="O3" s="277"/>
      <c r="P3" s="277"/>
      <c r="Q3" s="91"/>
      <c r="R3" s="277" t="str">
        <f>Rich!A34</f>
        <v>Income : Better-off HHs</v>
      </c>
      <c r="S3" s="277"/>
      <c r="T3" s="277"/>
      <c r="U3" s="27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1672.7869654061089</v>
      </c>
      <c r="G72" s="109">
        <f>Poor!T7</f>
        <v>2280.8334683333678</v>
      </c>
      <c r="H72" s="109">
        <f>Middle!T7</f>
        <v>2034.5793673280662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153.72270098887185</v>
      </c>
      <c r="H73" s="109">
        <f>Middle!T8</f>
        <v>159.3393077457666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533.5595315919619</v>
      </c>
      <c r="C74" s="109">
        <f>Poor!R9</f>
        <v>1153.7458802361314</v>
      </c>
      <c r="D74" s="109">
        <f>Middle!R9</f>
        <v>1615.5729501631481</v>
      </c>
      <c r="E74" s="109">
        <f>Rich!R9</f>
        <v>0</v>
      </c>
      <c r="F74" s="109">
        <f>V.Poor!T9</f>
        <v>533.5595315919619</v>
      </c>
      <c r="G74" s="109">
        <f>Poor!T9</f>
        <v>1153.7458802361314</v>
      </c>
      <c r="H74" s="109">
        <f>Middle!T9</f>
        <v>1615.5729501631481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14693.159238975582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1711.1673384533033</v>
      </c>
      <c r="C77" s="109">
        <f>Poor!R12</f>
        <v>1171.1673384533035</v>
      </c>
      <c r="D77" s="109">
        <f>Middle!R12</f>
        <v>138.92165859550985</v>
      </c>
      <c r="E77" s="109">
        <f>Rich!R12</f>
        <v>0</v>
      </c>
      <c r="F77" s="109">
        <f>V.Poor!T12</f>
        <v>1710.0681660228815</v>
      </c>
      <c r="G77" s="109">
        <f>Poor!T12</f>
        <v>1169.5776588879698</v>
      </c>
      <c r="H77" s="109">
        <f>Middle!T12</f>
        <v>136.40453324907099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50468.571428571428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50468.571428571428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2800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2800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21444</v>
      </c>
      <c r="C82" s="109">
        <f>Poor!R17</f>
        <v>21582</v>
      </c>
      <c r="D82" s="109">
        <f>Middle!R17</f>
        <v>22779.428571428572</v>
      </c>
      <c r="E82" s="109">
        <f>Rich!R17</f>
        <v>0</v>
      </c>
      <c r="F82" s="109">
        <f>V.Poor!T17</f>
        <v>21444</v>
      </c>
      <c r="G82" s="109">
        <f>Poor!T17</f>
        <v>21582</v>
      </c>
      <c r="H82" s="109">
        <f>Middle!T17</f>
        <v>22779.428571428572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5040</v>
      </c>
      <c r="C85" s="109">
        <f>Poor!R20</f>
        <v>7200</v>
      </c>
      <c r="D85" s="109">
        <f>Middle!R20</f>
        <v>0</v>
      </c>
      <c r="E85" s="109">
        <f>Rich!R20</f>
        <v>0</v>
      </c>
      <c r="F85" s="109">
        <f>V.Poor!T20</f>
        <v>5040</v>
      </c>
      <c r="G85" s="109">
        <f>Poor!T20</f>
        <v>7200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38090.166511090181</v>
      </c>
      <c r="C88" s="109">
        <f>Poor!R23</f>
        <v>47616.556209575188</v>
      </c>
      <c r="D88" s="109">
        <f>Middle!R23</f>
        <v>93185.40810422285</v>
      </c>
      <c r="E88" s="109">
        <f>Rich!R23</f>
        <v>0</v>
      </c>
      <c r="F88" s="109">
        <f>V.Poor!T23</f>
        <v>35073.962878301121</v>
      </c>
      <c r="G88" s="109">
        <f>Poor!T23</f>
        <v>47613.427923726515</v>
      </c>
      <c r="H88" s="109">
        <f>Middle!T23</f>
        <v>93142.870908574929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22643.335267197799</v>
      </c>
      <c r="C89" s="109">
        <f>Poor!R24</f>
        <v>22643.335267197799</v>
      </c>
      <c r="D89" s="109">
        <f>Middle!R24</f>
        <v>22643.335267197799</v>
      </c>
      <c r="E89" s="109">
        <f>Rich!R24</f>
        <v>0</v>
      </c>
      <c r="F89" s="109">
        <f>V.Poor!T24</f>
        <v>22643.335267197799</v>
      </c>
      <c r="G89" s="109">
        <f>Poor!T24</f>
        <v>22643.335267197799</v>
      </c>
      <c r="H89" s="109">
        <f>Middle!T24</f>
        <v>22643.335267197799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38222.001933864463</v>
      </c>
      <c r="C90" s="109">
        <f>Poor!R25</f>
        <v>38222.001933864463</v>
      </c>
      <c r="D90" s="109">
        <f>Middle!R25</f>
        <v>38222.001933864471</v>
      </c>
      <c r="E90" s="109">
        <f>Rich!R25</f>
        <v>0</v>
      </c>
      <c r="F90" s="109">
        <f>V.Poor!T25</f>
        <v>38222.001933864463</v>
      </c>
      <c r="G90" s="109">
        <f>Poor!T25</f>
        <v>38222.001933864463</v>
      </c>
      <c r="H90" s="109">
        <f>Middle!T25</f>
        <v>38222.001933864471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65966.001933864463</v>
      </c>
      <c r="C91" s="109">
        <f>Poor!R26</f>
        <v>65966.001933864463</v>
      </c>
      <c r="D91" s="109">
        <f>Middle!R26</f>
        <v>65966.001933864463</v>
      </c>
      <c r="E91" s="109">
        <f>Rich!R26</f>
        <v>0</v>
      </c>
      <c r="F91" s="109">
        <f>V.Poor!T26</f>
        <v>65966.001933864463</v>
      </c>
      <c r="G91" s="109">
        <f>Poor!T26</f>
        <v>65966.001933864463</v>
      </c>
      <c r="H91" s="109">
        <f>Middle!T26</f>
        <v>65966.001933864463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22643.335267197799</v>
      </c>
      <c r="G93" s="109">
        <f>Poor!T24</f>
        <v>22643.335267197799</v>
      </c>
      <c r="H93" s="109">
        <f>Middle!T24</f>
        <v>22643.335267197799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38222.001933864463</v>
      </c>
      <c r="G94" s="109">
        <f>Poor!T25</f>
        <v>38222.001933864463</v>
      </c>
      <c r="H94" s="109">
        <f>Middle!T25</f>
        <v>38222.001933864471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65966.001933864463</v>
      </c>
      <c r="G95" s="109">
        <f>Poor!T26</f>
        <v>65966.001933864463</v>
      </c>
      <c r="H95" s="109">
        <f>Middle!T26</f>
        <v>65966.001933864463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131.83542277428205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3148.0390555633421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27875.835422774282</v>
      </c>
      <c r="C100" s="242">
        <f t="shared" si="0"/>
        <v>18349.445724289275</v>
      </c>
      <c r="D100" s="242">
        <f t="shared" si="0"/>
        <v>0</v>
      </c>
      <c r="E100" s="242">
        <f t="shared" si="0"/>
        <v>0</v>
      </c>
      <c r="F100" s="242">
        <f t="shared" si="0"/>
        <v>30892.039055563342</v>
      </c>
      <c r="G100" s="242">
        <f t="shared" si="0"/>
        <v>18352.574010137949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4" t="str">
        <f>Poor!A1</f>
        <v>ZATGL: 59105</v>
      </c>
      <c r="L2" s="274"/>
      <c r="M2" s="274"/>
      <c r="N2" s="274"/>
      <c r="O2" s="274"/>
      <c r="P2" s="274"/>
      <c r="Q2" s="274"/>
      <c r="R2" s="253"/>
      <c r="S2" s="253"/>
      <c r="T2" s="253"/>
      <c r="U2" s="253"/>
      <c r="V2" s="253"/>
    </row>
    <row r="3" spans="1:22" s="92" customFormat="1" ht="17">
      <c r="A3" s="90"/>
      <c r="B3" s="275" t="str">
        <f>V.Poor!A67</f>
        <v>Expenditure : Very Poor HHs</v>
      </c>
      <c r="C3" s="275"/>
      <c r="D3" s="275"/>
      <c r="E3" s="275"/>
      <c r="F3" s="255"/>
      <c r="G3" s="273" t="str">
        <f>Poor!A67</f>
        <v>Expenditure : Poor HHs</v>
      </c>
      <c r="H3" s="273"/>
      <c r="I3" s="273"/>
      <c r="J3" s="273"/>
      <c r="K3" s="251"/>
      <c r="L3" s="273" t="str">
        <f>Middle!A67</f>
        <v>Expenditure : Middle HHs</v>
      </c>
      <c r="M3" s="273"/>
      <c r="N3" s="273"/>
      <c r="O3" s="273"/>
      <c r="P3" s="273"/>
      <c r="Q3" s="252"/>
      <c r="R3" s="273" t="str">
        <f>Rich!A67</f>
        <v>Expenditure : Better-off HHs</v>
      </c>
      <c r="S3" s="273"/>
      <c r="T3" s="273"/>
      <c r="U3" s="27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533.5595315919619</v>
      </c>
      <c r="C5" s="204">
        <f>Income!C74</f>
        <v>1153.7458802361314</v>
      </c>
      <c r="D5" s="204">
        <f>Income!D74</f>
        <v>1615.5729501631481</v>
      </c>
      <c r="E5" s="204">
        <f>Income!E74</f>
        <v>0</v>
      </c>
      <c r="F5" s="205">
        <f t="shared" si="4"/>
        <v>533.5595315919619</v>
      </c>
      <c r="G5" s="205">
        <f t="shared" si="0"/>
        <v>533.5595315919619</v>
      </c>
      <c r="H5" s="205">
        <f t="shared" si="0"/>
        <v>533.5595315919619</v>
      </c>
      <c r="I5" s="205">
        <f t="shared" si="0"/>
        <v>533.5595315919619</v>
      </c>
      <c r="J5" s="205">
        <f t="shared" si="0"/>
        <v>533.5595315919619</v>
      </c>
      <c r="K5" s="205">
        <f t="shared" si="0"/>
        <v>533.5595315919619</v>
      </c>
      <c r="L5" s="205">
        <f t="shared" si="0"/>
        <v>533.5595315919619</v>
      </c>
      <c r="M5" s="205">
        <f t="shared" si="0"/>
        <v>533.5595315919619</v>
      </c>
      <c r="N5" s="205">
        <f t="shared" si="0"/>
        <v>533.5595315919619</v>
      </c>
      <c r="O5" s="205">
        <f t="shared" si="0"/>
        <v>533.5595315919619</v>
      </c>
      <c r="P5" s="205">
        <f t="shared" si="0"/>
        <v>533.5595315919619</v>
      </c>
      <c r="Q5" s="205">
        <f t="shared" si="0"/>
        <v>533.5595315919619</v>
      </c>
      <c r="R5" s="205">
        <f t="shared" si="0"/>
        <v>533.5595315919619</v>
      </c>
      <c r="S5" s="205">
        <f t="shared" si="0"/>
        <v>533.5595315919619</v>
      </c>
      <c r="T5" s="205">
        <f t="shared" si="0"/>
        <v>533.5595315919619</v>
      </c>
      <c r="U5" s="205">
        <f t="shared" si="0"/>
        <v>533.5595315919619</v>
      </c>
      <c r="V5" s="205">
        <f t="shared" si="0"/>
        <v>533.5595315919619</v>
      </c>
      <c r="W5" s="205">
        <f t="shared" si="0"/>
        <v>533.5595315919619</v>
      </c>
      <c r="X5" s="205">
        <f t="shared" si="0"/>
        <v>533.5595315919619</v>
      </c>
      <c r="Y5" s="205">
        <f t="shared" si="0"/>
        <v>533.5595315919619</v>
      </c>
      <c r="Z5" s="205">
        <f t="shared" si="0"/>
        <v>533.5595315919619</v>
      </c>
      <c r="AA5" s="205">
        <f t="shared" si="0"/>
        <v>533.5595315919619</v>
      </c>
      <c r="AB5" s="205">
        <f t="shared" si="0"/>
        <v>533.5595315919619</v>
      </c>
      <c r="AC5" s="205">
        <f t="shared" si="0"/>
        <v>533.5595315919619</v>
      </c>
      <c r="AD5" s="205">
        <f t="shared" si="0"/>
        <v>533.5595315919619</v>
      </c>
      <c r="AE5" s="205">
        <f t="shared" si="0"/>
        <v>533.5595315919619</v>
      </c>
      <c r="AF5" s="205">
        <f t="shared" si="0"/>
        <v>533.5595315919619</v>
      </c>
      <c r="AG5" s="205">
        <f t="shared" si="0"/>
        <v>533.5595315919619</v>
      </c>
      <c r="AH5" s="205">
        <f t="shared" si="0"/>
        <v>533.5595315919619</v>
      </c>
      <c r="AI5" s="205">
        <f t="shared" si="0"/>
        <v>533.5595315919619</v>
      </c>
      <c r="AJ5" s="205">
        <f t="shared" si="0"/>
        <v>533.5595315919619</v>
      </c>
      <c r="AK5" s="205">
        <f t="shared" si="0"/>
        <v>533.5595315919619</v>
      </c>
      <c r="AL5" s="205">
        <f t="shared" si="0"/>
        <v>533.5595315919619</v>
      </c>
      <c r="AM5" s="205">
        <f t="shared" si="0"/>
        <v>533.5595315919619</v>
      </c>
      <c r="AN5" s="205">
        <f t="shared" si="0"/>
        <v>533.5595315919619</v>
      </c>
      <c r="AO5" s="205">
        <f t="shared" si="0"/>
        <v>533.5595315919619</v>
      </c>
      <c r="AP5" s="205">
        <f t="shared" si="0"/>
        <v>533.5595315919619</v>
      </c>
      <c r="AQ5" s="205">
        <f t="shared" si="0"/>
        <v>533.5595315919619</v>
      </c>
      <c r="AR5" s="205">
        <f t="shared" si="0"/>
        <v>533.5595315919619</v>
      </c>
      <c r="AS5" s="205">
        <f t="shared" si="0"/>
        <v>533.5595315919619</v>
      </c>
      <c r="AT5" s="205">
        <f t="shared" si="0"/>
        <v>1153.7458802361314</v>
      </c>
      <c r="AU5" s="205">
        <f t="shared" si="0"/>
        <v>1153.7458802361314</v>
      </c>
      <c r="AV5" s="205">
        <f t="shared" si="0"/>
        <v>1153.7458802361314</v>
      </c>
      <c r="AW5" s="205">
        <f t="shared" si="0"/>
        <v>1153.7458802361314</v>
      </c>
      <c r="AX5" s="205">
        <f t="shared" si="1"/>
        <v>1153.7458802361314</v>
      </c>
      <c r="AY5" s="205">
        <f t="shared" si="1"/>
        <v>1153.7458802361314</v>
      </c>
      <c r="AZ5" s="205">
        <f t="shared" si="1"/>
        <v>1153.7458802361314</v>
      </c>
      <c r="BA5" s="205">
        <f t="shared" si="1"/>
        <v>1153.7458802361314</v>
      </c>
      <c r="BB5" s="205">
        <f t="shared" si="1"/>
        <v>1153.7458802361314</v>
      </c>
      <c r="BC5" s="205">
        <f t="shared" si="1"/>
        <v>1153.7458802361314</v>
      </c>
      <c r="BD5" s="205">
        <f t="shared" si="1"/>
        <v>1153.7458802361314</v>
      </c>
      <c r="BE5" s="205">
        <f t="shared" si="1"/>
        <v>1153.7458802361314</v>
      </c>
      <c r="BF5" s="205">
        <f t="shared" si="1"/>
        <v>1153.7458802361314</v>
      </c>
      <c r="BG5" s="205">
        <f t="shared" si="1"/>
        <v>1153.7458802361314</v>
      </c>
      <c r="BH5" s="205">
        <f t="shared" si="1"/>
        <v>1153.7458802361314</v>
      </c>
      <c r="BI5" s="205">
        <f t="shared" si="1"/>
        <v>1153.7458802361314</v>
      </c>
      <c r="BJ5" s="205">
        <f t="shared" si="1"/>
        <v>1153.7458802361314</v>
      </c>
      <c r="BK5" s="205">
        <f t="shared" si="1"/>
        <v>1153.7458802361314</v>
      </c>
      <c r="BL5" s="205">
        <f t="shared" si="1"/>
        <v>1153.7458802361314</v>
      </c>
      <c r="BM5" s="205">
        <f t="shared" si="1"/>
        <v>1153.7458802361314</v>
      </c>
      <c r="BN5" s="205">
        <f t="shared" si="1"/>
        <v>1153.7458802361314</v>
      </c>
      <c r="BO5" s="205">
        <f t="shared" si="1"/>
        <v>1153.7458802361314</v>
      </c>
      <c r="BP5" s="205">
        <f t="shared" si="1"/>
        <v>1153.7458802361314</v>
      </c>
      <c r="BQ5" s="205">
        <f t="shared" si="1"/>
        <v>1153.7458802361314</v>
      </c>
      <c r="BR5" s="205">
        <f t="shared" si="1"/>
        <v>1153.7458802361314</v>
      </c>
      <c r="BS5" s="205">
        <f t="shared" si="1"/>
        <v>1153.7458802361314</v>
      </c>
      <c r="BT5" s="205">
        <f t="shared" si="1"/>
        <v>1153.7458802361314</v>
      </c>
      <c r="BU5" s="205">
        <f t="shared" si="1"/>
        <v>1153.7458802361314</v>
      </c>
      <c r="BV5" s="205">
        <f t="shared" si="1"/>
        <v>1153.7458802361314</v>
      </c>
      <c r="BW5" s="205">
        <f t="shared" si="1"/>
        <v>1153.7458802361314</v>
      </c>
      <c r="BX5" s="205">
        <f t="shared" si="1"/>
        <v>1153.7458802361314</v>
      </c>
      <c r="BY5" s="205">
        <f t="shared" si="1"/>
        <v>1153.7458802361314</v>
      </c>
      <c r="BZ5" s="205">
        <f t="shared" si="1"/>
        <v>1153.7458802361314</v>
      </c>
      <c r="CA5" s="205">
        <f t="shared" si="2"/>
        <v>1153.7458802361314</v>
      </c>
      <c r="CB5" s="205">
        <f t="shared" si="2"/>
        <v>1153.7458802361314</v>
      </c>
      <c r="CC5" s="205">
        <f t="shared" si="2"/>
        <v>1153.7458802361314</v>
      </c>
      <c r="CD5" s="205">
        <f t="shared" si="2"/>
        <v>1153.7458802361314</v>
      </c>
      <c r="CE5" s="205">
        <f t="shared" si="2"/>
        <v>1153.7458802361314</v>
      </c>
      <c r="CF5" s="205">
        <f t="shared" si="2"/>
        <v>1153.7458802361314</v>
      </c>
      <c r="CG5" s="205">
        <f t="shared" si="2"/>
        <v>1615.5729501631481</v>
      </c>
      <c r="CH5" s="205">
        <f t="shared" si="2"/>
        <v>1615.5729501631481</v>
      </c>
      <c r="CI5" s="205">
        <f t="shared" si="2"/>
        <v>1615.5729501631481</v>
      </c>
      <c r="CJ5" s="205">
        <f t="shared" si="2"/>
        <v>1615.5729501631481</v>
      </c>
      <c r="CK5" s="205">
        <f t="shared" si="2"/>
        <v>1615.5729501631481</v>
      </c>
      <c r="CL5" s="205">
        <f t="shared" si="2"/>
        <v>1615.5729501631481</v>
      </c>
      <c r="CM5" s="205">
        <f t="shared" si="2"/>
        <v>1615.5729501631481</v>
      </c>
      <c r="CN5" s="205">
        <f t="shared" si="2"/>
        <v>1615.5729501631481</v>
      </c>
      <c r="CO5" s="205">
        <f t="shared" si="2"/>
        <v>1615.5729501631481</v>
      </c>
      <c r="CP5" s="205">
        <f t="shared" si="2"/>
        <v>1615.5729501631481</v>
      </c>
      <c r="CQ5" s="205">
        <f t="shared" si="2"/>
        <v>1615.5729501631481</v>
      </c>
      <c r="CR5" s="205">
        <f t="shared" si="2"/>
        <v>1615.5729501631481</v>
      </c>
      <c r="CS5" s="205">
        <f t="shared" si="3"/>
        <v>1615.5729501631481</v>
      </c>
      <c r="CT5" s="205">
        <f t="shared" si="3"/>
        <v>1615.5729501631481</v>
      </c>
      <c r="CU5" s="205">
        <f t="shared" si="3"/>
        <v>1615.5729501631481</v>
      </c>
      <c r="CV5" s="205">
        <f t="shared" si="3"/>
        <v>1615.5729501631481</v>
      </c>
      <c r="CW5" s="205">
        <f t="shared" si="3"/>
        <v>1615.5729501631481</v>
      </c>
      <c r="CX5" s="205">
        <f t="shared" si="3"/>
        <v>1615.5729501631481</v>
      </c>
      <c r="CY5" s="205">
        <f t="shared" si="3"/>
        <v>1615.5729501631481</v>
      </c>
      <c r="CZ5" s="205">
        <f t="shared" si="3"/>
        <v>1615.5729501631481</v>
      </c>
      <c r="DA5" s="205">
        <f t="shared" si="3"/>
        <v>1615.5729501631481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1711.1673384533033</v>
      </c>
      <c r="C8" s="204">
        <f>Income!C77</f>
        <v>1171.1673384533035</v>
      </c>
      <c r="D8" s="204">
        <f>Income!D77</f>
        <v>138.92165859550985</v>
      </c>
      <c r="E8" s="204">
        <f>Income!E77</f>
        <v>0</v>
      </c>
      <c r="F8" s="205">
        <f t="shared" si="4"/>
        <v>1711.1673384533033</v>
      </c>
      <c r="G8" s="205">
        <f t="shared" si="4"/>
        <v>1711.1673384533033</v>
      </c>
      <c r="H8" s="205">
        <f t="shared" si="4"/>
        <v>1711.1673384533033</v>
      </c>
      <c r="I8" s="205">
        <f t="shared" si="4"/>
        <v>1711.1673384533033</v>
      </c>
      <c r="J8" s="205">
        <f t="shared" si="4"/>
        <v>1711.1673384533033</v>
      </c>
      <c r="K8" s="205">
        <f t="shared" si="4"/>
        <v>1711.1673384533033</v>
      </c>
      <c r="L8" s="205">
        <f t="shared" si="4"/>
        <v>1711.1673384533033</v>
      </c>
      <c r="M8" s="205">
        <f t="shared" si="4"/>
        <v>1711.1673384533033</v>
      </c>
      <c r="N8" s="205">
        <f t="shared" si="4"/>
        <v>1711.1673384533033</v>
      </c>
      <c r="O8" s="205">
        <f t="shared" si="4"/>
        <v>1711.1673384533033</v>
      </c>
      <c r="P8" s="205">
        <f t="shared" si="4"/>
        <v>1711.1673384533033</v>
      </c>
      <c r="Q8" s="205">
        <f t="shared" si="4"/>
        <v>1711.1673384533033</v>
      </c>
      <c r="R8" s="205">
        <f t="shared" si="4"/>
        <v>1711.1673384533033</v>
      </c>
      <c r="S8" s="205">
        <f t="shared" si="4"/>
        <v>1711.1673384533033</v>
      </c>
      <c r="T8" s="205">
        <f t="shared" si="4"/>
        <v>1711.1673384533033</v>
      </c>
      <c r="U8" s="205">
        <f t="shared" si="4"/>
        <v>1711.1673384533033</v>
      </c>
      <c r="V8" s="205">
        <f t="shared" ref="V8:AK18" si="6">IF(V$2&lt;=($B$2+$C$2+$D$2),IF(V$2&lt;=($B$2+$C$2),IF(V$2&lt;=$B$2,$B8,$C8),$D8),$E8)</f>
        <v>1711.1673384533033</v>
      </c>
      <c r="W8" s="205">
        <f t="shared" si="6"/>
        <v>1711.1673384533033</v>
      </c>
      <c r="X8" s="205">
        <f t="shared" si="6"/>
        <v>1711.1673384533033</v>
      </c>
      <c r="Y8" s="205">
        <f t="shared" si="6"/>
        <v>1711.1673384533033</v>
      </c>
      <c r="Z8" s="205">
        <f t="shared" si="6"/>
        <v>1711.1673384533033</v>
      </c>
      <c r="AA8" s="205">
        <f t="shared" si="6"/>
        <v>1711.1673384533033</v>
      </c>
      <c r="AB8" s="205">
        <f t="shared" si="6"/>
        <v>1711.1673384533033</v>
      </c>
      <c r="AC8" s="205">
        <f t="shared" si="6"/>
        <v>1711.1673384533033</v>
      </c>
      <c r="AD8" s="205">
        <f t="shared" si="6"/>
        <v>1711.1673384533033</v>
      </c>
      <c r="AE8" s="205">
        <f t="shared" si="6"/>
        <v>1711.1673384533033</v>
      </c>
      <c r="AF8" s="205">
        <f t="shared" si="6"/>
        <v>1711.1673384533033</v>
      </c>
      <c r="AG8" s="205">
        <f t="shared" si="6"/>
        <v>1711.1673384533033</v>
      </c>
      <c r="AH8" s="205">
        <f t="shared" si="6"/>
        <v>1711.1673384533033</v>
      </c>
      <c r="AI8" s="205">
        <f t="shared" si="6"/>
        <v>1711.1673384533033</v>
      </c>
      <c r="AJ8" s="205">
        <f t="shared" si="6"/>
        <v>1711.1673384533033</v>
      </c>
      <c r="AK8" s="205">
        <f t="shared" si="6"/>
        <v>1711.1673384533033</v>
      </c>
      <c r="AL8" s="205">
        <f t="shared" ref="AL8:BA18" si="7">IF(AL$2&lt;=($B$2+$C$2+$D$2),IF(AL$2&lt;=($B$2+$C$2),IF(AL$2&lt;=$B$2,$B8,$C8),$D8),$E8)</f>
        <v>1711.1673384533033</v>
      </c>
      <c r="AM8" s="205">
        <f t="shared" si="7"/>
        <v>1711.1673384533033</v>
      </c>
      <c r="AN8" s="205">
        <f t="shared" si="7"/>
        <v>1711.1673384533033</v>
      </c>
      <c r="AO8" s="205">
        <f t="shared" si="7"/>
        <v>1711.1673384533033</v>
      </c>
      <c r="AP8" s="205">
        <f t="shared" si="7"/>
        <v>1711.1673384533033</v>
      </c>
      <c r="AQ8" s="205">
        <f t="shared" si="7"/>
        <v>1711.1673384533033</v>
      </c>
      <c r="AR8" s="205">
        <f t="shared" si="7"/>
        <v>1711.1673384533033</v>
      </c>
      <c r="AS8" s="205">
        <f t="shared" si="7"/>
        <v>1711.1673384533033</v>
      </c>
      <c r="AT8" s="205">
        <f t="shared" si="7"/>
        <v>1171.1673384533035</v>
      </c>
      <c r="AU8" s="205">
        <f t="shared" si="7"/>
        <v>1171.1673384533035</v>
      </c>
      <c r="AV8" s="205">
        <f t="shared" si="7"/>
        <v>1171.1673384533035</v>
      </c>
      <c r="AW8" s="205">
        <f t="shared" si="7"/>
        <v>1171.1673384533035</v>
      </c>
      <c r="AX8" s="205">
        <f t="shared" si="7"/>
        <v>1171.1673384533035</v>
      </c>
      <c r="AY8" s="205">
        <f t="shared" si="7"/>
        <v>1171.1673384533035</v>
      </c>
      <c r="AZ8" s="205">
        <f t="shared" si="7"/>
        <v>1171.1673384533035</v>
      </c>
      <c r="BA8" s="205">
        <f t="shared" si="7"/>
        <v>1171.1673384533035</v>
      </c>
      <c r="BB8" s="205">
        <f t="shared" si="5"/>
        <v>1171.1673384533035</v>
      </c>
      <c r="BC8" s="205">
        <f t="shared" si="5"/>
        <v>1171.1673384533035</v>
      </c>
      <c r="BD8" s="205">
        <f t="shared" si="5"/>
        <v>1171.1673384533035</v>
      </c>
      <c r="BE8" s="205">
        <f t="shared" si="5"/>
        <v>1171.1673384533035</v>
      </c>
      <c r="BF8" s="205">
        <f t="shared" si="5"/>
        <v>1171.1673384533035</v>
      </c>
      <c r="BG8" s="205">
        <f t="shared" si="5"/>
        <v>1171.1673384533035</v>
      </c>
      <c r="BH8" s="205">
        <f t="shared" si="5"/>
        <v>1171.1673384533035</v>
      </c>
      <c r="BI8" s="205">
        <f t="shared" si="5"/>
        <v>1171.1673384533035</v>
      </c>
      <c r="BJ8" s="205">
        <f t="shared" si="5"/>
        <v>1171.1673384533035</v>
      </c>
      <c r="BK8" s="205">
        <f t="shared" si="1"/>
        <v>1171.1673384533035</v>
      </c>
      <c r="BL8" s="205">
        <f t="shared" si="1"/>
        <v>1171.1673384533035</v>
      </c>
      <c r="BM8" s="205">
        <f t="shared" si="1"/>
        <v>1171.1673384533035</v>
      </c>
      <c r="BN8" s="205">
        <f t="shared" si="1"/>
        <v>1171.1673384533035</v>
      </c>
      <c r="BO8" s="205">
        <f t="shared" si="1"/>
        <v>1171.1673384533035</v>
      </c>
      <c r="BP8" s="205">
        <f t="shared" si="1"/>
        <v>1171.1673384533035</v>
      </c>
      <c r="BQ8" s="205">
        <f t="shared" si="1"/>
        <v>1171.1673384533035</v>
      </c>
      <c r="BR8" s="205">
        <f t="shared" si="1"/>
        <v>1171.1673384533035</v>
      </c>
      <c r="BS8" s="205">
        <f t="shared" si="1"/>
        <v>1171.1673384533035</v>
      </c>
      <c r="BT8" s="205">
        <f t="shared" si="1"/>
        <v>1171.1673384533035</v>
      </c>
      <c r="BU8" s="205">
        <f t="shared" si="1"/>
        <v>1171.1673384533035</v>
      </c>
      <c r="BV8" s="205">
        <f t="shared" si="1"/>
        <v>1171.1673384533035</v>
      </c>
      <c r="BW8" s="205">
        <f t="shared" si="1"/>
        <v>1171.1673384533035</v>
      </c>
      <c r="BX8" s="205">
        <f t="shared" si="1"/>
        <v>1171.1673384533035</v>
      </c>
      <c r="BY8" s="205">
        <f t="shared" si="1"/>
        <v>1171.1673384533035</v>
      </c>
      <c r="BZ8" s="205">
        <f t="shared" si="1"/>
        <v>1171.1673384533035</v>
      </c>
      <c r="CA8" s="205">
        <f t="shared" si="2"/>
        <v>1171.1673384533035</v>
      </c>
      <c r="CB8" s="205">
        <f t="shared" si="2"/>
        <v>1171.1673384533035</v>
      </c>
      <c r="CC8" s="205">
        <f t="shared" si="2"/>
        <v>1171.1673384533035</v>
      </c>
      <c r="CD8" s="205">
        <f t="shared" si="2"/>
        <v>1171.1673384533035</v>
      </c>
      <c r="CE8" s="205">
        <f t="shared" si="2"/>
        <v>1171.1673384533035</v>
      </c>
      <c r="CF8" s="205">
        <f t="shared" si="2"/>
        <v>1171.1673384533035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50468.571428571428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50468.571428571428</v>
      </c>
      <c r="CH9" s="205">
        <f t="shared" si="2"/>
        <v>50468.571428571428</v>
      </c>
      <c r="CI9" s="205">
        <f t="shared" si="2"/>
        <v>50468.571428571428</v>
      </c>
      <c r="CJ9" s="205">
        <f t="shared" si="2"/>
        <v>50468.571428571428</v>
      </c>
      <c r="CK9" s="205">
        <f t="shared" si="2"/>
        <v>50468.571428571428</v>
      </c>
      <c r="CL9" s="205">
        <f t="shared" si="2"/>
        <v>50468.571428571428</v>
      </c>
      <c r="CM9" s="205">
        <f t="shared" si="2"/>
        <v>50468.571428571428</v>
      </c>
      <c r="CN9" s="205">
        <f t="shared" si="2"/>
        <v>50468.571428571428</v>
      </c>
      <c r="CO9" s="205">
        <f t="shared" si="2"/>
        <v>50468.571428571428</v>
      </c>
      <c r="CP9" s="205">
        <f t="shared" si="2"/>
        <v>50468.571428571428</v>
      </c>
      <c r="CQ9" s="205">
        <f t="shared" si="2"/>
        <v>50468.571428571428</v>
      </c>
      <c r="CR9" s="205">
        <f t="shared" si="2"/>
        <v>50468.571428571428</v>
      </c>
      <c r="CS9" s="205">
        <f t="shared" si="3"/>
        <v>50468.571428571428</v>
      </c>
      <c r="CT9" s="205">
        <f t="shared" si="3"/>
        <v>50468.571428571428</v>
      </c>
      <c r="CU9" s="205">
        <f t="shared" si="3"/>
        <v>50468.571428571428</v>
      </c>
      <c r="CV9" s="205">
        <f t="shared" si="3"/>
        <v>50468.571428571428</v>
      </c>
      <c r="CW9" s="205">
        <f t="shared" si="3"/>
        <v>50468.571428571428</v>
      </c>
      <c r="CX9" s="205">
        <f t="shared" si="3"/>
        <v>50468.571428571428</v>
      </c>
      <c r="CY9" s="205">
        <f t="shared" si="3"/>
        <v>50468.571428571428</v>
      </c>
      <c r="CZ9" s="205">
        <f t="shared" si="3"/>
        <v>50468.571428571428</v>
      </c>
      <c r="DA9" s="205">
        <f t="shared" si="3"/>
        <v>50468.571428571428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2800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2800</v>
      </c>
      <c r="AU10" s="205">
        <f t="shared" si="7"/>
        <v>2800</v>
      </c>
      <c r="AV10" s="205">
        <f t="shared" si="7"/>
        <v>2800</v>
      </c>
      <c r="AW10" s="205">
        <f t="shared" si="7"/>
        <v>2800</v>
      </c>
      <c r="AX10" s="205">
        <f t="shared" si="1"/>
        <v>2800</v>
      </c>
      <c r="AY10" s="205">
        <f t="shared" si="1"/>
        <v>2800</v>
      </c>
      <c r="AZ10" s="205">
        <f t="shared" si="1"/>
        <v>2800</v>
      </c>
      <c r="BA10" s="205">
        <f t="shared" si="1"/>
        <v>2800</v>
      </c>
      <c r="BB10" s="205">
        <f t="shared" si="1"/>
        <v>2800</v>
      </c>
      <c r="BC10" s="205">
        <f t="shared" si="1"/>
        <v>2800</v>
      </c>
      <c r="BD10" s="205">
        <f t="shared" si="1"/>
        <v>2800</v>
      </c>
      <c r="BE10" s="205">
        <f t="shared" si="1"/>
        <v>2800</v>
      </c>
      <c r="BF10" s="205">
        <f t="shared" si="1"/>
        <v>2800</v>
      </c>
      <c r="BG10" s="205">
        <f t="shared" si="1"/>
        <v>2800</v>
      </c>
      <c r="BH10" s="205">
        <f t="shared" si="1"/>
        <v>2800</v>
      </c>
      <c r="BI10" s="205">
        <f t="shared" si="1"/>
        <v>2800</v>
      </c>
      <c r="BJ10" s="205">
        <f t="shared" si="1"/>
        <v>2800</v>
      </c>
      <c r="BK10" s="205">
        <f t="shared" si="1"/>
        <v>2800</v>
      </c>
      <c r="BL10" s="205">
        <f t="shared" si="1"/>
        <v>2800</v>
      </c>
      <c r="BM10" s="205">
        <f t="shared" si="1"/>
        <v>2800</v>
      </c>
      <c r="BN10" s="205">
        <f t="shared" si="1"/>
        <v>2800</v>
      </c>
      <c r="BO10" s="205">
        <f t="shared" si="1"/>
        <v>2800</v>
      </c>
      <c r="BP10" s="205">
        <f t="shared" si="1"/>
        <v>2800</v>
      </c>
      <c r="BQ10" s="205">
        <f t="shared" si="1"/>
        <v>2800</v>
      </c>
      <c r="BR10" s="205">
        <f t="shared" ref="AX10:BZ18" si="8">IF(BR$2&lt;=($B$2+$C$2+$D$2),IF(BR$2&lt;=($B$2+$C$2),IF(BR$2&lt;=$B$2,$B10,$C10),$D10),$E10)</f>
        <v>2800</v>
      </c>
      <c r="BS10" s="205">
        <f t="shared" si="8"/>
        <v>2800</v>
      </c>
      <c r="BT10" s="205">
        <f t="shared" si="8"/>
        <v>2800</v>
      </c>
      <c r="BU10" s="205">
        <f t="shared" si="8"/>
        <v>2800</v>
      </c>
      <c r="BV10" s="205">
        <f t="shared" si="8"/>
        <v>2800</v>
      </c>
      <c r="BW10" s="205">
        <f t="shared" si="8"/>
        <v>2800</v>
      </c>
      <c r="BX10" s="205">
        <f t="shared" si="8"/>
        <v>2800</v>
      </c>
      <c r="BY10" s="205">
        <f t="shared" si="8"/>
        <v>2800</v>
      </c>
      <c r="BZ10" s="205">
        <f t="shared" si="8"/>
        <v>2800</v>
      </c>
      <c r="CA10" s="205">
        <f t="shared" si="2"/>
        <v>2800</v>
      </c>
      <c r="CB10" s="205">
        <f t="shared" si="2"/>
        <v>2800</v>
      </c>
      <c r="CC10" s="205">
        <f t="shared" si="2"/>
        <v>2800</v>
      </c>
      <c r="CD10" s="205">
        <f t="shared" si="2"/>
        <v>2800</v>
      </c>
      <c r="CE10" s="205">
        <f t="shared" si="2"/>
        <v>2800</v>
      </c>
      <c r="CF10" s="205">
        <f t="shared" si="2"/>
        <v>2800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21444</v>
      </c>
      <c r="C12" s="204">
        <f>Income!C82</f>
        <v>21582</v>
      </c>
      <c r="D12" s="204">
        <f>Income!D82</f>
        <v>22779.428571428572</v>
      </c>
      <c r="E12" s="204">
        <f>Income!E82</f>
        <v>0</v>
      </c>
      <c r="F12" s="205">
        <f t="shared" si="4"/>
        <v>21444</v>
      </c>
      <c r="G12" s="205">
        <f t="shared" si="4"/>
        <v>21444</v>
      </c>
      <c r="H12" s="205">
        <f t="shared" si="4"/>
        <v>21444</v>
      </c>
      <c r="I12" s="205">
        <f t="shared" si="4"/>
        <v>21444</v>
      </c>
      <c r="J12" s="205">
        <f t="shared" si="4"/>
        <v>21444</v>
      </c>
      <c r="K12" s="205">
        <f t="shared" si="4"/>
        <v>21444</v>
      </c>
      <c r="L12" s="205">
        <f t="shared" si="4"/>
        <v>21444</v>
      </c>
      <c r="M12" s="205">
        <f t="shared" si="4"/>
        <v>21444</v>
      </c>
      <c r="N12" s="205">
        <f t="shared" si="4"/>
        <v>21444</v>
      </c>
      <c r="O12" s="205">
        <f t="shared" si="4"/>
        <v>21444</v>
      </c>
      <c r="P12" s="205">
        <f t="shared" si="4"/>
        <v>21444</v>
      </c>
      <c r="Q12" s="205">
        <f t="shared" si="4"/>
        <v>21444</v>
      </c>
      <c r="R12" s="205">
        <f t="shared" si="4"/>
        <v>21444</v>
      </c>
      <c r="S12" s="205">
        <f t="shared" si="4"/>
        <v>21444</v>
      </c>
      <c r="T12" s="205">
        <f t="shared" si="4"/>
        <v>21444</v>
      </c>
      <c r="U12" s="205">
        <f t="shared" si="4"/>
        <v>21444</v>
      </c>
      <c r="V12" s="205">
        <f t="shared" si="6"/>
        <v>21444</v>
      </c>
      <c r="W12" s="205">
        <f t="shared" si="6"/>
        <v>21444</v>
      </c>
      <c r="X12" s="205">
        <f t="shared" si="6"/>
        <v>21444</v>
      </c>
      <c r="Y12" s="205">
        <f t="shared" si="6"/>
        <v>21444</v>
      </c>
      <c r="Z12" s="205">
        <f t="shared" si="6"/>
        <v>21444</v>
      </c>
      <c r="AA12" s="205">
        <f t="shared" si="6"/>
        <v>21444</v>
      </c>
      <c r="AB12" s="205">
        <f t="shared" si="6"/>
        <v>21444</v>
      </c>
      <c r="AC12" s="205">
        <f t="shared" si="6"/>
        <v>21444</v>
      </c>
      <c r="AD12" s="205">
        <f t="shared" si="6"/>
        <v>21444</v>
      </c>
      <c r="AE12" s="205">
        <f t="shared" si="6"/>
        <v>21444</v>
      </c>
      <c r="AF12" s="205">
        <f t="shared" si="6"/>
        <v>21444</v>
      </c>
      <c r="AG12" s="205">
        <f t="shared" si="6"/>
        <v>21444</v>
      </c>
      <c r="AH12" s="205">
        <f t="shared" si="6"/>
        <v>21444</v>
      </c>
      <c r="AI12" s="205">
        <f t="shared" si="6"/>
        <v>21444</v>
      </c>
      <c r="AJ12" s="205">
        <f t="shared" si="6"/>
        <v>21444</v>
      </c>
      <c r="AK12" s="205">
        <f t="shared" si="6"/>
        <v>21444</v>
      </c>
      <c r="AL12" s="205">
        <f t="shared" si="7"/>
        <v>21444</v>
      </c>
      <c r="AM12" s="205">
        <f t="shared" si="7"/>
        <v>21444</v>
      </c>
      <c r="AN12" s="205">
        <f t="shared" si="7"/>
        <v>21444</v>
      </c>
      <c r="AO12" s="205">
        <f t="shared" si="7"/>
        <v>21444</v>
      </c>
      <c r="AP12" s="205">
        <f t="shared" si="7"/>
        <v>21444</v>
      </c>
      <c r="AQ12" s="205">
        <f t="shared" si="7"/>
        <v>21444</v>
      </c>
      <c r="AR12" s="205">
        <f t="shared" si="7"/>
        <v>21444</v>
      </c>
      <c r="AS12" s="205">
        <f t="shared" si="7"/>
        <v>21444</v>
      </c>
      <c r="AT12" s="205">
        <f t="shared" si="7"/>
        <v>21582</v>
      </c>
      <c r="AU12" s="205">
        <f t="shared" si="7"/>
        <v>21582</v>
      </c>
      <c r="AV12" s="205">
        <f t="shared" si="7"/>
        <v>21582</v>
      </c>
      <c r="AW12" s="205">
        <f t="shared" si="7"/>
        <v>21582</v>
      </c>
      <c r="AX12" s="205">
        <f t="shared" si="8"/>
        <v>21582</v>
      </c>
      <c r="AY12" s="205">
        <f t="shared" si="8"/>
        <v>21582</v>
      </c>
      <c r="AZ12" s="205">
        <f t="shared" si="8"/>
        <v>21582</v>
      </c>
      <c r="BA12" s="205">
        <f t="shared" si="8"/>
        <v>21582</v>
      </c>
      <c r="BB12" s="205">
        <f t="shared" si="8"/>
        <v>21582</v>
      </c>
      <c r="BC12" s="205">
        <f t="shared" si="8"/>
        <v>21582</v>
      </c>
      <c r="BD12" s="205">
        <f t="shared" si="8"/>
        <v>21582</v>
      </c>
      <c r="BE12" s="205">
        <f t="shared" si="8"/>
        <v>21582</v>
      </c>
      <c r="BF12" s="205">
        <f t="shared" si="8"/>
        <v>21582</v>
      </c>
      <c r="BG12" s="205">
        <f t="shared" si="8"/>
        <v>21582</v>
      </c>
      <c r="BH12" s="205">
        <f t="shared" si="8"/>
        <v>21582</v>
      </c>
      <c r="BI12" s="205">
        <f t="shared" si="8"/>
        <v>21582</v>
      </c>
      <c r="BJ12" s="205">
        <f t="shared" si="8"/>
        <v>21582</v>
      </c>
      <c r="BK12" s="205">
        <f t="shared" si="8"/>
        <v>21582</v>
      </c>
      <c r="BL12" s="205">
        <f t="shared" si="8"/>
        <v>21582</v>
      </c>
      <c r="BM12" s="205">
        <f t="shared" si="8"/>
        <v>21582</v>
      </c>
      <c r="BN12" s="205">
        <f t="shared" si="8"/>
        <v>21582</v>
      </c>
      <c r="BO12" s="205">
        <f t="shared" si="8"/>
        <v>21582</v>
      </c>
      <c r="BP12" s="205">
        <f t="shared" si="8"/>
        <v>21582</v>
      </c>
      <c r="BQ12" s="205">
        <f t="shared" si="8"/>
        <v>21582</v>
      </c>
      <c r="BR12" s="205">
        <f t="shared" si="8"/>
        <v>21582</v>
      </c>
      <c r="BS12" s="205">
        <f t="shared" si="8"/>
        <v>21582</v>
      </c>
      <c r="BT12" s="205">
        <f t="shared" si="8"/>
        <v>21582</v>
      </c>
      <c r="BU12" s="205">
        <f t="shared" si="8"/>
        <v>21582</v>
      </c>
      <c r="BV12" s="205">
        <f t="shared" si="8"/>
        <v>21582</v>
      </c>
      <c r="BW12" s="205">
        <f t="shared" si="8"/>
        <v>21582</v>
      </c>
      <c r="BX12" s="205">
        <f t="shared" si="8"/>
        <v>21582</v>
      </c>
      <c r="BY12" s="205">
        <f t="shared" si="8"/>
        <v>21582</v>
      </c>
      <c r="BZ12" s="205">
        <f t="shared" si="8"/>
        <v>21582</v>
      </c>
      <c r="CA12" s="205">
        <f t="shared" si="2"/>
        <v>21582</v>
      </c>
      <c r="CB12" s="205">
        <f t="shared" si="2"/>
        <v>21582</v>
      </c>
      <c r="CC12" s="205">
        <f t="shared" si="2"/>
        <v>21582</v>
      </c>
      <c r="CD12" s="205">
        <f t="shared" si="2"/>
        <v>21582</v>
      </c>
      <c r="CE12" s="205">
        <f t="shared" si="2"/>
        <v>21582</v>
      </c>
      <c r="CF12" s="205">
        <f t="shared" si="2"/>
        <v>21582</v>
      </c>
      <c r="CG12" s="205">
        <f t="shared" si="2"/>
        <v>22779.428571428572</v>
      </c>
      <c r="CH12" s="205">
        <f t="shared" si="2"/>
        <v>22779.428571428572</v>
      </c>
      <c r="CI12" s="205">
        <f t="shared" si="2"/>
        <v>22779.428571428572</v>
      </c>
      <c r="CJ12" s="205">
        <f t="shared" si="2"/>
        <v>22779.428571428572</v>
      </c>
      <c r="CK12" s="205">
        <f t="shared" si="2"/>
        <v>22779.428571428572</v>
      </c>
      <c r="CL12" s="205">
        <f t="shared" si="2"/>
        <v>22779.428571428572</v>
      </c>
      <c r="CM12" s="205">
        <f t="shared" si="2"/>
        <v>22779.428571428572</v>
      </c>
      <c r="CN12" s="205">
        <f t="shared" si="2"/>
        <v>22779.428571428572</v>
      </c>
      <c r="CO12" s="205">
        <f t="shared" si="2"/>
        <v>22779.428571428572</v>
      </c>
      <c r="CP12" s="205">
        <f t="shared" si="2"/>
        <v>22779.428571428572</v>
      </c>
      <c r="CQ12" s="205">
        <f t="shared" si="2"/>
        <v>22779.428571428572</v>
      </c>
      <c r="CR12" s="205">
        <f t="shared" si="2"/>
        <v>22779.428571428572</v>
      </c>
      <c r="CS12" s="205">
        <f t="shared" si="3"/>
        <v>22779.428571428572</v>
      </c>
      <c r="CT12" s="205">
        <f t="shared" si="3"/>
        <v>22779.428571428572</v>
      </c>
      <c r="CU12" s="205">
        <f t="shared" si="3"/>
        <v>22779.428571428572</v>
      </c>
      <c r="CV12" s="205">
        <f t="shared" si="3"/>
        <v>22779.428571428572</v>
      </c>
      <c r="CW12" s="205">
        <f t="shared" si="3"/>
        <v>22779.428571428572</v>
      </c>
      <c r="CX12" s="205">
        <f t="shared" si="3"/>
        <v>22779.428571428572</v>
      </c>
      <c r="CY12" s="205">
        <f t="shared" si="3"/>
        <v>22779.428571428572</v>
      </c>
      <c r="CZ12" s="205">
        <f t="shared" si="3"/>
        <v>22779.428571428572</v>
      </c>
      <c r="DA12" s="205">
        <f t="shared" si="3"/>
        <v>22779.428571428572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5040</v>
      </c>
      <c r="C14" s="204">
        <f>Income!C85</f>
        <v>7200</v>
      </c>
      <c r="D14" s="204">
        <f>Income!D85</f>
        <v>0</v>
      </c>
      <c r="E14" s="204">
        <f>Income!E85</f>
        <v>0</v>
      </c>
      <c r="F14" s="205">
        <f t="shared" si="4"/>
        <v>5040</v>
      </c>
      <c r="G14" s="205">
        <f t="shared" si="4"/>
        <v>5040</v>
      </c>
      <c r="H14" s="205">
        <f t="shared" si="4"/>
        <v>5040</v>
      </c>
      <c r="I14" s="205">
        <f t="shared" si="4"/>
        <v>5040</v>
      </c>
      <c r="J14" s="205">
        <f t="shared" si="4"/>
        <v>5040</v>
      </c>
      <c r="K14" s="205">
        <f t="shared" si="4"/>
        <v>5040</v>
      </c>
      <c r="L14" s="205">
        <f t="shared" si="4"/>
        <v>5040</v>
      </c>
      <c r="M14" s="205">
        <f t="shared" si="4"/>
        <v>5040</v>
      </c>
      <c r="N14" s="205">
        <f t="shared" si="4"/>
        <v>5040</v>
      </c>
      <c r="O14" s="205">
        <f t="shared" si="4"/>
        <v>5040</v>
      </c>
      <c r="P14" s="205">
        <f t="shared" si="4"/>
        <v>5040</v>
      </c>
      <c r="Q14" s="205">
        <f t="shared" si="4"/>
        <v>5040</v>
      </c>
      <c r="R14" s="205">
        <f t="shared" si="4"/>
        <v>5040</v>
      </c>
      <c r="S14" s="205">
        <f t="shared" si="4"/>
        <v>5040</v>
      </c>
      <c r="T14" s="205">
        <f t="shared" si="4"/>
        <v>5040</v>
      </c>
      <c r="U14" s="205">
        <f t="shared" si="4"/>
        <v>5040</v>
      </c>
      <c r="V14" s="205">
        <f t="shared" si="6"/>
        <v>5040</v>
      </c>
      <c r="W14" s="205">
        <f t="shared" si="6"/>
        <v>5040</v>
      </c>
      <c r="X14" s="205">
        <f t="shared" si="6"/>
        <v>5040</v>
      </c>
      <c r="Y14" s="205">
        <f t="shared" si="6"/>
        <v>5040</v>
      </c>
      <c r="Z14" s="205">
        <f t="shared" si="6"/>
        <v>5040</v>
      </c>
      <c r="AA14" s="205">
        <f t="shared" si="6"/>
        <v>5040</v>
      </c>
      <c r="AB14" s="205">
        <f t="shared" si="6"/>
        <v>5040</v>
      </c>
      <c r="AC14" s="205">
        <f t="shared" si="6"/>
        <v>5040</v>
      </c>
      <c r="AD14" s="205">
        <f t="shared" si="6"/>
        <v>5040</v>
      </c>
      <c r="AE14" s="205">
        <f t="shared" si="6"/>
        <v>5040</v>
      </c>
      <c r="AF14" s="205">
        <f t="shared" si="6"/>
        <v>5040</v>
      </c>
      <c r="AG14" s="205">
        <f t="shared" si="6"/>
        <v>5040</v>
      </c>
      <c r="AH14" s="205">
        <f t="shared" si="6"/>
        <v>5040</v>
      </c>
      <c r="AI14" s="205">
        <f t="shared" si="6"/>
        <v>5040</v>
      </c>
      <c r="AJ14" s="205">
        <f t="shared" si="6"/>
        <v>5040</v>
      </c>
      <c r="AK14" s="205">
        <f t="shared" si="6"/>
        <v>5040</v>
      </c>
      <c r="AL14" s="205">
        <f t="shared" si="7"/>
        <v>5040</v>
      </c>
      <c r="AM14" s="205">
        <f t="shared" si="7"/>
        <v>5040</v>
      </c>
      <c r="AN14" s="205">
        <f t="shared" si="7"/>
        <v>5040</v>
      </c>
      <c r="AO14" s="205">
        <f t="shared" si="7"/>
        <v>5040</v>
      </c>
      <c r="AP14" s="205">
        <f t="shared" si="7"/>
        <v>5040</v>
      </c>
      <c r="AQ14" s="205">
        <f t="shared" si="7"/>
        <v>5040</v>
      </c>
      <c r="AR14" s="205">
        <f t="shared" si="7"/>
        <v>5040</v>
      </c>
      <c r="AS14" s="205">
        <f t="shared" si="7"/>
        <v>5040</v>
      </c>
      <c r="AT14" s="205">
        <f t="shared" si="7"/>
        <v>7200</v>
      </c>
      <c r="AU14" s="205">
        <f t="shared" si="7"/>
        <v>7200</v>
      </c>
      <c r="AV14" s="205">
        <f t="shared" si="7"/>
        <v>7200</v>
      </c>
      <c r="AW14" s="205">
        <f t="shared" si="7"/>
        <v>7200</v>
      </c>
      <c r="AX14" s="205">
        <f t="shared" si="7"/>
        <v>7200</v>
      </c>
      <c r="AY14" s="205">
        <f t="shared" si="7"/>
        <v>7200</v>
      </c>
      <c r="AZ14" s="205">
        <f t="shared" si="7"/>
        <v>7200</v>
      </c>
      <c r="BA14" s="205">
        <f t="shared" si="7"/>
        <v>7200</v>
      </c>
      <c r="BB14" s="205">
        <f t="shared" si="8"/>
        <v>7200</v>
      </c>
      <c r="BC14" s="205">
        <f t="shared" si="8"/>
        <v>7200</v>
      </c>
      <c r="BD14" s="205">
        <f t="shared" si="8"/>
        <v>7200</v>
      </c>
      <c r="BE14" s="205">
        <f t="shared" si="8"/>
        <v>7200</v>
      </c>
      <c r="BF14" s="205">
        <f t="shared" si="8"/>
        <v>7200</v>
      </c>
      <c r="BG14" s="205">
        <f t="shared" si="8"/>
        <v>7200</v>
      </c>
      <c r="BH14" s="205">
        <f t="shared" si="8"/>
        <v>7200</v>
      </c>
      <c r="BI14" s="205">
        <f t="shared" si="8"/>
        <v>7200</v>
      </c>
      <c r="BJ14" s="205">
        <f t="shared" si="8"/>
        <v>7200</v>
      </c>
      <c r="BK14" s="205">
        <f t="shared" si="8"/>
        <v>7200</v>
      </c>
      <c r="BL14" s="205">
        <f t="shared" si="8"/>
        <v>7200</v>
      </c>
      <c r="BM14" s="205">
        <f t="shared" si="8"/>
        <v>7200</v>
      </c>
      <c r="BN14" s="205">
        <f t="shared" si="8"/>
        <v>7200</v>
      </c>
      <c r="BO14" s="205">
        <f t="shared" si="8"/>
        <v>7200</v>
      </c>
      <c r="BP14" s="205">
        <f t="shared" si="8"/>
        <v>7200</v>
      </c>
      <c r="BQ14" s="205">
        <f t="shared" si="8"/>
        <v>7200</v>
      </c>
      <c r="BR14" s="205">
        <f t="shared" si="8"/>
        <v>7200</v>
      </c>
      <c r="BS14" s="205">
        <f t="shared" si="8"/>
        <v>7200</v>
      </c>
      <c r="BT14" s="205">
        <f t="shared" si="8"/>
        <v>7200</v>
      </c>
      <c r="BU14" s="205">
        <f t="shared" si="8"/>
        <v>7200</v>
      </c>
      <c r="BV14" s="205">
        <f t="shared" si="8"/>
        <v>7200</v>
      </c>
      <c r="BW14" s="205">
        <f t="shared" si="8"/>
        <v>7200</v>
      </c>
      <c r="BX14" s="205">
        <f t="shared" si="8"/>
        <v>7200</v>
      </c>
      <c r="BY14" s="205">
        <f t="shared" si="8"/>
        <v>7200</v>
      </c>
      <c r="BZ14" s="205">
        <f t="shared" si="8"/>
        <v>7200</v>
      </c>
      <c r="CA14" s="205">
        <f t="shared" si="2"/>
        <v>7200</v>
      </c>
      <c r="CB14" s="205">
        <f t="shared" si="2"/>
        <v>7200</v>
      </c>
      <c r="CC14" s="205">
        <f t="shared" si="2"/>
        <v>7200</v>
      </c>
      <c r="CD14" s="205">
        <f t="shared" si="2"/>
        <v>7200</v>
      </c>
      <c r="CE14" s="205">
        <f t="shared" si="2"/>
        <v>7200</v>
      </c>
      <c r="CF14" s="205">
        <f t="shared" si="2"/>
        <v>7200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38090.166511090181</v>
      </c>
      <c r="C16" s="204">
        <f>Income!C88</f>
        <v>47616.556209575188</v>
      </c>
      <c r="D16" s="204">
        <f>Income!D88</f>
        <v>93185.40810422285</v>
      </c>
      <c r="E16" s="204">
        <f>Income!E88</f>
        <v>0</v>
      </c>
      <c r="F16" s="205">
        <f t="shared" si="4"/>
        <v>38090.166511090181</v>
      </c>
      <c r="G16" s="205">
        <f t="shared" si="4"/>
        <v>38090.166511090181</v>
      </c>
      <c r="H16" s="205">
        <f t="shared" si="4"/>
        <v>38090.166511090181</v>
      </c>
      <c r="I16" s="205">
        <f t="shared" si="4"/>
        <v>38090.166511090181</v>
      </c>
      <c r="J16" s="205">
        <f t="shared" si="4"/>
        <v>38090.166511090181</v>
      </c>
      <c r="K16" s="205">
        <f t="shared" si="4"/>
        <v>38090.166511090181</v>
      </c>
      <c r="L16" s="205">
        <f t="shared" si="4"/>
        <v>38090.166511090181</v>
      </c>
      <c r="M16" s="205">
        <f t="shared" si="4"/>
        <v>38090.166511090181</v>
      </c>
      <c r="N16" s="205">
        <f t="shared" si="4"/>
        <v>38090.166511090181</v>
      </c>
      <c r="O16" s="205">
        <f t="shared" si="4"/>
        <v>38090.166511090181</v>
      </c>
      <c r="P16" s="205">
        <f t="shared" si="4"/>
        <v>38090.166511090181</v>
      </c>
      <c r="Q16" s="205">
        <f t="shared" si="4"/>
        <v>38090.166511090181</v>
      </c>
      <c r="R16" s="205">
        <f t="shared" si="4"/>
        <v>38090.166511090181</v>
      </c>
      <c r="S16" s="205">
        <f t="shared" si="4"/>
        <v>38090.166511090181</v>
      </c>
      <c r="T16" s="205">
        <f t="shared" si="4"/>
        <v>38090.166511090181</v>
      </c>
      <c r="U16" s="205">
        <f t="shared" si="4"/>
        <v>38090.166511090181</v>
      </c>
      <c r="V16" s="205">
        <f t="shared" si="6"/>
        <v>38090.166511090181</v>
      </c>
      <c r="W16" s="205">
        <f t="shared" si="6"/>
        <v>38090.166511090181</v>
      </c>
      <c r="X16" s="205">
        <f t="shared" si="6"/>
        <v>38090.166511090181</v>
      </c>
      <c r="Y16" s="205">
        <f t="shared" si="6"/>
        <v>38090.166511090181</v>
      </c>
      <c r="Z16" s="205">
        <f t="shared" si="6"/>
        <v>38090.166511090181</v>
      </c>
      <c r="AA16" s="205">
        <f t="shared" si="6"/>
        <v>38090.166511090181</v>
      </c>
      <c r="AB16" s="205">
        <f t="shared" si="6"/>
        <v>38090.166511090181</v>
      </c>
      <c r="AC16" s="205">
        <f t="shared" si="6"/>
        <v>38090.166511090181</v>
      </c>
      <c r="AD16" s="205">
        <f t="shared" si="6"/>
        <v>38090.166511090181</v>
      </c>
      <c r="AE16" s="205">
        <f>IF(AE$2&lt;=($B$2+$C$2+$D$2),IF(AE$2&lt;=($B$2+$C$2),IF(AE$2&lt;=$B$2,$B16,$C16),$D16),$E16)</f>
        <v>38090.166511090181</v>
      </c>
      <c r="AF16" s="205">
        <f t="shared" si="6"/>
        <v>38090.166511090181</v>
      </c>
      <c r="AG16" s="205">
        <f t="shared" si="6"/>
        <v>38090.166511090181</v>
      </c>
      <c r="AH16" s="205">
        <f t="shared" si="6"/>
        <v>38090.166511090181</v>
      </c>
      <c r="AI16" s="205">
        <f t="shared" si="6"/>
        <v>38090.166511090181</v>
      </c>
      <c r="AJ16" s="205">
        <f t="shared" si="6"/>
        <v>38090.166511090181</v>
      </c>
      <c r="AK16" s="205">
        <f t="shared" si="6"/>
        <v>38090.166511090181</v>
      </c>
      <c r="AL16" s="205">
        <f t="shared" si="7"/>
        <v>38090.166511090181</v>
      </c>
      <c r="AM16" s="205">
        <f t="shared" si="7"/>
        <v>38090.166511090181</v>
      </c>
      <c r="AN16" s="205">
        <f t="shared" si="7"/>
        <v>38090.166511090181</v>
      </c>
      <c r="AO16" s="205">
        <f t="shared" si="7"/>
        <v>38090.166511090181</v>
      </c>
      <c r="AP16" s="205">
        <f t="shared" si="7"/>
        <v>38090.166511090181</v>
      </c>
      <c r="AQ16" s="205">
        <f t="shared" si="7"/>
        <v>38090.166511090181</v>
      </c>
      <c r="AR16" s="205">
        <f t="shared" si="7"/>
        <v>38090.166511090181</v>
      </c>
      <c r="AS16" s="205">
        <f t="shared" si="7"/>
        <v>38090.166511090181</v>
      </c>
      <c r="AT16" s="205">
        <f t="shared" si="7"/>
        <v>47616.556209575188</v>
      </c>
      <c r="AU16" s="205">
        <f t="shared" si="7"/>
        <v>47616.556209575188</v>
      </c>
      <c r="AV16" s="205">
        <f t="shared" si="7"/>
        <v>47616.556209575188</v>
      </c>
      <c r="AW16" s="205">
        <f t="shared" si="7"/>
        <v>47616.556209575188</v>
      </c>
      <c r="AX16" s="205">
        <f t="shared" si="8"/>
        <v>47616.556209575188</v>
      </c>
      <c r="AY16" s="205">
        <f t="shared" si="8"/>
        <v>47616.556209575188</v>
      </c>
      <c r="AZ16" s="205">
        <f t="shared" si="8"/>
        <v>47616.556209575188</v>
      </c>
      <c r="BA16" s="205">
        <f t="shared" si="8"/>
        <v>47616.556209575188</v>
      </c>
      <c r="BB16" s="205">
        <f t="shared" si="8"/>
        <v>47616.556209575188</v>
      </c>
      <c r="BC16" s="205">
        <f t="shared" si="8"/>
        <v>47616.556209575188</v>
      </c>
      <c r="BD16" s="205">
        <f t="shared" si="8"/>
        <v>47616.556209575188</v>
      </c>
      <c r="BE16" s="205">
        <f t="shared" si="8"/>
        <v>47616.556209575188</v>
      </c>
      <c r="BF16" s="205">
        <f t="shared" si="8"/>
        <v>47616.556209575188</v>
      </c>
      <c r="BG16" s="205">
        <f t="shared" si="8"/>
        <v>47616.556209575188</v>
      </c>
      <c r="BH16" s="205">
        <f t="shared" si="8"/>
        <v>47616.556209575188</v>
      </c>
      <c r="BI16" s="205">
        <f t="shared" si="8"/>
        <v>47616.556209575188</v>
      </c>
      <c r="BJ16" s="205">
        <f t="shared" si="8"/>
        <v>47616.556209575188</v>
      </c>
      <c r="BK16" s="205">
        <f t="shared" si="8"/>
        <v>47616.556209575188</v>
      </c>
      <c r="BL16" s="205">
        <f t="shared" si="8"/>
        <v>47616.556209575188</v>
      </c>
      <c r="BM16" s="205">
        <f t="shared" si="8"/>
        <v>47616.556209575188</v>
      </c>
      <c r="BN16" s="205">
        <f t="shared" si="8"/>
        <v>47616.556209575188</v>
      </c>
      <c r="BO16" s="205">
        <f t="shared" si="8"/>
        <v>47616.556209575188</v>
      </c>
      <c r="BP16" s="205">
        <f t="shared" si="8"/>
        <v>47616.556209575188</v>
      </c>
      <c r="BQ16" s="205">
        <f t="shared" si="8"/>
        <v>47616.556209575188</v>
      </c>
      <c r="BR16" s="205">
        <f t="shared" si="8"/>
        <v>47616.556209575188</v>
      </c>
      <c r="BS16" s="205">
        <f t="shared" si="8"/>
        <v>47616.556209575188</v>
      </c>
      <c r="BT16" s="205">
        <f t="shared" si="8"/>
        <v>47616.556209575188</v>
      </c>
      <c r="BU16" s="205">
        <f t="shared" si="8"/>
        <v>47616.556209575188</v>
      </c>
      <c r="BV16" s="205">
        <f t="shared" si="8"/>
        <v>47616.556209575188</v>
      </c>
      <c r="BW16" s="205">
        <f t="shared" si="8"/>
        <v>47616.556209575188</v>
      </c>
      <c r="BX16" s="205">
        <f t="shared" si="8"/>
        <v>47616.556209575188</v>
      </c>
      <c r="BY16" s="205">
        <f t="shared" si="8"/>
        <v>47616.556209575188</v>
      </c>
      <c r="BZ16" s="205">
        <f t="shared" si="8"/>
        <v>47616.556209575188</v>
      </c>
      <c r="CA16" s="205">
        <f t="shared" ref="CA16:CB18" si="10">IF(CA$2&lt;=($B$2+$C$2+$D$2),IF(CA$2&lt;=($B$2+$C$2),IF(CA$2&lt;=$B$2,$B16,$C16),$D16),$E16)</f>
        <v>47616.556209575188</v>
      </c>
      <c r="CB16" s="205">
        <f t="shared" si="10"/>
        <v>47616.556209575188</v>
      </c>
      <c r="CC16" s="205">
        <f t="shared" si="9"/>
        <v>47616.556209575188</v>
      </c>
      <c r="CD16" s="205">
        <f t="shared" si="9"/>
        <v>47616.556209575188</v>
      </c>
      <c r="CE16" s="205">
        <f t="shared" si="9"/>
        <v>47616.556209575188</v>
      </c>
      <c r="CF16" s="205">
        <f t="shared" si="9"/>
        <v>47616.556209575188</v>
      </c>
      <c r="CG16" s="205">
        <f t="shared" si="9"/>
        <v>93185.40810422285</v>
      </c>
      <c r="CH16" s="205">
        <f t="shared" si="9"/>
        <v>93185.40810422285</v>
      </c>
      <c r="CI16" s="205">
        <f t="shared" si="9"/>
        <v>93185.40810422285</v>
      </c>
      <c r="CJ16" s="205">
        <f t="shared" si="9"/>
        <v>93185.40810422285</v>
      </c>
      <c r="CK16" s="205">
        <f t="shared" si="9"/>
        <v>93185.40810422285</v>
      </c>
      <c r="CL16" s="205">
        <f t="shared" si="9"/>
        <v>93185.40810422285</v>
      </c>
      <c r="CM16" s="205">
        <f t="shared" si="9"/>
        <v>93185.40810422285</v>
      </c>
      <c r="CN16" s="205">
        <f t="shared" si="9"/>
        <v>93185.40810422285</v>
      </c>
      <c r="CO16" s="205">
        <f t="shared" si="9"/>
        <v>93185.40810422285</v>
      </c>
      <c r="CP16" s="205">
        <f t="shared" si="9"/>
        <v>93185.40810422285</v>
      </c>
      <c r="CQ16" s="205">
        <f t="shared" si="9"/>
        <v>93185.40810422285</v>
      </c>
      <c r="CR16" s="205">
        <f t="shared" si="9"/>
        <v>93185.40810422285</v>
      </c>
      <c r="CS16" s="205">
        <f t="shared" ref="CS16:DA18" si="11">IF(CS$2&lt;=($B$2+$C$2+$D$2),IF(CS$2&lt;=($B$2+$C$2),IF(CS$2&lt;=$B$2,$B16,$C16),$D16),$E16)</f>
        <v>93185.40810422285</v>
      </c>
      <c r="CT16" s="205">
        <f t="shared" si="11"/>
        <v>93185.40810422285</v>
      </c>
      <c r="CU16" s="205">
        <f t="shared" si="11"/>
        <v>93185.40810422285</v>
      </c>
      <c r="CV16" s="205">
        <f t="shared" si="11"/>
        <v>93185.40810422285</v>
      </c>
      <c r="CW16" s="205">
        <f t="shared" si="11"/>
        <v>93185.40810422285</v>
      </c>
      <c r="CX16" s="205">
        <f t="shared" si="11"/>
        <v>93185.40810422285</v>
      </c>
      <c r="CY16" s="205">
        <f t="shared" si="11"/>
        <v>93185.40810422285</v>
      </c>
      <c r="CZ16" s="205">
        <f t="shared" si="11"/>
        <v>93185.40810422285</v>
      </c>
      <c r="DA16" s="205">
        <f t="shared" si="11"/>
        <v>93185.40810422285</v>
      </c>
      <c r="DB16" s="205"/>
    </row>
    <row r="17" spans="1:105">
      <c r="A17" s="202" t="s">
        <v>101</v>
      </c>
      <c r="B17" s="204">
        <f>Income!B89</f>
        <v>22643.335267197799</v>
      </c>
      <c r="C17" s="204">
        <f>Income!C89</f>
        <v>22643.335267197799</v>
      </c>
      <c r="D17" s="204">
        <f>Income!D89</f>
        <v>22643.335267197799</v>
      </c>
      <c r="E17" s="204">
        <f>Income!E89</f>
        <v>0</v>
      </c>
      <c r="F17" s="205">
        <f t="shared" si="4"/>
        <v>22643.335267197799</v>
      </c>
      <c r="G17" s="205">
        <f t="shared" si="4"/>
        <v>22643.335267197799</v>
      </c>
      <c r="H17" s="205">
        <f t="shared" si="4"/>
        <v>22643.335267197799</v>
      </c>
      <c r="I17" s="205">
        <f t="shared" si="4"/>
        <v>22643.335267197799</v>
      </c>
      <c r="J17" s="205">
        <f t="shared" si="4"/>
        <v>22643.335267197799</v>
      </c>
      <c r="K17" s="205">
        <f t="shared" si="4"/>
        <v>22643.335267197799</v>
      </c>
      <c r="L17" s="205">
        <f t="shared" si="4"/>
        <v>22643.335267197799</v>
      </c>
      <c r="M17" s="205">
        <f t="shared" si="4"/>
        <v>22643.335267197799</v>
      </c>
      <c r="N17" s="205">
        <f t="shared" si="4"/>
        <v>22643.335267197799</v>
      </c>
      <c r="O17" s="205">
        <f t="shared" si="4"/>
        <v>22643.335267197799</v>
      </c>
      <c r="P17" s="205">
        <f t="shared" si="4"/>
        <v>22643.335267197799</v>
      </c>
      <c r="Q17" s="205">
        <f t="shared" si="4"/>
        <v>22643.335267197799</v>
      </c>
      <c r="R17" s="205">
        <f t="shared" si="4"/>
        <v>22643.335267197799</v>
      </c>
      <c r="S17" s="205">
        <f t="shared" si="4"/>
        <v>22643.335267197799</v>
      </c>
      <c r="T17" s="205">
        <f t="shared" si="4"/>
        <v>22643.335267197799</v>
      </c>
      <c r="U17" s="205">
        <f t="shared" si="4"/>
        <v>22643.335267197799</v>
      </c>
      <c r="V17" s="205">
        <f t="shared" si="6"/>
        <v>22643.335267197799</v>
      </c>
      <c r="W17" s="205">
        <f t="shared" si="6"/>
        <v>22643.335267197799</v>
      </c>
      <c r="X17" s="205">
        <f t="shared" si="6"/>
        <v>22643.335267197799</v>
      </c>
      <c r="Y17" s="205">
        <f t="shared" si="6"/>
        <v>22643.335267197799</v>
      </c>
      <c r="Z17" s="205">
        <f t="shared" si="6"/>
        <v>22643.335267197799</v>
      </c>
      <c r="AA17" s="205">
        <f t="shared" si="6"/>
        <v>22643.335267197799</v>
      </c>
      <c r="AB17" s="205">
        <f t="shared" si="6"/>
        <v>22643.335267197799</v>
      </c>
      <c r="AC17" s="205">
        <f t="shared" si="6"/>
        <v>22643.335267197799</v>
      </c>
      <c r="AD17" s="205">
        <f t="shared" si="6"/>
        <v>22643.335267197799</v>
      </c>
      <c r="AE17" s="205">
        <f t="shared" si="6"/>
        <v>22643.335267197799</v>
      </c>
      <c r="AF17" s="205">
        <f t="shared" si="6"/>
        <v>22643.335267197799</v>
      </c>
      <c r="AG17" s="205">
        <f t="shared" si="6"/>
        <v>22643.335267197799</v>
      </c>
      <c r="AH17" s="205">
        <f t="shared" si="6"/>
        <v>22643.335267197799</v>
      </c>
      <c r="AI17" s="205">
        <f t="shared" si="6"/>
        <v>22643.335267197799</v>
      </c>
      <c r="AJ17" s="205">
        <f t="shared" si="6"/>
        <v>22643.335267197799</v>
      </c>
      <c r="AK17" s="205">
        <f t="shared" si="6"/>
        <v>22643.335267197799</v>
      </c>
      <c r="AL17" s="205">
        <f t="shared" si="7"/>
        <v>22643.335267197799</v>
      </c>
      <c r="AM17" s="205">
        <f t="shared" si="7"/>
        <v>22643.335267197799</v>
      </c>
      <c r="AN17" s="205">
        <f t="shared" si="7"/>
        <v>22643.335267197799</v>
      </c>
      <c r="AO17" s="205">
        <f t="shared" si="7"/>
        <v>22643.335267197799</v>
      </c>
      <c r="AP17" s="205">
        <f t="shared" si="7"/>
        <v>22643.335267197799</v>
      </c>
      <c r="AQ17" s="205">
        <f t="shared" si="7"/>
        <v>22643.335267197799</v>
      </c>
      <c r="AR17" s="205">
        <f t="shared" si="7"/>
        <v>22643.335267197799</v>
      </c>
      <c r="AS17" s="205">
        <f t="shared" si="7"/>
        <v>22643.335267197799</v>
      </c>
      <c r="AT17" s="205">
        <f t="shared" si="7"/>
        <v>22643.335267197799</v>
      </c>
      <c r="AU17" s="205">
        <f t="shared" si="7"/>
        <v>22643.335267197799</v>
      </c>
      <c r="AV17" s="205">
        <f t="shared" si="7"/>
        <v>22643.335267197799</v>
      </c>
      <c r="AW17" s="205">
        <f t="shared" si="7"/>
        <v>22643.335267197799</v>
      </c>
      <c r="AX17" s="205">
        <f t="shared" si="8"/>
        <v>22643.335267197799</v>
      </c>
      <c r="AY17" s="205">
        <f t="shared" si="8"/>
        <v>22643.335267197799</v>
      </c>
      <c r="AZ17" s="205">
        <f t="shared" si="8"/>
        <v>22643.335267197799</v>
      </c>
      <c r="BA17" s="205">
        <f t="shared" si="8"/>
        <v>22643.335267197799</v>
      </c>
      <c r="BB17" s="205">
        <f t="shared" si="8"/>
        <v>22643.335267197799</v>
      </c>
      <c r="BC17" s="205">
        <f t="shared" si="8"/>
        <v>22643.335267197799</v>
      </c>
      <c r="BD17" s="205">
        <f t="shared" si="8"/>
        <v>22643.335267197799</v>
      </c>
      <c r="BE17" s="205">
        <f t="shared" si="8"/>
        <v>22643.335267197799</v>
      </c>
      <c r="BF17" s="205">
        <f t="shared" si="8"/>
        <v>22643.335267197799</v>
      </c>
      <c r="BG17" s="205">
        <f t="shared" si="8"/>
        <v>22643.335267197799</v>
      </c>
      <c r="BH17" s="205">
        <f t="shared" si="8"/>
        <v>22643.335267197799</v>
      </c>
      <c r="BI17" s="205">
        <f t="shared" si="8"/>
        <v>22643.335267197799</v>
      </c>
      <c r="BJ17" s="205">
        <f t="shared" si="8"/>
        <v>22643.335267197799</v>
      </c>
      <c r="BK17" s="205">
        <f t="shared" si="8"/>
        <v>22643.335267197799</v>
      </c>
      <c r="BL17" s="205">
        <f t="shared" si="8"/>
        <v>22643.335267197799</v>
      </c>
      <c r="BM17" s="205">
        <f t="shared" si="8"/>
        <v>22643.335267197799</v>
      </c>
      <c r="BN17" s="205">
        <f t="shared" si="8"/>
        <v>22643.335267197799</v>
      </c>
      <c r="BO17" s="205">
        <f t="shared" si="8"/>
        <v>22643.335267197799</v>
      </c>
      <c r="BP17" s="205">
        <f t="shared" si="8"/>
        <v>22643.335267197799</v>
      </c>
      <c r="BQ17" s="205">
        <f t="shared" si="8"/>
        <v>22643.335267197799</v>
      </c>
      <c r="BR17" s="205">
        <f t="shared" si="8"/>
        <v>22643.335267197799</v>
      </c>
      <c r="BS17" s="205">
        <f t="shared" si="8"/>
        <v>22643.335267197799</v>
      </c>
      <c r="BT17" s="205">
        <f t="shared" si="8"/>
        <v>22643.335267197799</v>
      </c>
      <c r="BU17" s="205">
        <f t="shared" si="8"/>
        <v>22643.335267197799</v>
      </c>
      <c r="BV17" s="205">
        <f t="shared" si="8"/>
        <v>22643.335267197799</v>
      </c>
      <c r="BW17" s="205">
        <f t="shared" si="8"/>
        <v>22643.335267197799</v>
      </c>
      <c r="BX17" s="205">
        <f t="shared" si="8"/>
        <v>22643.335267197799</v>
      </c>
      <c r="BY17" s="205">
        <f t="shared" si="8"/>
        <v>22643.335267197799</v>
      </c>
      <c r="BZ17" s="205">
        <f t="shared" si="8"/>
        <v>22643.335267197799</v>
      </c>
      <c r="CA17" s="205">
        <f t="shared" si="10"/>
        <v>22643.335267197799</v>
      </c>
      <c r="CB17" s="205">
        <f t="shared" si="10"/>
        <v>22643.335267197799</v>
      </c>
      <c r="CC17" s="205">
        <f t="shared" si="9"/>
        <v>22643.335267197799</v>
      </c>
      <c r="CD17" s="205">
        <f t="shared" si="9"/>
        <v>22643.335267197799</v>
      </c>
      <c r="CE17" s="205">
        <f t="shared" si="9"/>
        <v>22643.335267197799</v>
      </c>
      <c r="CF17" s="205">
        <f t="shared" si="9"/>
        <v>22643.335267197799</v>
      </c>
      <c r="CG17" s="205">
        <f t="shared" si="9"/>
        <v>22643.335267197799</v>
      </c>
      <c r="CH17" s="205">
        <f t="shared" si="9"/>
        <v>22643.335267197799</v>
      </c>
      <c r="CI17" s="205">
        <f t="shared" si="9"/>
        <v>22643.335267197799</v>
      </c>
      <c r="CJ17" s="205">
        <f t="shared" si="9"/>
        <v>22643.335267197799</v>
      </c>
      <c r="CK17" s="205">
        <f t="shared" si="9"/>
        <v>22643.335267197799</v>
      </c>
      <c r="CL17" s="205">
        <f t="shared" si="9"/>
        <v>22643.335267197799</v>
      </c>
      <c r="CM17" s="205">
        <f t="shared" si="9"/>
        <v>22643.335267197799</v>
      </c>
      <c r="CN17" s="205">
        <f t="shared" si="9"/>
        <v>22643.335267197799</v>
      </c>
      <c r="CO17" s="205">
        <f t="shared" si="9"/>
        <v>22643.335267197799</v>
      </c>
      <c r="CP17" s="205">
        <f t="shared" si="9"/>
        <v>22643.335267197799</v>
      </c>
      <c r="CQ17" s="205">
        <f t="shared" si="9"/>
        <v>22643.335267197799</v>
      </c>
      <c r="CR17" s="205">
        <f t="shared" si="9"/>
        <v>22643.335267197799</v>
      </c>
      <c r="CS17" s="205">
        <f t="shared" si="11"/>
        <v>22643.335267197799</v>
      </c>
      <c r="CT17" s="205">
        <f t="shared" si="11"/>
        <v>22643.335267197799</v>
      </c>
      <c r="CU17" s="205">
        <f t="shared" si="11"/>
        <v>22643.335267197799</v>
      </c>
      <c r="CV17" s="205">
        <f t="shared" si="11"/>
        <v>22643.335267197799</v>
      </c>
      <c r="CW17" s="205">
        <f t="shared" si="11"/>
        <v>22643.335267197799</v>
      </c>
      <c r="CX17" s="205">
        <f t="shared" si="11"/>
        <v>22643.335267197799</v>
      </c>
      <c r="CY17" s="205">
        <f t="shared" si="11"/>
        <v>22643.335267197799</v>
      </c>
      <c r="CZ17" s="205">
        <f t="shared" si="11"/>
        <v>22643.335267197799</v>
      </c>
      <c r="DA17" s="205">
        <f t="shared" si="11"/>
        <v>22643.335267197799</v>
      </c>
    </row>
    <row r="18" spans="1:105">
      <c r="A18" s="202" t="s">
        <v>85</v>
      </c>
      <c r="B18" s="204">
        <f>Income!B90</f>
        <v>38222.001933864463</v>
      </c>
      <c r="C18" s="204">
        <f>Income!C90</f>
        <v>38222.001933864463</v>
      </c>
      <c r="D18" s="204">
        <f>Income!D90</f>
        <v>38222.001933864471</v>
      </c>
      <c r="E18" s="204">
        <f>Income!E90</f>
        <v>0</v>
      </c>
      <c r="F18" s="205">
        <f t="shared" ref="F18:U18" si="12">IF(F$2&lt;=($B$2+$C$2+$D$2),IF(F$2&lt;=($B$2+$C$2),IF(F$2&lt;=$B$2,$B18,$C18),$D18),$E18)</f>
        <v>38222.001933864463</v>
      </c>
      <c r="G18" s="205">
        <f t="shared" si="12"/>
        <v>38222.001933864463</v>
      </c>
      <c r="H18" s="205">
        <f t="shared" si="12"/>
        <v>38222.001933864463</v>
      </c>
      <c r="I18" s="205">
        <f t="shared" si="12"/>
        <v>38222.001933864463</v>
      </c>
      <c r="J18" s="205">
        <f t="shared" si="12"/>
        <v>38222.001933864463</v>
      </c>
      <c r="K18" s="205">
        <f t="shared" si="12"/>
        <v>38222.001933864463</v>
      </c>
      <c r="L18" s="205">
        <f t="shared" si="12"/>
        <v>38222.001933864463</v>
      </c>
      <c r="M18" s="205">
        <f t="shared" si="12"/>
        <v>38222.001933864463</v>
      </c>
      <c r="N18" s="205">
        <f t="shared" si="12"/>
        <v>38222.001933864463</v>
      </c>
      <c r="O18" s="205">
        <f t="shared" si="12"/>
        <v>38222.001933864463</v>
      </c>
      <c r="P18" s="205">
        <f t="shared" si="12"/>
        <v>38222.001933864463</v>
      </c>
      <c r="Q18" s="205">
        <f t="shared" si="12"/>
        <v>38222.001933864463</v>
      </c>
      <c r="R18" s="205">
        <f t="shared" si="12"/>
        <v>38222.001933864463</v>
      </c>
      <c r="S18" s="205">
        <f t="shared" si="12"/>
        <v>38222.001933864463</v>
      </c>
      <c r="T18" s="205">
        <f t="shared" si="12"/>
        <v>38222.001933864463</v>
      </c>
      <c r="U18" s="205">
        <f t="shared" si="12"/>
        <v>38222.001933864463</v>
      </c>
      <c r="V18" s="205">
        <f t="shared" si="6"/>
        <v>38222.001933864463</v>
      </c>
      <c r="W18" s="205">
        <f t="shared" si="6"/>
        <v>38222.001933864463</v>
      </c>
      <c r="X18" s="205">
        <f t="shared" si="6"/>
        <v>38222.001933864463</v>
      </c>
      <c r="Y18" s="205">
        <f t="shared" si="6"/>
        <v>38222.001933864463</v>
      </c>
      <c r="Z18" s="205">
        <f t="shared" si="6"/>
        <v>38222.001933864463</v>
      </c>
      <c r="AA18" s="205">
        <f t="shared" si="6"/>
        <v>38222.001933864463</v>
      </c>
      <c r="AB18" s="205">
        <f t="shared" si="6"/>
        <v>38222.001933864463</v>
      </c>
      <c r="AC18" s="205">
        <f t="shared" si="6"/>
        <v>38222.001933864463</v>
      </c>
      <c r="AD18" s="205">
        <f t="shared" si="6"/>
        <v>38222.001933864463</v>
      </c>
      <c r="AE18" s="205">
        <f t="shared" si="6"/>
        <v>38222.001933864463</v>
      </c>
      <c r="AF18" s="205">
        <f t="shared" si="6"/>
        <v>38222.001933864463</v>
      </c>
      <c r="AG18" s="205">
        <f t="shared" si="6"/>
        <v>38222.001933864463</v>
      </c>
      <c r="AH18" s="205">
        <f t="shared" si="6"/>
        <v>38222.001933864463</v>
      </c>
      <c r="AI18" s="205">
        <f t="shared" si="6"/>
        <v>38222.001933864463</v>
      </c>
      <c r="AJ18" s="205">
        <f t="shared" si="6"/>
        <v>38222.001933864463</v>
      </c>
      <c r="AK18" s="205">
        <f t="shared" si="6"/>
        <v>38222.001933864463</v>
      </c>
      <c r="AL18" s="205">
        <f t="shared" si="7"/>
        <v>38222.001933864463</v>
      </c>
      <c r="AM18" s="205">
        <f t="shared" si="7"/>
        <v>38222.001933864463</v>
      </c>
      <c r="AN18" s="205">
        <f t="shared" si="7"/>
        <v>38222.001933864463</v>
      </c>
      <c r="AO18" s="205">
        <f t="shared" si="7"/>
        <v>38222.001933864463</v>
      </c>
      <c r="AP18" s="205">
        <f t="shared" si="7"/>
        <v>38222.001933864463</v>
      </c>
      <c r="AQ18" s="205">
        <f t="shared" si="7"/>
        <v>38222.001933864463</v>
      </c>
      <c r="AR18" s="205">
        <f t="shared" si="7"/>
        <v>38222.001933864463</v>
      </c>
      <c r="AS18" s="205">
        <f t="shared" si="7"/>
        <v>38222.001933864463</v>
      </c>
      <c r="AT18" s="205">
        <f t="shared" si="7"/>
        <v>38222.001933864463</v>
      </c>
      <c r="AU18" s="205">
        <f t="shared" si="7"/>
        <v>38222.001933864463</v>
      </c>
      <c r="AV18" s="205">
        <f t="shared" si="7"/>
        <v>38222.001933864463</v>
      </c>
      <c r="AW18" s="205">
        <f t="shared" si="7"/>
        <v>38222.001933864463</v>
      </c>
      <c r="AX18" s="205">
        <f t="shared" si="8"/>
        <v>38222.001933864463</v>
      </c>
      <c r="AY18" s="205">
        <f t="shared" si="8"/>
        <v>38222.001933864463</v>
      </c>
      <c r="AZ18" s="205">
        <f t="shared" si="8"/>
        <v>38222.001933864463</v>
      </c>
      <c r="BA18" s="205">
        <f t="shared" si="8"/>
        <v>38222.001933864463</v>
      </c>
      <c r="BB18" s="205">
        <f t="shared" si="8"/>
        <v>38222.001933864463</v>
      </c>
      <c r="BC18" s="205">
        <f t="shared" si="8"/>
        <v>38222.001933864463</v>
      </c>
      <c r="BD18" s="205">
        <f t="shared" si="8"/>
        <v>38222.001933864463</v>
      </c>
      <c r="BE18" s="205">
        <f t="shared" si="8"/>
        <v>38222.001933864463</v>
      </c>
      <c r="BF18" s="205">
        <f t="shared" si="8"/>
        <v>38222.001933864463</v>
      </c>
      <c r="BG18" s="205">
        <f t="shared" si="8"/>
        <v>38222.001933864463</v>
      </c>
      <c r="BH18" s="205">
        <f t="shared" si="8"/>
        <v>38222.001933864463</v>
      </c>
      <c r="BI18" s="205">
        <f t="shared" si="8"/>
        <v>38222.001933864463</v>
      </c>
      <c r="BJ18" s="205">
        <f t="shared" si="8"/>
        <v>38222.001933864463</v>
      </c>
      <c r="BK18" s="205">
        <f t="shared" si="8"/>
        <v>38222.001933864463</v>
      </c>
      <c r="BL18" s="205">
        <f t="shared" ref="BL18:BZ18" si="13">IF(BL$2&lt;=($B$2+$C$2+$D$2),IF(BL$2&lt;=($B$2+$C$2),IF(BL$2&lt;=$B$2,$B18,$C18),$D18),$E18)</f>
        <v>38222.001933864463</v>
      </c>
      <c r="BM18" s="205">
        <f t="shared" si="13"/>
        <v>38222.001933864463</v>
      </c>
      <c r="BN18" s="205">
        <f t="shared" si="13"/>
        <v>38222.001933864463</v>
      </c>
      <c r="BO18" s="205">
        <f t="shared" si="13"/>
        <v>38222.001933864463</v>
      </c>
      <c r="BP18" s="205">
        <f t="shared" si="13"/>
        <v>38222.001933864463</v>
      </c>
      <c r="BQ18" s="205">
        <f t="shared" si="13"/>
        <v>38222.001933864463</v>
      </c>
      <c r="BR18" s="205">
        <f t="shared" si="13"/>
        <v>38222.001933864463</v>
      </c>
      <c r="BS18" s="205">
        <f t="shared" si="13"/>
        <v>38222.001933864463</v>
      </c>
      <c r="BT18" s="205">
        <f t="shared" si="13"/>
        <v>38222.001933864463</v>
      </c>
      <c r="BU18" s="205">
        <f t="shared" si="13"/>
        <v>38222.001933864463</v>
      </c>
      <c r="BV18" s="205">
        <f t="shared" si="13"/>
        <v>38222.001933864463</v>
      </c>
      <c r="BW18" s="205">
        <f t="shared" si="13"/>
        <v>38222.001933864463</v>
      </c>
      <c r="BX18" s="205">
        <f t="shared" si="13"/>
        <v>38222.001933864463</v>
      </c>
      <c r="BY18" s="205">
        <f t="shared" si="13"/>
        <v>38222.001933864463</v>
      </c>
      <c r="BZ18" s="205">
        <f t="shared" si="13"/>
        <v>38222.001933864463</v>
      </c>
      <c r="CA18" s="205">
        <f t="shared" si="10"/>
        <v>38222.001933864463</v>
      </c>
      <c r="CB18" s="205">
        <f t="shared" si="10"/>
        <v>38222.001933864463</v>
      </c>
      <c r="CC18" s="205">
        <f t="shared" si="9"/>
        <v>38222.001933864463</v>
      </c>
      <c r="CD18" s="205">
        <f t="shared" si="9"/>
        <v>38222.001933864463</v>
      </c>
      <c r="CE18" s="205">
        <f t="shared" si="9"/>
        <v>38222.001933864463</v>
      </c>
      <c r="CF18" s="205">
        <f t="shared" si="9"/>
        <v>38222.001933864463</v>
      </c>
      <c r="CG18" s="205">
        <f t="shared" si="9"/>
        <v>38222.001933864471</v>
      </c>
      <c r="CH18" s="205">
        <f t="shared" si="9"/>
        <v>38222.001933864471</v>
      </c>
      <c r="CI18" s="205">
        <f t="shared" si="9"/>
        <v>38222.001933864471</v>
      </c>
      <c r="CJ18" s="205">
        <f t="shared" si="9"/>
        <v>38222.001933864471</v>
      </c>
      <c r="CK18" s="205">
        <f t="shared" si="9"/>
        <v>38222.001933864471</v>
      </c>
      <c r="CL18" s="205">
        <f t="shared" si="9"/>
        <v>38222.001933864471</v>
      </c>
      <c r="CM18" s="205">
        <f t="shared" si="9"/>
        <v>38222.001933864471</v>
      </c>
      <c r="CN18" s="205">
        <f t="shared" si="9"/>
        <v>38222.001933864471</v>
      </c>
      <c r="CO18" s="205">
        <f t="shared" si="9"/>
        <v>38222.001933864471</v>
      </c>
      <c r="CP18" s="205">
        <f t="shared" si="9"/>
        <v>38222.001933864471</v>
      </c>
      <c r="CQ18" s="205">
        <f t="shared" si="9"/>
        <v>38222.001933864471</v>
      </c>
      <c r="CR18" s="205">
        <f t="shared" si="9"/>
        <v>38222.001933864471</v>
      </c>
      <c r="CS18" s="205">
        <f t="shared" si="11"/>
        <v>38222.001933864471</v>
      </c>
      <c r="CT18" s="205">
        <f t="shared" si="11"/>
        <v>38222.001933864471</v>
      </c>
      <c r="CU18" s="205">
        <f t="shared" si="11"/>
        <v>38222.001933864471</v>
      </c>
      <c r="CV18" s="205">
        <f t="shared" si="11"/>
        <v>38222.001933864471</v>
      </c>
      <c r="CW18" s="205">
        <f t="shared" si="11"/>
        <v>38222.001933864471</v>
      </c>
      <c r="CX18" s="205">
        <f t="shared" si="11"/>
        <v>38222.001933864471</v>
      </c>
      <c r="CY18" s="205">
        <f t="shared" si="11"/>
        <v>38222.001933864471</v>
      </c>
      <c r="CZ18" s="205">
        <f t="shared" si="11"/>
        <v>38222.001933864471</v>
      </c>
      <c r="DA18" s="205">
        <f t="shared" si="11"/>
        <v>38222.001933864471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38090.166511090181</v>
      </c>
      <c r="AA19" s="202">
        <f t="shared" si="14"/>
        <v>38331.34093383664</v>
      </c>
      <c r="AB19" s="202">
        <f t="shared" si="14"/>
        <v>38572.515356583091</v>
      </c>
      <c r="AC19" s="202">
        <f t="shared" si="14"/>
        <v>38813.68977932955</v>
      </c>
      <c r="AD19" s="202">
        <f t="shared" si="14"/>
        <v>39054.864202076002</v>
      </c>
      <c r="AE19" s="202">
        <f t="shared" si="14"/>
        <v>39296.03862482246</v>
      </c>
      <c r="AF19" s="202">
        <f t="shared" si="14"/>
        <v>39537.213047568919</v>
      </c>
      <c r="AG19" s="202">
        <f t="shared" si="14"/>
        <v>39778.387470315371</v>
      </c>
      <c r="AH19" s="202">
        <f t="shared" si="14"/>
        <v>40019.561893061829</v>
      </c>
      <c r="AI19" s="202">
        <f t="shared" si="14"/>
        <v>40260.736315808288</v>
      </c>
      <c r="AJ19" s="202">
        <f t="shared" si="14"/>
        <v>40501.91073855474</v>
      </c>
      <c r="AK19" s="202">
        <f t="shared" si="14"/>
        <v>40743.085161301198</v>
      </c>
      <c r="AL19" s="202">
        <f t="shared" si="14"/>
        <v>40984.25958404765</v>
      </c>
      <c r="AM19" s="202">
        <f t="shared" si="14"/>
        <v>41225.434006794108</v>
      </c>
      <c r="AN19" s="202">
        <f t="shared" si="14"/>
        <v>41466.60842954056</v>
      </c>
      <c r="AO19" s="202">
        <f t="shared" si="14"/>
        <v>41707.782852287019</v>
      </c>
      <c r="AP19" s="202">
        <f t="shared" si="14"/>
        <v>41948.957275033477</v>
      </c>
      <c r="AQ19" s="202">
        <f t="shared" si="14"/>
        <v>42190.131697779929</v>
      </c>
      <c r="AR19" s="202">
        <f t="shared" si="14"/>
        <v>42431.306120526388</v>
      </c>
      <c r="AS19" s="202">
        <f t="shared" si="14"/>
        <v>42672.480543272846</v>
      </c>
      <c r="AT19" s="202">
        <f t="shared" si="14"/>
        <v>42913.654966019298</v>
      </c>
      <c r="AU19" s="202">
        <f t="shared" si="14"/>
        <v>43154.829388765756</v>
      </c>
      <c r="AV19" s="202">
        <f t="shared" si="14"/>
        <v>43396.003811512208</v>
      </c>
      <c r="AW19" s="202">
        <f t="shared" si="14"/>
        <v>43637.178234258667</v>
      </c>
      <c r="AX19" s="202">
        <f t="shared" si="14"/>
        <v>43878.352657005125</v>
      </c>
      <c r="AY19" s="202">
        <f t="shared" si="14"/>
        <v>44119.527079751577</v>
      </c>
      <c r="AZ19" s="202">
        <f t="shared" si="14"/>
        <v>44360.701502498036</v>
      </c>
      <c r="BA19" s="202">
        <f t="shared" si="14"/>
        <v>44601.875925244487</v>
      </c>
      <c r="BB19" s="202">
        <f t="shared" si="14"/>
        <v>44843.050347990946</v>
      </c>
      <c r="BC19" s="202">
        <f t="shared" si="14"/>
        <v>45084.224770737404</v>
      </c>
      <c r="BD19" s="202">
        <f t="shared" si="14"/>
        <v>45325.399193483856</v>
      </c>
      <c r="BE19" s="202">
        <f t="shared" si="14"/>
        <v>45566.573616230315</v>
      </c>
      <c r="BF19" s="202">
        <f t="shared" si="14"/>
        <v>45807.748038976773</v>
      </c>
      <c r="BG19" s="202">
        <f t="shared" si="14"/>
        <v>46048.922461723225</v>
      </c>
      <c r="BH19" s="202">
        <f t="shared" si="14"/>
        <v>46290.096884469684</v>
      </c>
      <c r="BI19" s="202">
        <f t="shared" si="14"/>
        <v>46531.271307216135</v>
      </c>
      <c r="BJ19" s="202">
        <f t="shared" si="14"/>
        <v>46772.445729962594</v>
      </c>
      <c r="BK19" s="202">
        <f t="shared" si="14"/>
        <v>47013.620152709045</v>
      </c>
      <c r="BL19" s="202">
        <f t="shared" si="14"/>
        <v>47254.794575455504</v>
      </c>
      <c r="BM19" s="202">
        <f t="shared" si="14"/>
        <v>47495.968998201963</v>
      </c>
      <c r="BN19" s="202">
        <f t="shared" si="14"/>
        <v>48376.037074485983</v>
      </c>
      <c r="BO19" s="202">
        <f t="shared" si="14"/>
        <v>49894.998804307572</v>
      </c>
      <c r="BP19" s="202">
        <f t="shared" si="14"/>
        <v>51413.960534129161</v>
      </c>
      <c r="BQ19" s="202">
        <f t="shared" si="14"/>
        <v>52932.92226395075</v>
      </c>
      <c r="BR19" s="202">
        <f t="shared" si="14"/>
        <v>54451.883993772339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55970.845723593928</v>
      </c>
      <c r="BT19" s="202">
        <f t="shared" si="15"/>
        <v>57489.807453415517</v>
      </c>
      <c r="BU19" s="202">
        <f t="shared" si="15"/>
        <v>59008.769183237106</v>
      </c>
      <c r="BV19" s="202">
        <f t="shared" si="15"/>
        <v>60527.730913058695</v>
      </c>
      <c r="BW19" s="202">
        <f t="shared" si="15"/>
        <v>62046.692642880284</v>
      </c>
      <c r="BX19" s="202">
        <f t="shared" si="15"/>
        <v>63565.654372701872</v>
      </c>
      <c r="BY19" s="202">
        <f t="shared" si="15"/>
        <v>65084.616102523461</v>
      </c>
      <c r="BZ19" s="202">
        <f t="shared" si="15"/>
        <v>66603.57783234505</v>
      </c>
      <c r="CA19" s="202">
        <f t="shared" si="15"/>
        <v>68122.539562166639</v>
      </c>
      <c r="CB19" s="202">
        <f t="shared" si="15"/>
        <v>69641.501291988228</v>
      </c>
      <c r="CC19" s="202">
        <f t="shared" si="15"/>
        <v>71160.463021809817</v>
      </c>
      <c r="CD19" s="202">
        <f t="shared" si="15"/>
        <v>72679.424751631406</v>
      </c>
      <c r="CE19" s="202">
        <f t="shared" si="15"/>
        <v>74198.386481452995</v>
      </c>
      <c r="CF19" s="202">
        <f t="shared" si="15"/>
        <v>75717.348211274584</v>
      </c>
      <c r="CG19" s="202">
        <f t="shared" si="15"/>
        <v>77236.309941096173</v>
      </c>
      <c r="CH19" s="202">
        <f t="shared" si="15"/>
        <v>78755.271670917762</v>
      </c>
      <c r="CI19" s="202">
        <f t="shared" si="15"/>
        <v>80274.233400739351</v>
      </c>
      <c r="CJ19" s="202">
        <f t="shared" si="15"/>
        <v>81793.195130560925</v>
      </c>
      <c r="CK19" s="202">
        <f t="shared" si="15"/>
        <v>83312.156860382529</v>
      </c>
      <c r="CL19" s="202">
        <f t="shared" si="15"/>
        <v>84831.118590204103</v>
      </c>
      <c r="CM19" s="202">
        <f t="shared" si="15"/>
        <v>86350.080320025707</v>
      </c>
      <c r="CN19" s="202">
        <f t="shared" si="15"/>
        <v>87869.042049847281</v>
      </c>
      <c r="CO19" s="202">
        <f t="shared" si="15"/>
        <v>89388.003779668885</v>
      </c>
      <c r="CP19" s="202">
        <f t="shared" si="15"/>
        <v>90906.965509490459</v>
      </c>
      <c r="CQ19" s="202">
        <f t="shared" si="15"/>
        <v>92425.927239312063</v>
      </c>
      <c r="CR19" s="202">
        <f t="shared" si="15"/>
        <v>88748.007718307475</v>
      </c>
      <c r="CS19" s="202">
        <f t="shared" si="15"/>
        <v>79873.206946476726</v>
      </c>
      <c r="CT19" s="202">
        <f t="shared" si="15"/>
        <v>70998.406174645977</v>
      </c>
      <c r="CU19" s="202">
        <f t="shared" si="15"/>
        <v>62123.605402815236</v>
      </c>
      <c r="CV19" s="202">
        <f t="shared" si="15"/>
        <v>53248.804630984487</v>
      </c>
      <c r="CW19" s="202">
        <f t="shared" si="15"/>
        <v>44374.003859153738</v>
      </c>
      <c r="CX19" s="202">
        <f t="shared" si="15"/>
        <v>35499.203087322996</v>
      </c>
      <c r="CY19" s="202">
        <f t="shared" si="15"/>
        <v>26624.402315492247</v>
      </c>
      <c r="CZ19" s="202">
        <f t="shared" si="15"/>
        <v>17749.601543661498</v>
      </c>
      <c r="DA19" s="202">
        <f t="shared" si="15"/>
        <v>8874.800771830749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533.5595315919619</v>
      </c>
      <c r="C27" s="204">
        <f>Income!C74</f>
        <v>1153.7458802361314</v>
      </c>
      <c r="D27" s="204">
        <f>Income!D74</f>
        <v>1615.5729501631481</v>
      </c>
      <c r="E27" s="204">
        <f>Income!E74</f>
        <v>0</v>
      </c>
      <c r="F27" s="211">
        <f t="shared" si="16"/>
        <v>533.5595315919619</v>
      </c>
      <c r="G27" s="211">
        <f t="shared" si="16"/>
        <v>533.5595315919619</v>
      </c>
      <c r="H27" s="211">
        <f t="shared" si="16"/>
        <v>533.5595315919619</v>
      </c>
      <c r="I27" s="211">
        <f t="shared" si="16"/>
        <v>533.5595315919619</v>
      </c>
      <c r="J27" s="211">
        <f t="shared" si="16"/>
        <v>533.5595315919619</v>
      </c>
      <c r="K27" s="211">
        <f t="shared" si="16"/>
        <v>533.5595315919619</v>
      </c>
      <c r="L27" s="211">
        <f t="shared" si="16"/>
        <v>533.5595315919619</v>
      </c>
      <c r="M27" s="211">
        <f t="shared" si="16"/>
        <v>533.5595315919619</v>
      </c>
      <c r="N27" s="211">
        <f t="shared" si="16"/>
        <v>533.5595315919619</v>
      </c>
      <c r="O27" s="211">
        <f t="shared" si="16"/>
        <v>533.5595315919619</v>
      </c>
      <c r="P27" s="211">
        <f t="shared" si="17"/>
        <v>533.5595315919619</v>
      </c>
      <c r="Q27" s="211">
        <f t="shared" si="17"/>
        <v>533.5595315919619</v>
      </c>
      <c r="R27" s="211">
        <f t="shared" si="17"/>
        <v>533.5595315919619</v>
      </c>
      <c r="S27" s="211">
        <f t="shared" si="17"/>
        <v>533.5595315919619</v>
      </c>
      <c r="T27" s="211">
        <f t="shared" si="17"/>
        <v>533.5595315919619</v>
      </c>
      <c r="U27" s="211">
        <f t="shared" si="17"/>
        <v>533.5595315919619</v>
      </c>
      <c r="V27" s="211">
        <f t="shared" si="17"/>
        <v>533.5595315919619</v>
      </c>
      <c r="W27" s="211">
        <f t="shared" si="17"/>
        <v>533.5595315919619</v>
      </c>
      <c r="X27" s="211">
        <f t="shared" si="17"/>
        <v>533.5595315919619</v>
      </c>
      <c r="Y27" s="211">
        <f t="shared" si="17"/>
        <v>533.5595315919619</v>
      </c>
      <c r="Z27" s="211">
        <f t="shared" si="18"/>
        <v>533.5595315919619</v>
      </c>
      <c r="AA27" s="211">
        <f t="shared" si="18"/>
        <v>549.26045181080167</v>
      </c>
      <c r="AB27" s="211">
        <f t="shared" si="18"/>
        <v>564.96137202964132</v>
      </c>
      <c r="AC27" s="211">
        <f t="shared" si="18"/>
        <v>580.66229224848109</v>
      </c>
      <c r="AD27" s="211">
        <f t="shared" si="18"/>
        <v>596.36321246732086</v>
      </c>
      <c r="AE27" s="211">
        <f t="shared" si="18"/>
        <v>612.06413268616052</v>
      </c>
      <c r="AF27" s="211">
        <f t="shared" si="18"/>
        <v>627.76505290500029</v>
      </c>
      <c r="AG27" s="211">
        <f t="shared" si="18"/>
        <v>643.46597312384006</v>
      </c>
      <c r="AH27" s="211">
        <f t="shared" si="18"/>
        <v>659.16689334267971</v>
      </c>
      <c r="AI27" s="211">
        <f t="shared" si="18"/>
        <v>674.86781356151948</v>
      </c>
      <c r="AJ27" s="211">
        <f t="shared" si="19"/>
        <v>690.56873378035925</v>
      </c>
      <c r="AK27" s="211">
        <f t="shared" si="19"/>
        <v>706.26965399919891</v>
      </c>
      <c r="AL27" s="211">
        <f t="shared" si="19"/>
        <v>721.97057421803868</v>
      </c>
      <c r="AM27" s="211">
        <f t="shared" si="19"/>
        <v>737.67149443687845</v>
      </c>
      <c r="AN27" s="211">
        <f t="shared" si="19"/>
        <v>753.3724146557181</v>
      </c>
      <c r="AO27" s="211">
        <f t="shared" si="19"/>
        <v>769.07333487455799</v>
      </c>
      <c r="AP27" s="211">
        <f t="shared" si="19"/>
        <v>784.77425509339764</v>
      </c>
      <c r="AQ27" s="211">
        <f t="shared" si="19"/>
        <v>800.4751753122373</v>
      </c>
      <c r="AR27" s="211">
        <f t="shared" si="19"/>
        <v>816.17609553107718</v>
      </c>
      <c r="AS27" s="211">
        <f t="shared" si="19"/>
        <v>831.87701574991684</v>
      </c>
      <c r="AT27" s="211">
        <f t="shared" si="20"/>
        <v>847.57793596875649</v>
      </c>
      <c r="AU27" s="211">
        <f t="shared" si="20"/>
        <v>863.27885618759638</v>
      </c>
      <c r="AV27" s="211">
        <f t="shared" si="20"/>
        <v>878.97977640643603</v>
      </c>
      <c r="AW27" s="211">
        <f t="shared" si="20"/>
        <v>894.68069662527569</v>
      </c>
      <c r="AX27" s="211">
        <f t="shared" si="20"/>
        <v>910.38161684411557</v>
      </c>
      <c r="AY27" s="211">
        <f t="shared" si="20"/>
        <v>926.08253706295523</v>
      </c>
      <c r="AZ27" s="211">
        <f t="shared" si="20"/>
        <v>941.78345728179488</v>
      </c>
      <c r="BA27" s="211">
        <f t="shared" si="20"/>
        <v>957.48437750063476</v>
      </c>
      <c r="BB27" s="211">
        <f t="shared" si="20"/>
        <v>973.18529771947442</v>
      </c>
      <c r="BC27" s="211">
        <f t="shared" si="20"/>
        <v>988.88621793831419</v>
      </c>
      <c r="BD27" s="211">
        <f t="shared" si="21"/>
        <v>1004.587138157154</v>
      </c>
      <c r="BE27" s="211">
        <f t="shared" si="21"/>
        <v>1020.2880583759936</v>
      </c>
      <c r="BF27" s="211">
        <f t="shared" si="21"/>
        <v>1035.9889785948335</v>
      </c>
      <c r="BG27" s="211">
        <f t="shared" si="21"/>
        <v>1051.6898988136732</v>
      </c>
      <c r="BH27" s="211">
        <f t="shared" si="21"/>
        <v>1067.3908190325128</v>
      </c>
      <c r="BI27" s="211">
        <f t="shared" si="21"/>
        <v>1083.0917392513525</v>
      </c>
      <c r="BJ27" s="211">
        <f t="shared" si="21"/>
        <v>1098.7926594701923</v>
      </c>
      <c r="BK27" s="211">
        <f t="shared" si="21"/>
        <v>1114.493579689032</v>
      </c>
      <c r="BL27" s="211">
        <f t="shared" si="21"/>
        <v>1130.1944999078719</v>
      </c>
      <c r="BM27" s="211">
        <f t="shared" si="21"/>
        <v>1145.8954201267115</v>
      </c>
      <c r="BN27" s="211">
        <f t="shared" si="22"/>
        <v>1161.4429980682482</v>
      </c>
      <c r="BO27" s="211">
        <f t="shared" si="22"/>
        <v>1176.8372337324822</v>
      </c>
      <c r="BP27" s="211">
        <f t="shared" si="22"/>
        <v>1192.2314693967162</v>
      </c>
      <c r="BQ27" s="211">
        <f t="shared" si="22"/>
        <v>1207.6257050609499</v>
      </c>
      <c r="BR27" s="211">
        <f t="shared" si="22"/>
        <v>1223.0199407251839</v>
      </c>
      <c r="BS27" s="211">
        <f t="shared" si="22"/>
        <v>1238.4141763894177</v>
      </c>
      <c r="BT27" s="211">
        <f t="shared" si="22"/>
        <v>1253.8084120536516</v>
      </c>
      <c r="BU27" s="211">
        <f t="shared" si="22"/>
        <v>1269.2026477178856</v>
      </c>
      <c r="BV27" s="211">
        <f t="shared" si="22"/>
        <v>1284.5968833821194</v>
      </c>
      <c r="BW27" s="211">
        <f t="shared" si="22"/>
        <v>1299.9911190463533</v>
      </c>
      <c r="BX27" s="211">
        <f t="shared" si="23"/>
        <v>1315.3853547105873</v>
      </c>
      <c r="BY27" s="211">
        <f t="shared" si="23"/>
        <v>1330.7795903748211</v>
      </c>
      <c r="BZ27" s="211">
        <f t="shared" si="23"/>
        <v>1346.173826039055</v>
      </c>
      <c r="CA27" s="211">
        <f t="shared" si="23"/>
        <v>1361.568061703289</v>
      </c>
      <c r="CB27" s="211">
        <f t="shared" si="23"/>
        <v>1376.9622973675228</v>
      </c>
      <c r="CC27" s="211">
        <f t="shared" si="23"/>
        <v>1392.3565330317567</v>
      </c>
      <c r="CD27" s="211">
        <f t="shared" si="23"/>
        <v>1407.7507686959905</v>
      </c>
      <c r="CE27" s="211">
        <f t="shared" si="23"/>
        <v>1423.1450043602244</v>
      </c>
      <c r="CF27" s="211">
        <f t="shared" si="23"/>
        <v>1438.5392400244582</v>
      </c>
      <c r="CG27" s="211">
        <f t="shared" si="23"/>
        <v>1453.9334756886924</v>
      </c>
      <c r="CH27" s="211">
        <f t="shared" si="24"/>
        <v>1469.3277113529261</v>
      </c>
      <c r="CI27" s="211">
        <f t="shared" si="24"/>
        <v>1484.7219470171601</v>
      </c>
      <c r="CJ27" s="211">
        <f t="shared" si="24"/>
        <v>1500.1161826813939</v>
      </c>
      <c r="CK27" s="211">
        <f t="shared" si="24"/>
        <v>1515.5104183456278</v>
      </c>
      <c r="CL27" s="211">
        <f t="shared" si="24"/>
        <v>1530.9046540098616</v>
      </c>
      <c r="CM27" s="211">
        <f t="shared" si="24"/>
        <v>1546.2988896740956</v>
      </c>
      <c r="CN27" s="211">
        <f t="shared" si="24"/>
        <v>1561.6931253383295</v>
      </c>
      <c r="CO27" s="211">
        <f t="shared" si="24"/>
        <v>1577.0873610025633</v>
      </c>
      <c r="CP27" s="211">
        <f t="shared" si="24"/>
        <v>1592.4815966667973</v>
      </c>
      <c r="CQ27" s="211">
        <f t="shared" si="24"/>
        <v>1607.8758323310312</v>
      </c>
      <c r="CR27" s="211">
        <f t="shared" si="25"/>
        <v>1538.6409049172839</v>
      </c>
      <c r="CS27" s="211">
        <f t="shared" si="25"/>
        <v>1384.7768144255556</v>
      </c>
      <c r="CT27" s="211">
        <f t="shared" si="25"/>
        <v>1230.9127239338272</v>
      </c>
      <c r="CU27" s="211">
        <f t="shared" si="25"/>
        <v>1077.0486334420989</v>
      </c>
      <c r="CV27" s="211">
        <f t="shared" si="25"/>
        <v>923.18454295037031</v>
      </c>
      <c r="CW27" s="211">
        <f t="shared" si="25"/>
        <v>769.32045245864197</v>
      </c>
      <c r="CX27" s="211">
        <f t="shared" si="25"/>
        <v>615.45636196691351</v>
      </c>
      <c r="CY27" s="211">
        <f t="shared" si="25"/>
        <v>461.59227147518504</v>
      </c>
      <c r="CZ27" s="211">
        <f t="shared" si="25"/>
        <v>307.72818098345692</v>
      </c>
      <c r="DA27" s="211">
        <f t="shared" si="25"/>
        <v>153.86409049172835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1711.1673384533033</v>
      </c>
      <c r="C30" s="204">
        <f>Income!C77</f>
        <v>1171.1673384533035</v>
      </c>
      <c r="D30" s="204">
        <f>Income!D77</f>
        <v>138.92165859550985</v>
      </c>
      <c r="E30" s="204">
        <f>Income!E77</f>
        <v>0</v>
      </c>
      <c r="F30" s="211">
        <f t="shared" si="16"/>
        <v>1711.1673384533033</v>
      </c>
      <c r="G30" s="211">
        <f t="shared" si="16"/>
        <v>1711.1673384533033</v>
      </c>
      <c r="H30" s="211">
        <f t="shared" si="16"/>
        <v>1711.1673384533033</v>
      </c>
      <c r="I30" s="211">
        <f t="shared" si="16"/>
        <v>1711.1673384533033</v>
      </c>
      <c r="J30" s="211">
        <f t="shared" si="16"/>
        <v>1711.1673384533033</v>
      </c>
      <c r="K30" s="211">
        <f t="shared" si="16"/>
        <v>1711.1673384533033</v>
      </c>
      <c r="L30" s="211">
        <f t="shared" si="16"/>
        <v>1711.1673384533033</v>
      </c>
      <c r="M30" s="211">
        <f t="shared" si="16"/>
        <v>1711.1673384533033</v>
      </c>
      <c r="N30" s="211">
        <f t="shared" si="16"/>
        <v>1711.1673384533033</v>
      </c>
      <c r="O30" s="211">
        <f t="shared" si="16"/>
        <v>1711.1673384533033</v>
      </c>
      <c r="P30" s="211">
        <f t="shared" si="17"/>
        <v>1711.1673384533033</v>
      </c>
      <c r="Q30" s="211">
        <f t="shared" si="17"/>
        <v>1711.1673384533033</v>
      </c>
      <c r="R30" s="211">
        <f t="shared" si="17"/>
        <v>1711.1673384533033</v>
      </c>
      <c r="S30" s="211">
        <f t="shared" si="17"/>
        <v>1711.1673384533033</v>
      </c>
      <c r="T30" s="211">
        <f t="shared" si="17"/>
        <v>1711.1673384533033</v>
      </c>
      <c r="U30" s="211">
        <f t="shared" si="17"/>
        <v>1711.1673384533033</v>
      </c>
      <c r="V30" s="211">
        <f t="shared" si="17"/>
        <v>1711.1673384533033</v>
      </c>
      <c r="W30" s="211">
        <f t="shared" si="17"/>
        <v>1711.1673384533033</v>
      </c>
      <c r="X30" s="211">
        <f t="shared" si="17"/>
        <v>1711.1673384533033</v>
      </c>
      <c r="Y30" s="211">
        <f t="shared" si="17"/>
        <v>1711.1673384533033</v>
      </c>
      <c r="Z30" s="211">
        <f t="shared" si="18"/>
        <v>1711.1673384533033</v>
      </c>
      <c r="AA30" s="211">
        <f t="shared" si="18"/>
        <v>1697.496452377354</v>
      </c>
      <c r="AB30" s="211">
        <f t="shared" si="18"/>
        <v>1683.8255663014045</v>
      </c>
      <c r="AC30" s="211">
        <f t="shared" si="18"/>
        <v>1670.1546802254552</v>
      </c>
      <c r="AD30" s="211">
        <f t="shared" si="18"/>
        <v>1656.4837941495059</v>
      </c>
      <c r="AE30" s="211">
        <f t="shared" si="18"/>
        <v>1642.8129080735564</v>
      </c>
      <c r="AF30" s="211">
        <f t="shared" si="18"/>
        <v>1629.1420219976071</v>
      </c>
      <c r="AG30" s="211">
        <f t="shared" si="18"/>
        <v>1615.4711359216578</v>
      </c>
      <c r="AH30" s="211">
        <f t="shared" si="18"/>
        <v>1601.8002498457083</v>
      </c>
      <c r="AI30" s="211">
        <f t="shared" si="18"/>
        <v>1588.129363769759</v>
      </c>
      <c r="AJ30" s="211">
        <f t="shared" si="19"/>
        <v>1574.4584776938095</v>
      </c>
      <c r="AK30" s="211">
        <f t="shared" si="19"/>
        <v>1560.7875916178602</v>
      </c>
      <c r="AL30" s="211">
        <f t="shared" si="19"/>
        <v>1547.116705541911</v>
      </c>
      <c r="AM30" s="211">
        <f t="shared" si="19"/>
        <v>1533.4458194659614</v>
      </c>
      <c r="AN30" s="211">
        <f t="shared" si="19"/>
        <v>1519.7749333900122</v>
      </c>
      <c r="AO30" s="211">
        <f t="shared" si="19"/>
        <v>1506.1040473140629</v>
      </c>
      <c r="AP30" s="211">
        <f t="shared" si="19"/>
        <v>1492.4331612381134</v>
      </c>
      <c r="AQ30" s="211">
        <f t="shared" si="19"/>
        <v>1478.7622751621641</v>
      </c>
      <c r="AR30" s="211">
        <f t="shared" si="19"/>
        <v>1465.0913890862148</v>
      </c>
      <c r="AS30" s="211">
        <f t="shared" si="19"/>
        <v>1451.4205030102653</v>
      </c>
      <c r="AT30" s="211">
        <f t="shared" si="20"/>
        <v>1437.749616934316</v>
      </c>
      <c r="AU30" s="211">
        <f t="shared" si="20"/>
        <v>1424.0787308583667</v>
      </c>
      <c r="AV30" s="211">
        <f t="shared" si="20"/>
        <v>1410.4078447824172</v>
      </c>
      <c r="AW30" s="211">
        <f t="shared" si="20"/>
        <v>1396.7369587064679</v>
      </c>
      <c r="AX30" s="211">
        <f t="shared" si="20"/>
        <v>1383.0660726305186</v>
      </c>
      <c r="AY30" s="211">
        <f t="shared" si="20"/>
        <v>1369.3951865545691</v>
      </c>
      <c r="AZ30" s="211">
        <f t="shared" si="20"/>
        <v>1355.7243004786199</v>
      </c>
      <c r="BA30" s="211">
        <f t="shared" si="20"/>
        <v>1342.0534144026706</v>
      </c>
      <c r="BB30" s="211">
        <f t="shared" si="20"/>
        <v>1328.3825283267211</v>
      </c>
      <c r="BC30" s="211">
        <f t="shared" si="20"/>
        <v>1314.7116422507718</v>
      </c>
      <c r="BD30" s="211">
        <f t="shared" si="21"/>
        <v>1301.0407561748225</v>
      </c>
      <c r="BE30" s="211">
        <f t="shared" si="21"/>
        <v>1287.369870098873</v>
      </c>
      <c r="BF30" s="211">
        <f t="shared" si="21"/>
        <v>1273.6989840229237</v>
      </c>
      <c r="BG30" s="211">
        <f t="shared" si="21"/>
        <v>1260.0280979469744</v>
      </c>
      <c r="BH30" s="211">
        <f t="shared" si="21"/>
        <v>1246.3572118710249</v>
      </c>
      <c r="BI30" s="211">
        <f t="shared" si="21"/>
        <v>1232.6863257950756</v>
      </c>
      <c r="BJ30" s="211">
        <f t="shared" si="21"/>
        <v>1219.0154397191263</v>
      </c>
      <c r="BK30" s="211">
        <f t="shared" si="21"/>
        <v>1205.3445536431768</v>
      </c>
      <c r="BL30" s="211">
        <f t="shared" si="21"/>
        <v>1191.6736675672275</v>
      </c>
      <c r="BM30" s="211">
        <f t="shared" si="21"/>
        <v>1178.0027814912783</v>
      </c>
      <c r="BN30" s="211">
        <f t="shared" si="22"/>
        <v>1153.963243789007</v>
      </c>
      <c r="BO30" s="211">
        <f t="shared" si="22"/>
        <v>1119.5550544604139</v>
      </c>
      <c r="BP30" s="211">
        <f t="shared" si="22"/>
        <v>1085.1468651318207</v>
      </c>
      <c r="BQ30" s="211">
        <f t="shared" si="22"/>
        <v>1050.7386758032276</v>
      </c>
      <c r="BR30" s="211">
        <f t="shared" si="22"/>
        <v>1016.3304864746344</v>
      </c>
      <c r="BS30" s="211">
        <f t="shared" si="22"/>
        <v>981.92229714604127</v>
      </c>
      <c r="BT30" s="211">
        <f t="shared" si="22"/>
        <v>947.51410781744823</v>
      </c>
      <c r="BU30" s="211">
        <f t="shared" si="22"/>
        <v>913.10591848885508</v>
      </c>
      <c r="BV30" s="211">
        <f t="shared" si="22"/>
        <v>878.69772916026193</v>
      </c>
      <c r="BW30" s="211">
        <f t="shared" si="22"/>
        <v>844.28953983166889</v>
      </c>
      <c r="BX30" s="211">
        <f t="shared" si="23"/>
        <v>809.88135050307574</v>
      </c>
      <c r="BY30" s="211">
        <f t="shared" si="23"/>
        <v>775.47316117448258</v>
      </c>
      <c r="BZ30" s="211">
        <f t="shared" si="23"/>
        <v>741.06497184588943</v>
      </c>
      <c r="CA30" s="211">
        <f t="shared" si="23"/>
        <v>706.65678251729628</v>
      </c>
      <c r="CB30" s="211">
        <f t="shared" si="23"/>
        <v>672.24859318870324</v>
      </c>
      <c r="CC30" s="211">
        <f t="shared" si="23"/>
        <v>637.84040386011009</v>
      </c>
      <c r="CD30" s="211">
        <f t="shared" si="23"/>
        <v>603.43221453151705</v>
      </c>
      <c r="CE30" s="211">
        <f t="shared" si="23"/>
        <v>569.02402520292389</v>
      </c>
      <c r="CF30" s="211">
        <f t="shared" si="23"/>
        <v>534.61583587433063</v>
      </c>
      <c r="CG30" s="211">
        <f t="shared" si="23"/>
        <v>500.20764654573759</v>
      </c>
      <c r="CH30" s="211">
        <f t="shared" si="24"/>
        <v>465.79945721714444</v>
      </c>
      <c r="CI30" s="211">
        <f t="shared" si="24"/>
        <v>431.3912678885514</v>
      </c>
      <c r="CJ30" s="211">
        <f t="shared" si="24"/>
        <v>396.98307855995824</v>
      </c>
      <c r="CK30" s="211">
        <f t="shared" si="24"/>
        <v>362.57488923136509</v>
      </c>
      <c r="CL30" s="211">
        <f t="shared" si="24"/>
        <v>328.16669990277205</v>
      </c>
      <c r="CM30" s="211">
        <f t="shared" si="24"/>
        <v>293.7585105741789</v>
      </c>
      <c r="CN30" s="211">
        <f t="shared" si="24"/>
        <v>259.35032124558575</v>
      </c>
      <c r="CO30" s="211">
        <f t="shared" si="24"/>
        <v>224.94213191699271</v>
      </c>
      <c r="CP30" s="211">
        <f t="shared" si="24"/>
        <v>190.53394258839944</v>
      </c>
      <c r="CQ30" s="211">
        <f t="shared" si="24"/>
        <v>156.1257532598064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50468.571428571428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841.14285714285711</v>
      </c>
      <c r="BO31" s="211">
        <f t="shared" si="22"/>
        <v>2523.4285714285716</v>
      </c>
      <c r="BP31" s="211">
        <f t="shared" si="22"/>
        <v>4205.7142857142853</v>
      </c>
      <c r="BQ31" s="211">
        <f t="shared" si="22"/>
        <v>5888</v>
      </c>
      <c r="BR31" s="211">
        <f t="shared" si="22"/>
        <v>7570.2857142857138</v>
      </c>
      <c r="BS31" s="211">
        <f t="shared" si="22"/>
        <v>9252.5714285714275</v>
      </c>
      <c r="BT31" s="211">
        <f t="shared" si="22"/>
        <v>10934.857142857141</v>
      </c>
      <c r="BU31" s="211">
        <f t="shared" si="22"/>
        <v>12617.142857142857</v>
      </c>
      <c r="BV31" s="211">
        <f t="shared" si="22"/>
        <v>14299.428571428572</v>
      </c>
      <c r="BW31" s="211">
        <f t="shared" si="22"/>
        <v>15981.714285714286</v>
      </c>
      <c r="BX31" s="211">
        <f t="shared" si="23"/>
        <v>17664</v>
      </c>
      <c r="BY31" s="211">
        <f t="shared" si="23"/>
        <v>19346.285714285714</v>
      </c>
      <c r="BZ31" s="211">
        <f t="shared" si="23"/>
        <v>21028.571428571428</v>
      </c>
      <c r="CA31" s="211">
        <f t="shared" si="23"/>
        <v>22710.857142857145</v>
      </c>
      <c r="CB31" s="211">
        <f t="shared" si="23"/>
        <v>24393.142857142855</v>
      </c>
      <c r="CC31" s="211">
        <f t="shared" si="23"/>
        <v>26075.428571428572</v>
      </c>
      <c r="CD31" s="211">
        <f t="shared" si="23"/>
        <v>27757.714285714283</v>
      </c>
      <c r="CE31" s="211">
        <f t="shared" si="23"/>
        <v>29440</v>
      </c>
      <c r="CF31" s="211">
        <f t="shared" si="23"/>
        <v>31122.285714285714</v>
      </c>
      <c r="CG31" s="211">
        <f t="shared" si="23"/>
        <v>32804.571428571428</v>
      </c>
      <c r="CH31" s="211">
        <f t="shared" si="24"/>
        <v>34486.857142857145</v>
      </c>
      <c r="CI31" s="211">
        <f t="shared" si="24"/>
        <v>36169.142857142855</v>
      </c>
      <c r="CJ31" s="211">
        <f t="shared" si="24"/>
        <v>37851.428571428565</v>
      </c>
      <c r="CK31" s="211">
        <f t="shared" si="24"/>
        <v>39533.71428571429</v>
      </c>
      <c r="CL31" s="211">
        <f t="shared" si="24"/>
        <v>41216</v>
      </c>
      <c r="CM31" s="211">
        <f t="shared" si="24"/>
        <v>42898.28571428571</v>
      </c>
      <c r="CN31" s="211">
        <f t="shared" si="24"/>
        <v>44580.571428571428</v>
      </c>
      <c r="CO31" s="211">
        <f t="shared" si="24"/>
        <v>46262.857142857145</v>
      </c>
      <c r="CP31" s="211">
        <f t="shared" si="24"/>
        <v>47945.142857142855</v>
      </c>
      <c r="CQ31" s="211">
        <f t="shared" si="24"/>
        <v>49627.428571428565</v>
      </c>
      <c r="CR31" s="211">
        <f t="shared" si="25"/>
        <v>48065.306122448979</v>
      </c>
      <c r="CS31" s="211">
        <f t="shared" si="25"/>
        <v>43258.775510204083</v>
      </c>
      <c r="CT31" s="211">
        <f t="shared" si="25"/>
        <v>38452.244897959186</v>
      </c>
      <c r="CU31" s="211">
        <f t="shared" si="25"/>
        <v>33645.71428571429</v>
      </c>
      <c r="CV31" s="211">
        <f t="shared" si="25"/>
        <v>28839.183673469386</v>
      </c>
      <c r="CW31" s="211">
        <f t="shared" si="25"/>
        <v>24032.65306122449</v>
      </c>
      <c r="CX31" s="211">
        <f t="shared" si="25"/>
        <v>19226.122448979593</v>
      </c>
      <c r="CY31" s="211">
        <f t="shared" si="25"/>
        <v>14419.591836734697</v>
      </c>
      <c r="CZ31" s="211">
        <f t="shared" si="25"/>
        <v>9613.0612244897929</v>
      </c>
      <c r="DA31" s="211">
        <f t="shared" si="25"/>
        <v>4806.5306122448965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2800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70.886075949367083</v>
      </c>
      <c r="AB32" s="211">
        <f t="shared" si="18"/>
        <v>141.77215189873417</v>
      </c>
      <c r="AC32" s="211">
        <f t="shared" si="18"/>
        <v>212.65822784810126</v>
      </c>
      <c r="AD32" s="211">
        <f t="shared" si="18"/>
        <v>283.54430379746833</v>
      </c>
      <c r="AE32" s="211">
        <f t="shared" si="18"/>
        <v>354.43037974683546</v>
      </c>
      <c r="AF32" s="211">
        <f t="shared" si="18"/>
        <v>425.31645569620252</v>
      </c>
      <c r="AG32" s="211">
        <f t="shared" si="18"/>
        <v>496.20253164556959</v>
      </c>
      <c r="AH32" s="211">
        <f t="shared" si="18"/>
        <v>567.08860759493666</v>
      </c>
      <c r="AI32" s="211">
        <f t="shared" si="18"/>
        <v>637.97468354430384</v>
      </c>
      <c r="AJ32" s="211">
        <f t="shared" si="19"/>
        <v>708.86075949367091</v>
      </c>
      <c r="AK32" s="211">
        <f t="shared" si="19"/>
        <v>779.74683544303798</v>
      </c>
      <c r="AL32" s="211">
        <f t="shared" si="19"/>
        <v>850.63291139240505</v>
      </c>
      <c r="AM32" s="211">
        <f t="shared" si="19"/>
        <v>921.51898734177212</v>
      </c>
      <c r="AN32" s="211">
        <f t="shared" si="19"/>
        <v>992.40506329113919</v>
      </c>
      <c r="AO32" s="211">
        <f t="shared" si="19"/>
        <v>1063.2911392405063</v>
      </c>
      <c r="AP32" s="211">
        <f t="shared" si="19"/>
        <v>1134.1772151898733</v>
      </c>
      <c r="AQ32" s="211">
        <f t="shared" si="19"/>
        <v>1205.0632911392406</v>
      </c>
      <c r="AR32" s="211">
        <f t="shared" si="19"/>
        <v>1275.9493670886077</v>
      </c>
      <c r="AS32" s="211">
        <f t="shared" si="19"/>
        <v>1346.8354430379748</v>
      </c>
      <c r="AT32" s="211">
        <f t="shared" si="20"/>
        <v>1417.7215189873418</v>
      </c>
      <c r="AU32" s="211">
        <f t="shared" si="20"/>
        <v>1488.6075949367089</v>
      </c>
      <c r="AV32" s="211">
        <f t="shared" si="20"/>
        <v>1559.493670886076</v>
      </c>
      <c r="AW32" s="211">
        <f t="shared" si="20"/>
        <v>1630.379746835443</v>
      </c>
      <c r="AX32" s="211">
        <f t="shared" si="20"/>
        <v>1701.2658227848101</v>
      </c>
      <c r="AY32" s="211">
        <f t="shared" si="20"/>
        <v>1772.1518987341772</v>
      </c>
      <c r="AZ32" s="211">
        <f t="shared" si="20"/>
        <v>1843.0379746835442</v>
      </c>
      <c r="BA32" s="211">
        <f t="shared" si="20"/>
        <v>1913.9240506329113</v>
      </c>
      <c r="BB32" s="211">
        <f t="shared" si="20"/>
        <v>1984.8101265822784</v>
      </c>
      <c r="BC32" s="211">
        <f t="shared" si="20"/>
        <v>2055.6962025316457</v>
      </c>
      <c r="BD32" s="211">
        <f t="shared" si="21"/>
        <v>2126.5822784810125</v>
      </c>
      <c r="BE32" s="211">
        <f t="shared" si="21"/>
        <v>2197.4683544303798</v>
      </c>
      <c r="BF32" s="211">
        <f t="shared" si="21"/>
        <v>2268.3544303797466</v>
      </c>
      <c r="BG32" s="211">
        <f t="shared" si="21"/>
        <v>2339.2405063291139</v>
      </c>
      <c r="BH32" s="211">
        <f t="shared" si="21"/>
        <v>2410.1265822784812</v>
      </c>
      <c r="BI32" s="211">
        <f t="shared" si="21"/>
        <v>2481.0126582278481</v>
      </c>
      <c r="BJ32" s="211">
        <f t="shared" si="21"/>
        <v>2551.8987341772154</v>
      </c>
      <c r="BK32" s="211">
        <f t="shared" si="21"/>
        <v>2622.7848101265822</v>
      </c>
      <c r="BL32" s="211">
        <f t="shared" si="21"/>
        <v>2693.6708860759495</v>
      </c>
      <c r="BM32" s="211">
        <f t="shared" si="21"/>
        <v>2764.5569620253164</v>
      </c>
      <c r="BN32" s="211">
        <f t="shared" si="22"/>
        <v>2753.3333333333335</v>
      </c>
      <c r="BO32" s="211">
        <f t="shared" si="22"/>
        <v>2660</v>
      </c>
      <c r="BP32" s="211">
        <f t="shared" si="22"/>
        <v>2566.6666666666665</v>
      </c>
      <c r="BQ32" s="211">
        <f t="shared" si="22"/>
        <v>2473.3333333333335</v>
      </c>
      <c r="BR32" s="211">
        <f t="shared" si="22"/>
        <v>2380</v>
      </c>
      <c r="BS32" s="211">
        <f t="shared" si="22"/>
        <v>2286.6666666666665</v>
      </c>
      <c r="BT32" s="211">
        <f t="shared" si="22"/>
        <v>2193.3333333333335</v>
      </c>
      <c r="BU32" s="211">
        <f t="shared" si="22"/>
        <v>2100</v>
      </c>
      <c r="BV32" s="211">
        <f t="shared" si="22"/>
        <v>2006.6666666666665</v>
      </c>
      <c r="BW32" s="211">
        <f t="shared" si="22"/>
        <v>1913.3333333333335</v>
      </c>
      <c r="BX32" s="211">
        <f t="shared" si="23"/>
        <v>1820</v>
      </c>
      <c r="BY32" s="211">
        <f t="shared" si="23"/>
        <v>1726.6666666666667</v>
      </c>
      <c r="BZ32" s="211">
        <f t="shared" si="23"/>
        <v>1633.3333333333333</v>
      </c>
      <c r="CA32" s="211">
        <f t="shared" si="23"/>
        <v>1540</v>
      </c>
      <c r="CB32" s="211">
        <f t="shared" si="23"/>
        <v>1446.6666666666667</v>
      </c>
      <c r="CC32" s="211">
        <f t="shared" si="23"/>
        <v>1353.3333333333333</v>
      </c>
      <c r="CD32" s="211">
        <f t="shared" si="23"/>
        <v>1260</v>
      </c>
      <c r="CE32" s="211">
        <f t="shared" si="23"/>
        <v>1166.6666666666667</v>
      </c>
      <c r="CF32" s="211">
        <f t="shared" si="23"/>
        <v>1073.3333333333333</v>
      </c>
      <c r="CG32" s="211">
        <f t="shared" si="23"/>
        <v>980</v>
      </c>
      <c r="CH32" s="211">
        <f t="shared" si="24"/>
        <v>886.66666666666674</v>
      </c>
      <c r="CI32" s="211">
        <f t="shared" si="24"/>
        <v>793.33333333333326</v>
      </c>
      <c r="CJ32" s="211">
        <f t="shared" si="24"/>
        <v>700</v>
      </c>
      <c r="CK32" s="211">
        <f t="shared" si="24"/>
        <v>606.66666666666652</v>
      </c>
      <c r="CL32" s="211">
        <f t="shared" si="24"/>
        <v>513.33333333333348</v>
      </c>
      <c r="CM32" s="211">
        <f t="shared" si="24"/>
        <v>420</v>
      </c>
      <c r="CN32" s="211">
        <f t="shared" si="24"/>
        <v>326.66666666666652</v>
      </c>
      <c r="CO32" s="211">
        <f t="shared" si="24"/>
        <v>233.33333333333348</v>
      </c>
      <c r="CP32" s="211">
        <f t="shared" si="24"/>
        <v>140</v>
      </c>
      <c r="CQ32" s="211">
        <f t="shared" si="24"/>
        <v>46.666666666666515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21444</v>
      </c>
      <c r="C34" s="204">
        <f>Income!C82</f>
        <v>21582</v>
      </c>
      <c r="D34" s="204">
        <f>Income!D82</f>
        <v>22779.428571428572</v>
      </c>
      <c r="E34" s="204">
        <f>Income!E82</f>
        <v>0</v>
      </c>
      <c r="F34" s="211">
        <f t="shared" si="16"/>
        <v>21444</v>
      </c>
      <c r="G34" s="211">
        <f t="shared" si="16"/>
        <v>21444</v>
      </c>
      <c r="H34" s="211">
        <f t="shared" si="16"/>
        <v>21444</v>
      </c>
      <c r="I34" s="211">
        <f t="shared" si="16"/>
        <v>21444</v>
      </c>
      <c r="J34" s="211">
        <f t="shared" si="16"/>
        <v>21444</v>
      </c>
      <c r="K34" s="211">
        <f t="shared" si="16"/>
        <v>21444</v>
      </c>
      <c r="L34" s="211">
        <f t="shared" si="16"/>
        <v>21444</v>
      </c>
      <c r="M34" s="211">
        <f t="shared" si="16"/>
        <v>21444</v>
      </c>
      <c r="N34" s="211">
        <f t="shared" si="16"/>
        <v>21444</v>
      </c>
      <c r="O34" s="211">
        <f t="shared" si="16"/>
        <v>21444</v>
      </c>
      <c r="P34" s="211">
        <f t="shared" si="17"/>
        <v>21444</v>
      </c>
      <c r="Q34" s="211">
        <f t="shared" si="17"/>
        <v>21444</v>
      </c>
      <c r="R34" s="211">
        <f t="shared" si="17"/>
        <v>21444</v>
      </c>
      <c r="S34" s="211">
        <f t="shared" si="17"/>
        <v>21444</v>
      </c>
      <c r="T34" s="211">
        <f t="shared" si="17"/>
        <v>21444</v>
      </c>
      <c r="U34" s="211">
        <f t="shared" si="17"/>
        <v>21444</v>
      </c>
      <c r="V34" s="211">
        <f t="shared" si="17"/>
        <v>21444</v>
      </c>
      <c r="W34" s="211">
        <f t="shared" si="17"/>
        <v>21444</v>
      </c>
      <c r="X34" s="211">
        <f t="shared" si="17"/>
        <v>21444</v>
      </c>
      <c r="Y34" s="211">
        <f t="shared" si="17"/>
        <v>21444</v>
      </c>
      <c r="Z34" s="211">
        <f t="shared" si="18"/>
        <v>21444</v>
      </c>
      <c r="AA34" s="211">
        <f t="shared" si="18"/>
        <v>21447.493670886077</v>
      </c>
      <c r="AB34" s="211">
        <f t="shared" si="18"/>
        <v>21450.98734177215</v>
      </c>
      <c r="AC34" s="211">
        <f t="shared" si="18"/>
        <v>21454.481012658227</v>
      </c>
      <c r="AD34" s="211">
        <f t="shared" si="18"/>
        <v>21457.974683544304</v>
      </c>
      <c r="AE34" s="211">
        <f t="shared" si="18"/>
        <v>21461.468354430381</v>
      </c>
      <c r="AF34" s="211">
        <f t="shared" si="18"/>
        <v>21464.962025316454</v>
      </c>
      <c r="AG34" s="211">
        <f t="shared" si="18"/>
        <v>21468.455696202531</v>
      </c>
      <c r="AH34" s="211">
        <f t="shared" si="18"/>
        <v>21471.949367088608</v>
      </c>
      <c r="AI34" s="211">
        <f t="shared" si="18"/>
        <v>21475.443037974685</v>
      </c>
      <c r="AJ34" s="211">
        <f t="shared" si="19"/>
        <v>21478.936708860758</v>
      </c>
      <c r="AK34" s="211">
        <f t="shared" si="19"/>
        <v>21482.430379746835</v>
      </c>
      <c r="AL34" s="211">
        <f t="shared" si="19"/>
        <v>21485.924050632912</v>
      </c>
      <c r="AM34" s="211">
        <f t="shared" si="19"/>
        <v>21489.417721518988</v>
      </c>
      <c r="AN34" s="211">
        <f t="shared" si="19"/>
        <v>21492.911392405062</v>
      </c>
      <c r="AO34" s="211">
        <f t="shared" si="19"/>
        <v>21496.405063291139</v>
      </c>
      <c r="AP34" s="211">
        <f t="shared" si="19"/>
        <v>21499.898734177215</v>
      </c>
      <c r="AQ34" s="211">
        <f t="shared" si="19"/>
        <v>21503.392405063292</v>
      </c>
      <c r="AR34" s="211">
        <f t="shared" si="19"/>
        <v>21506.886075949365</v>
      </c>
      <c r="AS34" s="211">
        <f t="shared" si="19"/>
        <v>21510.379746835442</v>
      </c>
      <c r="AT34" s="211">
        <f t="shared" si="20"/>
        <v>21513.873417721519</v>
      </c>
      <c r="AU34" s="211">
        <f t="shared" si="20"/>
        <v>21517.367088607596</v>
      </c>
      <c r="AV34" s="211">
        <f t="shared" si="20"/>
        <v>21520.860759493669</v>
      </c>
      <c r="AW34" s="211">
        <f t="shared" si="20"/>
        <v>21524.354430379746</v>
      </c>
      <c r="AX34" s="211">
        <f t="shared" si="20"/>
        <v>21527.848101265823</v>
      </c>
      <c r="AY34" s="211">
        <f t="shared" si="20"/>
        <v>21531.3417721519</v>
      </c>
      <c r="AZ34" s="211">
        <f t="shared" si="20"/>
        <v>21534.835443037973</v>
      </c>
      <c r="BA34" s="211">
        <f t="shared" si="20"/>
        <v>21538.32911392405</v>
      </c>
      <c r="BB34" s="211">
        <f t="shared" si="20"/>
        <v>21541.822784810127</v>
      </c>
      <c r="BC34" s="211">
        <f t="shared" si="20"/>
        <v>21545.316455696204</v>
      </c>
      <c r="BD34" s="211">
        <f t="shared" si="21"/>
        <v>21548.810126582277</v>
      </c>
      <c r="BE34" s="211">
        <f t="shared" si="21"/>
        <v>21552.303797468354</v>
      </c>
      <c r="BF34" s="211">
        <f t="shared" si="21"/>
        <v>21555.797468354431</v>
      </c>
      <c r="BG34" s="211">
        <f t="shared" si="21"/>
        <v>21559.291139240508</v>
      </c>
      <c r="BH34" s="211">
        <f t="shared" si="21"/>
        <v>21562.784810126581</v>
      </c>
      <c r="BI34" s="211">
        <f t="shared" si="21"/>
        <v>21566.278481012658</v>
      </c>
      <c r="BJ34" s="211">
        <f t="shared" si="21"/>
        <v>21569.772151898735</v>
      </c>
      <c r="BK34" s="211">
        <f t="shared" si="21"/>
        <v>21573.265822784811</v>
      </c>
      <c r="BL34" s="211">
        <f t="shared" si="21"/>
        <v>21576.759493670885</v>
      </c>
      <c r="BM34" s="211">
        <f t="shared" si="21"/>
        <v>21580.253164556962</v>
      </c>
      <c r="BN34" s="211">
        <f t="shared" si="22"/>
        <v>21601.957142857143</v>
      </c>
      <c r="BO34" s="211">
        <f t="shared" si="22"/>
        <v>21641.87142857143</v>
      </c>
      <c r="BP34" s="211">
        <f t="shared" si="22"/>
        <v>21681.785714285714</v>
      </c>
      <c r="BQ34" s="211">
        <f t="shared" si="22"/>
        <v>21721.7</v>
      </c>
      <c r="BR34" s="211">
        <f t="shared" si="22"/>
        <v>21761.614285714284</v>
      </c>
      <c r="BS34" s="211">
        <f t="shared" si="22"/>
        <v>21801.528571428571</v>
      </c>
      <c r="BT34" s="211">
        <f t="shared" si="22"/>
        <v>21841.442857142858</v>
      </c>
      <c r="BU34" s="211">
        <f t="shared" si="22"/>
        <v>21881.357142857145</v>
      </c>
      <c r="BV34" s="211">
        <f t="shared" si="22"/>
        <v>21921.271428571428</v>
      </c>
      <c r="BW34" s="211">
        <f t="shared" si="22"/>
        <v>21961.185714285715</v>
      </c>
      <c r="BX34" s="211">
        <f t="shared" si="23"/>
        <v>22001.1</v>
      </c>
      <c r="BY34" s="211">
        <f t="shared" si="23"/>
        <v>22041.014285714286</v>
      </c>
      <c r="BZ34" s="211">
        <f t="shared" si="23"/>
        <v>22080.928571428572</v>
      </c>
      <c r="CA34" s="211">
        <f t="shared" si="23"/>
        <v>22120.842857142859</v>
      </c>
      <c r="CB34" s="211">
        <f t="shared" si="23"/>
        <v>22160.757142857143</v>
      </c>
      <c r="CC34" s="211">
        <f t="shared" si="23"/>
        <v>22200.67142857143</v>
      </c>
      <c r="CD34" s="211">
        <f t="shared" si="23"/>
        <v>22240.585714285713</v>
      </c>
      <c r="CE34" s="211">
        <f t="shared" si="23"/>
        <v>22280.5</v>
      </c>
      <c r="CF34" s="211">
        <f t="shared" si="23"/>
        <v>22320.414285714287</v>
      </c>
      <c r="CG34" s="211">
        <f t="shared" si="23"/>
        <v>22360.328571428574</v>
      </c>
      <c r="CH34" s="211">
        <f t="shared" si="24"/>
        <v>22400.242857142857</v>
      </c>
      <c r="CI34" s="211">
        <f t="shared" si="24"/>
        <v>22440.157142857144</v>
      </c>
      <c r="CJ34" s="211">
        <f t="shared" si="24"/>
        <v>22480.071428571428</v>
      </c>
      <c r="CK34" s="211">
        <f t="shared" si="24"/>
        <v>22519.985714285714</v>
      </c>
      <c r="CL34" s="211">
        <f t="shared" si="24"/>
        <v>22559.9</v>
      </c>
      <c r="CM34" s="211">
        <f t="shared" si="24"/>
        <v>22599.814285714288</v>
      </c>
      <c r="CN34" s="211">
        <f t="shared" si="24"/>
        <v>22639.728571428572</v>
      </c>
      <c r="CO34" s="211">
        <f t="shared" si="24"/>
        <v>22679.642857142859</v>
      </c>
      <c r="CP34" s="211">
        <f t="shared" si="24"/>
        <v>22719.557142857146</v>
      </c>
      <c r="CQ34" s="211">
        <f t="shared" si="24"/>
        <v>22759.471428571429</v>
      </c>
      <c r="CR34" s="211">
        <f t="shared" si="25"/>
        <v>21694.693877551021</v>
      </c>
      <c r="CS34" s="211">
        <f t="shared" si="25"/>
        <v>19525.224489795921</v>
      </c>
      <c r="CT34" s="211">
        <f t="shared" si="25"/>
        <v>17355.755102040817</v>
      </c>
      <c r="CU34" s="211">
        <f t="shared" si="25"/>
        <v>15186.285714285716</v>
      </c>
      <c r="CV34" s="211">
        <f t="shared" si="25"/>
        <v>13016.816326530612</v>
      </c>
      <c r="CW34" s="211">
        <f t="shared" si="25"/>
        <v>10847.34693877551</v>
      </c>
      <c r="CX34" s="211">
        <f t="shared" si="25"/>
        <v>8677.8775510204105</v>
      </c>
      <c r="CY34" s="211">
        <f t="shared" si="25"/>
        <v>6508.4081632653069</v>
      </c>
      <c r="CZ34" s="211">
        <f t="shared" si="25"/>
        <v>4338.9387755102034</v>
      </c>
      <c r="DA34" s="211">
        <f t="shared" si="25"/>
        <v>2169.4693877550999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5040</v>
      </c>
      <c r="C36" s="204">
        <f>Income!C85</f>
        <v>7200</v>
      </c>
      <c r="D36" s="204">
        <f>Income!D85</f>
        <v>0</v>
      </c>
      <c r="E36" s="204">
        <f>Income!E85</f>
        <v>0</v>
      </c>
      <c r="F36" s="211">
        <f t="shared" si="16"/>
        <v>5040</v>
      </c>
      <c r="G36" s="211">
        <f t="shared" si="16"/>
        <v>5040</v>
      </c>
      <c r="H36" s="211">
        <f t="shared" si="16"/>
        <v>5040</v>
      </c>
      <c r="I36" s="211">
        <f t="shared" si="16"/>
        <v>5040</v>
      </c>
      <c r="J36" s="211">
        <f t="shared" si="16"/>
        <v>5040</v>
      </c>
      <c r="K36" s="211">
        <f t="shared" si="16"/>
        <v>5040</v>
      </c>
      <c r="L36" s="211">
        <f t="shared" si="16"/>
        <v>5040</v>
      </c>
      <c r="M36" s="211">
        <f t="shared" si="16"/>
        <v>5040</v>
      </c>
      <c r="N36" s="211">
        <f t="shared" si="16"/>
        <v>5040</v>
      </c>
      <c r="O36" s="211">
        <f t="shared" si="16"/>
        <v>5040</v>
      </c>
      <c r="P36" s="211">
        <f t="shared" si="16"/>
        <v>5040</v>
      </c>
      <c r="Q36" s="211">
        <f t="shared" si="16"/>
        <v>5040</v>
      </c>
      <c r="R36" s="211">
        <f t="shared" si="16"/>
        <v>5040</v>
      </c>
      <c r="S36" s="211">
        <f t="shared" si="16"/>
        <v>5040</v>
      </c>
      <c r="T36" s="211">
        <f t="shared" si="16"/>
        <v>5040</v>
      </c>
      <c r="U36" s="211">
        <f t="shared" si="16"/>
        <v>5040</v>
      </c>
      <c r="V36" s="211">
        <f t="shared" si="17"/>
        <v>5040</v>
      </c>
      <c r="W36" s="211">
        <f t="shared" si="17"/>
        <v>5040</v>
      </c>
      <c r="X36" s="211">
        <f t="shared" si="17"/>
        <v>5040</v>
      </c>
      <c r="Y36" s="211">
        <f t="shared" si="17"/>
        <v>5040</v>
      </c>
      <c r="Z36" s="211">
        <f t="shared" si="17"/>
        <v>5040</v>
      </c>
      <c r="AA36" s="211">
        <f t="shared" si="17"/>
        <v>5094.6835443037971</v>
      </c>
      <c r="AB36" s="211">
        <f t="shared" si="17"/>
        <v>5149.3670886075952</v>
      </c>
      <c r="AC36" s="211">
        <f t="shared" si="17"/>
        <v>5204.0506329113923</v>
      </c>
      <c r="AD36" s="211">
        <f t="shared" si="17"/>
        <v>5258.7341772151894</v>
      </c>
      <c r="AE36" s="211">
        <f t="shared" si="17"/>
        <v>5313.4177215189875</v>
      </c>
      <c r="AF36" s="211">
        <f t="shared" si="18"/>
        <v>5368.1012658227846</v>
      </c>
      <c r="AG36" s="211">
        <f t="shared" si="18"/>
        <v>5422.7848101265827</v>
      </c>
      <c r="AH36" s="211">
        <f t="shared" si="18"/>
        <v>5477.4683544303798</v>
      </c>
      <c r="AI36" s="211">
        <f t="shared" si="18"/>
        <v>5532.1518987341769</v>
      </c>
      <c r="AJ36" s="211">
        <f t="shared" si="18"/>
        <v>5586.835443037975</v>
      </c>
      <c r="AK36" s="211">
        <f t="shared" si="18"/>
        <v>5641.5189873417721</v>
      </c>
      <c r="AL36" s="211">
        <f t="shared" si="18"/>
        <v>5696.2025316455693</v>
      </c>
      <c r="AM36" s="211">
        <f t="shared" si="18"/>
        <v>5750.8860759493673</v>
      </c>
      <c r="AN36" s="211">
        <f t="shared" si="18"/>
        <v>5805.5696202531644</v>
      </c>
      <c r="AO36" s="211">
        <f t="shared" si="18"/>
        <v>5860.2531645569616</v>
      </c>
      <c r="AP36" s="211">
        <f t="shared" si="19"/>
        <v>5914.9367088607596</v>
      </c>
      <c r="AQ36" s="211">
        <f t="shared" si="19"/>
        <v>5969.6202531645567</v>
      </c>
      <c r="AR36" s="211">
        <f t="shared" si="19"/>
        <v>6024.3037974683548</v>
      </c>
      <c r="AS36" s="211">
        <f t="shared" si="19"/>
        <v>6078.9873417721519</v>
      </c>
      <c r="AT36" s="211">
        <f t="shared" si="19"/>
        <v>6133.6708860759491</v>
      </c>
      <c r="AU36" s="211">
        <f t="shared" si="19"/>
        <v>6188.3544303797471</v>
      </c>
      <c r="AV36" s="211">
        <f t="shared" si="19"/>
        <v>6243.0379746835442</v>
      </c>
      <c r="AW36" s="211">
        <f t="shared" si="19"/>
        <v>6297.7215189873423</v>
      </c>
      <c r="AX36" s="211">
        <f t="shared" si="19"/>
        <v>6352.4050632911394</v>
      </c>
      <c r="AY36" s="211">
        <f t="shared" si="19"/>
        <v>6407.0886075949365</v>
      </c>
      <c r="AZ36" s="211">
        <f t="shared" si="20"/>
        <v>6461.7721518987346</v>
      </c>
      <c r="BA36" s="211">
        <f t="shared" si="20"/>
        <v>6516.4556962025317</v>
      </c>
      <c r="BB36" s="211">
        <f t="shared" si="20"/>
        <v>6571.1392405063289</v>
      </c>
      <c r="BC36" s="211">
        <f t="shared" si="20"/>
        <v>6625.8227848101269</v>
      </c>
      <c r="BD36" s="211">
        <f t="shared" si="20"/>
        <v>6680.506329113924</v>
      </c>
      <c r="BE36" s="211">
        <f t="shared" si="20"/>
        <v>6735.1898734177212</v>
      </c>
      <c r="BF36" s="211">
        <f t="shared" si="20"/>
        <v>6789.8734177215192</v>
      </c>
      <c r="BG36" s="211">
        <f t="shared" si="20"/>
        <v>6844.5569620253164</v>
      </c>
      <c r="BH36" s="211">
        <f t="shared" si="20"/>
        <v>6899.2405063291135</v>
      </c>
      <c r="BI36" s="211">
        <f t="shared" si="20"/>
        <v>6953.9240506329115</v>
      </c>
      <c r="BJ36" s="211">
        <f t="shared" si="21"/>
        <v>7008.6075949367087</v>
      </c>
      <c r="BK36" s="211">
        <f t="shared" si="21"/>
        <v>7063.2911392405058</v>
      </c>
      <c r="BL36" s="211">
        <f t="shared" si="21"/>
        <v>7117.9746835443038</v>
      </c>
      <c r="BM36" s="211">
        <f t="shared" si="21"/>
        <v>7172.6582278481019</v>
      </c>
      <c r="BN36" s="211">
        <f t="shared" si="21"/>
        <v>7080</v>
      </c>
      <c r="BO36" s="211">
        <f t="shared" si="21"/>
        <v>6840</v>
      </c>
      <c r="BP36" s="211">
        <f t="shared" si="21"/>
        <v>6600</v>
      </c>
      <c r="BQ36" s="211">
        <f t="shared" si="21"/>
        <v>6360</v>
      </c>
      <c r="BR36" s="211">
        <f t="shared" si="21"/>
        <v>6120</v>
      </c>
      <c r="BS36" s="211">
        <f t="shared" si="21"/>
        <v>5880</v>
      </c>
      <c r="BT36" s="211">
        <f t="shared" si="22"/>
        <v>5640</v>
      </c>
      <c r="BU36" s="211">
        <f t="shared" si="22"/>
        <v>5400</v>
      </c>
      <c r="BV36" s="211">
        <f t="shared" si="22"/>
        <v>5160</v>
      </c>
      <c r="BW36" s="211">
        <f t="shared" si="22"/>
        <v>4920</v>
      </c>
      <c r="BX36" s="211">
        <f t="shared" si="22"/>
        <v>4680</v>
      </c>
      <c r="BY36" s="211">
        <f t="shared" si="22"/>
        <v>4440</v>
      </c>
      <c r="BZ36" s="211">
        <f t="shared" si="22"/>
        <v>4200</v>
      </c>
      <c r="CA36" s="211">
        <f t="shared" si="22"/>
        <v>3960</v>
      </c>
      <c r="CB36" s="211">
        <f t="shared" si="22"/>
        <v>3720</v>
      </c>
      <c r="CC36" s="211">
        <f t="shared" si="22"/>
        <v>3480</v>
      </c>
      <c r="CD36" s="211">
        <f t="shared" si="23"/>
        <v>3240</v>
      </c>
      <c r="CE36" s="211">
        <f t="shared" si="23"/>
        <v>3000</v>
      </c>
      <c r="CF36" s="211">
        <f t="shared" si="23"/>
        <v>2760</v>
      </c>
      <c r="CG36" s="211">
        <f t="shared" si="23"/>
        <v>2520</v>
      </c>
      <c r="CH36" s="211">
        <f t="shared" si="23"/>
        <v>2280</v>
      </c>
      <c r="CI36" s="211">
        <f t="shared" si="23"/>
        <v>2040</v>
      </c>
      <c r="CJ36" s="211">
        <f t="shared" si="23"/>
        <v>1800</v>
      </c>
      <c r="CK36" s="211">
        <f t="shared" si="23"/>
        <v>1560</v>
      </c>
      <c r="CL36" s="211">
        <f t="shared" si="23"/>
        <v>1320</v>
      </c>
      <c r="CM36" s="211">
        <f t="shared" si="23"/>
        <v>1080</v>
      </c>
      <c r="CN36" s="211">
        <f t="shared" si="24"/>
        <v>840</v>
      </c>
      <c r="CO36" s="211">
        <f t="shared" si="24"/>
        <v>600</v>
      </c>
      <c r="CP36" s="211">
        <f t="shared" si="24"/>
        <v>360</v>
      </c>
      <c r="CQ36" s="211">
        <f t="shared" si="24"/>
        <v>120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38090.166511090181</v>
      </c>
      <c r="C38" s="204">
        <f>Income!C88</f>
        <v>47616.556209575188</v>
      </c>
      <c r="D38" s="204">
        <f>Income!D88</f>
        <v>93185.40810422285</v>
      </c>
      <c r="E38" s="204">
        <f>Income!E88</f>
        <v>0</v>
      </c>
      <c r="F38" s="205">
        <f t="shared" ref="F38:AK38" si="26">SUM(F25:F37)</f>
        <v>38090.166511090181</v>
      </c>
      <c r="G38" s="205">
        <f t="shared" si="26"/>
        <v>38090.166511090181</v>
      </c>
      <c r="H38" s="205">
        <f t="shared" si="26"/>
        <v>38090.166511090181</v>
      </c>
      <c r="I38" s="205">
        <f t="shared" si="26"/>
        <v>38090.166511090181</v>
      </c>
      <c r="J38" s="205">
        <f t="shared" si="26"/>
        <v>38090.166511090181</v>
      </c>
      <c r="K38" s="205">
        <f t="shared" si="26"/>
        <v>38090.166511090181</v>
      </c>
      <c r="L38" s="205">
        <f t="shared" si="26"/>
        <v>38090.166511090181</v>
      </c>
      <c r="M38" s="205">
        <f t="shared" si="26"/>
        <v>38090.166511090181</v>
      </c>
      <c r="N38" s="205">
        <f t="shared" si="26"/>
        <v>38090.166511090181</v>
      </c>
      <c r="O38" s="205">
        <f t="shared" si="26"/>
        <v>38090.166511090181</v>
      </c>
      <c r="P38" s="205">
        <f t="shared" si="26"/>
        <v>38090.166511090181</v>
      </c>
      <c r="Q38" s="205">
        <f t="shared" si="26"/>
        <v>38090.166511090181</v>
      </c>
      <c r="R38" s="205">
        <f t="shared" si="26"/>
        <v>38090.166511090181</v>
      </c>
      <c r="S38" s="205">
        <f t="shared" si="26"/>
        <v>38090.166511090181</v>
      </c>
      <c r="T38" s="205">
        <f t="shared" si="26"/>
        <v>38090.166511090181</v>
      </c>
      <c r="U38" s="205">
        <f t="shared" si="26"/>
        <v>38090.166511090181</v>
      </c>
      <c r="V38" s="205">
        <f t="shared" si="26"/>
        <v>38090.166511090181</v>
      </c>
      <c r="W38" s="205">
        <f t="shared" si="26"/>
        <v>38090.166511090181</v>
      </c>
      <c r="X38" s="205">
        <f t="shared" si="26"/>
        <v>38090.166511090181</v>
      </c>
      <c r="Y38" s="205">
        <f t="shared" si="26"/>
        <v>38090.166511090181</v>
      </c>
      <c r="Z38" s="205">
        <f t="shared" si="26"/>
        <v>38090.166511090181</v>
      </c>
      <c r="AA38" s="205">
        <f t="shared" si="26"/>
        <v>38331.34093383664</v>
      </c>
      <c r="AB38" s="205">
        <f t="shared" si="26"/>
        <v>38572.515356583091</v>
      </c>
      <c r="AC38" s="205">
        <f t="shared" si="26"/>
        <v>38813.68977932955</v>
      </c>
      <c r="AD38" s="205">
        <f t="shared" si="26"/>
        <v>39054.864202076009</v>
      </c>
      <c r="AE38" s="205">
        <f t="shared" si="26"/>
        <v>39296.03862482246</v>
      </c>
      <c r="AF38" s="205">
        <f t="shared" si="26"/>
        <v>39537.213047568912</v>
      </c>
      <c r="AG38" s="205">
        <f t="shared" si="26"/>
        <v>39778.387470315371</v>
      </c>
      <c r="AH38" s="205">
        <f t="shared" si="26"/>
        <v>40019.561893061822</v>
      </c>
      <c r="AI38" s="205">
        <f t="shared" si="26"/>
        <v>40260.736315808281</v>
      </c>
      <c r="AJ38" s="205">
        <f t="shared" si="26"/>
        <v>40501.91073855474</v>
      </c>
      <c r="AK38" s="205">
        <f t="shared" si="26"/>
        <v>40743.085161301191</v>
      </c>
      <c r="AL38" s="205">
        <f t="shared" ref="AL38:BQ38" si="27">SUM(AL25:AL37)</f>
        <v>40984.25958404765</v>
      </c>
      <c r="AM38" s="205">
        <f t="shared" si="27"/>
        <v>41225.434006794108</v>
      </c>
      <c r="AN38" s="205">
        <f t="shared" si="27"/>
        <v>41466.608429540553</v>
      </c>
      <c r="AO38" s="205">
        <f t="shared" si="27"/>
        <v>41707.782852287019</v>
      </c>
      <c r="AP38" s="205">
        <f t="shared" si="27"/>
        <v>41948.957275033477</v>
      </c>
      <c r="AQ38" s="205">
        <f t="shared" si="27"/>
        <v>42190.131697779929</v>
      </c>
      <c r="AR38" s="205">
        <f t="shared" si="27"/>
        <v>42431.30612052638</v>
      </c>
      <c r="AS38" s="205">
        <f t="shared" si="27"/>
        <v>42672.480543272846</v>
      </c>
      <c r="AT38" s="205">
        <f t="shared" si="27"/>
        <v>42913.654966019298</v>
      </c>
      <c r="AU38" s="205">
        <f t="shared" si="27"/>
        <v>43154.829388765756</v>
      </c>
      <c r="AV38" s="205">
        <f t="shared" si="27"/>
        <v>43396.003811512208</v>
      </c>
      <c r="AW38" s="205">
        <f t="shared" si="27"/>
        <v>43637.178234258667</v>
      </c>
      <c r="AX38" s="205">
        <f t="shared" si="27"/>
        <v>43878.352657005118</v>
      </c>
      <c r="AY38" s="205">
        <f t="shared" si="27"/>
        <v>44119.527079751577</v>
      </c>
      <c r="AZ38" s="205">
        <f t="shared" si="27"/>
        <v>44360.701502498036</v>
      </c>
      <c r="BA38" s="205">
        <f t="shared" si="27"/>
        <v>44601.875925244487</v>
      </c>
      <c r="BB38" s="205">
        <f t="shared" si="27"/>
        <v>44843.050347990946</v>
      </c>
      <c r="BC38" s="205">
        <f t="shared" si="27"/>
        <v>45084.224770737404</v>
      </c>
      <c r="BD38" s="205">
        <f t="shared" si="27"/>
        <v>45325.399193483856</v>
      </c>
      <c r="BE38" s="205">
        <f t="shared" si="27"/>
        <v>45566.573616230307</v>
      </c>
      <c r="BF38" s="205">
        <f t="shared" si="27"/>
        <v>45807.748038976773</v>
      </c>
      <c r="BG38" s="205">
        <f t="shared" si="27"/>
        <v>46048.922461723225</v>
      </c>
      <c r="BH38" s="205">
        <f t="shared" si="27"/>
        <v>46290.096884469684</v>
      </c>
      <c r="BI38" s="205">
        <f t="shared" si="27"/>
        <v>46531.271307216128</v>
      </c>
      <c r="BJ38" s="205">
        <f t="shared" si="27"/>
        <v>46772.445729962594</v>
      </c>
      <c r="BK38" s="205">
        <f t="shared" si="27"/>
        <v>47013.620152709045</v>
      </c>
      <c r="BL38" s="205">
        <f t="shared" si="27"/>
        <v>47254.794575455497</v>
      </c>
      <c r="BM38" s="205">
        <f t="shared" si="27"/>
        <v>47495.968998201955</v>
      </c>
      <c r="BN38" s="205">
        <f t="shared" si="27"/>
        <v>48376.037074485983</v>
      </c>
      <c r="BO38" s="205">
        <f t="shared" si="27"/>
        <v>49894.998804307572</v>
      </c>
      <c r="BP38" s="205">
        <f t="shared" si="27"/>
        <v>51413.960534129161</v>
      </c>
      <c r="BQ38" s="205">
        <f t="shared" si="27"/>
        <v>52932.92226395075</v>
      </c>
      <c r="BR38" s="205">
        <f t="shared" ref="BR38:CW38" si="28">SUM(BR25:BR37)</f>
        <v>54451.883993772339</v>
      </c>
      <c r="BS38" s="205">
        <f t="shared" si="28"/>
        <v>55970.84572359392</v>
      </c>
      <c r="BT38" s="205">
        <f t="shared" si="28"/>
        <v>57489.807453415509</v>
      </c>
      <c r="BU38" s="205">
        <f t="shared" si="28"/>
        <v>59008.769183237106</v>
      </c>
      <c r="BV38" s="205">
        <f t="shared" si="28"/>
        <v>60527.730913058695</v>
      </c>
      <c r="BW38" s="205">
        <f t="shared" si="28"/>
        <v>62046.692642880291</v>
      </c>
      <c r="BX38" s="205">
        <f t="shared" si="28"/>
        <v>63565.654372701872</v>
      </c>
      <c r="BY38" s="205">
        <f t="shared" si="28"/>
        <v>65084.616102523454</v>
      </c>
      <c r="BZ38" s="205">
        <f t="shared" si="28"/>
        <v>66603.57783234505</v>
      </c>
      <c r="CA38" s="205">
        <f t="shared" si="28"/>
        <v>68122.539562166639</v>
      </c>
      <c r="CB38" s="205">
        <f t="shared" si="28"/>
        <v>69641.501291988214</v>
      </c>
      <c r="CC38" s="205">
        <f t="shared" si="28"/>
        <v>71160.463021809817</v>
      </c>
      <c r="CD38" s="205">
        <f t="shared" si="28"/>
        <v>72679.424751631392</v>
      </c>
      <c r="CE38" s="205">
        <f t="shared" si="28"/>
        <v>74198.386481452995</v>
      </c>
      <c r="CF38" s="205">
        <f t="shared" si="28"/>
        <v>75717.348211274584</v>
      </c>
      <c r="CG38" s="205">
        <f t="shared" si="28"/>
        <v>77236.309941096173</v>
      </c>
      <c r="CH38" s="205">
        <f t="shared" si="28"/>
        <v>78755.271670917762</v>
      </c>
      <c r="CI38" s="205">
        <f t="shared" si="28"/>
        <v>80274.233400739351</v>
      </c>
      <c r="CJ38" s="205">
        <f t="shared" si="28"/>
        <v>81793.195130560925</v>
      </c>
      <c r="CK38" s="205">
        <f t="shared" si="28"/>
        <v>83312.156860382529</v>
      </c>
      <c r="CL38" s="205">
        <f t="shared" si="28"/>
        <v>84831.118590204132</v>
      </c>
      <c r="CM38" s="205">
        <f t="shared" si="28"/>
        <v>86350.080320025707</v>
      </c>
      <c r="CN38" s="205">
        <f t="shared" si="28"/>
        <v>87869.042049847296</v>
      </c>
      <c r="CO38" s="205">
        <f t="shared" si="28"/>
        <v>89388.003779668885</v>
      </c>
      <c r="CP38" s="205">
        <f t="shared" si="28"/>
        <v>90906.965509490474</v>
      </c>
      <c r="CQ38" s="205">
        <f t="shared" si="28"/>
        <v>92425.927239312048</v>
      </c>
      <c r="CR38" s="205">
        <f t="shared" si="28"/>
        <v>88748.007718307475</v>
      </c>
      <c r="CS38" s="205">
        <f t="shared" si="28"/>
        <v>79873.206946476741</v>
      </c>
      <c r="CT38" s="205">
        <f t="shared" si="28"/>
        <v>70998.406174645992</v>
      </c>
      <c r="CU38" s="205">
        <f t="shared" si="28"/>
        <v>62123.605402815243</v>
      </c>
      <c r="CV38" s="205">
        <f t="shared" si="28"/>
        <v>53248.804630984487</v>
      </c>
      <c r="CW38" s="205">
        <f t="shared" si="28"/>
        <v>44374.003859153738</v>
      </c>
      <c r="CX38" s="205">
        <f>SUM(CX25:CX37)</f>
        <v>35499.203087322996</v>
      </c>
      <c r="CY38" s="205">
        <f>SUM(CY25:CY37)</f>
        <v>26624.402315492247</v>
      </c>
      <c r="CZ38" s="205">
        <f>SUM(CZ25:CZ37)</f>
        <v>17749.601543661491</v>
      </c>
      <c r="DA38" s="205">
        <f>SUM(DA25:DA37)</f>
        <v>8874.8007718307454</v>
      </c>
    </row>
    <row r="39" spans="1:105">
      <c r="A39" s="202" t="str">
        <f>Income!A89</f>
        <v>Food Poverty line</v>
      </c>
      <c r="B39" s="204">
        <f>Income!B89</f>
        <v>22643.335267197799</v>
      </c>
      <c r="C39" s="204">
        <f>Income!C89</f>
        <v>22643.335267197799</v>
      </c>
      <c r="D39" s="204">
        <f>Income!D89</f>
        <v>22643.335267197799</v>
      </c>
      <c r="E39" s="204">
        <f>Income!E89</f>
        <v>0</v>
      </c>
      <c r="F39" s="205">
        <f t="shared" ref="F39:U39" si="29">IF(F$2&lt;=($B$2+$C$2+$D$2),IF(F$2&lt;=($B$2+$C$2),IF(F$2&lt;=$B$2,$B39,$C39),$D39),$E39)</f>
        <v>22643.335267197799</v>
      </c>
      <c r="G39" s="205">
        <f t="shared" si="29"/>
        <v>22643.335267197799</v>
      </c>
      <c r="H39" s="205">
        <f t="shared" si="29"/>
        <v>22643.335267197799</v>
      </c>
      <c r="I39" s="205">
        <f t="shared" si="29"/>
        <v>22643.335267197799</v>
      </c>
      <c r="J39" s="205">
        <f t="shared" si="29"/>
        <v>22643.335267197799</v>
      </c>
      <c r="K39" s="205">
        <f t="shared" si="29"/>
        <v>22643.335267197799</v>
      </c>
      <c r="L39" s="205">
        <f t="shared" si="29"/>
        <v>22643.335267197799</v>
      </c>
      <c r="M39" s="205">
        <f t="shared" si="29"/>
        <v>22643.335267197799</v>
      </c>
      <c r="N39" s="205">
        <f t="shared" si="29"/>
        <v>22643.335267197799</v>
      </c>
      <c r="O39" s="205">
        <f t="shared" si="29"/>
        <v>22643.335267197799</v>
      </c>
      <c r="P39" s="205">
        <f t="shared" si="29"/>
        <v>22643.335267197799</v>
      </c>
      <c r="Q39" s="205">
        <f t="shared" si="29"/>
        <v>22643.335267197799</v>
      </c>
      <c r="R39" s="205">
        <f t="shared" si="29"/>
        <v>22643.335267197799</v>
      </c>
      <c r="S39" s="205">
        <f t="shared" si="29"/>
        <v>22643.335267197799</v>
      </c>
      <c r="T39" s="205">
        <f t="shared" si="29"/>
        <v>22643.335267197799</v>
      </c>
      <c r="U39" s="205">
        <f t="shared" si="29"/>
        <v>22643.335267197799</v>
      </c>
      <c r="V39" s="205">
        <f t="shared" ref="V39:AK40" si="30">IF(V$2&lt;=($B$2+$C$2+$D$2),IF(V$2&lt;=($B$2+$C$2),IF(V$2&lt;=$B$2,$B39,$C39),$D39),$E39)</f>
        <v>22643.335267197799</v>
      </c>
      <c r="W39" s="205">
        <f t="shared" si="30"/>
        <v>22643.335267197799</v>
      </c>
      <c r="X39" s="205">
        <f t="shared" si="30"/>
        <v>22643.335267197799</v>
      </c>
      <c r="Y39" s="205">
        <f t="shared" si="30"/>
        <v>22643.335267197799</v>
      </c>
      <c r="Z39" s="205">
        <f t="shared" si="30"/>
        <v>22643.335267197799</v>
      </c>
      <c r="AA39" s="205">
        <f t="shared" si="30"/>
        <v>22643.335267197799</v>
      </c>
      <c r="AB39" s="205">
        <f t="shared" si="30"/>
        <v>22643.335267197799</v>
      </c>
      <c r="AC39" s="205">
        <f t="shared" si="30"/>
        <v>22643.335267197799</v>
      </c>
      <c r="AD39" s="205">
        <f t="shared" si="30"/>
        <v>22643.335267197799</v>
      </c>
      <c r="AE39" s="205">
        <f t="shared" si="30"/>
        <v>22643.335267197799</v>
      </c>
      <c r="AF39" s="205">
        <f t="shared" si="30"/>
        <v>22643.335267197799</v>
      </c>
      <c r="AG39" s="205">
        <f t="shared" si="30"/>
        <v>22643.335267197799</v>
      </c>
      <c r="AH39" s="205">
        <f t="shared" si="30"/>
        <v>22643.335267197799</v>
      </c>
      <c r="AI39" s="205">
        <f t="shared" si="30"/>
        <v>22643.335267197799</v>
      </c>
      <c r="AJ39" s="205">
        <f t="shared" si="30"/>
        <v>22643.335267197799</v>
      </c>
      <c r="AK39" s="205">
        <f t="shared" si="30"/>
        <v>22643.335267197799</v>
      </c>
      <c r="AL39" s="205">
        <f t="shared" ref="AL39:BA40" si="31">IF(AL$2&lt;=($B$2+$C$2+$D$2),IF(AL$2&lt;=($B$2+$C$2),IF(AL$2&lt;=$B$2,$B39,$C39),$D39),$E39)</f>
        <v>22643.335267197799</v>
      </c>
      <c r="AM39" s="205">
        <f t="shared" si="31"/>
        <v>22643.335267197799</v>
      </c>
      <c r="AN39" s="205">
        <f t="shared" si="31"/>
        <v>22643.335267197799</v>
      </c>
      <c r="AO39" s="205">
        <f t="shared" si="31"/>
        <v>22643.335267197799</v>
      </c>
      <c r="AP39" s="205">
        <f t="shared" si="31"/>
        <v>22643.335267197799</v>
      </c>
      <c r="AQ39" s="205">
        <f t="shared" si="31"/>
        <v>22643.335267197799</v>
      </c>
      <c r="AR39" s="205">
        <f t="shared" si="31"/>
        <v>22643.335267197799</v>
      </c>
      <c r="AS39" s="205">
        <f t="shared" si="31"/>
        <v>22643.335267197799</v>
      </c>
      <c r="AT39" s="205">
        <f t="shared" si="31"/>
        <v>22643.335267197799</v>
      </c>
      <c r="AU39" s="205">
        <f t="shared" si="31"/>
        <v>22643.335267197799</v>
      </c>
      <c r="AV39" s="205">
        <f t="shared" si="31"/>
        <v>22643.335267197799</v>
      </c>
      <c r="AW39" s="205">
        <f t="shared" si="31"/>
        <v>22643.335267197799</v>
      </c>
      <c r="AX39" s="205">
        <f t="shared" si="31"/>
        <v>22643.335267197799</v>
      </c>
      <c r="AY39" s="205">
        <f t="shared" si="31"/>
        <v>22643.335267197799</v>
      </c>
      <c r="AZ39" s="205">
        <f t="shared" si="31"/>
        <v>22643.335267197799</v>
      </c>
      <c r="BA39" s="205">
        <f t="shared" si="31"/>
        <v>22643.335267197799</v>
      </c>
      <c r="BB39" s="205">
        <f t="shared" ref="BB39:CD40" si="32">IF(BB$2&lt;=($B$2+$C$2+$D$2),IF(BB$2&lt;=($B$2+$C$2),IF(BB$2&lt;=$B$2,$B39,$C39),$D39),$E39)</f>
        <v>22643.335267197799</v>
      </c>
      <c r="BC39" s="205">
        <f t="shared" si="32"/>
        <v>22643.335267197799</v>
      </c>
      <c r="BD39" s="205">
        <f t="shared" si="32"/>
        <v>22643.335267197799</v>
      </c>
      <c r="BE39" s="205">
        <f t="shared" si="32"/>
        <v>22643.335267197799</v>
      </c>
      <c r="BF39" s="205">
        <f t="shared" si="32"/>
        <v>22643.335267197799</v>
      </c>
      <c r="BG39" s="205">
        <f t="shared" si="32"/>
        <v>22643.335267197799</v>
      </c>
      <c r="BH39" s="205">
        <f t="shared" si="32"/>
        <v>22643.335267197799</v>
      </c>
      <c r="BI39" s="205">
        <f t="shared" si="32"/>
        <v>22643.335267197799</v>
      </c>
      <c r="BJ39" s="205">
        <f t="shared" si="32"/>
        <v>22643.335267197799</v>
      </c>
      <c r="BK39" s="205">
        <f t="shared" si="32"/>
        <v>22643.335267197799</v>
      </c>
      <c r="BL39" s="205">
        <f t="shared" si="32"/>
        <v>22643.335267197799</v>
      </c>
      <c r="BM39" s="205">
        <f t="shared" si="32"/>
        <v>22643.335267197799</v>
      </c>
      <c r="BN39" s="205">
        <f t="shared" si="32"/>
        <v>22643.335267197799</v>
      </c>
      <c r="BO39" s="205">
        <f t="shared" si="32"/>
        <v>22643.335267197799</v>
      </c>
      <c r="BP39" s="205">
        <f t="shared" si="32"/>
        <v>22643.335267197799</v>
      </c>
      <c r="BQ39" s="205">
        <f t="shared" si="32"/>
        <v>22643.335267197799</v>
      </c>
      <c r="BR39" s="205">
        <f t="shared" si="32"/>
        <v>22643.335267197799</v>
      </c>
      <c r="BS39" s="205">
        <f t="shared" si="32"/>
        <v>22643.335267197799</v>
      </c>
      <c r="BT39" s="205">
        <f t="shared" si="32"/>
        <v>22643.335267197799</v>
      </c>
      <c r="BU39" s="205">
        <f t="shared" si="32"/>
        <v>22643.335267197799</v>
      </c>
      <c r="BV39" s="205">
        <f t="shared" si="32"/>
        <v>22643.335267197799</v>
      </c>
      <c r="BW39" s="205">
        <f t="shared" si="32"/>
        <v>22643.335267197799</v>
      </c>
      <c r="BX39" s="205">
        <f t="shared" si="32"/>
        <v>22643.335267197799</v>
      </c>
      <c r="BY39" s="205">
        <f t="shared" si="32"/>
        <v>22643.335267197799</v>
      </c>
      <c r="BZ39" s="205">
        <f t="shared" si="32"/>
        <v>22643.335267197799</v>
      </c>
      <c r="CA39" s="205">
        <f t="shared" si="32"/>
        <v>22643.335267197799</v>
      </c>
      <c r="CB39" s="205">
        <f t="shared" si="32"/>
        <v>22643.335267197799</v>
      </c>
      <c r="CC39" s="205">
        <f t="shared" si="32"/>
        <v>22643.335267197799</v>
      </c>
      <c r="CD39" s="205">
        <f t="shared" si="32"/>
        <v>22643.335267197799</v>
      </c>
      <c r="CE39" s="205">
        <f t="shared" ref="CE39:CR40" si="33">IF(CE$2&lt;=($B$2+$C$2+$D$2),IF(CE$2&lt;=($B$2+$C$2),IF(CE$2&lt;=$B$2,$B39,$C39),$D39),$E39)</f>
        <v>22643.335267197799</v>
      </c>
      <c r="CF39" s="205">
        <f t="shared" si="33"/>
        <v>22643.335267197799</v>
      </c>
      <c r="CG39" s="205">
        <f t="shared" si="33"/>
        <v>22643.335267197799</v>
      </c>
      <c r="CH39" s="205">
        <f t="shared" si="33"/>
        <v>22643.335267197799</v>
      </c>
      <c r="CI39" s="205">
        <f t="shared" si="33"/>
        <v>22643.335267197799</v>
      </c>
      <c r="CJ39" s="205">
        <f t="shared" si="33"/>
        <v>22643.335267197799</v>
      </c>
      <c r="CK39" s="205">
        <f t="shared" si="33"/>
        <v>22643.335267197799</v>
      </c>
      <c r="CL39" s="205">
        <f t="shared" si="33"/>
        <v>22643.335267197799</v>
      </c>
      <c r="CM39" s="205">
        <f t="shared" si="33"/>
        <v>22643.335267197799</v>
      </c>
      <c r="CN39" s="205">
        <f t="shared" si="33"/>
        <v>22643.335267197799</v>
      </c>
      <c r="CO39" s="205">
        <f t="shared" si="33"/>
        <v>22643.335267197799</v>
      </c>
      <c r="CP39" s="205">
        <f t="shared" si="33"/>
        <v>22643.335267197799</v>
      </c>
      <c r="CQ39" s="205">
        <f t="shared" si="33"/>
        <v>22643.335267197799</v>
      </c>
      <c r="CR39" s="205">
        <f t="shared" si="33"/>
        <v>22643.335267197799</v>
      </c>
      <c r="CS39" s="205">
        <f t="shared" ref="CS39:DA40" si="34">IF(CS$2&lt;=($B$2+$C$2+$D$2),IF(CS$2&lt;=($B$2+$C$2),IF(CS$2&lt;=$B$2,$B39,$C39),$D39),$E39)</f>
        <v>22643.335267197799</v>
      </c>
      <c r="CT39" s="205">
        <f t="shared" si="34"/>
        <v>22643.335267197799</v>
      </c>
      <c r="CU39" s="205">
        <f t="shared" si="34"/>
        <v>22643.335267197799</v>
      </c>
      <c r="CV39" s="205">
        <f t="shared" si="34"/>
        <v>22643.335267197799</v>
      </c>
      <c r="CW39" s="205">
        <f t="shared" si="34"/>
        <v>22643.335267197799</v>
      </c>
      <c r="CX39" s="205">
        <f t="shared" si="34"/>
        <v>22643.335267197799</v>
      </c>
      <c r="CY39" s="205">
        <f t="shared" si="34"/>
        <v>22643.335267197799</v>
      </c>
      <c r="CZ39" s="205">
        <f t="shared" si="34"/>
        <v>22643.335267197799</v>
      </c>
      <c r="DA39" s="205">
        <f t="shared" si="34"/>
        <v>22643.335267197799</v>
      </c>
    </row>
    <row r="40" spans="1:105">
      <c r="A40" s="202" t="str">
        <f>Income!A90</f>
        <v>Lower Bound Poverty line</v>
      </c>
      <c r="B40" s="204">
        <f>Income!B90</f>
        <v>38222.001933864463</v>
      </c>
      <c r="C40" s="204">
        <f>Income!C90</f>
        <v>38222.001933864463</v>
      </c>
      <c r="D40" s="204">
        <f>Income!D90</f>
        <v>38222.001933864471</v>
      </c>
      <c r="E40" s="204">
        <f>Income!E90</f>
        <v>0</v>
      </c>
      <c r="F40" s="205">
        <f t="shared" ref="F40:U40" si="35">IF(F$2&lt;=($B$2+$C$2+$D$2),IF(F$2&lt;=($B$2+$C$2),IF(F$2&lt;=$B$2,$B40,$C40),$D40),$E40)</f>
        <v>38222.001933864463</v>
      </c>
      <c r="G40" s="205">
        <f t="shared" si="35"/>
        <v>38222.001933864463</v>
      </c>
      <c r="H40" s="205">
        <f t="shared" si="35"/>
        <v>38222.001933864463</v>
      </c>
      <c r="I40" s="205">
        <f t="shared" si="35"/>
        <v>38222.001933864463</v>
      </c>
      <c r="J40" s="205">
        <f t="shared" si="35"/>
        <v>38222.001933864463</v>
      </c>
      <c r="K40" s="205">
        <f t="shared" si="35"/>
        <v>38222.001933864463</v>
      </c>
      <c r="L40" s="205">
        <f t="shared" si="35"/>
        <v>38222.001933864463</v>
      </c>
      <c r="M40" s="205">
        <f t="shared" si="35"/>
        <v>38222.001933864463</v>
      </c>
      <c r="N40" s="205">
        <f t="shared" si="35"/>
        <v>38222.001933864463</v>
      </c>
      <c r="O40" s="205">
        <f t="shared" si="35"/>
        <v>38222.001933864463</v>
      </c>
      <c r="P40" s="205">
        <f t="shared" si="35"/>
        <v>38222.001933864463</v>
      </c>
      <c r="Q40" s="205">
        <f t="shared" si="35"/>
        <v>38222.001933864463</v>
      </c>
      <c r="R40" s="205">
        <f t="shared" si="35"/>
        <v>38222.001933864463</v>
      </c>
      <c r="S40" s="205">
        <f t="shared" si="35"/>
        <v>38222.001933864463</v>
      </c>
      <c r="T40" s="205">
        <f t="shared" si="35"/>
        <v>38222.001933864463</v>
      </c>
      <c r="U40" s="205">
        <f t="shared" si="35"/>
        <v>38222.001933864463</v>
      </c>
      <c r="V40" s="205">
        <f t="shared" si="30"/>
        <v>38222.001933864463</v>
      </c>
      <c r="W40" s="205">
        <f t="shared" si="30"/>
        <v>38222.001933864463</v>
      </c>
      <c r="X40" s="205">
        <f t="shared" si="30"/>
        <v>38222.001933864463</v>
      </c>
      <c r="Y40" s="205">
        <f t="shared" si="30"/>
        <v>38222.001933864463</v>
      </c>
      <c r="Z40" s="205">
        <f t="shared" si="30"/>
        <v>38222.001933864463</v>
      </c>
      <c r="AA40" s="205">
        <f t="shared" si="30"/>
        <v>38222.001933864463</v>
      </c>
      <c r="AB40" s="205">
        <f t="shared" si="30"/>
        <v>38222.001933864463</v>
      </c>
      <c r="AC40" s="205">
        <f t="shared" si="30"/>
        <v>38222.001933864463</v>
      </c>
      <c r="AD40" s="205">
        <f t="shared" si="30"/>
        <v>38222.001933864463</v>
      </c>
      <c r="AE40" s="205">
        <f t="shared" si="30"/>
        <v>38222.001933864463</v>
      </c>
      <c r="AF40" s="205">
        <f t="shared" si="30"/>
        <v>38222.001933864463</v>
      </c>
      <c r="AG40" s="205">
        <f t="shared" si="30"/>
        <v>38222.001933864463</v>
      </c>
      <c r="AH40" s="205">
        <f t="shared" si="30"/>
        <v>38222.001933864463</v>
      </c>
      <c r="AI40" s="205">
        <f t="shared" si="30"/>
        <v>38222.001933864463</v>
      </c>
      <c r="AJ40" s="205">
        <f t="shared" si="30"/>
        <v>38222.001933864463</v>
      </c>
      <c r="AK40" s="205">
        <f t="shared" si="30"/>
        <v>38222.001933864463</v>
      </c>
      <c r="AL40" s="205">
        <f t="shared" si="31"/>
        <v>38222.001933864463</v>
      </c>
      <c r="AM40" s="205">
        <f t="shared" si="31"/>
        <v>38222.001933864463</v>
      </c>
      <c r="AN40" s="205">
        <f t="shared" si="31"/>
        <v>38222.001933864463</v>
      </c>
      <c r="AO40" s="205">
        <f t="shared" si="31"/>
        <v>38222.001933864463</v>
      </c>
      <c r="AP40" s="205">
        <f t="shared" si="31"/>
        <v>38222.001933864463</v>
      </c>
      <c r="AQ40" s="205">
        <f t="shared" si="31"/>
        <v>38222.001933864463</v>
      </c>
      <c r="AR40" s="205">
        <f t="shared" si="31"/>
        <v>38222.001933864463</v>
      </c>
      <c r="AS40" s="205">
        <f t="shared" si="31"/>
        <v>38222.001933864463</v>
      </c>
      <c r="AT40" s="205">
        <f t="shared" si="31"/>
        <v>38222.001933864463</v>
      </c>
      <c r="AU40" s="205">
        <f t="shared" si="31"/>
        <v>38222.001933864463</v>
      </c>
      <c r="AV40" s="205">
        <f t="shared" si="31"/>
        <v>38222.001933864463</v>
      </c>
      <c r="AW40" s="205">
        <f t="shared" si="31"/>
        <v>38222.001933864463</v>
      </c>
      <c r="AX40" s="205">
        <f t="shared" si="31"/>
        <v>38222.001933864463</v>
      </c>
      <c r="AY40" s="205">
        <f t="shared" si="31"/>
        <v>38222.001933864463</v>
      </c>
      <c r="AZ40" s="205">
        <f t="shared" si="31"/>
        <v>38222.001933864463</v>
      </c>
      <c r="BA40" s="205">
        <f t="shared" si="31"/>
        <v>38222.001933864463</v>
      </c>
      <c r="BB40" s="205">
        <f t="shared" si="32"/>
        <v>38222.001933864463</v>
      </c>
      <c r="BC40" s="205">
        <f t="shared" si="32"/>
        <v>38222.001933864463</v>
      </c>
      <c r="BD40" s="205">
        <f t="shared" si="32"/>
        <v>38222.001933864463</v>
      </c>
      <c r="BE40" s="205">
        <f t="shared" si="32"/>
        <v>38222.001933864463</v>
      </c>
      <c r="BF40" s="205">
        <f t="shared" si="32"/>
        <v>38222.001933864463</v>
      </c>
      <c r="BG40" s="205">
        <f t="shared" si="32"/>
        <v>38222.001933864463</v>
      </c>
      <c r="BH40" s="205">
        <f t="shared" si="32"/>
        <v>38222.001933864463</v>
      </c>
      <c r="BI40" s="205">
        <f t="shared" si="32"/>
        <v>38222.001933864463</v>
      </c>
      <c r="BJ40" s="205">
        <f t="shared" si="32"/>
        <v>38222.001933864463</v>
      </c>
      <c r="BK40" s="205">
        <f t="shared" si="32"/>
        <v>38222.001933864463</v>
      </c>
      <c r="BL40" s="205">
        <f t="shared" si="32"/>
        <v>38222.001933864463</v>
      </c>
      <c r="BM40" s="205">
        <f t="shared" si="32"/>
        <v>38222.001933864463</v>
      </c>
      <c r="BN40" s="205">
        <f t="shared" si="32"/>
        <v>38222.001933864463</v>
      </c>
      <c r="BO40" s="205">
        <f t="shared" si="32"/>
        <v>38222.001933864463</v>
      </c>
      <c r="BP40" s="205">
        <f t="shared" si="32"/>
        <v>38222.001933864463</v>
      </c>
      <c r="BQ40" s="205">
        <f t="shared" si="32"/>
        <v>38222.001933864463</v>
      </c>
      <c r="BR40" s="205">
        <f t="shared" si="32"/>
        <v>38222.001933864463</v>
      </c>
      <c r="BS40" s="205">
        <f t="shared" si="32"/>
        <v>38222.001933864463</v>
      </c>
      <c r="BT40" s="205">
        <f t="shared" si="32"/>
        <v>38222.001933864463</v>
      </c>
      <c r="BU40" s="205">
        <f t="shared" si="32"/>
        <v>38222.001933864463</v>
      </c>
      <c r="BV40" s="205">
        <f t="shared" si="32"/>
        <v>38222.001933864463</v>
      </c>
      <c r="BW40" s="205">
        <f t="shared" si="32"/>
        <v>38222.001933864463</v>
      </c>
      <c r="BX40" s="205">
        <f t="shared" si="32"/>
        <v>38222.001933864463</v>
      </c>
      <c r="BY40" s="205">
        <f t="shared" si="32"/>
        <v>38222.001933864463</v>
      </c>
      <c r="BZ40" s="205">
        <f t="shared" si="32"/>
        <v>38222.001933864463</v>
      </c>
      <c r="CA40" s="205">
        <f t="shared" si="32"/>
        <v>38222.001933864463</v>
      </c>
      <c r="CB40" s="205">
        <f t="shared" si="32"/>
        <v>38222.001933864463</v>
      </c>
      <c r="CC40" s="205">
        <f t="shared" si="32"/>
        <v>38222.001933864463</v>
      </c>
      <c r="CD40" s="205">
        <f t="shared" si="32"/>
        <v>38222.001933864463</v>
      </c>
      <c r="CE40" s="205">
        <f t="shared" si="33"/>
        <v>38222.001933864463</v>
      </c>
      <c r="CF40" s="205">
        <f t="shared" si="33"/>
        <v>38222.001933864463</v>
      </c>
      <c r="CG40" s="205">
        <f t="shared" si="33"/>
        <v>38222.001933864471</v>
      </c>
      <c r="CH40" s="205">
        <f t="shared" si="33"/>
        <v>38222.001933864471</v>
      </c>
      <c r="CI40" s="205">
        <f t="shared" si="33"/>
        <v>38222.001933864471</v>
      </c>
      <c r="CJ40" s="205">
        <f t="shared" si="33"/>
        <v>38222.001933864471</v>
      </c>
      <c r="CK40" s="205">
        <f t="shared" si="33"/>
        <v>38222.001933864471</v>
      </c>
      <c r="CL40" s="205">
        <f t="shared" si="33"/>
        <v>38222.001933864471</v>
      </c>
      <c r="CM40" s="205">
        <f t="shared" si="33"/>
        <v>38222.001933864471</v>
      </c>
      <c r="CN40" s="205">
        <f t="shared" si="33"/>
        <v>38222.001933864471</v>
      </c>
      <c r="CO40" s="205">
        <f t="shared" si="33"/>
        <v>38222.001933864471</v>
      </c>
      <c r="CP40" s="205">
        <f t="shared" si="33"/>
        <v>38222.001933864471</v>
      </c>
      <c r="CQ40" s="205">
        <f t="shared" si="33"/>
        <v>38222.001933864471</v>
      </c>
      <c r="CR40" s="205">
        <f t="shared" si="33"/>
        <v>38222.001933864471</v>
      </c>
      <c r="CS40" s="205">
        <f t="shared" si="34"/>
        <v>38222.001933864471</v>
      </c>
      <c r="CT40" s="205">
        <f t="shared" si="34"/>
        <v>38222.001933864471</v>
      </c>
      <c r="CU40" s="205">
        <f t="shared" si="34"/>
        <v>38222.001933864471</v>
      </c>
      <c r="CV40" s="205">
        <f t="shared" si="34"/>
        <v>38222.001933864471</v>
      </c>
      <c r="CW40" s="205">
        <f t="shared" si="34"/>
        <v>38222.001933864471</v>
      </c>
      <c r="CX40" s="205">
        <f t="shared" si="34"/>
        <v>38222.001933864471</v>
      </c>
      <c r="CY40" s="205">
        <f t="shared" si="34"/>
        <v>38222.001933864471</v>
      </c>
      <c r="CZ40" s="205">
        <f t="shared" si="34"/>
        <v>38222.001933864471</v>
      </c>
      <c r="DA40" s="205">
        <f t="shared" si="34"/>
        <v>38222.001933864471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15.700920218839734</v>
      </c>
      <c r="AB44" s="211">
        <f t="shared" si="42"/>
        <v>15.700920218839734</v>
      </c>
      <c r="AC44" s="211">
        <f t="shared" si="42"/>
        <v>15.700920218839734</v>
      </c>
      <c r="AD44" s="211">
        <f t="shared" si="42"/>
        <v>15.700920218839734</v>
      </c>
      <c r="AE44" s="211">
        <f t="shared" si="42"/>
        <v>15.700920218839734</v>
      </c>
      <c r="AF44" s="211">
        <f t="shared" si="42"/>
        <v>15.700920218839734</v>
      </c>
      <c r="AG44" s="211">
        <f t="shared" si="42"/>
        <v>15.700920218839734</v>
      </c>
      <c r="AH44" s="211">
        <f t="shared" si="42"/>
        <v>15.700920218839734</v>
      </c>
      <c r="AI44" s="211">
        <f t="shared" si="42"/>
        <v>15.700920218839734</v>
      </c>
      <c r="AJ44" s="211">
        <f t="shared" si="42"/>
        <v>15.700920218839734</v>
      </c>
      <c r="AK44" s="211">
        <f t="shared" si="42"/>
        <v>15.700920218839734</v>
      </c>
      <c r="AL44" s="211">
        <f t="shared" ref="AL44:BQ44" si="43">IF(AL$22&lt;=$E$24,IF(AL$22&lt;=$D$24,IF(AL$22&lt;=$C$24,IF(AL$22&lt;=$B$24,$B110,($C27-$B27)/($C$24-$B$24)),($D27-$C27)/($D$24-$C$24)),($E27-$D27)/($E$24-$D$24)),$F110)</f>
        <v>15.700920218839734</v>
      </c>
      <c r="AM44" s="211">
        <f t="shared" si="43"/>
        <v>15.700920218839734</v>
      </c>
      <c r="AN44" s="211">
        <f t="shared" si="43"/>
        <v>15.700920218839734</v>
      </c>
      <c r="AO44" s="211">
        <f t="shared" si="43"/>
        <v>15.700920218839734</v>
      </c>
      <c r="AP44" s="211">
        <f t="shared" si="43"/>
        <v>15.700920218839734</v>
      </c>
      <c r="AQ44" s="211">
        <f t="shared" si="43"/>
        <v>15.700920218839734</v>
      </c>
      <c r="AR44" s="211">
        <f t="shared" si="43"/>
        <v>15.700920218839734</v>
      </c>
      <c r="AS44" s="211">
        <f t="shared" si="43"/>
        <v>15.700920218839734</v>
      </c>
      <c r="AT44" s="211">
        <f t="shared" si="43"/>
        <v>15.700920218839734</v>
      </c>
      <c r="AU44" s="211">
        <f t="shared" si="43"/>
        <v>15.700920218839734</v>
      </c>
      <c r="AV44" s="211">
        <f t="shared" si="43"/>
        <v>15.700920218839734</v>
      </c>
      <c r="AW44" s="211">
        <f t="shared" si="43"/>
        <v>15.700920218839734</v>
      </c>
      <c r="AX44" s="211">
        <f t="shared" si="43"/>
        <v>15.700920218839734</v>
      </c>
      <c r="AY44" s="211">
        <f t="shared" si="43"/>
        <v>15.700920218839734</v>
      </c>
      <c r="AZ44" s="211">
        <f t="shared" si="43"/>
        <v>15.700920218839734</v>
      </c>
      <c r="BA44" s="211">
        <f t="shared" si="43"/>
        <v>15.700920218839734</v>
      </c>
      <c r="BB44" s="211">
        <f t="shared" si="43"/>
        <v>15.700920218839734</v>
      </c>
      <c r="BC44" s="211">
        <f t="shared" si="43"/>
        <v>15.700920218839734</v>
      </c>
      <c r="BD44" s="211">
        <f t="shared" si="43"/>
        <v>15.700920218839734</v>
      </c>
      <c r="BE44" s="211">
        <f t="shared" si="43"/>
        <v>15.700920218839734</v>
      </c>
      <c r="BF44" s="211">
        <f t="shared" si="43"/>
        <v>15.700920218839734</v>
      </c>
      <c r="BG44" s="211">
        <f t="shared" si="43"/>
        <v>15.700920218839734</v>
      </c>
      <c r="BH44" s="211">
        <f t="shared" si="43"/>
        <v>15.700920218839734</v>
      </c>
      <c r="BI44" s="211">
        <f t="shared" si="43"/>
        <v>15.700920218839734</v>
      </c>
      <c r="BJ44" s="211">
        <f t="shared" si="43"/>
        <v>15.700920218839734</v>
      </c>
      <c r="BK44" s="211">
        <f t="shared" si="43"/>
        <v>15.700920218839734</v>
      </c>
      <c r="BL44" s="211">
        <f t="shared" si="43"/>
        <v>15.700920218839734</v>
      </c>
      <c r="BM44" s="211">
        <f t="shared" si="43"/>
        <v>15.700920218839734</v>
      </c>
      <c r="BN44" s="211">
        <f t="shared" si="43"/>
        <v>15.394235664233891</v>
      </c>
      <c r="BO44" s="211">
        <f t="shared" si="43"/>
        <v>15.394235664233891</v>
      </c>
      <c r="BP44" s="211">
        <f t="shared" si="43"/>
        <v>15.394235664233891</v>
      </c>
      <c r="BQ44" s="211">
        <f t="shared" si="43"/>
        <v>15.394235664233891</v>
      </c>
      <c r="BR44" s="211">
        <f t="shared" ref="BR44:DA44" si="44">IF(BR$22&lt;=$E$24,IF(BR$22&lt;=$D$24,IF(BR$22&lt;=$C$24,IF(BR$22&lt;=$B$24,$B110,($C27-$B27)/($C$24-$B$24)),($D27-$C27)/($D$24-$C$24)),($E27-$D27)/($E$24-$D$24)),$F110)</f>
        <v>15.394235664233891</v>
      </c>
      <c r="BS44" s="211">
        <f t="shared" si="44"/>
        <v>15.394235664233891</v>
      </c>
      <c r="BT44" s="211">
        <f t="shared" si="44"/>
        <v>15.394235664233891</v>
      </c>
      <c r="BU44" s="211">
        <f t="shared" si="44"/>
        <v>15.394235664233891</v>
      </c>
      <c r="BV44" s="211">
        <f t="shared" si="44"/>
        <v>15.394235664233891</v>
      </c>
      <c r="BW44" s="211">
        <f t="shared" si="44"/>
        <v>15.394235664233891</v>
      </c>
      <c r="BX44" s="211">
        <f t="shared" si="44"/>
        <v>15.394235664233891</v>
      </c>
      <c r="BY44" s="211">
        <f t="shared" si="44"/>
        <v>15.394235664233891</v>
      </c>
      <c r="BZ44" s="211">
        <f t="shared" si="44"/>
        <v>15.394235664233891</v>
      </c>
      <c r="CA44" s="211">
        <f t="shared" si="44"/>
        <v>15.394235664233891</v>
      </c>
      <c r="CB44" s="211">
        <f t="shared" si="44"/>
        <v>15.394235664233891</v>
      </c>
      <c r="CC44" s="211">
        <f t="shared" si="44"/>
        <v>15.394235664233891</v>
      </c>
      <c r="CD44" s="211">
        <f t="shared" si="44"/>
        <v>15.394235664233891</v>
      </c>
      <c r="CE44" s="211">
        <f t="shared" si="44"/>
        <v>15.394235664233891</v>
      </c>
      <c r="CF44" s="211">
        <f t="shared" si="44"/>
        <v>15.394235664233891</v>
      </c>
      <c r="CG44" s="211">
        <f t="shared" si="44"/>
        <v>15.394235664233891</v>
      </c>
      <c r="CH44" s="211">
        <f t="shared" si="44"/>
        <v>15.394235664233891</v>
      </c>
      <c r="CI44" s="211">
        <f t="shared" si="44"/>
        <v>15.394235664233891</v>
      </c>
      <c r="CJ44" s="211">
        <f t="shared" si="44"/>
        <v>15.394235664233891</v>
      </c>
      <c r="CK44" s="211">
        <f t="shared" si="44"/>
        <v>15.394235664233891</v>
      </c>
      <c r="CL44" s="211">
        <f t="shared" si="44"/>
        <v>15.394235664233891</v>
      </c>
      <c r="CM44" s="211">
        <f t="shared" si="44"/>
        <v>15.394235664233891</v>
      </c>
      <c r="CN44" s="211">
        <f t="shared" si="44"/>
        <v>15.394235664233891</v>
      </c>
      <c r="CO44" s="211">
        <f t="shared" si="44"/>
        <v>15.394235664233891</v>
      </c>
      <c r="CP44" s="211">
        <f t="shared" si="44"/>
        <v>15.394235664233891</v>
      </c>
      <c r="CQ44" s="211">
        <f t="shared" si="44"/>
        <v>15.394235664233891</v>
      </c>
      <c r="CR44" s="211">
        <f t="shared" si="44"/>
        <v>-153.8640904917284</v>
      </c>
      <c r="CS44" s="211">
        <f t="shared" si="44"/>
        <v>-153.8640904917284</v>
      </c>
      <c r="CT44" s="211">
        <f t="shared" si="44"/>
        <v>-153.8640904917284</v>
      </c>
      <c r="CU44" s="211">
        <f t="shared" si="44"/>
        <v>-153.8640904917284</v>
      </c>
      <c r="CV44" s="211">
        <f t="shared" si="44"/>
        <v>-153.8640904917284</v>
      </c>
      <c r="CW44" s="211">
        <f t="shared" si="44"/>
        <v>-153.8640904917284</v>
      </c>
      <c r="CX44" s="211">
        <f t="shared" si="44"/>
        <v>-153.8640904917284</v>
      </c>
      <c r="CY44" s="211">
        <f t="shared" si="44"/>
        <v>-153.8640904917284</v>
      </c>
      <c r="CZ44" s="211">
        <f t="shared" si="44"/>
        <v>-153.8640904917284</v>
      </c>
      <c r="DA44" s="211">
        <f t="shared" si="44"/>
        <v>-153.8640904917284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-13.670886075949362</v>
      </c>
      <c r="AB47" s="211">
        <f t="shared" si="51"/>
        <v>-13.670886075949362</v>
      </c>
      <c r="AC47" s="211">
        <f t="shared" si="51"/>
        <v>-13.670886075949362</v>
      </c>
      <c r="AD47" s="211">
        <f t="shared" si="51"/>
        <v>-13.670886075949362</v>
      </c>
      <c r="AE47" s="211">
        <f t="shared" si="51"/>
        <v>-13.670886075949362</v>
      </c>
      <c r="AF47" s="211">
        <f t="shared" si="51"/>
        <v>-13.670886075949362</v>
      </c>
      <c r="AG47" s="211">
        <f t="shared" si="51"/>
        <v>-13.670886075949362</v>
      </c>
      <c r="AH47" s="211">
        <f t="shared" si="51"/>
        <v>-13.670886075949362</v>
      </c>
      <c r="AI47" s="211">
        <f t="shared" si="51"/>
        <v>-13.670886075949362</v>
      </c>
      <c r="AJ47" s="211">
        <f t="shared" si="51"/>
        <v>-13.670886075949362</v>
      </c>
      <c r="AK47" s="211">
        <f t="shared" si="51"/>
        <v>-13.670886075949362</v>
      </c>
      <c r="AL47" s="211">
        <f t="shared" ref="AL47:BQ47" si="52">IF(AL$22&lt;=$E$24,IF(AL$22&lt;=$D$24,IF(AL$22&lt;=$C$24,IF(AL$22&lt;=$B$24,$B113,($C30-$B30)/($C$24-$B$24)),($D30-$C30)/($D$24-$C$24)),($E30-$D30)/($E$24-$D$24)),$F113)</f>
        <v>-13.670886075949362</v>
      </c>
      <c r="AM47" s="211">
        <f t="shared" si="52"/>
        <v>-13.670886075949362</v>
      </c>
      <c r="AN47" s="211">
        <f t="shared" si="52"/>
        <v>-13.670886075949362</v>
      </c>
      <c r="AO47" s="211">
        <f t="shared" si="52"/>
        <v>-13.670886075949362</v>
      </c>
      <c r="AP47" s="211">
        <f t="shared" si="52"/>
        <v>-13.670886075949362</v>
      </c>
      <c r="AQ47" s="211">
        <f t="shared" si="52"/>
        <v>-13.670886075949362</v>
      </c>
      <c r="AR47" s="211">
        <f t="shared" si="52"/>
        <v>-13.670886075949362</v>
      </c>
      <c r="AS47" s="211">
        <f t="shared" si="52"/>
        <v>-13.670886075949362</v>
      </c>
      <c r="AT47" s="211">
        <f t="shared" si="52"/>
        <v>-13.670886075949362</v>
      </c>
      <c r="AU47" s="211">
        <f t="shared" si="52"/>
        <v>-13.670886075949362</v>
      </c>
      <c r="AV47" s="211">
        <f t="shared" si="52"/>
        <v>-13.670886075949362</v>
      </c>
      <c r="AW47" s="211">
        <f t="shared" si="52"/>
        <v>-13.670886075949362</v>
      </c>
      <c r="AX47" s="211">
        <f t="shared" si="52"/>
        <v>-13.670886075949362</v>
      </c>
      <c r="AY47" s="211">
        <f t="shared" si="52"/>
        <v>-13.670886075949362</v>
      </c>
      <c r="AZ47" s="211">
        <f t="shared" si="52"/>
        <v>-13.670886075949362</v>
      </c>
      <c r="BA47" s="211">
        <f t="shared" si="52"/>
        <v>-13.670886075949362</v>
      </c>
      <c r="BB47" s="211">
        <f t="shared" si="52"/>
        <v>-13.670886075949362</v>
      </c>
      <c r="BC47" s="211">
        <f t="shared" si="52"/>
        <v>-13.670886075949362</v>
      </c>
      <c r="BD47" s="211">
        <f t="shared" si="52"/>
        <v>-13.670886075949362</v>
      </c>
      <c r="BE47" s="211">
        <f t="shared" si="52"/>
        <v>-13.670886075949362</v>
      </c>
      <c r="BF47" s="211">
        <f t="shared" si="52"/>
        <v>-13.670886075949362</v>
      </c>
      <c r="BG47" s="211">
        <f t="shared" si="52"/>
        <v>-13.670886075949362</v>
      </c>
      <c r="BH47" s="211">
        <f t="shared" si="52"/>
        <v>-13.670886075949362</v>
      </c>
      <c r="BI47" s="211">
        <f t="shared" si="52"/>
        <v>-13.670886075949362</v>
      </c>
      <c r="BJ47" s="211">
        <f t="shared" si="52"/>
        <v>-13.670886075949362</v>
      </c>
      <c r="BK47" s="211">
        <f t="shared" si="52"/>
        <v>-13.670886075949362</v>
      </c>
      <c r="BL47" s="211">
        <f t="shared" si="52"/>
        <v>-13.670886075949362</v>
      </c>
      <c r="BM47" s="211">
        <f t="shared" si="52"/>
        <v>-13.670886075949362</v>
      </c>
      <c r="BN47" s="211">
        <f t="shared" si="52"/>
        <v>-34.408189328593124</v>
      </c>
      <c r="BO47" s="211">
        <f t="shared" si="52"/>
        <v>-34.408189328593124</v>
      </c>
      <c r="BP47" s="211">
        <f t="shared" si="52"/>
        <v>-34.408189328593124</v>
      </c>
      <c r="BQ47" s="211">
        <f t="shared" si="52"/>
        <v>-34.408189328593124</v>
      </c>
      <c r="BR47" s="211">
        <f t="shared" ref="BR47:DA47" si="53">IF(BR$22&lt;=$E$24,IF(BR$22&lt;=$D$24,IF(BR$22&lt;=$C$24,IF(BR$22&lt;=$B$24,$B113,($C30-$B30)/($C$24-$B$24)),($D30-$C30)/($D$24-$C$24)),($E30-$D30)/($E$24-$D$24)),$F113)</f>
        <v>-34.408189328593124</v>
      </c>
      <c r="BS47" s="211">
        <f t="shared" si="53"/>
        <v>-34.408189328593124</v>
      </c>
      <c r="BT47" s="211">
        <f t="shared" si="53"/>
        <v>-34.408189328593124</v>
      </c>
      <c r="BU47" s="211">
        <f t="shared" si="53"/>
        <v>-34.408189328593124</v>
      </c>
      <c r="BV47" s="211">
        <f t="shared" si="53"/>
        <v>-34.408189328593124</v>
      </c>
      <c r="BW47" s="211">
        <f t="shared" si="53"/>
        <v>-34.408189328593124</v>
      </c>
      <c r="BX47" s="211">
        <f t="shared" si="53"/>
        <v>-34.408189328593124</v>
      </c>
      <c r="BY47" s="211">
        <f t="shared" si="53"/>
        <v>-34.408189328593124</v>
      </c>
      <c r="BZ47" s="211">
        <f t="shared" si="53"/>
        <v>-34.408189328593124</v>
      </c>
      <c r="CA47" s="211">
        <f t="shared" si="53"/>
        <v>-34.408189328593124</v>
      </c>
      <c r="CB47" s="211">
        <f t="shared" si="53"/>
        <v>-34.408189328593124</v>
      </c>
      <c r="CC47" s="211">
        <f t="shared" si="53"/>
        <v>-34.408189328593124</v>
      </c>
      <c r="CD47" s="211">
        <f t="shared" si="53"/>
        <v>-34.408189328593124</v>
      </c>
      <c r="CE47" s="211">
        <f t="shared" si="53"/>
        <v>-34.408189328593124</v>
      </c>
      <c r="CF47" s="211">
        <f t="shared" si="53"/>
        <v>-34.408189328593124</v>
      </c>
      <c r="CG47" s="211">
        <f t="shared" si="53"/>
        <v>-34.408189328593124</v>
      </c>
      <c r="CH47" s="211">
        <f t="shared" si="53"/>
        <v>-34.408189328593124</v>
      </c>
      <c r="CI47" s="211">
        <f t="shared" si="53"/>
        <v>-34.408189328593124</v>
      </c>
      <c r="CJ47" s="211">
        <f t="shared" si="53"/>
        <v>-34.408189328593124</v>
      </c>
      <c r="CK47" s="211">
        <f t="shared" si="53"/>
        <v>-34.408189328593124</v>
      </c>
      <c r="CL47" s="211">
        <f t="shared" si="53"/>
        <v>-34.408189328593124</v>
      </c>
      <c r="CM47" s="211">
        <f t="shared" si="53"/>
        <v>-34.408189328593124</v>
      </c>
      <c r="CN47" s="211">
        <f t="shared" si="53"/>
        <v>-34.408189328593124</v>
      </c>
      <c r="CO47" s="211">
        <f t="shared" si="53"/>
        <v>-34.408189328593124</v>
      </c>
      <c r="CP47" s="211">
        <f t="shared" si="53"/>
        <v>-34.408189328593124</v>
      </c>
      <c r="CQ47" s="211">
        <f t="shared" si="53"/>
        <v>-34.408189328593124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1682.2857142857142</v>
      </c>
      <c r="BO48" s="211">
        <f t="shared" si="55"/>
        <v>1682.2857142857142</v>
      </c>
      <c r="BP48" s="211">
        <f t="shared" si="55"/>
        <v>1682.2857142857142</v>
      </c>
      <c r="BQ48" s="211">
        <f t="shared" si="55"/>
        <v>1682.2857142857142</v>
      </c>
      <c r="BR48" s="211">
        <f t="shared" ref="BR48:DA48" si="56">IF(BR$22&lt;=$E$24,IF(BR$22&lt;=$D$24,IF(BR$22&lt;=$C$24,IF(BR$22&lt;=$B$24,$B114,($C31-$B31)/($C$24-$B$24)),($D31-$C31)/($D$24-$C$24)),($E31-$D31)/($E$24-$D$24)),$F114)</f>
        <v>1682.2857142857142</v>
      </c>
      <c r="BS48" s="211">
        <f t="shared" si="56"/>
        <v>1682.2857142857142</v>
      </c>
      <c r="BT48" s="211">
        <f t="shared" si="56"/>
        <v>1682.2857142857142</v>
      </c>
      <c r="BU48" s="211">
        <f t="shared" si="56"/>
        <v>1682.2857142857142</v>
      </c>
      <c r="BV48" s="211">
        <f t="shared" si="56"/>
        <v>1682.2857142857142</v>
      </c>
      <c r="BW48" s="211">
        <f t="shared" si="56"/>
        <v>1682.2857142857142</v>
      </c>
      <c r="BX48" s="211">
        <f t="shared" si="56"/>
        <v>1682.2857142857142</v>
      </c>
      <c r="BY48" s="211">
        <f t="shared" si="56"/>
        <v>1682.2857142857142</v>
      </c>
      <c r="BZ48" s="211">
        <f t="shared" si="56"/>
        <v>1682.2857142857142</v>
      </c>
      <c r="CA48" s="211">
        <f t="shared" si="56"/>
        <v>1682.2857142857142</v>
      </c>
      <c r="CB48" s="211">
        <f t="shared" si="56"/>
        <v>1682.2857142857142</v>
      </c>
      <c r="CC48" s="211">
        <f t="shared" si="56"/>
        <v>1682.2857142857142</v>
      </c>
      <c r="CD48" s="211">
        <f t="shared" si="56"/>
        <v>1682.2857142857142</v>
      </c>
      <c r="CE48" s="211">
        <f t="shared" si="56"/>
        <v>1682.2857142857142</v>
      </c>
      <c r="CF48" s="211">
        <f t="shared" si="56"/>
        <v>1682.2857142857142</v>
      </c>
      <c r="CG48" s="211">
        <f t="shared" si="56"/>
        <v>1682.2857142857142</v>
      </c>
      <c r="CH48" s="211">
        <f t="shared" si="56"/>
        <v>1682.2857142857142</v>
      </c>
      <c r="CI48" s="211">
        <f t="shared" si="56"/>
        <v>1682.2857142857142</v>
      </c>
      <c r="CJ48" s="211">
        <f t="shared" si="56"/>
        <v>1682.2857142857142</v>
      </c>
      <c r="CK48" s="211">
        <f t="shared" si="56"/>
        <v>1682.2857142857142</v>
      </c>
      <c r="CL48" s="211">
        <f t="shared" si="56"/>
        <v>1682.2857142857142</v>
      </c>
      <c r="CM48" s="211">
        <f t="shared" si="56"/>
        <v>1682.2857142857142</v>
      </c>
      <c r="CN48" s="211">
        <f t="shared" si="56"/>
        <v>1682.2857142857142</v>
      </c>
      <c r="CO48" s="211">
        <f t="shared" si="56"/>
        <v>1682.2857142857142</v>
      </c>
      <c r="CP48" s="211">
        <f t="shared" si="56"/>
        <v>1682.2857142857142</v>
      </c>
      <c r="CQ48" s="211">
        <f t="shared" si="56"/>
        <v>1682.2857142857142</v>
      </c>
      <c r="CR48" s="211">
        <f t="shared" si="56"/>
        <v>-4806.5306122448983</v>
      </c>
      <c r="CS48" s="211">
        <f t="shared" si="56"/>
        <v>-4806.5306122448983</v>
      </c>
      <c r="CT48" s="211">
        <f t="shared" si="56"/>
        <v>-4806.5306122448983</v>
      </c>
      <c r="CU48" s="211">
        <f t="shared" si="56"/>
        <v>-4806.5306122448983</v>
      </c>
      <c r="CV48" s="211">
        <f t="shared" si="56"/>
        <v>-4806.5306122448983</v>
      </c>
      <c r="CW48" s="211">
        <f t="shared" si="56"/>
        <v>-4806.5306122448983</v>
      </c>
      <c r="CX48" s="211">
        <f t="shared" si="56"/>
        <v>-4806.5306122448983</v>
      </c>
      <c r="CY48" s="211">
        <f t="shared" si="56"/>
        <v>-4806.5306122448983</v>
      </c>
      <c r="CZ48" s="211">
        <f t="shared" si="56"/>
        <v>-4806.5306122448983</v>
      </c>
      <c r="DA48" s="211">
        <f t="shared" si="56"/>
        <v>-4806.5306122448983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70.886075949367083</v>
      </c>
      <c r="AB49" s="211">
        <f t="shared" si="57"/>
        <v>70.886075949367083</v>
      </c>
      <c r="AC49" s="211">
        <f t="shared" si="57"/>
        <v>70.886075949367083</v>
      </c>
      <c r="AD49" s="211">
        <f t="shared" si="57"/>
        <v>70.886075949367083</v>
      </c>
      <c r="AE49" s="211">
        <f t="shared" si="57"/>
        <v>70.886075949367083</v>
      </c>
      <c r="AF49" s="211">
        <f t="shared" si="57"/>
        <v>70.886075949367083</v>
      </c>
      <c r="AG49" s="211">
        <f t="shared" si="57"/>
        <v>70.886075949367083</v>
      </c>
      <c r="AH49" s="211">
        <f t="shared" si="57"/>
        <v>70.886075949367083</v>
      </c>
      <c r="AI49" s="211">
        <f t="shared" si="57"/>
        <v>70.886075949367083</v>
      </c>
      <c r="AJ49" s="211">
        <f t="shared" si="57"/>
        <v>70.886075949367083</v>
      </c>
      <c r="AK49" s="211">
        <f t="shared" si="57"/>
        <v>70.886075949367083</v>
      </c>
      <c r="AL49" s="211">
        <f t="shared" ref="AL49:BQ49" si="58">IF(AL$22&lt;=$E$24,IF(AL$22&lt;=$D$24,IF(AL$22&lt;=$C$24,IF(AL$22&lt;=$B$24,$B115,($C32-$B32)/($C$24-$B$24)),($D32-$C32)/($D$24-$C$24)),($E32-$D32)/($E$24-$D$24)),$F115)</f>
        <v>70.886075949367083</v>
      </c>
      <c r="AM49" s="211">
        <f t="shared" si="58"/>
        <v>70.886075949367083</v>
      </c>
      <c r="AN49" s="211">
        <f t="shared" si="58"/>
        <v>70.886075949367083</v>
      </c>
      <c r="AO49" s="211">
        <f t="shared" si="58"/>
        <v>70.886075949367083</v>
      </c>
      <c r="AP49" s="211">
        <f t="shared" si="58"/>
        <v>70.886075949367083</v>
      </c>
      <c r="AQ49" s="211">
        <f t="shared" si="58"/>
        <v>70.886075949367083</v>
      </c>
      <c r="AR49" s="211">
        <f t="shared" si="58"/>
        <v>70.886075949367083</v>
      </c>
      <c r="AS49" s="211">
        <f t="shared" si="58"/>
        <v>70.886075949367083</v>
      </c>
      <c r="AT49" s="211">
        <f t="shared" si="58"/>
        <v>70.886075949367083</v>
      </c>
      <c r="AU49" s="211">
        <f t="shared" si="58"/>
        <v>70.886075949367083</v>
      </c>
      <c r="AV49" s="211">
        <f t="shared" si="58"/>
        <v>70.886075949367083</v>
      </c>
      <c r="AW49" s="211">
        <f t="shared" si="58"/>
        <v>70.886075949367083</v>
      </c>
      <c r="AX49" s="211">
        <f t="shared" si="58"/>
        <v>70.886075949367083</v>
      </c>
      <c r="AY49" s="211">
        <f t="shared" si="58"/>
        <v>70.886075949367083</v>
      </c>
      <c r="AZ49" s="211">
        <f t="shared" si="58"/>
        <v>70.886075949367083</v>
      </c>
      <c r="BA49" s="211">
        <f t="shared" si="58"/>
        <v>70.886075949367083</v>
      </c>
      <c r="BB49" s="211">
        <f t="shared" si="58"/>
        <v>70.886075949367083</v>
      </c>
      <c r="BC49" s="211">
        <f t="shared" si="58"/>
        <v>70.886075949367083</v>
      </c>
      <c r="BD49" s="211">
        <f t="shared" si="58"/>
        <v>70.886075949367083</v>
      </c>
      <c r="BE49" s="211">
        <f t="shared" si="58"/>
        <v>70.886075949367083</v>
      </c>
      <c r="BF49" s="211">
        <f t="shared" si="58"/>
        <v>70.886075949367083</v>
      </c>
      <c r="BG49" s="211">
        <f t="shared" si="58"/>
        <v>70.886075949367083</v>
      </c>
      <c r="BH49" s="211">
        <f t="shared" si="58"/>
        <v>70.886075949367083</v>
      </c>
      <c r="BI49" s="211">
        <f t="shared" si="58"/>
        <v>70.886075949367083</v>
      </c>
      <c r="BJ49" s="211">
        <f t="shared" si="58"/>
        <v>70.886075949367083</v>
      </c>
      <c r="BK49" s="211">
        <f t="shared" si="58"/>
        <v>70.886075949367083</v>
      </c>
      <c r="BL49" s="211">
        <f t="shared" si="58"/>
        <v>70.886075949367083</v>
      </c>
      <c r="BM49" s="211">
        <f t="shared" si="58"/>
        <v>70.886075949367083</v>
      </c>
      <c r="BN49" s="211">
        <f t="shared" si="58"/>
        <v>-93.333333333333329</v>
      </c>
      <c r="BO49" s="211">
        <f t="shared" si="58"/>
        <v>-93.333333333333329</v>
      </c>
      <c r="BP49" s="211">
        <f t="shared" si="58"/>
        <v>-93.333333333333329</v>
      </c>
      <c r="BQ49" s="211">
        <f t="shared" si="58"/>
        <v>-93.333333333333329</v>
      </c>
      <c r="BR49" s="211">
        <f t="shared" ref="BR49:DA49" si="59">IF(BR$22&lt;=$E$24,IF(BR$22&lt;=$D$24,IF(BR$22&lt;=$C$24,IF(BR$22&lt;=$B$24,$B115,($C32-$B32)/($C$24-$B$24)),($D32-$C32)/($D$24-$C$24)),($E32-$D32)/($E$24-$D$24)),$F115)</f>
        <v>-93.333333333333329</v>
      </c>
      <c r="BS49" s="211">
        <f t="shared" si="59"/>
        <v>-93.333333333333329</v>
      </c>
      <c r="BT49" s="211">
        <f t="shared" si="59"/>
        <v>-93.333333333333329</v>
      </c>
      <c r="BU49" s="211">
        <f t="shared" si="59"/>
        <v>-93.333333333333329</v>
      </c>
      <c r="BV49" s="211">
        <f t="shared" si="59"/>
        <v>-93.333333333333329</v>
      </c>
      <c r="BW49" s="211">
        <f t="shared" si="59"/>
        <v>-93.333333333333329</v>
      </c>
      <c r="BX49" s="211">
        <f t="shared" si="59"/>
        <v>-93.333333333333329</v>
      </c>
      <c r="BY49" s="211">
        <f t="shared" si="59"/>
        <v>-93.333333333333329</v>
      </c>
      <c r="BZ49" s="211">
        <f t="shared" si="59"/>
        <v>-93.333333333333329</v>
      </c>
      <c r="CA49" s="211">
        <f t="shared" si="59"/>
        <v>-93.333333333333329</v>
      </c>
      <c r="CB49" s="211">
        <f t="shared" si="59"/>
        <v>-93.333333333333329</v>
      </c>
      <c r="CC49" s="211">
        <f t="shared" si="59"/>
        <v>-93.333333333333329</v>
      </c>
      <c r="CD49" s="211">
        <f t="shared" si="59"/>
        <v>-93.333333333333329</v>
      </c>
      <c r="CE49" s="211">
        <f t="shared" si="59"/>
        <v>-93.333333333333329</v>
      </c>
      <c r="CF49" s="211">
        <f t="shared" si="59"/>
        <v>-93.333333333333329</v>
      </c>
      <c r="CG49" s="211">
        <f t="shared" si="59"/>
        <v>-93.333333333333329</v>
      </c>
      <c r="CH49" s="211">
        <f t="shared" si="59"/>
        <v>-93.333333333333329</v>
      </c>
      <c r="CI49" s="211">
        <f t="shared" si="59"/>
        <v>-93.333333333333329</v>
      </c>
      <c r="CJ49" s="211">
        <f t="shared" si="59"/>
        <v>-93.333333333333329</v>
      </c>
      <c r="CK49" s="211">
        <f t="shared" si="59"/>
        <v>-93.333333333333329</v>
      </c>
      <c r="CL49" s="211">
        <f t="shared" si="59"/>
        <v>-93.333333333333329</v>
      </c>
      <c r="CM49" s="211">
        <f t="shared" si="59"/>
        <v>-93.333333333333329</v>
      </c>
      <c r="CN49" s="211">
        <f t="shared" si="59"/>
        <v>-93.333333333333329</v>
      </c>
      <c r="CO49" s="211">
        <f t="shared" si="59"/>
        <v>-93.333333333333329</v>
      </c>
      <c r="CP49" s="211">
        <f t="shared" si="59"/>
        <v>-93.333333333333329</v>
      </c>
      <c r="CQ49" s="211">
        <f t="shared" si="59"/>
        <v>-93.333333333333329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3.4936708860759493</v>
      </c>
      <c r="AB51" s="211">
        <f t="shared" si="63"/>
        <v>3.4936708860759493</v>
      </c>
      <c r="AC51" s="211">
        <f t="shared" si="63"/>
        <v>3.4936708860759493</v>
      </c>
      <c r="AD51" s="211">
        <f t="shared" si="63"/>
        <v>3.4936708860759493</v>
      </c>
      <c r="AE51" s="211">
        <f t="shared" si="63"/>
        <v>3.4936708860759493</v>
      </c>
      <c r="AF51" s="211">
        <f t="shared" si="63"/>
        <v>3.4936708860759493</v>
      </c>
      <c r="AG51" s="211">
        <f t="shared" si="63"/>
        <v>3.4936708860759493</v>
      </c>
      <c r="AH51" s="211">
        <f t="shared" si="63"/>
        <v>3.4936708860759493</v>
      </c>
      <c r="AI51" s="211">
        <f t="shared" si="63"/>
        <v>3.4936708860759493</v>
      </c>
      <c r="AJ51" s="211">
        <f t="shared" si="63"/>
        <v>3.4936708860759493</v>
      </c>
      <c r="AK51" s="211">
        <f t="shared" si="63"/>
        <v>3.4936708860759493</v>
      </c>
      <c r="AL51" s="211">
        <f t="shared" ref="AL51:BQ51" si="64">IF(AL$22&lt;=$E$24,IF(AL$22&lt;=$D$24,IF(AL$22&lt;=$C$24,IF(AL$22&lt;=$B$24,$B117,($C34-$B34)/($C$24-$B$24)),($D34-$C34)/($D$24-$C$24)),($E34-$D34)/($E$24-$D$24)),$F117)</f>
        <v>3.4936708860759493</v>
      </c>
      <c r="AM51" s="211">
        <f t="shared" si="64"/>
        <v>3.4936708860759493</v>
      </c>
      <c r="AN51" s="211">
        <f t="shared" si="64"/>
        <v>3.4936708860759493</v>
      </c>
      <c r="AO51" s="211">
        <f t="shared" si="64"/>
        <v>3.4936708860759493</v>
      </c>
      <c r="AP51" s="211">
        <f t="shared" si="64"/>
        <v>3.4936708860759493</v>
      </c>
      <c r="AQ51" s="211">
        <f t="shared" si="64"/>
        <v>3.4936708860759493</v>
      </c>
      <c r="AR51" s="211">
        <f t="shared" si="64"/>
        <v>3.4936708860759493</v>
      </c>
      <c r="AS51" s="211">
        <f t="shared" si="64"/>
        <v>3.4936708860759493</v>
      </c>
      <c r="AT51" s="211">
        <f t="shared" si="64"/>
        <v>3.4936708860759493</v>
      </c>
      <c r="AU51" s="211">
        <f t="shared" si="64"/>
        <v>3.4936708860759493</v>
      </c>
      <c r="AV51" s="211">
        <f t="shared" si="64"/>
        <v>3.4936708860759493</v>
      </c>
      <c r="AW51" s="211">
        <f t="shared" si="64"/>
        <v>3.4936708860759493</v>
      </c>
      <c r="AX51" s="211">
        <f t="shared" si="64"/>
        <v>3.4936708860759493</v>
      </c>
      <c r="AY51" s="211">
        <f t="shared" si="64"/>
        <v>3.4936708860759493</v>
      </c>
      <c r="AZ51" s="211">
        <f t="shared" si="64"/>
        <v>3.4936708860759493</v>
      </c>
      <c r="BA51" s="211">
        <f t="shared" si="64"/>
        <v>3.4936708860759493</v>
      </c>
      <c r="BB51" s="211">
        <f t="shared" si="64"/>
        <v>3.4936708860759493</v>
      </c>
      <c r="BC51" s="211">
        <f t="shared" si="64"/>
        <v>3.4936708860759493</v>
      </c>
      <c r="BD51" s="211">
        <f t="shared" si="64"/>
        <v>3.4936708860759493</v>
      </c>
      <c r="BE51" s="211">
        <f t="shared" si="64"/>
        <v>3.4936708860759493</v>
      </c>
      <c r="BF51" s="211">
        <f t="shared" si="64"/>
        <v>3.4936708860759493</v>
      </c>
      <c r="BG51" s="211">
        <f t="shared" si="64"/>
        <v>3.4936708860759493</v>
      </c>
      <c r="BH51" s="211">
        <f t="shared" si="64"/>
        <v>3.4936708860759493</v>
      </c>
      <c r="BI51" s="211">
        <f t="shared" si="64"/>
        <v>3.4936708860759493</v>
      </c>
      <c r="BJ51" s="211">
        <f t="shared" si="64"/>
        <v>3.4936708860759493</v>
      </c>
      <c r="BK51" s="211">
        <f t="shared" si="64"/>
        <v>3.4936708860759493</v>
      </c>
      <c r="BL51" s="211">
        <f t="shared" si="64"/>
        <v>3.4936708860759493</v>
      </c>
      <c r="BM51" s="211">
        <f t="shared" si="64"/>
        <v>3.4936708860759493</v>
      </c>
      <c r="BN51" s="211">
        <f t="shared" si="64"/>
        <v>39.914285714285747</v>
      </c>
      <c r="BO51" s="211">
        <f t="shared" si="64"/>
        <v>39.914285714285747</v>
      </c>
      <c r="BP51" s="211">
        <f t="shared" si="64"/>
        <v>39.914285714285747</v>
      </c>
      <c r="BQ51" s="211">
        <f t="shared" si="64"/>
        <v>39.914285714285747</v>
      </c>
      <c r="BR51" s="211">
        <f t="shared" ref="BR51:DA51" si="65">IF(BR$22&lt;=$E$24,IF(BR$22&lt;=$D$24,IF(BR$22&lt;=$C$24,IF(BR$22&lt;=$B$24,$B117,($C34-$B34)/($C$24-$B$24)),($D34-$C34)/($D$24-$C$24)),($E34-$D34)/($E$24-$D$24)),$F117)</f>
        <v>39.914285714285747</v>
      </c>
      <c r="BS51" s="211">
        <f t="shared" si="65"/>
        <v>39.914285714285747</v>
      </c>
      <c r="BT51" s="211">
        <f t="shared" si="65"/>
        <v>39.914285714285747</v>
      </c>
      <c r="BU51" s="211">
        <f t="shared" si="65"/>
        <v>39.914285714285747</v>
      </c>
      <c r="BV51" s="211">
        <f t="shared" si="65"/>
        <v>39.914285714285747</v>
      </c>
      <c r="BW51" s="211">
        <f t="shared" si="65"/>
        <v>39.914285714285747</v>
      </c>
      <c r="BX51" s="211">
        <f t="shared" si="65"/>
        <v>39.914285714285747</v>
      </c>
      <c r="BY51" s="211">
        <f t="shared" si="65"/>
        <v>39.914285714285747</v>
      </c>
      <c r="BZ51" s="211">
        <f t="shared" si="65"/>
        <v>39.914285714285747</v>
      </c>
      <c r="CA51" s="211">
        <f t="shared" si="65"/>
        <v>39.914285714285747</v>
      </c>
      <c r="CB51" s="211">
        <f t="shared" si="65"/>
        <v>39.914285714285747</v>
      </c>
      <c r="CC51" s="211">
        <f t="shared" si="65"/>
        <v>39.914285714285747</v>
      </c>
      <c r="CD51" s="211">
        <f t="shared" si="65"/>
        <v>39.914285714285747</v>
      </c>
      <c r="CE51" s="211">
        <f t="shared" si="65"/>
        <v>39.914285714285747</v>
      </c>
      <c r="CF51" s="211">
        <f t="shared" si="65"/>
        <v>39.914285714285747</v>
      </c>
      <c r="CG51" s="211">
        <f t="shared" si="65"/>
        <v>39.914285714285747</v>
      </c>
      <c r="CH51" s="211">
        <f t="shared" si="65"/>
        <v>39.914285714285747</v>
      </c>
      <c r="CI51" s="211">
        <f t="shared" si="65"/>
        <v>39.914285714285747</v>
      </c>
      <c r="CJ51" s="211">
        <f t="shared" si="65"/>
        <v>39.914285714285747</v>
      </c>
      <c r="CK51" s="211">
        <f t="shared" si="65"/>
        <v>39.914285714285747</v>
      </c>
      <c r="CL51" s="211">
        <f t="shared" si="65"/>
        <v>39.914285714285747</v>
      </c>
      <c r="CM51" s="211">
        <f t="shared" si="65"/>
        <v>39.914285714285747</v>
      </c>
      <c r="CN51" s="211">
        <f t="shared" si="65"/>
        <v>39.914285714285747</v>
      </c>
      <c r="CO51" s="211">
        <f t="shared" si="65"/>
        <v>39.914285714285747</v>
      </c>
      <c r="CP51" s="211">
        <f t="shared" si="65"/>
        <v>39.914285714285747</v>
      </c>
      <c r="CQ51" s="211">
        <f t="shared" si="65"/>
        <v>39.914285714285747</v>
      </c>
      <c r="CR51" s="211">
        <f t="shared" si="65"/>
        <v>-2169.4693877551022</v>
      </c>
      <c r="CS51" s="211">
        <f t="shared" si="65"/>
        <v>-2169.4693877551022</v>
      </c>
      <c r="CT51" s="211">
        <f t="shared" si="65"/>
        <v>-2169.4693877551022</v>
      </c>
      <c r="CU51" s="211">
        <f t="shared" si="65"/>
        <v>-2169.4693877551022</v>
      </c>
      <c r="CV51" s="211">
        <f t="shared" si="65"/>
        <v>-2169.4693877551022</v>
      </c>
      <c r="CW51" s="211">
        <f t="shared" si="65"/>
        <v>-2169.4693877551022</v>
      </c>
      <c r="CX51" s="211">
        <f t="shared" si="65"/>
        <v>-2169.4693877551022</v>
      </c>
      <c r="CY51" s="211">
        <f t="shared" si="65"/>
        <v>-2169.4693877551022</v>
      </c>
      <c r="CZ51" s="211">
        <f t="shared" si="65"/>
        <v>-2169.4693877551022</v>
      </c>
      <c r="DA51" s="211">
        <f t="shared" si="65"/>
        <v>-2169.4693877551022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54.683544303797468</v>
      </c>
      <c r="AB53" s="211">
        <f t="shared" si="69"/>
        <v>54.683544303797468</v>
      </c>
      <c r="AC53" s="211">
        <f t="shared" si="69"/>
        <v>54.683544303797468</v>
      </c>
      <c r="AD53" s="211">
        <f t="shared" si="69"/>
        <v>54.683544303797468</v>
      </c>
      <c r="AE53" s="211">
        <f t="shared" si="69"/>
        <v>54.683544303797468</v>
      </c>
      <c r="AF53" s="211">
        <f t="shared" si="69"/>
        <v>54.683544303797468</v>
      </c>
      <c r="AG53" s="211">
        <f t="shared" si="69"/>
        <v>54.683544303797468</v>
      </c>
      <c r="AH53" s="211">
        <f t="shared" si="69"/>
        <v>54.683544303797468</v>
      </c>
      <c r="AI53" s="211">
        <f t="shared" si="69"/>
        <v>54.683544303797468</v>
      </c>
      <c r="AJ53" s="211">
        <f t="shared" si="69"/>
        <v>54.683544303797468</v>
      </c>
      <c r="AK53" s="211">
        <f t="shared" si="69"/>
        <v>54.683544303797468</v>
      </c>
      <c r="AL53" s="211">
        <f t="shared" ref="AL53:BQ53" si="70">IF(AL$22&lt;=$E$24,IF(AL$22&lt;=$D$24,IF(AL$22&lt;=$C$24,IF(AL$22&lt;=$B$24,$B119,($C36-$B36)/($C$24-$B$24)),($D36-$C36)/($D$24-$C$24)),($E36-$D36)/($E$24-$D$24)),$F119)</f>
        <v>54.683544303797468</v>
      </c>
      <c r="AM53" s="211">
        <f t="shared" si="70"/>
        <v>54.683544303797468</v>
      </c>
      <c r="AN53" s="211">
        <f t="shared" si="70"/>
        <v>54.683544303797468</v>
      </c>
      <c r="AO53" s="211">
        <f t="shared" si="70"/>
        <v>54.683544303797468</v>
      </c>
      <c r="AP53" s="211">
        <f t="shared" si="70"/>
        <v>54.683544303797468</v>
      </c>
      <c r="AQ53" s="211">
        <f t="shared" si="70"/>
        <v>54.683544303797468</v>
      </c>
      <c r="AR53" s="211">
        <f t="shared" si="70"/>
        <v>54.683544303797468</v>
      </c>
      <c r="AS53" s="211">
        <f t="shared" si="70"/>
        <v>54.683544303797468</v>
      </c>
      <c r="AT53" s="211">
        <f t="shared" si="70"/>
        <v>54.683544303797468</v>
      </c>
      <c r="AU53" s="211">
        <f t="shared" si="70"/>
        <v>54.683544303797468</v>
      </c>
      <c r="AV53" s="211">
        <f t="shared" si="70"/>
        <v>54.683544303797468</v>
      </c>
      <c r="AW53" s="211">
        <f t="shared" si="70"/>
        <v>54.683544303797468</v>
      </c>
      <c r="AX53" s="211">
        <f t="shared" si="70"/>
        <v>54.683544303797468</v>
      </c>
      <c r="AY53" s="211">
        <f t="shared" si="70"/>
        <v>54.683544303797468</v>
      </c>
      <c r="AZ53" s="211">
        <f t="shared" si="70"/>
        <v>54.683544303797468</v>
      </c>
      <c r="BA53" s="211">
        <f t="shared" si="70"/>
        <v>54.683544303797468</v>
      </c>
      <c r="BB53" s="211">
        <f t="shared" si="70"/>
        <v>54.683544303797468</v>
      </c>
      <c r="BC53" s="211">
        <f t="shared" si="70"/>
        <v>54.683544303797468</v>
      </c>
      <c r="BD53" s="211">
        <f t="shared" si="70"/>
        <v>54.683544303797468</v>
      </c>
      <c r="BE53" s="211">
        <f t="shared" si="70"/>
        <v>54.683544303797468</v>
      </c>
      <c r="BF53" s="211">
        <f t="shared" si="70"/>
        <v>54.683544303797468</v>
      </c>
      <c r="BG53" s="211">
        <f t="shared" si="70"/>
        <v>54.683544303797468</v>
      </c>
      <c r="BH53" s="211">
        <f t="shared" si="70"/>
        <v>54.683544303797468</v>
      </c>
      <c r="BI53" s="211">
        <f t="shared" si="70"/>
        <v>54.683544303797468</v>
      </c>
      <c r="BJ53" s="211">
        <f t="shared" si="70"/>
        <v>54.683544303797468</v>
      </c>
      <c r="BK53" s="211">
        <f t="shared" si="70"/>
        <v>54.683544303797468</v>
      </c>
      <c r="BL53" s="211">
        <f t="shared" si="70"/>
        <v>54.683544303797468</v>
      </c>
      <c r="BM53" s="211">
        <f t="shared" si="70"/>
        <v>54.683544303797468</v>
      </c>
      <c r="BN53" s="211">
        <f t="shared" si="70"/>
        <v>-240</v>
      </c>
      <c r="BO53" s="211">
        <f t="shared" si="70"/>
        <v>-240</v>
      </c>
      <c r="BP53" s="211">
        <f t="shared" si="70"/>
        <v>-240</v>
      </c>
      <c r="BQ53" s="211">
        <f t="shared" si="70"/>
        <v>-240</v>
      </c>
      <c r="BR53" s="211">
        <f t="shared" ref="BR53:DA53" si="71">IF(BR$22&lt;=$E$24,IF(BR$22&lt;=$D$24,IF(BR$22&lt;=$C$24,IF(BR$22&lt;=$B$24,$B119,($C36-$B36)/($C$24-$B$24)),($D36-$C36)/($D$24-$C$24)),($E36-$D36)/($E$24-$D$24)),$F119)</f>
        <v>-240</v>
      </c>
      <c r="BS53" s="211">
        <f t="shared" si="71"/>
        <v>-240</v>
      </c>
      <c r="BT53" s="211">
        <f t="shared" si="71"/>
        <v>-240</v>
      </c>
      <c r="BU53" s="211">
        <f t="shared" si="71"/>
        <v>-240</v>
      </c>
      <c r="BV53" s="211">
        <f t="shared" si="71"/>
        <v>-240</v>
      </c>
      <c r="BW53" s="211">
        <f t="shared" si="71"/>
        <v>-240</v>
      </c>
      <c r="BX53" s="211">
        <f t="shared" si="71"/>
        <v>-240</v>
      </c>
      <c r="BY53" s="211">
        <f t="shared" si="71"/>
        <v>-240</v>
      </c>
      <c r="BZ53" s="211">
        <f t="shared" si="71"/>
        <v>-240</v>
      </c>
      <c r="CA53" s="211">
        <f t="shared" si="71"/>
        <v>-240</v>
      </c>
      <c r="CB53" s="211">
        <f t="shared" si="71"/>
        <v>-240</v>
      </c>
      <c r="CC53" s="211">
        <f t="shared" si="71"/>
        <v>-240</v>
      </c>
      <c r="CD53" s="211">
        <f t="shared" si="71"/>
        <v>-240</v>
      </c>
      <c r="CE53" s="211">
        <f t="shared" si="71"/>
        <v>-240</v>
      </c>
      <c r="CF53" s="211">
        <f t="shared" si="71"/>
        <v>-240</v>
      </c>
      <c r="CG53" s="211">
        <f t="shared" si="71"/>
        <v>-240</v>
      </c>
      <c r="CH53" s="211">
        <f t="shared" si="71"/>
        <v>-240</v>
      </c>
      <c r="CI53" s="211">
        <f t="shared" si="71"/>
        <v>-240</v>
      </c>
      <c r="CJ53" s="211">
        <f t="shared" si="71"/>
        <v>-240</v>
      </c>
      <c r="CK53" s="211">
        <f t="shared" si="71"/>
        <v>-240</v>
      </c>
      <c r="CL53" s="211">
        <f t="shared" si="71"/>
        <v>-240</v>
      </c>
      <c r="CM53" s="211">
        <f t="shared" si="71"/>
        <v>-240</v>
      </c>
      <c r="CN53" s="211">
        <f t="shared" si="71"/>
        <v>-240</v>
      </c>
      <c r="CO53" s="211">
        <f t="shared" si="71"/>
        <v>-240</v>
      </c>
      <c r="CP53" s="211">
        <f t="shared" si="71"/>
        <v>-240</v>
      </c>
      <c r="CQ53" s="211">
        <f t="shared" si="71"/>
        <v>-240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533.5595315919619</v>
      </c>
      <c r="G61" s="205">
        <f t="shared" si="81"/>
        <v>533.5595315919619</v>
      </c>
      <c r="H61" s="205">
        <f t="shared" si="81"/>
        <v>533.5595315919619</v>
      </c>
      <c r="I61" s="205">
        <f t="shared" si="81"/>
        <v>533.5595315919619</v>
      </c>
      <c r="J61" s="205">
        <f t="shared" si="81"/>
        <v>533.5595315919619</v>
      </c>
      <c r="K61" s="205">
        <f t="shared" si="81"/>
        <v>533.5595315919619</v>
      </c>
      <c r="L61" s="205">
        <f t="shared" si="81"/>
        <v>533.5595315919619</v>
      </c>
      <c r="M61" s="205">
        <f t="shared" si="81"/>
        <v>533.5595315919619</v>
      </c>
      <c r="N61" s="205">
        <f t="shared" si="81"/>
        <v>533.5595315919619</v>
      </c>
      <c r="O61" s="205">
        <f t="shared" si="81"/>
        <v>533.5595315919619</v>
      </c>
      <c r="P61" s="205">
        <f t="shared" si="81"/>
        <v>533.5595315919619</v>
      </c>
      <c r="Q61" s="205">
        <f t="shared" si="81"/>
        <v>533.5595315919619</v>
      </c>
      <c r="R61" s="205">
        <f t="shared" si="81"/>
        <v>533.5595315919619</v>
      </c>
      <c r="S61" s="205">
        <f t="shared" si="81"/>
        <v>533.5595315919619</v>
      </c>
      <c r="T61" s="205">
        <f t="shared" si="81"/>
        <v>533.5595315919619</v>
      </c>
      <c r="U61" s="205">
        <f t="shared" si="81"/>
        <v>533.5595315919619</v>
      </c>
      <c r="V61" s="205">
        <f t="shared" si="81"/>
        <v>533.5595315919619</v>
      </c>
      <c r="W61" s="205">
        <f t="shared" si="81"/>
        <v>533.5595315919619</v>
      </c>
      <c r="X61" s="205">
        <f t="shared" si="81"/>
        <v>533.5595315919619</v>
      </c>
      <c r="Y61" s="205">
        <f t="shared" si="81"/>
        <v>533.5595315919619</v>
      </c>
      <c r="Z61" s="205">
        <f t="shared" si="81"/>
        <v>533.5595315919619</v>
      </c>
      <c r="AA61" s="205">
        <f t="shared" si="81"/>
        <v>549.26045181080167</v>
      </c>
      <c r="AB61" s="205">
        <f t="shared" si="81"/>
        <v>564.96137202964132</v>
      </c>
      <c r="AC61" s="205">
        <f t="shared" si="81"/>
        <v>580.66229224848109</v>
      </c>
      <c r="AD61" s="205">
        <f t="shared" si="81"/>
        <v>596.36321246732086</v>
      </c>
      <c r="AE61" s="205">
        <f t="shared" si="81"/>
        <v>612.06413268616052</v>
      </c>
      <c r="AF61" s="205">
        <f t="shared" si="81"/>
        <v>627.76505290500029</v>
      </c>
      <c r="AG61" s="205">
        <f t="shared" si="81"/>
        <v>643.46597312384006</v>
      </c>
      <c r="AH61" s="205">
        <f t="shared" si="81"/>
        <v>659.16689334267971</v>
      </c>
      <c r="AI61" s="205">
        <f t="shared" si="81"/>
        <v>674.86781356151948</v>
      </c>
      <c r="AJ61" s="205">
        <f t="shared" si="81"/>
        <v>690.56873378035925</v>
      </c>
      <c r="AK61" s="205">
        <f t="shared" si="81"/>
        <v>706.26965399919891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721.97057421803868</v>
      </c>
      <c r="AM61" s="205">
        <f t="shared" si="82"/>
        <v>737.67149443687845</v>
      </c>
      <c r="AN61" s="205">
        <f t="shared" si="82"/>
        <v>753.3724146557181</v>
      </c>
      <c r="AO61" s="205">
        <f t="shared" si="82"/>
        <v>769.07333487455787</v>
      </c>
      <c r="AP61" s="205">
        <f t="shared" si="82"/>
        <v>784.77425509339764</v>
      </c>
      <c r="AQ61" s="205">
        <f t="shared" si="82"/>
        <v>800.4751753122373</v>
      </c>
      <c r="AR61" s="205">
        <f t="shared" si="82"/>
        <v>816.17609553107718</v>
      </c>
      <c r="AS61" s="205">
        <f t="shared" si="82"/>
        <v>831.87701574991684</v>
      </c>
      <c r="AT61" s="205">
        <f t="shared" si="82"/>
        <v>847.57793596875661</v>
      </c>
      <c r="AU61" s="205">
        <f t="shared" si="82"/>
        <v>863.27885618759638</v>
      </c>
      <c r="AV61" s="205">
        <f t="shared" si="82"/>
        <v>878.97977640643603</v>
      </c>
      <c r="AW61" s="205">
        <f t="shared" si="82"/>
        <v>894.6806966252758</v>
      </c>
      <c r="AX61" s="205">
        <f t="shared" si="82"/>
        <v>910.38161684411557</v>
      </c>
      <c r="AY61" s="205">
        <f t="shared" si="82"/>
        <v>926.08253706295523</v>
      </c>
      <c r="AZ61" s="205">
        <f t="shared" si="82"/>
        <v>941.78345728179499</v>
      </c>
      <c r="BA61" s="205">
        <f t="shared" si="82"/>
        <v>957.48437750063476</v>
      </c>
      <c r="BB61" s="205">
        <f t="shared" si="82"/>
        <v>973.18529771947442</v>
      </c>
      <c r="BC61" s="205">
        <f t="shared" si="82"/>
        <v>988.88621793831419</v>
      </c>
      <c r="BD61" s="205">
        <f t="shared" si="82"/>
        <v>1004.587138157154</v>
      </c>
      <c r="BE61" s="205">
        <f t="shared" si="82"/>
        <v>1020.2880583759936</v>
      </c>
      <c r="BF61" s="205">
        <f t="shared" si="82"/>
        <v>1035.9889785948335</v>
      </c>
      <c r="BG61" s="205">
        <f t="shared" si="82"/>
        <v>1051.6898988136732</v>
      </c>
      <c r="BH61" s="205">
        <f t="shared" si="82"/>
        <v>1067.3908190325128</v>
      </c>
      <c r="BI61" s="205">
        <f t="shared" si="82"/>
        <v>1083.0917392513525</v>
      </c>
      <c r="BJ61" s="205">
        <f t="shared" si="82"/>
        <v>1098.7926594701923</v>
      </c>
      <c r="BK61" s="205">
        <f t="shared" si="82"/>
        <v>1114.493579689032</v>
      </c>
      <c r="BL61" s="205">
        <f t="shared" si="82"/>
        <v>1130.1944999078719</v>
      </c>
      <c r="BM61" s="205">
        <f t="shared" si="82"/>
        <v>1145.8954201267115</v>
      </c>
      <c r="BN61" s="205">
        <f t="shared" si="82"/>
        <v>1161.4429980682482</v>
      </c>
      <c r="BO61" s="205">
        <f t="shared" si="82"/>
        <v>1176.8372337324822</v>
      </c>
      <c r="BP61" s="205">
        <f t="shared" si="82"/>
        <v>1192.2314693967162</v>
      </c>
      <c r="BQ61" s="205">
        <f t="shared" si="82"/>
        <v>1207.6257050609499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1223.0199407251839</v>
      </c>
      <c r="BS61" s="205">
        <f t="shared" si="83"/>
        <v>1238.4141763894177</v>
      </c>
      <c r="BT61" s="205">
        <f t="shared" si="83"/>
        <v>1253.8084120536516</v>
      </c>
      <c r="BU61" s="205">
        <f t="shared" si="83"/>
        <v>1269.2026477178856</v>
      </c>
      <c r="BV61" s="205">
        <f t="shared" si="83"/>
        <v>1284.5968833821194</v>
      </c>
      <c r="BW61" s="205">
        <f t="shared" si="83"/>
        <v>1299.9911190463533</v>
      </c>
      <c r="BX61" s="205">
        <f t="shared" si="83"/>
        <v>1315.3853547105873</v>
      </c>
      <c r="BY61" s="205">
        <f t="shared" si="83"/>
        <v>1330.7795903748211</v>
      </c>
      <c r="BZ61" s="205">
        <f t="shared" si="83"/>
        <v>1346.173826039055</v>
      </c>
      <c r="CA61" s="205">
        <f t="shared" si="83"/>
        <v>1361.568061703289</v>
      </c>
      <c r="CB61" s="205">
        <f t="shared" si="83"/>
        <v>1376.9622973675228</v>
      </c>
      <c r="CC61" s="205">
        <f t="shared" si="83"/>
        <v>1392.3565330317567</v>
      </c>
      <c r="CD61" s="205">
        <f t="shared" si="83"/>
        <v>1407.7507686959907</v>
      </c>
      <c r="CE61" s="205">
        <f t="shared" si="83"/>
        <v>1423.1450043602244</v>
      </c>
      <c r="CF61" s="205">
        <f t="shared" si="83"/>
        <v>1438.5392400244584</v>
      </c>
      <c r="CG61" s="205">
        <f t="shared" si="83"/>
        <v>1453.9334756886922</v>
      </c>
      <c r="CH61" s="205">
        <f t="shared" si="83"/>
        <v>1469.3277113529261</v>
      </c>
      <c r="CI61" s="205">
        <f t="shared" si="83"/>
        <v>1484.7219470171599</v>
      </c>
      <c r="CJ61" s="205">
        <f t="shared" si="83"/>
        <v>1500.1161826813939</v>
      </c>
      <c r="CK61" s="205">
        <f t="shared" si="83"/>
        <v>1515.5104183456278</v>
      </c>
      <c r="CL61" s="205">
        <f t="shared" si="83"/>
        <v>1530.9046540098616</v>
      </c>
      <c r="CM61" s="205">
        <f t="shared" si="83"/>
        <v>1546.2988896740956</v>
      </c>
      <c r="CN61" s="205">
        <f t="shared" si="83"/>
        <v>1561.6931253383295</v>
      </c>
      <c r="CO61" s="205">
        <f t="shared" si="83"/>
        <v>1577.0873610025633</v>
      </c>
      <c r="CP61" s="205">
        <f t="shared" si="83"/>
        <v>1592.4815966667973</v>
      </c>
      <c r="CQ61" s="205">
        <f t="shared" si="83"/>
        <v>1607.8758323310312</v>
      </c>
      <c r="CR61" s="205">
        <f t="shared" si="83"/>
        <v>1538.6409049172839</v>
      </c>
      <c r="CS61" s="205">
        <f t="shared" si="83"/>
        <v>1384.7768144255556</v>
      </c>
      <c r="CT61" s="205">
        <f t="shared" si="83"/>
        <v>1230.9127239338272</v>
      </c>
      <c r="CU61" s="205">
        <f t="shared" si="83"/>
        <v>1077.0486334420987</v>
      </c>
      <c r="CV61" s="205">
        <f t="shared" si="83"/>
        <v>923.18454295037031</v>
      </c>
      <c r="CW61" s="205">
        <f t="shared" si="83"/>
        <v>769.32045245864185</v>
      </c>
      <c r="CX61" s="205">
        <f t="shared" si="83"/>
        <v>615.45636196691351</v>
      </c>
      <c r="CY61" s="205">
        <f t="shared" si="83"/>
        <v>461.59227147518504</v>
      </c>
      <c r="CZ61" s="205">
        <f t="shared" si="83"/>
        <v>307.7281809834567</v>
      </c>
      <c r="DA61" s="205">
        <f t="shared" si="83"/>
        <v>153.86409049172835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1711.1673384533033</v>
      </c>
      <c r="G64" s="205">
        <f t="shared" si="90"/>
        <v>1711.1673384533033</v>
      </c>
      <c r="H64" s="205">
        <f t="shared" si="90"/>
        <v>1711.1673384533033</v>
      </c>
      <c r="I64" s="205">
        <f t="shared" si="90"/>
        <v>1711.1673384533033</v>
      </c>
      <c r="J64" s="205">
        <f t="shared" si="90"/>
        <v>1711.1673384533033</v>
      </c>
      <c r="K64" s="205">
        <f t="shared" si="90"/>
        <v>1711.1673384533033</v>
      </c>
      <c r="L64" s="205">
        <f t="shared" si="88"/>
        <v>1711.1673384533033</v>
      </c>
      <c r="M64" s="205">
        <f t="shared" si="90"/>
        <v>1711.1673384533033</v>
      </c>
      <c r="N64" s="205">
        <f t="shared" si="90"/>
        <v>1711.1673384533033</v>
      </c>
      <c r="O64" s="205">
        <f t="shared" si="90"/>
        <v>1711.1673384533033</v>
      </c>
      <c r="P64" s="205">
        <f t="shared" si="90"/>
        <v>1711.1673384533033</v>
      </c>
      <c r="Q64" s="205">
        <f t="shared" si="90"/>
        <v>1711.1673384533033</v>
      </c>
      <c r="R64" s="205">
        <f t="shared" si="90"/>
        <v>1711.1673384533033</v>
      </c>
      <c r="S64" s="205">
        <f t="shared" si="90"/>
        <v>1711.1673384533033</v>
      </c>
      <c r="T64" s="205">
        <f t="shared" si="90"/>
        <v>1711.1673384533033</v>
      </c>
      <c r="U64" s="205">
        <f t="shared" si="90"/>
        <v>1711.1673384533033</v>
      </c>
      <c r="V64" s="205">
        <f t="shared" si="90"/>
        <v>1711.1673384533033</v>
      </c>
      <c r="W64" s="205">
        <f t="shared" si="90"/>
        <v>1711.1673384533033</v>
      </c>
      <c r="X64" s="205">
        <f t="shared" si="90"/>
        <v>1711.1673384533033</v>
      </c>
      <c r="Y64" s="205">
        <f t="shared" si="90"/>
        <v>1711.1673384533033</v>
      </c>
      <c r="Z64" s="205">
        <f t="shared" si="90"/>
        <v>1711.1673384533033</v>
      </c>
      <c r="AA64" s="205">
        <f t="shared" si="90"/>
        <v>1697.496452377354</v>
      </c>
      <c r="AB64" s="205">
        <f t="shared" si="90"/>
        <v>1683.8255663014045</v>
      </c>
      <c r="AC64" s="205">
        <f t="shared" si="90"/>
        <v>1670.1546802254552</v>
      </c>
      <c r="AD64" s="205">
        <f t="shared" si="90"/>
        <v>1656.4837941495059</v>
      </c>
      <c r="AE64" s="205">
        <f t="shared" si="90"/>
        <v>1642.8129080735564</v>
      </c>
      <c r="AF64" s="205">
        <f t="shared" si="90"/>
        <v>1629.1420219976071</v>
      </c>
      <c r="AG64" s="205">
        <f t="shared" si="90"/>
        <v>1615.4711359216578</v>
      </c>
      <c r="AH64" s="205">
        <f t="shared" si="90"/>
        <v>1601.8002498457083</v>
      </c>
      <c r="AI64" s="205">
        <f t="shared" si="90"/>
        <v>1588.129363769759</v>
      </c>
      <c r="AJ64" s="205">
        <f t="shared" si="90"/>
        <v>1574.4584776938095</v>
      </c>
      <c r="AK64" s="205">
        <f t="shared" si="90"/>
        <v>1560.7875916178602</v>
      </c>
      <c r="AL64" s="205">
        <f t="shared" si="90"/>
        <v>1547.116705541911</v>
      </c>
      <c r="AM64" s="205">
        <f t="shared" si="90"/>
        <v>1533.4458194659614</v>
      </c>
      <c r="AN64" s="205">
        <f t="shared" si="90"/>
        <v>1519.7749333900122</v>
      </c>
      <c r="AO64" s="205">
        <f t="shared" si="90"/>
        <v>1506.1040473140629</v>
      </c>
      <c r="AP64" s="205">
        <f t="shared" si="90"/>
        <v>1492.4331612381134</v>
      </c>
      <c r="AQ64" s="205">
        <f t="shared" si="90"/>
        <v>1478.7622751621641</v>
      </c>
      <c r="AR64" s="205">
        <f t="shared" si="90"/>
        <v>1465.0913890862148</v>
      </c>
      <c r="AS64" s="205">
        <f t="shared" si="90"/>
        <v>1451.4205030102653</v>
      </c>
      <c r="AT64" s="205">
        <f t="shared" si="90"/>
        <v>1437.749616934316</v>
      </c>
      <c r="AU64" s="205">
        <f t="shared" si="90"/>
        <v>1424.0787308583667</v>
      </c>
      <c r="AV64" s="205">
        <f t="shared" si="90"/>
        <v>1410.4078447824172</v>
      </c>
      <c r="AW64" s="205">
        <f t="shared" si="90"/>
        <v>1396.7369587064679</v>
      </c>
      <c r="AX64" s="205">
        <f t="shared" si="90"/>
        <v>1383.0660726305186</v>
      </c>
      <c r="AY64" s="205">
        <f t="shared" si="90"/>
        <v>1369.3951865545691</v>
      </c>
      <c r="AZ64" s="205">
        <f t="shared" si="90"/>
        <v>1355.7243004786199</v>
      </c>
      <c r="BA64" s="205">
        <f t="shared" si="90"/>
        <v>1342.0534144026706</v>
      </c>
      <c r="BB64" s="205">
        <f t="shared" si="90"/>
        <v>1328.3825283267211</v>
      </c>
      <c r="BC64" s="205">
        <f t="shared" si="90"/>
        <v>1314.7116422507718</v>
      </c>
      <c r="BD64" s="205">
        <f t="shared" si="90"/>
        <v>1301.0407561748225</v>
      </c>
      <c r="BE64" s="205">
        <f t="shared" si="90"/>
        <v>1287.369870098873</v>
      </c>
      <c r="BF64" s="205">
        <f t="shared" si="90"/>
        <v>1273.6989840229237</v>
      </c>
      <c r="BG64" s="205">
        <f t="shared" si="90"/>
        <v>1260.0280979469744</v>
      </c>
      <c r="BH64" s="205">
        <f t="shared" si="90"/>
        <v>1246.3572118710249</v>
      </c>
      <c r="BI64" s="205">
        <f t="shared" si="90"/>
        <v>1232.6863257950756</v>
      </c>
      <c r="BJ64" s="205">
        <f t="shared" si="90"/>
        <v>1219.0154397191263</v>
      </c>
      <c r="BK64" s="205">
        <f t="shared" si="90"/>
        <v>1205.3445536431768</v>
      </c>
      <c r="BL64" s="205">
        <f t="shared" si="90"/>
        <v>1191.6736675672275</v>
      </c>
      <c r="BM64" s="205">
        <f t="shared" si="90"/>
        <v>1178.0027814912783</v>
      </c>
      <c r="BN64" s="205">
        <f t="shared" si="90"/>
        <v>1153.963243789007</v>
      </c>
      <c r="BO64" s="205">
        <f t="shared" si="90"/>
        <v>1119.5550544604139</v>
      </c>
      <c r="BP64" s="205">
        <f t="shared" si="90"/>
        <v>1085.1468651318207</v>
      </c>
      <c r="BQ64" s="205">
        <f t="shared" si="90"/>
        <v>1050.7386758032276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1016.3304864746344</v>
      </c>
      <c r="BS64" s="205">
        <f t="shared" si="91"/>
        <v>981.92229714604127</v>
      </c>
      <c r="BT64" s="205">
        <f t="shared" si="91"/>
        <v>947.51410781744812</v>
      </c>
      <c r="BU64" s="205">
        <f t="shared" si="91"/>
        <v>913.10591848885508</v>
      </c>
      <c r="BV64" s="205">
        <f t="shared" si="91"/>
        <v>878.69772916026193</v>
      </c>
      <c r="BW64" s="205">
        <f t="shared" si="91"/>
        <v>844.28953983166889</v>
      </c>
      <c r="BX64" s="205">
        <f t="shared" si="91"/>
        <v>809.88135050307574</v>
      </c>
      <c r="BY64" s="205">
        <f t="shared" si="91"/>
        <v>775.47316117448258</v>
      </c>
      <c r="BZ64" s="205">
        <f t="shared" si="91"/>
        <v>741.06497184588943</v>
      </c>
      <c r="CA64" s="205">
        <f t="shared" si="91"/>
        <v>706.65678251729628</v>
      </c>
      <c r="CB64" s="205">
        <f t="shared" si="91"/>
        <v>672.24859318870313</v>
      </c>
      <c r="CC64" s="205">
        <f t="shared" si="91"/>
        <v>637.84040386011009</v>
      </c>
      <c r="CD64" s="205">
        <f t="shared" si="91"/>
        <v>603.43221453151693</v>
      </c>
      <c r="CE64" s="205">
        <f t="shared" si="91"/>
        <v>569.02402520292378</v>
      </c>
      <c r="CF64" s="205">
        <f t="shared" si="91"/>
        <v>534.61583587433074</v>
      </c>
      <c r="CG64" s="205">
        <f t="shared" si="91"/>
        <v>500.20764654573759</v>
      </c>
      <c r="CH64" s="205">
        <f t="shared" si="91"/>
        <v>465.79945721714444</v>
      </c>
      <c r="CI64" s="205">
        <f t="shared" si="91"/>
        <v>431.39126788855128</v>
      </c>
      <c r="CJ64" s="205">
        <f t="shared" si="91"/>
        <v>396.98307855995824</v>
      </c>
      <c r="CK64" s="205">
        <f t="shared" si="91"/>
        <v>362.57488923136509</v>
      </c>
      <c r="CL64" s="205">
        <f t="shared" si="91"/>
        <v>328.16669990277194</v>
      </c>
      <c r="CM64" s="205">
        <f t="shared" si="91"/>
        <v>293.75851057417879</v>
      </c>
      <c r="CN64" s="205">
        <f t="shared" si="91"/>
        <v>259.35032124558575</v>
      </c>
      <c r="CO64" s="205">
        <f t="shared" si="91"/>
        <v>224.94213191699259</v>
      </c>
      <c r="CP64" s="205">
        <f t="shared" si="91"/>
        <v>190.53394258839944</v>
      </c>
      <c r="CQ64" s="205">
        <f t="shared" si="91"/>
        <v>156.12575325980629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841.14285714285711</v>
      </c>
      <c r="BO65" s="205">
        <f t="shared" si="92"/>
        <v>2523.4285714285716</v>
      </c>
      <c r="BP65" s="205">
        <f t="shared" si="92"/>
        <v>4205.7142857142853</v>
      </c>
      <c r="BQ65" s="205">
        <f t="shared" si="92"/>
        <v>5888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7570.2857142857138</v>
      </c>
      <c r="BS65" s="205">
        <f t="shared" si="93"/>
        <v>9252.5714285714275</v>
      </c>
      <c r="BT65" s="205">
        <f t="shared" si="93"/>
        <v>10934.857142857143</v>
      </c>
      <c r="BU65" s="205">
        <f t="shared" si="93"/>
        <v>12617.142857142857</v>
      </c>
      <c r="BV65" s="205">
        <f t="shared" si="93"/>
        <v>14299.428571428571</v>
      </c>
      <c r="BW65" s="205">
        <f t="shared" si="93"/>
        <v>15981.714285714284</v>
      </c>
      <c r="BX65" s="205">
        <f t="shared" si="93"/>
        <v>17664</v>
      </c>
      <c r="BY65" s="205">
        <f t="shared" si="93"/>
        <v>19346.285714285714</v>
      </c>
      <c r="BZ65" s="205">
        <f t="shared" si="93"/>
        <v>21028.571428571428</v>
      </c>
      <c r="CA65" s="205">
        <f t="shared" si="93"/>
        <v>22710.857142857141</v>
      </c>
      <c r="CB65" s="205">
        <f t="shared" si="93"/>
        <v>24393.142857142855</v>
      </c>
      <c r="CC65" s="205">
        <f t="shared" si="93"/>
        <v>26075.428571428569</v>
      </c>
      <c r="CD65" s="205">
        <f t="shared" si="93"/>
        <v>27757.714285714286</v>
      </c>
      <c r="CE65" s="205">
        <f t="shared" si="93"/>
        <v>29440</v>
      </c>
      <c r="CF65" s="205">
        <f t="shared" si="93"/>
        <v>31122.285714285714</v>
      </c>
      <c r="CG65" s="205">
        <f t="shared" si="93"/>
        <v>32804.571428571428</v>
      </c>
      <c r="CH65" s="205">
        <f t="shared" si="93"/>
        <v>34486.857142857145</v>
      </c>
      <c r="CI65" s="205">
        <f t="shared" si="93"/>
        <v>36169.142857142855</v>
      </c>
      <c r="CJ65" s="205">
        <f t="shared" si="93"/>
        <v>37851.428571428572</v>
      </c>
      <c r="CK65" s="205">
        <f t="shared" si="93"/>
        <v>39533.714285714283</v>
      </c>
      <c r="CL65" s="205">
        <f t="shared" si="93"/>
        <v>41216</v>
      </c>
      <c r="CM65" s="205">
        <f t="shared" si="93"/>
        <v>42898.28571428571</v>
      </c>
      <c r="CN65" s="205">
        <f t="shared" si="93"/>
        <v>44580.571428571428</v>
      </c>
      <c r="CO65" s="205">
        <f t="shared" si="93"/>
        <v>46262.857142857138</v>
      </c>
      <c r="CP65" s="205">
        <f t="shared" si="93"/>
        <v>47945.142857142855</v>
      </c>
      <c r="CQ65" s="205">
        <f t="shared" si="93"/>
        <v>49627.428571428572</v>
      </c>
      <c r="CR65" s="205">
        <f t="shared" si="93"/>
        <v>48065.306122448979</v>
      </c>
      <c r="CS65" s="205">
        <f t="shared" si="93"/>
        <v>43258.775510204083</v>
      </c>
      <c r="CT65" s="205">
        <f t="shared" si="93"/>
        <v>38452.244897959186</v>
      </c>
      <c r="CU65" s="205">
        <f t="shared" si="93"/>
        <v>33645.714285714283</v>
      </c>
      <c r="CV65" s="205">
        <f t="shared" si="93"/>
        <v>28839.183673469386</v>
      </c>
      <c r="CW65" s="205">
        <f t="shared" si="93"/>
        <v>24032.653061224486</v>
      </c>
      <c r="CX65" s="205">
        <f t="shared" si="93"/>
        <v>19226.12244897959</v>
      </c>
      <c r="CY65" s="205">
        <f t="shared" si="93"/>
        <v>14419.591836734689</v>
      </c>
      <c r="CZ65" s="205">
        <f t="shared" si="93"/>
        <v>9613.0612244897929</v>
      </c>
      <c r="DA65" s="205">
        <f t="shared" si="93"/>
        <v>4806.5306122448965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70.886075949367083</v>
      </c>
      <c r="AB66" s="205">
        <f t="shared" si="94"/>
        <v>141.77215189873417</v>
      </c>
      <c r="AC66" s="205">
        <f t="shared" si="94"/>
        <v>212.65822784810126</v>
      </c>
      <c r="AD66" s="205">
        <f t="shared" si="94"/>
        <v>283.54430379746833</v>
      </c>
      <c r="AE66" s="205">
        <f t="shared" si="94"/>
        <v>354.4303797468354</v>
      </c>
      <c r="AF66" s="205">
        <f t="shared" si="94"/>
        <v>425.31645569620252</v>
      </c>
      <c r="AG66" s="205">
        <f t="shared" si="94"/>
        <v>496.20253164556959</v>
      </c>
      <c r="AH66" s="205">
        <f t="shared" si="94"/>
        <v>567.08860759493666</v>
      </c>
      <c r="AI66" s="205">
        <f t="shared" si="94"/>
        <v>637.97468354430373</v>
      </c>
      <c r="AJ66" s="205">
        <f t="shared" si="94"/>
        <v>708.8607594936708</v>
      </c>
      <c r="AK66" s="205">
        <f t="shared" si="94"/>
        <v>779.74683544303787</v>
      </c>
      <c r="AL66" s="205">
        <f t="shared" si="94"/>
        <v>850.63291139240505</v>
      </c>
      <c r="AM66" s="205">
        <f t="shared" si="94"/>
        <v>921.51898734177212</v>
      </c>
      <c r="AN66" s="205">
        <f t="shared" si="94"/>
        <v>992.40506329113919</v>
      </c>
      <c r="AO66" s="205">
        <f t="shared" si="94"/>
        <v>1063.2911392405063</v>
      </c>
      <c r="AP66" s="205">
        <f t="shared" si="94"/>
        <v>1134.1772151898733</v>
      </c>
      <c r="AQ66" s="205">
        <f t="shared" si="94"/>
        <v>1205.0632911392404</v>
      </c>
      <c r="AR66" s="205">
        <f t="shared" si="94"/>
        <v>1275.9493670886075</v>
      </c>
      <c r="AS66" s="205">
        <f t="shared" si="94"/>
        <v>1346.8354430379745</v>
      </c>
      <c r="AT66" s="205">
        <f t="shared" si="94"/>
        <v>1417.7215189873416</v>
      </c>
      <c r="AU66" s="205">
        <f t="shared" si="94"/>
        <v>1488.6075949367087</v>
      </c>
      <c r="AV66" s="205">
        <f t="shared" si="94"/>
        <v>1559.4936708860757</v>
      </c>
      <c r="AW66" s="205">
        <f t="shared" si="94"/>
        <v>1630.3797468354428</v>
      </c>
      <c r="AX66" s="205">
        <f t="shared" si="94"/>
        <v>1701.2658227848101</v>
      </c>
      <c r="AY66" s="205">
        <f t="shared" si="94"/>
        <v>1772.1518987341772</v>
      </c>
      <c r="AZ66" s="205">
        <f t="shared" si="94"/>
        <v>1843.0379746835442</v>
      </c>
      <c r="BA66" s="205">
        <f t="shared" si="94"/>
        <v>1913.9240506329113</v>
      </c>
      <c r="BB66" s="205">
        <f t="shared" si="94"/>
        <v>1984.8101265822784</v>
      </c>
      <c r="BC66" s="205">
        <f t="shared" si="94"/>
        <v>2055.6962025316452</v>
      </c>
      <c r="BD66" s="205">
        <f t="shared" si="94"/>
        <v>2126.5822784810125</v>
      </c>
      <c r="BE66" s="205">
        <f t="shared" si="94"/>
        <v>2197.4683544303793</v>
      </c>
      <c r="BF66" s="205">
        <f t="shared" si="94"/>
        <v>2268.3544303797466</v>
      </c>
      <c r="BG66" s="205">
        <f t="shared" si="94"/>
        <v>2339.2405063291139</v>
      </c>
      <c r="BH66" s="205">
        <f t="shared" si="94"/>
        <v>2410.1265822784808</v>
      </c>
      <c r="BI66" s="205">
        <f t="shared" si="94"/>
        <v>2481.0126582278481</v>
      </c>
      <c r="BJ66" s="205">
        <f t="shared" si="94"/>
        <v>2551.8987341772149</v>
      </c>
      <c r="BK66" s="205">
        <f t="shared" si="94"/>
        <v>2622.7848101265822</v>
      </c>
      <c r="BL66" s="205">
        <f t="shared" si="94"/>
        <v>2693.6708860759491</v>
      </c>
      <c r="BM66" s="205">
        <f t="shared" si="94"/>
        <v>2764.5569620253164</v>
      </c>
      <c r="BN66" s="205">
        <f t="shared" si="94"/>
        <v>2753.3333333333335</v>
      </c>
      <c r="BO66" s="205">
        <f t="shared" si="94"/>
        <v>2660</v>
      </c>
      <c r="BP66" s="205">
        <f t="shared" si="94"/>
        <v>2566.6666666666665</v>
      </c>
      <c r="BQ66" s="205">
        <f t="shared" si="94"/>
        <v>2473.3333333333335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2380</v>
      </c>
      <c r="BS66" s="205">
        <f t="shared" si="95"/>
        <v>2286.666666666667</v>
      </c>
      <c r="BT66" s="205">
        <f t="shared" si="95"/>
        <v>2193.3333333333335</v>
      </c>
      <c r="BU66" s="205">
        <f t="shared" si="95"/>
        <v>2100</v>
      </c>
      <c r="BV66" s="205">
        <f t="shared" si="95"/>
        <v>2006.6666666666667</v>
      </c>
      <c r="BW66" s="205">
        <f t="shared" si="95"/>
        <v>1913.3333333333335</v>
      </c>
      <c r="BX66" s="205">
        <f t="shared" si="95"/>
        <v>1820</v>
      </c>
      <c r="BY66" s="205">
        <f t="shared" si="95"/>
        <v>1726.6666666666667</v>
      </c>
      <c r="BZ66" s="205">
        <f t="shared" si="95"/>
        <v>1633.3333333333335</v>
      </c>
      <c r="CA66" s="205">
        <f t="shared" si="95"/>
        <v>1540</v>
      </c>
      <c r="CB66" s="205">
        <f t="shared" si="95"/>
        <v>1446.6666666666667</v>
      </c>
      <c r="CC66" s="205">
        <f t="shared" si="95"/>
        <v>1353.3333333333335</v>
      </c>
      <c r="CD66" s="205">
        <f t="shared" si="95"/>
        <v>1260</v>
      </c>
      <c r="CE66" s="205">
        <f t="shared" si="95"/>
        <v>1166.6666666666667</v>
      </c>
      <c r="CF66" s="205">
        <f t="shared" si="95"/>
        <v>1073.3333333333335</v>
      </c>
      <c r="CG66" s="205">
        <f t="shared" si="95"/>
        <v>980</v>
      </c>
      <c r="CH66" s="205">
        <f t="shared" si="95"/>
        <v>886.66666666666674</v>
      </c>
      <c r="CI66" s="205">
        <f t="shared" si="95"/>
        <v>793.33333333333348</v>
      </c>
      <c r="CJ66" s="205">
        <f t="shared" si="95"/>
        <v>700</v>
      </c>
      <c r="CK66" s="205">
        <f t="shared" si="95"/>
        <v>606.66666666666697</v>
      </c>
      <c r="CL66" s="205">
        <f t="shared" si="95"/>
        <v>513.33333333333348</v>
      </c>
      <c r="CM66" s="205">
        <f t="shared" si="95"/>
        <v>420</v>
      </c>
      <c r="CN66" s="205">
        <f t="shared" si="95"/>
        <v>326.66666666666697</v>
      </c>
      <c r="CO66" s="205">
        <f t="shared" si="95"/>
        <v>233.33333333333348</v>
      </c>
      <c r="CP66" s="205">
        <f t="shared" si="95"/>
        <v>140</v>
      </c>
      <c r="CQ66" s="205">
        <f t="shared" si="95"/>
        <v>46.66666666666697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21444</v>
      </c>
      <c r="G68" s="205">
        <f t="shared" si="98"/>
        <v>21444</v>
      </c>
      <c r="H68" s="205">
        <f t="shared" si="98"/>
        <v>21444</v>
      </c>
      <c r="I68" s="205">
        <f t="shared" si="98"/>
        <v>21444</v>
      </c>
      <c r="J68" s="205">
        <f t="shared" si="98"/>
        <v>21444</v>
      </c>
      <c r="K68" s="205">
        <f t="shared" si="98"/>
        <v>21444</v>
      </c>
      <c r="L68" s="205">
        <f t="shared" si="88"/>
        <v>21444</v>
      </c>
      <c r="M68" s="205">
        <f t="shared" si="98"/>
        <v>21444</v>
      </c>
      <c r="N68" s="205">
        <f t="shared" si="98"/>
        <v>21444</v>
      </c>
      <c r="O68" s="205">
        <f t="shared" si="98"/>
        <v>21444</v>
      </c>
      <c r="P68" s="205">
        <f t="shared" si="98"/>
        <v>21444</v>
      </c>
      <c r="Q68" s="205">
        <f t="shared" si="98"/>
        <v>21444</v>
      </c>
      <c r="R68" s="205">
        <f t="shared" si="98"/>
        <v>21444</v>
      </c>
      <c r="S68" s="205">
        <f t="shared" si="98"/>
        <v>21444</v>
      </c>
      <c r="T68" s="205">
        <f t="shared" si="98"/>
        <v>21444</v>
      </c>
      <c r="U68" s="205">
        <f t="shared" si="98"/>
        <v>21444</v>
      </c>
      <c r="V68" s="205">
        <f t="shared" si="98"/>
        <v>21444</v>
      </c>
      <c r="W68" s="205">
        <f t="shared" si="98"/>
        <v>21444</v>
      </c>
      <c r="X68" s="205">
        <f t="shared" si="98"/>
        <v>21444</v>
      </c>
      <c r="Y68" s="205">
        <f t="shared" si="98"/>
        <v>21444</v>
      </c>
      <c r="Z68" s="205">
        <f t="shared" si="98"/>
        <v>21444</v>
      </c>
      <c r="AA68" s="205">
        <f t="shared" si="98"/>
        <v>21447.493670886077</v>
      </c>
      <c r="AB68" s="205">
        <f t="shared" si="98"/>
        <v>21450.98734177215</v>
      </c>
      <c r="AC68" s="205">
        <f t="shared" si="98"/>
        <v>21454.481012658227</v>
      </c>
      <c r="AD68" s="205">
        <f t="shared" si="98"/>
        <v>21457.974683544304</v>
      </c>
      <c r="AE68" s="205">
        <f t="shared" si="98"/>
        <v>21461.468354430381</v>
      </c>
      <c r="AF68" s="205">
        <f t="shared" si="98"/>
        <v>21464.962025316454</v>
      </c>
      <c r="AG68" s="205">
        <f t="shared" si="98"/>
        <v>21468.455696202531</v>
      </c>
      <c r="AH68" s="205">
        <f t="shared" si="98"/>
        <v>21471.949367088608</v>
      </c>
      <c r="AI68" s="205">
        <f t="shared" si="98"/>
        <v>21475.443037974685</v>
      </c>
      <c r="AJ68" s="205">
        <f t="shared" si="98"/>
        <v>21478.936708860758</v>
      </c>
      <c r="AK68" s="205">
        <f t="shared" si="98"/>
        <v>21482.430379746835</v>
      </c>
      <c r="AL68" s="205">
        <f t="shared" si="98"/>
        <v>21485.924050632912</v>
      </c>
      <c r="AM68" s="205">
        <f t="shared" si="98"/>
        <v>21489.417721518988</v>
      </c>
      <c r="AN68" s="205">
        <f t="shared" si="98"/>
        <v>21492.911392405062</v>
      </c>
      <c r="AO68" s="205">
        <f t="shared" si="98"/>
        <v>21496.405063291139</v>
      </c>
      <c r="AP68" s="205">
        <f t="shared" si="98"/>
        <v>21499.898734177215</v>
      </c>
      <c r="AQ68" s="205">
        <f t="shared" si="98"/>
        <v>21503.392405063292</v>
      </c>
      <c r="AR68" s="205">
        <f t="shared" si="98"/>
        <v>21506.886075949365</v>
      </c>
      <c r="AS68" s="205">
        <f t="shared" si="98"/>
        <v>21510.379746835442</v>
      </c>
      <c r="AT68" s="205">
        <f t="shared" si="98"/>
        <v>21513.873417721519</v>
      </c>
      <c r="AU68" s="205">
        <f t="shared" si="98"/>
        <v>21517.367088607596</v>
      </c>
      <c r="AV68" s="205">
        <f t="shared" si="98"/>
        <v>21520.860759493669</v>
      </c>
      <c r="AW68" s="205">
        <f t="shared" si="98"/>
        <v>21524.354430379746</v>
      </c>
      <c r="AX68" s="205">
        <f t="shared" si="98"/>
        <v>21527.848101265823</v>
      </c>
      <c r="AY68" s="205">
        <f t="shared" si="98"/>
        <v>21531.3417721519</v>
      </c>
      <c r="AZ68" s="205">
        <f t="shared" si="98"/>
        <v>21534.835443037973</v>
      </c>
      <c r="BA68" s="205">
        <f t="shared" si="98"/>
        <v>21538.32911392405</v>
      </c>
      <c r="BB68" s="205">
        <f t="shared" si="98"/>
        <v>21541.822784810127</v>
      </c>
      <c r="BC68" s="205">
        <f t="shared" si="98"/>
        <v>21545.316455696204</v>
      </c>
      <c r="BD68" s="205">
        <f t="shared" si="98"/>
        <v>21548.810126582277</v>
      </c>
      <c r="BE68" s="205">
        <f t="shared" si="98"/>
        <v>21552.303797468354</v>
      </c>
      <c r="BF68" s="205">
        <f t="shared" si="98"/>
        <v>21555.797468354431</v>
      </c>
      <c r="BG68" s="205">
        <f t="shared" si="98"/>
        <v>21559.291139240508</v>
      </c>
      <c r="BH68" s="205">
        <f t="shared" si="98"/>
        <v>21562.784810126581</v>
      </c>
      <c r="BI68" s="205">
        <f t="shared" si="98"/>
        <v>21566.278481012658</v>
      </c>
      <c r="BJ68" s="205">
        <f t="shared" si="98"/>
        <v>21569.772151898735</v>
      </c>
      <c r="BK68" s="205">
        <f t="shared" si="98"/>
        <v>21573.265822784811</v>
      </c>
      <c r="BL68" s="205">
        <f t="shared" si="98"/>
        <v>21576.759493670885</v>
      </c>
      <c r="BM68" s="205">
        <f t="shared" si="98"/>
        <v>21580.253164556962</v>
      </c>
      <c r="BN68" s="205">
        <f t="shared" si="98"/>
        <v>21601.957142857143</v>
      </c>
      <c r="BO68" s="205">
        <f t="shared" si="98"/>
        <v>21641.87142857143</v>
      </c>
      <c r="BP68" s="205">
        <f t="shared" si="98"/>
        <v>21681.785714285714</v>
      </c>
      <c r="BQ68" s="205">
        <f t="shared" si="98"/>
        <v>21721.7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21761.614285714284</v>
      </c>
      <c r="BS68" s="205">
        <f t="shared" si="99"/>
        <v>21801.528571428571</v>
      </c>
      <c r="BT68" s="205">
        <f t="shared" si="99"/>
        <v>21841.442857142858</v>
      </c>
      <c r="BU68" s="205">
        <f t="shared" si="99"/>
        <v>21881.357142857145</v>
      </c>
      <c r="BV68" s="205">
        <f t="shared" si="99"/>
        <v>21921.271428571428</v>
      </c>
      <c r="BW68" s="205">
        <f t="shared" si="99"/>
        <v>21961.185714285715</v>
      </c>
      <c r="BX68" s="205">
        <f t="shared" si="99"/>
        <v>22001.1</v>
      </c>
      <c r="BY68" s="205">
        <f t="shared" si="99"/>
        <v>22041.014285714286</v>
      </c>
      <c r="BZ68" s="205">
        <f t="shared" si="99"/>
        <v>22080.928571428572</v>
      </c>
      <c r="CA68" s="205">
        <f t="shared" si="99"/>
        <v>22120.842857142859</v>
      </c>
      <c r="CB68" s="205">
        <f t="shared" si="99"/>
        <v>22160.757142857143</v>
      </c>
      <c r="CC68" s="205">
        <f t="shared" si="99"/>
        <v>22200.67142857143</v>
      </c>
      <c r="CD68" s="205">
        <f t="shared" si="99"/>
        <v>22240.585714285713</v>
      </c>
      <c r="CE68" s="205">
        <f t="shared" si="99"/>
        <v>22280.5</v>
      </c>
      <c r="CF68" s="205">
        <f t="shared" si="99"/>
        <v>22320.414285714287</v>
      </c>
      <c r="CG68" s="205">
        <f t="shared" si="99"/>
        <v>22360.328571428574</v>
      </c>
      <c r="CH68" s="205">
        <f t="shared" si="99"/>
        <v>22400.242857142857</v>
      </c>
      <c r="CI68" s="205">
        <f t="shared" si="99"/>
        <v>22440.157142857144</v>
      </c>
      <c r="CJ68" s="205">
        <f t="shared" si="99"/>
        <v>22480.071428571428</v>
      </c>
      <c r="CK68" s="205">
        <f t="shared" si="99"/>
        <v>22519.985714285714</v>
      </c>
      <c r="CL68" s="205">
        <f t="shared" si="99"/>
        <v>22559.9</v>
      </c>
      <c r="CM68" s="205">
        <f t="shared" si="99"/>
        <v>22599.814285714285</v>
      </c>
      <c r="CN68" s="205">
        <f t="shared" si="99"/>
        <v>22639.728571428572</v>
      </c>
      <c r="CO68" s="205">
        <f t="shared" si="99"/>
        <v>22679.642857142859</v>
      </c>
      <c r="CP68" s="205">
        <f t="shared" si="99"/>
        <v>22719.557142857142</v>
      </c>
      <c r="CQ68" s="205">
        <f t="shared" si="99"/>
        <v>22759.471428571429</v>
      </c>
      <c r="CR68" s="205">
        <f t="shared" si="99"/>
        <v>21694.693877551021</v>
      </c>
      <c r="CS68" s="205">
        <f t="shared" si="99"/>
        <v>19525.224489795917</v>
      </c>
      <c r="CT68" s="205">
        <f t="shared" si="99"/>
        <v>17355.755102040817</v>
      </c>
      <c r="CU68" s="205">
        <f t="shared" si="99"/>
        <v>15186.285714285714</v>
      </c>
      <c r="CV68" s="205">
        <f t="shared" si="99"/>
        <v>13016.816326530612</v>
      </c>
      <c r="CW68" s="205">
        <f t="shared" si="99"/>
        <v>10847.34693877551</v>
      </c>
      <c r="CX68" s="205">
        <f t="shared" si="99"/>
        <v>8677.8775510204086</v>
      </c>
      <c r="CY68" s="205">
        <f t="shared" si="99"/>
        <v>6508.4081632653069</v>
      </c>
      <c r="CZ68" s="205">
        <f t="shared" si="99"/>
        <v>4338.9387755102034</v>
      </c>
      <c r="DA68" s="205">
        <f t="shared" si="99"/>
        <v>2169.4693877551035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5040</v>
      </c>
      <c r="G70" s="205">
        <f t="shared" si="100"/>
        <v>5040</v>
      </c>
      <c r="H70" s="205">
        <f t="shared" si="100"/>
        <v>5040</v>
      </c>
      <c r="I70" s="205">
        <f t="shared" si="100"/>
        <v>5040</v>
      </c>
      <c r="J70" s="205">
        <f t="shared" si="100"/>
        <v>5040</v>
      </c>
      <c r="K70" s="205">
        <f t="shared" si="100"/>
        <v>5040</v>
      </c>
      <c r="L70" s="205">
        <f t="shared" si="100"/>
        <v>5040</v>
      </c>
      <c r="M70" s="205">
        <f t="shared" si="100"/>
        <v>5040</v>
      </c>
      <c r="N70" s="205">
        <f t="shared" si="100"/>
        <v>5040</v>
      </c>
      <c r="O70" s="205">
        <f t="shared" si="100"/>
        <v>5040</v>
      </c>
      <c r="P70" s="205">
        <f t="shared" si="100"/>
        <v>5040</v>
      </c>
      <c r="Q70" s="205">
        <f t="shared" si="100"/>
        <v>5040</v>
      </c>
      <c r="R70" s="205">
        <f t="shared" si="100"/>
        <v>5040</v>
      </c>
      <c r="S70" s="205">
        <f t="shared" si="100"/>
        <v>5040</v>
      </c>
      <c r="T70" s="205">
        <f t="shared" si="100"/>
        <v>5040</v>
      </c>
      <c r="U70" s="205">
        <f t="shared" si="100"/>
        <v>5040</v>
      </c>
      <c r="V70" s="205">
        <f t="shared" si="100"/>
        <v>5040</v>
      </c>
      <c r="W70" s="205">
        <f t="shared" si="100"/>
        <v>5040</v>
      </c>
      <c r="X70" s="205">
        <f t="shared" si="100"/>
        <v>5040</v>
      </c>
      <c r="Y70" s="205">
        <f t="shared" si="100"/>
        <v>5040</v>
      </c>
      <c r="Z70" s="205">
        <f t="shared" si="100"/>
        <v>5040</v>
      </c>
      <c r="AA70" s="205">
        <f t="shared" si="100"/>
        <v>5094.6835443037971</v>
      </c>
      <c r="AB70" s="205">
        <f t="shared" si="100"/>
        <v>5149.3670886075952</v>
      </c>
      <c r="AC70" s="205">
        <f t="shared" si="100"/>
        <v>5204.0506329113923</v>
      </c>
      <c r="AD70" s="205">
        <f t="shared" si="100"/>
        <v>5258.7341772151894</v>
      </c>
      <c r="AE70" s="205">
        <f t="shared" si="100"/>
        <v>5313.4177215189875</v>
      </c>
      <c r="AF70" s="205">
        <f t="shared" si="100"/>
        <v>5368.1012658227846</v>
      </c>
      <c r="AG70" s="205">
        <f t="shared" si="100"/>
        <v>5422.7848101265827</v>
      </c>
      <c r="AH70" s="205">
        <f t="shared" si="100"/>
        <v>5477.4683544303798</v>
      </c>
      <c r="AI70" s="205">
        <f t="shared" si="100"/>
        <v>5532.1518987341769</v>
      </c>
      <c r="AJ70" s="205">
        <f t="shared" si="100"/>
        <v>5586.835443037975</v>
      </c>
      <c r="AK70" s="205">
        <f t="shared" si="100"/>
        <v>5641.5189873417721</v>
      </c>
      <c r="AL70" s="205">
        <f t="shared" si="100"/>
        <v>5696.2025316455693</v>
      </c>
      <c r="AM70" s="205">
        <f t="shared" si="100"/>
        <v>5750.8860759493673</v>
      </c>
      <c r="AN70" s="205">
        <f t="shared" si="100"/>
        <v>5805.5696202531644</v>
      </c>
      <c r="AO70" s="205">
        <f t="shared" si="100"/>
        <v>5860.2531645569616</v>
      </c>
      <c r="AP70" s="205">
        <f t="shared" si="100"/>
        <v>5914.9367088607596</v>
      </c>
      <c r="AQ70" s="205">
        <f t="shared" si="100"/>
        <v>5969.6202531645567</v>
      </c>
      <c r="AR70" s="205">
        <f t="shared" si="100"/>
        <v>6024.3037974683548</v>
      </c>
      <c r="AS70" s="205">
        <f t="shared" si="100"/>
        <v>6078.9873417721519</v>
      </c>
      <c r="AT70" s="205">
        <f t="shared" si="100"/>
        <v>6133.6708860759491</v>
      </c>
      <c r="AU70" s="205">
        <f t="shared" si="100"/>
        <v>6188.3544303797471</v>
      </c>
      <c r="AV70" s="205">
        <f t="shared" si="100"/>
        <v>6243.0379746835442</v>
      </c>
      <c r="AW70" s="205">
        <f t="shared" si="100"/>
        <v>6297.7215189873423</v>
      </c>
      <c r="AX70" s="205">
        <f t="shared" si="100"/>
        <v>6352.4050632911394</v>
      </c>
      <c r="AY70" s="205">
        <f t="shared" si="100"/>
        <v>6407.0886075949365</v>
      </c>
      <c r="AZ70" s="205">
        <f t="shared" si="100"/>
        <v>6461.7721518987346</v>
      </c>
      <c r="BA70" s="205">
        <f t="shared" si="100"/>
        <v>6516.4556962025317</v>
      </c>
      <c r="BB70" s="205">
        <f t="shared" si="100"/>
        <v>6571.1392405063289</v>
      </c>
      <c r="BC70" s="205">
        <f t="shared" si="100"/>
        <v>6625.8227848101269</v>
      </c>
      <c r="BD70" s="205">
        <f t="shared" si="100"/>
        <v>6680.506329113924</v>
      </c>
      <c r="BE70" s="205">
        <f t="shared" si="100"/>
        <v>6735.1898734177212</v>
      </c>
      <c r="BF70" s="205">
        <f t="shared" si="100"/>
        <v>6789.8734177215192</v>
      </c>
      <c r="BG70" s="205">
        <f t="shared" si="100"/>
        <v>6844.5569620253164</v>
      </c>
      <c r="BH70" s="205">
        <f t="shared" si="100"/>
        <v>6899.2405063291135</v>
      </c>
      <c r="BI70" s="205">
        <f t="shared" si="100"/>
        <v>6953.9240506329115</v>
      </c>
      <c r="BJ70" s="205">
        <f t="shared" si="100"/>
        <v>7008.6075949367087</v>
      </c>
      <c r="BK70" s="205">
        <f t="shared" si="100"/>
        <v>7063.2911392405058</v>
      </c>
      <c r="BL70" s="205">
        <f t="shared" si="100"/>
        <v>7117.9746835443038</v>
      </c>
      <c r="BM70" s="205">
        <f t="shared" si="100"/>
        <v>7172.6582278481019</v>
      </c>
      <c r="BN70" s="205">
        <f t="shared" si="100"/>
        <v>7080</v>
      </c>
      <c r="BO70" s="205">
        <f t="shared" si="100"/>
        <v>6840</v>
      </c>
      <c r="BP70" s="205">
        <f t="shared" si="100"/>
        <v>6600</v>
      </c>
      <c r="BQ70" s="205">
        <f t="shared" si="100"/>
        <v>6360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6120</v>
      </c>
      <c r="BS70" s="205">
        <f t="shared" si="102"/>
        <v>5880</v>
      </c>
      <c r="BT70" s="205">
        <f t="shared" si="102"/>
        <v>5640</v>
      </c>
      <c r="BU70" s="205">
        <f t="shared" si="102"/>
        <v>5400</v>
      </c>
      <c r="BV70" s="205">
        <f t="shared" si="102"/>
        <v>5160</v>
      </c>
      <c r="BW70" s="205">
        <f t="shared" si="102"/>
        <v>4920</v>
      </c>
      <c r="BX70" s="205">
        <f t="shared" si="102"/>
        <v>4680</v>
      </c>
      <c r="BY70" s="205">
        <f t="shared" si="102"/>
        <v>4440</v>
      </c>
      <c r="BZ70" s="205">
        <f t="shared" si="102"/>
        <v>4200</v>
      </c>
      <c r="CA70" s="205">
        <f t="shared" si="102"/>
        <v>3960</v>
      </c>
      <c r="CB70" s="205">
        <f t="shared" si="102"/>
        <v>3720</v>
      </c>
      <c r="CC70" s="205">
        <f t="shared" si="102"/>
        <v>3480</v>
      </c>
      <c r="CD70" s="205">
        <f t="shared" si="102"/>
        <v>3240</v>
      </c>
      <c r="CE70" s="205">
        <f t="shared" si="102"/>
        <v>3000</v>
      </c>
      <c r="CF70" s="205">
        <f t="shared" si="102"/>
        <v>2760</v>
      </c>
      <c r="CG70" s="205">
        <f t="shared" si="102"/>
        <v>2520</v>
      </c>
      <c r="CH70" s="205">
        <f t="shared" si="102"/>
        <v>2280</v>
      </c>
      <c r="CI70" s="205">
        <f t="shared" si="102"/>
        <v>2040</v>
      </c>
      <c r="CJ70" s="205">
        <f t="shared" si="102"/>
        <v>1800</v>
      </c>
      <c r="CK70" s="205">
        <f t="shared" si="102"/>
        <v>1560</v>
      </c>
      <c r="CL70" s="205">
        <f t="shared" si="102"/>
        <v>1320</v>
      </c>
      <c r="CM70" s="205">
        <f t="shared" si="102"/>
        <v>1080</v>
      </c>
      <c r="CN70" s="205">
        <f t="shared" si="102"/>
        <v>840</v>
      </c>
      <c r="CO70" s="205">
        <f t="shared" si="102"/>
        <v>600</v>
      </c>
      <c r="CP70" s="205">
        <f t="shared" si="102"/>
        <v>360</v>
      </c>
      <c r="CQ70" s="205">
        <f t="shared" si="102"/>
        <v>120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44895.366511090178</v>
      </c>
      <c r="G72" s="205">
        <f t="shared" ref="G72:BR72" si="105">SUM(G59:G71)</f>
        <v>44555.106511090184</v>
      </c>
      <c r="H72" s="205">
        <f t="shared" si="105"/>
        <v>44214.846511090182</v>
      </c>
      <c r="I72" s="205">
        <f t="shared" si="105"/>
        <v>43874.58651109018</v>
      </c>
      <c r="J72" s="205">
        <f t="shared" si="105"/>
        <v>43534.326511090185</v>
      </c>
      <c r="K72" s="205">
        <f t="shared" si="105"/>
        <v>43194.066511090175</v>
      </c>
      <c r="L72" s="205">
        <f t="shared" si="105"/>
        <v>42853.806511090181</v>
      </c>
      <c r="M72" s="205">
        <f t="shared" si="105"/>
        <v>42513.546511090179</v>
      </c>
      <c r="N72" s="205">
        <f t="shared" si="105"/>
        <v>42173.286511090177</v>
      </c>
      <c r="O72" s="205">
        <f t="shared" si="105"/>
        <v>41833.026511090182</v>
      </c>
      <c r="P72" s="205">
        <f t="shared" si="105"/>
        <v>41492.76651109018</v>
      </c>
      <c r="Q72" s="205">
        <f t="shared" si="105"/>
        <v>41152.506511090178</v>
      </c>
      <c r="R72" s="205">
        <f t="shared" si="105"/>
        <v>40812.246511090183</v>
      </c>
      <c r="S72" s="205">
        <f t="shared" si="105"/>
        <v>40471.986511090181</v>
      </c>
      <c r="T72" s="205">
        <f t="shared" si="105"/>
        <v>40131.726511090179</v>
      </c>
      <c r="U72" s="205">
        <f t="shared" si="105"/>
        <v>39791.466511090184</v>
      </c>
      <c r="V72" s="205">
        <f t="shared" si="105"/>
        <v>39451.206511090175</v>
      </c>
      <c r="W72" s="205">
        <f t="shared" si="105"/>
        <v>39110.94651109018</v>
      </c>
      <c r="X72" s="205">
        <f t="shared" si="105"/>
        <v>38770.686511090178</v>
      </c>
      <c r="Y72" s="205">
        <f t="shared" si="105"/>
        <v>38430.426511090183</v>
      </c>
      <c r="Z72" s="205">
        <f t="shared" si="105"/>
        <v>38090.166511090181</v>
      </c>
      <c r="AA72" s="205">
        <f t="shared" si="105"/>
        <v>38331.34093383664</v>
      </c>
      <c r="AB72" s="205">
        <f t="shared" si="105"/>
        <v>38572.515356583091</v>
      </c>
      <c r="AC72" s="205">
        <f t="shared" si="105"/>
        <v>38813.68977932955</v>
      </c>
      <c r="AD72" s="205">
        <f t="shared" si="105"/>
        <v>39054.864202076009</v>
      </c>
      <c r="AE72" s="205">
        <f t="shared" si="105"/>
        <v>39296.03862482246</v>
      </c>
      <c r="AF72" s="205">
        <f t="shared" si="105"/>
        <v>39537.213047568912</v>
      </c>
      <c r="AG72" s="205">
        <f t="shared" si="105"/>
        <v>39778.387470315371</v>
      </c>
      <c r="AH72" s="205">
        <f t="shared" si="105"/>
        <v>40019.561893061822</v>
      </c>
      <c r="AI72" s="205">
        <f t="shared" si="105"/>
        <v>40260.736315808281</v>
      </c>
      <c r="AJ72" s="205">
        <f t="shared" si="105"/>
        <v>40501.91073855474</v>
      </c>
      <c r="AK72" s="205">
        <f t="shared" si="105"/>
        <v>40743.085161301191</v>
      </c>
      <c r="AL72" s="205">
        <f t="shared" si="105"/>
        <v>40984.25958404765</v>
      </c>
      <c r="AM72" s="205">
        <f t="shared" si="105"/>
        <v>41225.434006794108</v>
      </c>
      <c r="AN72" s="205">
        <f t="shared" si="105"/>
        <v>41466.608429540553</v>
      </c>
      <c r="AO72" s="205">
        <f t="shared" si="105"/>
        <v>41707.782852287019</v>
      </c>
      <c r="AP72" s="205">
        <f t="shared" si="105"/>
        <v>41948.957275033477</v>
      </c>
      <c r="AQ72" s="205">
        <f t="shared" si="105"/>
        <v>42190.131697779929</v>
      </c>
      <c r="AR72" s="205">
        <f t="shared" si="105"/>
        <v>42431.30612052638</v>
      </c>
      <c r="AS72" s="205">
        <f t="shared" si="105"/>
        <v>42672.480543272846</v>
      </c>
      <c r="AT72" s="205">
        <f t="shared" si="105"/>
        <v>42913.654966019298</v>
      </c>
      <c r="AU72" s="205">
        <f t="shared" si="105"/>
        <v>43154.829388765756</v>
      </c>
      <c r="AV72" s="205">
        <f t="shared" si="105"/>
        <v>43396.003811512208</v>
      </c>
      <c r="AW72" s="205">
        <f t="shared" si="105"/>
        <v>43637.178234258667</v>
      </c>
      <c r="AX72" s="205">
        <f t="shared" si="105"/>
        <v>43878.352657005118</v>
      </c>
      <c r="AY72" s="205">
        <f t="shared" si="105"/>
        <v>44119.527079751577</v>
      </c>
      <c r="AZ72" s="205">
        <f t="shared" si="105"/>
        <v>44360.701502498036</v>
      </c>
      <c r="BA72" s="205">
        <f t="shared" si="105"/>
        <v>44601.875925244487</v>
      </c>
      <c r="BB72" s="205">
        <f t="shared" si="105"/>
        <v>44843.050347990946</v>
      </c>
      <c r="BC72" s="205">
        <f t="shared" si="105"/>
        <v>45084.224770737404</v>
      </c>
      <c r="BD72" s="205">
        <f t="shared" si="105"/>
        <v>45325.399193483856</v>
      </c>
      <c r="BE72" s="205">
        <f t="shared" si="105"/>
        <v>45566.573616230307</v>
      </c>
      <c r="BF72" s="205">
        <f t="shared" si="105"/>
        <v>45807.748038976773</v>
      </c>
      <c r="BG72" s="205">
        <f t="shared" si="105"/>
        <v>46048.922461723225</v>
      </c>
      <c r="BH72" s="205">
        <f t="shared" si="105"/>
        <v>46290.096884469684</v>
      </c>
      <c r="BI72" s="205">
        <f t="shared" si="105"/>
        <v>46531.271307216128</v>
      </c>
      <c r="BJ72" s="205">
        <f t="shared" si="105"/>
        <v>46772.445729962594</v>
      </c>
      <c r="BK72" s="205">
        <f t="shared" si="105"/>
        <v>47013.620152709045</v>
      </c>
      <c r="BL72" s="205">
        <f t="shared" si="105"/>
        <v>47254.794575455497</v>
      </c>
      <c r="BM72" s="205">
        <f t="shared" si="105"/>
        <v>47495.968998201955</v>
      </c>
      <c r="BN72" s="205">
        <f t="shared" si="105"/>
        <v>48376.037074485983</v>
      </c>
      <c r="BO72" s="205">
        <f t="shared" si="105"/>
        <v>49894.998804307572</v>
      </c>
      <c r="BP72" s="205">
        <f t="shared" si="105"/>
        <v>51413.960534129161</v>
      </c>
      <c r="BQ72" s="205">
        <f t="shared" si="105"/>
        <v>52932.92226395075</v>
      </c>
      <c r="BR72" s="205">
        <f t="shared" si="105"/>
        <v>54451.883993772339</v>
      </c>
      <c r="BS72" s="205">
        <f t="shared" ref="BS72:DA72" si="106">SUM(BS59:BS71)</f>
        <v>55970.84572359392</v>
      </c>
      <c r="BT72" s="205">
        <f t="shared" si="106"/>
        <v>57489.807453415509</v>
      </c>
      <c r="BU72" s="205">
        <f t="shared" si="106"/>
        <v>59008.769183237106</v>
      </c>
      <c r="BV72" s="205">
        <f t="shared" si="106"/>
        <v>60527.730913058687</v>
      </c>
      <c r="BW72" s="205">
        <f t="shared" si="106"/>
        <v>62046.692642880276</v>
      </c>
      <c r="BX72" s="205">
        <f t="shared" si="106"/>
        <v>63565.654372701872</v>
      </c>
      <c r="BY72" s="205">
        <f t="shared" si="106"/>
        <v>65084.616102523454</v>
      </c>
      <c r="BZ72" s="205">
        <f t="shared" si="106"/>
        <v>66603.577832345065</v>
      </c>
      <c r="CA72" s="205">
        <f t="shared" si="106"/>
        <v>68122.539562166639</v>
      </c>
      <c r="CB72" s="205">
        <f t="shared" si="106"/>
        <v>69641.501291988228</v>
      </c>
      <c r="CC72" s="205">
        <f t="shared" si="106"/>
        <v>71160.463021809817</v>
      </c>
      <c r="CD72" s="205">
        <f t="shared" si="106"/>
        <v>72679.424751631406</v>
      </c>
      <c r="CE72" s="205">
        <f t="shared" si="106"/>
        <v>74198.386481452995</v>
      </c>
      <c r="CF72" s="205">
        <f t="shared" si="106"/>
        <v>75717.348211274584</v>
      </c>
      <c r="CG72" s="205">
        <f t="shared" si="106"/>
        <v>77236.309941096173</v>
      </c>
      <c r="CH72" s="205">
        <f t="shared" si="106"/>
        <v>78755.271670917762</v>
      </c>
      <c r="CI72" s="205">
        <f t="shared" si="106"/>
        <v>80274.233400739351</v>
      </c>
      <c r="CJ72" s="205">
        <f t="shared" si="106"/>
        <v>81793.195130560955</v>
      </c>
      <c r="CK72" s="205">
        <f t="shared" si="106"/>
        <v>83312.156860382529</v>
      </c>
      <c r="CL72" s="205">
        <f t="shared" si="106"/>
        <v>84831.118590204132</v>
      </c>
      <c r="CM72" s="205">
        <f t="shared" si="106"/>
        <v>86350.080320025707</v>
      </c>
      <c r="CN72" s="205">
        <f t="shared" si="106"/>
        <v>87869.042049847296</v>
      </c>
      <c r="CO72" s="205">
        <f t="shared" si="106"/>
        <v>89388.003779668885</v>
      </c>
      <c r="CP72" s="205">
        <f t="shared" si="106"/>
        <v>90906.965509490474</v>
      </c>
      <c r="CQ72" s="205">
        <f t="shared" si="106"/>
        <v>92425.927239312063</v>
      </c>
      <c r="CR72" s="205">
        <f t="shared" si="106"/>
        <v>88748.007718307475</v>
      </c>
      <c r="CS72" s="205">
        <f t="shared" si="106"/>
        <v>79873.206946476741</v>
      </c>
      <c r="CT72" s="205">
        <f t="shared" si="106"/>
        <v>70998.406174645992</v>
      </c>
      <c r="CU72" s="205">
        <f t="shared" si="106"/>
        <v>62123.605402815228</v>
      </c>
      <c r="CV72" s="205">
        <f t="shared" si="106"/>
        <v>53248.804630984487</v>
      </c>
      <c r="CW72" s="205">
        <f t="shared" si="106"/>
        <v>44374.003859153738</v>
      </c>
      <c r="CX72" s="205">
        <f t="shared" si="106"/>
        <v>35499.203087322989</v>
      </c>
      <c r="CY72" s="205">
        <f t="shared" si="106"/>
        <v>26624.402315492243</v>
      </c>
      <c r="CZ72" s="205">
        <f t="shared" si="106"/>
        <v>17749.601543661491</v>
      </c>
      <c r="DA72" s="205">
        <f t="shared" si="106"/>
        <v>8874.800771830749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15.700920218839734</v>
      </c>
      <c r="D110" s="213">
        <f t="shared" si="108"/>
        <v>15.394235664233891</v>
      </c>
      <c r="E110" s="213">
        <f t="shared" si="109"/>
        <v>-153.8640904917284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-18010.282869629715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-0.74127884174030023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-13.670886075949362</v>
      </c>
      <c r="D113" s="213">
        <f t="shared" si="108"/>
        <v>-34.408189328593124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1682.2857142857142</v>
      </c>
      <c r="E114" s="213">
        <f t="shared" si="109"/>
        <v>-4806.5306122448983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70.886075949367083</v>
      </c>
      <c r="D115" s="213">
        <f t="shared" si="108"/>
        <v>-93.333333333333329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3.4936708860759493</v>
      </c>
      <c r="D117" s="213">
        <f t="shared" si="108"/>
        <v>39.914285714285747</v>
      </c>
      <c r="E117" s="213">
        <f t="shared" si="109"/>
        <v>-2169.4693877551022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54.683544303797468</v>
      </c>
      <c r="D119" s="213">
        <f t="shared" si="108"/>
        <v>-240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2016-05-10T10:43:20Z</dcterms:modified>
  <cp:category/>
</cp:coreProperties>
</file>