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<sst xmlns="http://schemas.openxmlformats.org/spreadsheetml/2006/main" count="790" uniqueCount="145">
  <si>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</si>
  <si>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</si>
  <si>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</si>
  <si>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</si>
  <si>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</si>
  <si>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</si>
  <si>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</si>
  <si>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</si>
  <si>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</si>
  <si>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</si>
  <si>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</si>
  <si>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</si>
  <si>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</si>
  <si>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</si>
  <si>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</si>
  <si>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</si>
  <si>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</si>
  <si>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</si>
  <si>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</si>
  <si>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</si>
  <si>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</si>
  <si>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</si>
  <si>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</si>
  <si>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</si>
  <si>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</si>
  <si>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</si>
  <si>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</si>
  <si>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</si>
  <si>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</si>
  <si>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</si>
  <si>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</si>
  <si>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</si>
  <si>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</si>
  <si>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</si>
  <si>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</si>
  <si>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</si>
  <si>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</si>
  <si>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</si>
  <si>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</si>
  <si>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</si>
  <si>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</si>
  <si>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</si>
  <si>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</si>
  <si>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</si>
  <si>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</si>
  <si>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</si>
  <si>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</si>
  <si>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</si>
  <si>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</si>
  <si>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</si>
  <si>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</si>
  <si>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</si>
  <si>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</si>
  <si>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</si>
  <si>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</si>
  <si>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</si>
  <si>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</si>
  <si>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</si>
  <si>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</si>
  <si>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</si>
  <si>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</si>
  <si>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</si>
  <si>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</si>
  <si>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</si>
  <si>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</si>
  <si>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</si>
  <si>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</si>
  <si>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</si>
  <si>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</si>
  <si>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</si>
  <si>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</si>
  <si>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</si>
  <si>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</si>
  <si>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</si>
  <si>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</si>
  <si>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</si>
  <si>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</si>
  <si>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</si>
  <si>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</si>
  <si>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</si>
  <si>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</si>
  <si>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</si>
  <si>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</si>
  <si>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</si>
  <si>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</si>
  <si>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</si>
  <si>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</si>
  <si>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</si>
  <si>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</si>
  <si>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</si>
  <si>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</si>
  <si>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</si>
  <si>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</si>
  <si>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</si>
  <si>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</si>
  <si>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</si>
  <si>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</si>
  <si>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</si>
  <si>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</si>
  <si>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</si>
  <si>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</si>
  <si>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</si>
  <si>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</si>
  <si>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</si>
  <si>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</si>
  <si>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</si>
  <si>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</si>
  <si>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</si>
  <si>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</si>
  <si>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</si>
  <si>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</si>
  <si>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</si>
  <si>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</si>
  <si>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</si>
  <si>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</si>
  <si>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</si>
  <si>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</si>
  <si>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</si>
  <si>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</si>
  <si>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</si>
  <si>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</si>
  <si>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</si>
  <si>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</si>
  <si>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</si>
  <si>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</si>
  <si>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</si>
  <si>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</si>
  <si>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</si>
  <si>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</si>
  <si>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</si>
  <si>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</si>
  <si>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</si>
  <si>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</si>
  <si>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Q4 HHs</t>
  </si>
  <si>
    <t>Income : Q4 HHs</t>
  </si>
  <si>
    <t>Expenditure : Q4 HHs</t>
  </si>
  <si>
    <t>Sources of Food : Q3 HHs</t>
  </si>
  <si>
    <t>Income : Q3 HHs</t>
  </si>
  <si>
    <t>Expenditure : Q3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</si>
  <si>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</si>
  <si>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</si>
  <si>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</si>
  <si>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Q1 HHs</t>
  </si>
  <si>
    <t>Income : Q1 HHs</t>
  </si>
  <si>
    <t>Expenditure : Q1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</si>
</sst>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520408"/>
        <c:axId val="-2061529928"/>
      </c:barChart>
      <c:catAx>
        <c:axId val="-20615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2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2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2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920024"/>
        <c:axId val="2093880696"/>
      </c:barChart>
      <c:catAx>
        <c:axId val="209392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8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88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2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701432"/>
        <c:axId val="2093704424"/>
      </c:barChart>
      <c:catAx>
        <c:axId val="209370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0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0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0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680440"/>
        <c:axId val="-2063677080"/>
      </c:barChart>
      <c:catAx>
        <c:axId val="-206368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7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67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8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555352"/>
        <c:axId val="-20635587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55352"/>
        <c:axId val="-2063558744"/>
      </c:lineChart>
      <c:catAx>
        <c:axId val="-20635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55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74088"/>
        <c:axId val="-21192707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74088"/>
        <c:axId val="-2119270792"/>
      </c:lineChart>
      <c:catAx>
        <c:axId val="-21192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7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7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7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088"/>
        <c:axId val="-2119349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088"/>
        <c:axId val="-2119349160"/>
      </c:lineChart>
      <c:catAx>
        <c:axId val="-2119346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34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34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34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303416"/>
        <c:axId val="2093711048"/>
      </c:barChart>
      <c:catAx>
        <c:axId val="-21143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1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30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616808"/>
        <c:axId val="2093608360"/>
      </c:barChart>
      <c:catAx>
        <c:axId val="209361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0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60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1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533656"/>
        <c:axId val="2093537176"/>
      </c:barChart>
      <c:catAx>
        <c:axId val="209353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53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3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53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428312"/>
        <c:axId val="2093424504"/>
      </c:barChart>
      <c:catAx>
        <c:axId val="20934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2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42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2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835704"/>
        <c:axId val="-2061840424"/>
      </c:barChart>
      <c:catAx>
        <c:axId val="-20618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229016"/>
        <c:axId val="20932323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9016"/>
        <c:axId val="20932323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29016"/>
        <c:axId val="2093232376"/>
      </c:scatterChart>
      <c:catAx>
        <c:axId val="2093229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232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3232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229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106024"/>
        <c:axId val="20931046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6024"/>
        <c:axId val="2093104648"/>
      </c:lineChart>
      <c:catAx>
        <c:axId val="209310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104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3104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10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53416"/>
        <c:axId val="-209625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46536"/>
        <c:axId val="-2096243544"/>
      </c:scatterChart>
      <c:valAx>
        <c:axId val="-20962534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50136"/>
        <c:crosses val="autoZero"/>
        <c:crossBetween val="midCat"/>
      </c:valAx>
      <c:valAx>
        <c:axId val="-209625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53416"/>
        <c:crosses val="autoZero"/>
        <c:crossBetween val="midCat"/>
      </c:valAx>
      <c:valAx>
        <c:axId val="-2096246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6243544"/>
        <c:crosses val="autoZero"/>
        <c:crossBetween val="midCat"/>
      </c:valAx>
      <c:valAx>
        <c:axId val="-2096243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465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75512"/>
        <c:axId val="-21194872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5512"/>
        <c:axId val="-2119487288"/>
      </c:lineChart>
      <c:catAx>
        <c:axId val="-211947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48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48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4755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265448"/>
        <c:axId val="-2114272600"/>
      </c:barChart>
      <c:catAx>
        <c:axId val="-211426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27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7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26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542520"/>
        <c:axId val="-2114544872"/>
      </c:barChart>
      <c:catAx>
        <c:axId val="-21145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54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54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5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857816"/>
        <c:axId val="-2114854504"/>
      </c:barChart>
      <c:catAx>
        <c:axId val="-211485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854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485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8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33544"/>
        <c:axId val="-2063311160"/>
      </c:barChart>
      <c:catAx>
        <c:axId val="-2067133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311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331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31016"/>
        <c:axId val="-2062826280"/>
      </c:barChart>
      <c:catAx>
        <c:axId val="213843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826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82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3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708040"/>
        <c:axId val="-2062704152"/>
      </c:barChart>
      <c:catAx>
        <c:axId val="-206270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04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7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730824"/>
        <c:axId val="-2063727720"/>
      </c:barChart>
      <c:catAx>
        <c:axId val="-20637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72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72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7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2530.8000000000006</v>
      </c>
      <c r="T13" s="220">
        <f>IF($B$81=0,0,(SUMIF($N$6:$N$28,$U13,M$6:M$28)+SUMIF($N$91:$N$118,$U13,M$91:M$118))*$I$83*'Q2'!$B$81/$B$81)</f>
        <v>2530.8000000000006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9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10248.786287303885</v>
      </c>
      <c r="T30" s="232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9">
        <f t="shared" si="6"/>
        <v>0.65631560701038394</v>
      </c>
      <c r="N31" s="166">
        <f>M31*I83</f>
        <v>7387.1439435989087</v>
      </c>
      <c r="P31" s="21"/>
      <c r="Q31" s="236" t="s">
        <v>122</v>
      </c>
      <c r="R31" s="232">
        <f t="shared" si="24"/>
        <v>0</v>
      </c>
      <c r="S31" s="232">
        <f t="shared" si="24"/>
        <v>19440.199620637221</v>
      </c>
      <c r="T31" s="232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35809.15962063722</v>
      </c>
      <c r="T32" s="232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6">
        <f t="shared" si="49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6">
        <f t="shared" si="49"/>
        <v>5.3254082747759154E-2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5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8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6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8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6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8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5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5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139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6147.1800000000012</v>
      </c>
      <c r="T13" s="220">
        <f>IF($B$81=0,0,(SUMIF($N$6:$N$28,$U13,M$6:M$28)+SUMIF($N$91:$N$118,$U13,M$91:M$118))*$I$83*'Q2'!$B$81/$B$81)</f>
        <v>6147.1800000000012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6552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9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1243.2062873038849</v>
      </c>
      <c r="T30" s="232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6" t="s">
        <v>122</v>
      </c>
      <c r="R31" s="232">
        <f t="shared" si="50"/>
        <v>0</v>
      </c>
      <c r="S31" s="232">
        <f t="shared" si="50"/>
        <v>10434.619620637219</v>
      </c>
      <c r="T31" s="232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26803.579620637218</v>
      </c>
      <c r="T32" s="232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140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31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31">
        <v>0.5</v>
      </c>
      <c r="F38" s="231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31">
        <v>0.8</v>
      </c>
      <c r="F39" s="231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31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31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31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31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31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31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31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141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0.58211670030583573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5">
        <f t="shared" si="9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5">
        <f t="shared" si="92"/>
        <v>0.16449594448752272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5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8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6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8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6">
        <f>(J119)</f>
        <v>1.5734902269173485</v>
      </c>
      <c r="K130" s="28">
        <f>(B130)</f>
        <v>4.35036280176364</v>
      </c>
      <c r="L130" s="28">
        <f>(L119)</f>
        <v>1.4764707768663758</v>
      </c>
      <c r="M130" s="238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5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0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136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9024.3000000000011</v>
      </c>
      <c r="T13" s="220">
        <f>IF($B$81=0,0,(SUMIF($N$6:$N$28,$U13,M$6:M$28)+SUMIF($N$91:$N$118,$U13,M$91:M$118))*$I$83*'Q2'!$B$81/$B$81)</f>
        <v>9024.3000000000011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7295.0429868591054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2.1319053794898419E-2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0.40896140501511863</v>
      </c>
      <c r="N29" s="227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9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9864.8596206372094</v>
      </c>
      <c r="T32" s="232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137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138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0.64813283762204676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5">
        <f t="shared" si="6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5">
        <f t="shared" si="62"/>
        <v>0.23668481221226287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6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6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13120.200000000003</v>
      </c>
      <c r="T13" s="220">
        <f>IF($B$81=0,0,(SUMIF($N$6:$N$28,$U13,M$6:M$28)+SUMIF($N$91:$N$118,$U13,M$91:M$118))*$I$83*'Q2'!$B$81/$B$81)</f>
        <v>13120.200000000003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9477.7431265203286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6.7197906799030871E-2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7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9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0.84205625078698543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5">
        <f t="shared" si="63"/>
        <v>0.37869569953962062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6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6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2" workbookViewId="0">
      <selection activeCell="I100" sqref="I10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9780.7862873038848</v>
      </c>
      <c r="G98" s="237">
        <f t="shared" si="0"/>
        <v>151.20628730388853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18972.199620637221</v>
      </c>
      <c r="G99" s="237">
        <f t="shared" si="0"/>
        <v>9342.6196206372224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35341.15962063722</v>
      </c>
      <c r="G100" s="237">
        <f t="shared" si="0"/>
        <v>25711.579620637222</v>
      </c>
      <c r="H100" s="237">
        <f t="shared" si="0"/>
        <v>9589.8166337781076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2016-08-11T10:36:17Z</dcterms:modified>
  <cp:category/>
</cp:coreProperties>
</file>