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760" yWindow="1760" windowWidth="23840" windowHeight="143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J100" i="8"/>
  <c r="M100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99" i="8"/>
  <c r="M99" i="8"/>
  <c r="T17" i="8"/>
  <c r="S17" i="8"/>
  <c r="R17" i="8"/>
  <c r="J98" i="8"/>
  <c r="M98" i="8"/>
  <c r="T16" i="8"/>
  <c r="S16" i="8"/>
  <c r="R16" i="8"/>
  <c r="J106" i="8"/>
  <c r="M106" i="8"/>
  <c r="T15" i="8"/>
  <c r="S15" i="8"/>
  <c r="R15" i="8"/>
  <c r="J97" i="8"/>
  <c r="M97" i="8"/>
  <c r="T14" i="8"/>
  <c r="S14" i="8"/>
  <c r="R14" i="8"/>
  <c r="J96" i="8"/>
  <c r="M96" i="8"/>
  <c r="J95" i="8"/>
  <c r="M95" i="8"/>
  <c r="T13" i="8"/>
  <c r="S13" i="8"/>
  <c r="R13" i="8"/>
  <c r="M20" i="8"/>
  <c r="M21" i="8"/>
  <c r="J103" i="8"/>
  <c r="M103" i="8"/>
  <c r="M14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J100" i="7"/>
  <c r="M100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99" i="7"/>
  <c r="M99" i="7"/>
  <c r="T17" i="7"/>
  <c r="S17" i="7"/>
  <c r="R17" i="7"/>
  <c r="J98" i="7"/>
  <c r="M98" i="7"/>
  <c r="T16" i="7"/>
  <c r="S16" i="7"/>
  <c r="R16" i="7"/>
  <c r="J106" i="7"/>
  <c r="M106" i="7"/>
  <c r="T15" i="7"/>
  <c r="S15" i="7"/>
  <c r="R15" i="7"/>
  <c r="J97" i="7"/>
  <c r="M97" i="7"/>
  <c r="T14" i="7"/>
  <c r="S14" i="7"/>
  <c r="R14" i="7"/>
  <c r="J96" i="7"/>
  <c r="M96" i="7"/>
  <c r="J95" i="7"/>
  <c r="M95" i="7"/>
  <c r="T13" i="7"/>
  <c r="S13" i="7"/>
  <c r="R13" i="7"/>
  <c r="M20" i="7"/>
  <c r="M21" i="7"/>
  <c r="J103" i="7"/>
  <c r="M103" i="7"/>
  <c r="M14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J100" i="1"/>
  <c r="M100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99" i="1"/>
  <c r="M99" i="1"/>
  <c r="T17" i="1"/>
  <c r="S17" i="1"/>
  <c r="R17" i="1"/>
  <c r="J98" i="1"/>
  <c r="M98" i="1"/>
  <c r="T16" i="1"/>
  <c r="S16" i="1"/>
  <c r="R16" i="1"/>
  <c r="J106" i="1"/>
  <c r="M106" i="1"/>
  <c r="T15" i="1"/>
  <c r="S15" i="1"/>
  <c r="R15" i="1"/>
  <c r="J97" i="1"/>
  <c r="M97" i="1"/>
  <c r="T14" i="1"/>
  <c r="S14" i="1"/>
  <c r="R14" i="1"/>
  <c r="J96" i="1"/>
  <c r="M96" i="1"/>
  <c r="J95" i="1"/>
  <c r="M95" i="1"/>
  <c r="T13" i="1"/>
  <c r="S13" i="1"/>
  <c r="R13" i="1"/>
  <c r="M20" i="1"/>
  <c r="M21" i="1"/>
  <c r="J103" i="1"/>
  <c r="M103" i="1"/>
  <c r="M14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<sst xmlns="http://schemas.openxmlformats.org/spreadsheetml/2006/main" count="790" uniqueCount="145">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</sst>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0.265792153657216</c:v>
                </c:pt>
                <c:pt idx="2" formatCode="0.0%">
                  <c:v>0.596891500366647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358440"/>
        <c:axId val="2119372440"/>
      </c:barChart>
      <c:catAx>
        <c:axId val="-205635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7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7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35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0.00705979956373458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0.181956757177303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788600"/>
        <c:axId val="-2102795128"/>
      </c:barChart>
      <c:catAx>
        <c:axId val="-210278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79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79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78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0.00558162371800712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0.00437081201767593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430584"/>
        <c:axId val="2131246984"/>
      </c:barChart>
      <c:catAx>
        <c:axId val="213143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246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246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430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1730024"/>
        <c:axId val="2131688360"/>
      </c:barChart>
      <c:catAx>
        <c:axId val="213173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68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16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3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 with Grants</a:t>
            </a:r>
          </a:p>
        </c:rich>
      </c:tx>
      <c:layout>
        <c:manualLayout>
          <c:xMode val="edge"/>
          <c:yMode val="edge"/>
          <c:x val="0.330534725905376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1687.980525825423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1784.932472627448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6270.85921681656</c:v>
                </c:pt>
                <c:pt idx="7">
                  <c:v>12474.59828662683</c:v>
                </c:pt>
              </c:numCache>
            </c:numRef>
          </c:val>
        </c:ser>
        <c:ser>
          <c:idx val="12"/>
          <c:order val="10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  <c:pt idx="4">
                  <c:v>4885.11</c:v>
                </c:pt>
                <c:pt idx="5">
                  <c:v>7167.825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1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0.0</c:v>
                </c:pt>
                <c:pt idx="5">
                  <c:v>0.0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6"/>
          <c:order val="12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24764.84291338398</c:v>
                </c:pt>
                <c:pt idx="7">
                  <c:v>0.0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0"/>
          <c:order val="15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829080"/>
        <c:axId val="2130811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829080"/>
        <c:axId val="2130811512"/>
      </c:lineChart>
      <c:catAx>
        <c:axId val="2130829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81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81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0829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1"/>
        <c:delete val="1"/>
      </c:legendEntry>
      <c:legendEntry>
        <c:idx val="13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12961.30210226817</c:v>
                </c:pt>
                <c:pt idx="1">
                  <c:v>19046.59315300913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525848"/>
        <c:axId val="211636224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25848"/>
        <c:axId val="2116362248"/>
      </c:lineChart>
      <c:catAx>
        <c:axId val="211652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6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36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52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451272"/>
        <c:axId val="2116251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51272"/>
        <c:axId val="2116251144"/>
      </c:lineChart>
      <c:catAx>
        <c:axId val="2116451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251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251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45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0.0836700465384229</c:v>
                </c:pt>
                <c:pt idx="2">
                  <c:v>0.187898472271965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-0.0863531856841392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855592"/>
        <c:axId val="2116844296"/>
      </c:barChart>
      <c:catAx>
        <c:axId val="211685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44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84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85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0.0906668704072914</c:v>
                </c:pt>
                <c:pt idx="2">
                  <c:v>0.0640657691211489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633608"/>
        <c:axId val="2116628104"/>
      </c:barChart>
      <c:catAx>
        <c:axId val="211663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2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62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33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0.412543224823533</c:v>
                </c:pt>
                <c:pt idx="2">
                  <c:v>0.40431835489003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458344"/>
        <c:axId val="2116439112"/>
      </c:barChart>
      <c:catAx>
        <c:axId val="211645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39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439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45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0.332388874965841</c:v>
                </c:pt>
                <c:pt idx="2">
                  <c:v>0.359751538514443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0.132028161482599</c:v>
                </c:pt>
                <c:pt idx="2">
                  <c:v>0.260007707079705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-0.29010852250893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6316264"/>
        <c:axId val="2116314328"/>
      </c:barChart>
      <c:catAx>
        <c:axId val="211631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1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31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31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0.00837575528044255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0.00239653113515553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0.19832906853584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0.271506289520919</c:v>
                </c:pt>
                <c:pt idx="2" formatCode="0.0%">
                  <c:v>0.560798695197804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313512"/>
        <c:axId val="-2057181688"/>
      </c:barChart>
      <c:catAx>
        <c:axId val="209231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7181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718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231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12961.30210226817</c:v>
                </c:pt>
                <c:pt idx="22">
                  <c:v>12961.30210226817</c:v>
                </c:pt>
                <c:pt idx="23">
                  <c:v>12961.30210226817</c:v>
                </c:pt>
                <c:pt idx="24">
                  <c:v>12961.30210226817</c:v>
                </c:pt>
                <c:pt idx="25">
                  <c:v>12961.30210226817</c:v>
                </c:pt>
                <c:pt idx="26">
                  <c:v>12961.30210226817</c:v>
                </c:pt>
                <c:pt idx="27">
                  <c:v>12961.30210226817</c:v>
                </c:pt>
                <c:pt idx="28">
                  <c:v>12961.30210226817</c:v>
                </c:pt>
                <c:pt idx="29">
                  <c:v>12961.30210226817</c:v>
                </c:pt>
                <c:pt idx="30">
                  <c:v>12961.30210226817</c:v>
                </c:pt>
                <c:pt idx="31">
                  <c:v>12961.30210226817</c:v>
                </c:pt>
                <c:pt idx="32">
                  <c:v>12961.30210226817</c:v>
                </c:pt>
                <c:pt idx="33">
                  <c:v>12961.30210226817</c:v>
                </c:pt>
                <c:pt idx="34">
                  <c:v>12961.30210226817</c:v>
                </c:pt>
                <c:pt idx="35">
                  <c:v>12961.30210226817</c:v>
                </c:pt>
                <c:pt idx="36">
                  <c:v>12961.30210226817</c:v>
                </c:pt>
                <c:pt idx="37">
                  <c:v>12961.30210226817</c:v>
                </c:pt>
                <c:pt idx="38">
                  <c:v>12961.30210226817</c:v>
                </c:pt>
                <c:pt idx="39">
                  <c:v>12961.30210226817</c:v>
                </c:pt>
                <c:pt idx="40">
                  <c:v>19046.59315300913</c:v>
                </c:pt>
                <c:pt idx="41">
                  <c:v>19046.59315300913</c:v>
                </c:pt>
                <c:pt idx="42">
                  <c:v>19046.59315300913</c:v>
                </c:pt>
                <c:pt idx="43">
                  <c:v>19046.59315300913</c:v>
                </c:pt>
                <c:pt idx="44">
                  <c:v>19046.59315300913</c:v>
                </c:pt>
                <c:pt idx="45">
                  <c:v>19046.59315300913</c:v>
                </c:pt>
                <c:pt idx="46">
                  <c:v>19046.59315300913</c:v>
                </c:pt>
                <c:pt idx="47">
                  <c:v>19046.59315300913</c:v>
                </c:pt>
                <c:pt idx="48">
                  <c:v>19046.59315300913</c:v>
                </c:pt>
                <c:pt idx="49">
                  <c:v>19046.59315300913</c:v>
                </c:pt>
                <c:pt idx="50">
                  <c:v>19046.59315300913</c:v>
                </c:pt>
                <c:pt idx="51">
                  <c:v>19046.59315300913</c:v>
                </c:pt>
                <c:pt idx="52">
                  <c:v>19046.59315300913</c:v>
                </c:pt>
                <c:pt idx="53">
                  <c:v>19046.59315300913</c:v>
                </c:pt>
                <c:pt idx="54">
                  <c:v>19046.59315300913</c:v>
                </c:pt>
                <c:pt idx="55">
                  <c:v>19046.59315300913</c:v>
                </c:pt>
                <c:pt idx="56">
                  <c:v>19046.59315300913</c:v>
                </c:pt>
                <c:pt idx="57">
                  <c:v>19046.59315300913</c:v>
                </c:pt>
                <c:pt idx="58">
                  <c:v>19046.59315300913</c:v>
                </c:pt>
                <c:pt idx="59">
                  <c:v>19046.59315300913</c:v>
                </c:pt>
                <c:pt idx="60">
                  <c:v>19046.59315300913</c:v>
                </c:pt>
                <c:pt idx="61">
                  <c:v>19046.59315300913</c:v>
                </c:pt>
                <c:pt idx="62">
                  <c:v>19046.59315300913</c:v>
                </c:pt>
                <c:pt idx="63">
                  <c:v>19046.59315300913</c:v>
                </c:pt>
                <c:pt idx="64">
                  <c:v>19046.59315300913</c:v>
                </c:pt>
                <c:pt idx="65">
                  <c:v>19046.59315300913</c:v>
                </c:pt>
                <c:pt idx="66">
                  <c:v>19046.59315300913</c:v>
                </c:pt>
                <c:pt idx="67">
                  <c:v>19046.59315300913</c:v>
                </c:pt>
                <c:pt idx="68">
                  <c:v>19046.59315300913</c:v>
                </c:pt>
                <c:pt idx="69">
                  <c:v>19046.59315300913</c:v>
                </c:pt>
                <c:pt idx="70">
                  <c:v>19046.59315300913</c:v>
                </c:pt>
                <c:pt idx="71">
                  <c:v>19046.59315300913</c:v>
                </c:pt>
                <c:pt idx="72">
                  <c:v>19046.59315300913</c:v>
                </c:pt>
                <c:pt idx="73">
                  <c:v>19046.59315300913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450568"/>
        <c:axId val="-20684475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450568"/>
        <c:axId val="-20684475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50568"/>
        <c:axId val="-2068447592"/>
      </c:scatterChart>
      <c:catAx>
        <c:axId val="-2134450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8447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8447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4505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14605.97535922519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16908.51791896501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17730.85454744352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7316.186053757888</c:v>
                </c:pt>
                <c:pt idx="75">
                  <c:v>6626.162106743107</c:v>
                </c:pt>
                <c:pt idx="76">
                  <c:v>5936.138159728331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3866.066318683996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49785.68880935991</c:v>
                </c:pt>
                <c:pt idx="69">
                  <c:v>54311.66051930173</c:v>
                </c:pt>
                <c:pt idx="70">
                  <c:v>58837.63222924353</c:v>
                </c:pt>
                <c:pt idx="71">
                  <c:v>63363.60393918536</c:v>
                </c:pt>
                <c:pt idx="72">
                  <c:v>67889.57564912716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95045.40590877801</c:v>
                </c:pt>
                <c:pt idx="79">
                  <c:v>99571.37761871983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337592"/>
        <c:axId val="-204418256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37592"/>
        <c:axId val="-2044182568"/>
      </c:lineChart>
      <c:catAx>
        <c:axId val="20823375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1825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4182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23375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3702648"/>
        <c:axId val="-20436994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164.4673256957015</c:v>
                </c:pt>
                <c:pt idx="1">
                  <c:v>-690.0239470147787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4525.971709941811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671208"/>
        <c:axId val="-2044668216"/>
      </c:scatterChart>
      <c:valAx>
        <c:axId val="-204370264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699480"/>
        <c:crosses val="autoZero"/>
        <c:crossBetween val="midCat"/>
      </c:valAx>
      <c:valAx>
        <c:axId val="-2043699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3702648"/>
        <c:crosses val="autoZero"/>
        <c:crossBetween val="midCat"/>
      </c:valAx>
      <c:valAx>
        <c:axId val="-2044671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4668216"/>
        <c:crosses val="autoZero"/>
        <c:crossBetween val="midCat"/>
      </c:valAx>
      <c:valAx>
        <c:axId val="-204466821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671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12961.30210226817</c:v>
                </c:pt>
                <c:pt idx="1">
                  <c:v>12961.30210226817</c:v>
                </c:pt>
                <c:pt idx="2">
                  <c:v>12961.30210226817</c:v>
                </c:pt>
                <c:pt idx="3">
                  <c:v>12961.30210226817</c:v>
                </c:pt>
                <c:pt idx="4">
                  <c:v>12961.30210226817</c:v>
                </c:pt>
                <c:pt idx="5">
                  <c:v>12961.30210226817</c:v>
                </c:pt>
                <c:pt idx="6">
                  <c:v>12961.30210226817</c:v>
                </c:pt>
                <c:pt idx="7">
                  <c:v>12961.30210226817</c:v>
                </c:pt>
                <c:pt idx="8">
                  <c:v>12961.30210226817</c:v>
                </c:pt>
                <c:pt idx="9">
                  <c:v>12961.30210226817</c:v>
                </c:pt>
                <c:pt idx="10">
                  <c:v>12961.30210226817</c:v>
                </c:pt>
                <c:pt idx="11">
                  <c:v>12961.30210226817</c:v>
                </c:pt>
                <c:pt idx="12">
                  <c:v>12961.30210226817</c:v>
                </c:pt>
                <c:pt idx="13">
                  <c:v>12961.30210226817</c:v>
                </c:pt>
                <c:pt idx="14">
                  <c:v>12961.30210226817</c:v>
                </c:pt>
                <c:pt idx="15">
                  <c:v>12961.30210226817</c:v>
                </c:pt>
                <c:pt idx="16">
                  <c:v>12961.30210226817</c:v>
                </c:pt>
                <c:pt idx="17">
                  <c:v>12961.30210226817</c:v>
                </c:pt>
                <c:pt idx="18">
                  <c:v>12961.30210226817</c:v>
                </c:pt>
                <c:pt idx="19">
                  <c:v>12961.30210226817</c:v>
                </c:pt>
                <c:pt idx="20">
                  <c:v>12961.30210226817</c:v>
                </c:pt>
                <c:pt idx="21">
                  <c:v>13125.76942796387</c:v>
                </c:pt>
                <c:pt idx="22">
                  <c:v>13290.23675365957</c:v>
                </c:pt>
                <c:pt idx="23">
                  <c:v>13454.70407935527</c:v>
                </c:pt>
                <c:pt idx="24">
                  <c:v>13619.17140505098</c:v>
                </c:pt>
                <c:pt idx="25">
                  <c:v>13783.63873074668</c:v>
                </c:pt>
                <c:pt idx="26">
                  <c:v>13948.10605644238</c:v>
                </c:pt>
                <c:pt idx="27">
                  <c:v>14112.57338213808</c:v>
                </c:pt>
                <c:pt idx="28">
                  <c:v>14277.04070783378</c:v>
                </c:pt>
                <c:pt idx="29">
                  <c:v>14441.50803352948</c:v>
                </c:pt>
                <c:pt idx="30">
                  <c:v>14605.97535922518</c:v>
                </c:pt>
                <c:pt idx="31">
                  <c:v>14770.44268492089</c:v>
                </c:pt>
                <c:pt idx="32">
                  <c:v>14934.91001061659</c:v>
                </c:pt>
                <c:pt idx="33">
                  <c:v>15099.37733631229</c:v>
                </c:pt>
                <c:pt idx="34">
                  <c:v>15263.844662008</c:v>
                </c:pt>
                <c:pt idx="35">
                  <c:v>15428.31198770369</c:v>
                </c:pt>
                <c:pt idx="36">
                  <c:v>15592.77931339939</c:v>
                </c:pt>
                <c:pt idx="37">
                  <c:v>15757.2466390951</c:v>
                </c:pt>
                <c:pt idx="38">
                  <c:v>15921.7139647908</c:v>
                </c:pt>
                <c:pt idx="39">
                  <c:v>16086.1812904865</c:v>
                </c:pt>
                <c:pt idx="40">
                  <c:v>16250.6486161822</c:v>
                </c:pt>
                <c:pt idx="41">
                  <c:v>16415.1159418779</c:v>
                </c:pt>
                <c:pt idx="42">
                  <c:v>16579.5832675736</c:v>
                </c:pt>
                <c:pt idx="43">
                  <c:v>16744.0505932693</c:v>
                </c:pt>
                <c:pt idx="44">
                  <c:v>16908.517918965</c:v>
                </c:pt>
                <c:pt idx="45">
                  <c:v>17072.98524466071</c:v>
                </c:pt>
                <c:pt idx="46">
                  <c:v>17237.45257035641</c:v>
                </c:pt>
                <c:pt idx="47">
                  <c:v>17401.91989605211</c:v>
                </c:pt>
                <c:pt idx="48">
                  <c:v>17566.38722174781</c:v>
                </c:pt>
                <c:pt idx="49">
                  <c:v>17730.85454744351</c:v>
                </c:pt>
                <c:pt idx="50">
                  <c:v>17895.32187313922</c:v>
                </c:pt>
                <c:pt idx="51">
                  <c:v>18059.78919883491</c:v>
                </c:pt>
                <c:pt idx="52">
                  <c:v>18224.25652453062</c:v>
                </c:pt>
                <c:pt idx="53">
                  <c:v>18388.72385022632</c:v>
                </c:pt>
                <c:pt idx="54">
                  <c:v>18553.19117592202</c:v>
                </c:pt>
                <c:pt idx="55">
                  <c:v>18717.65850161772</c:v>
                </c:pt>
                <c:pt idx="56">
                  <c:v>18882.12582731342</c:v>
                </c:pt>
                <c:pt idx="57">
                  <c:v>19046.59315300913</c:v>
                </c:pt>
                <c:pt idx="58">
                  <c:v>18356.56920599435</c:v>
                </c:pt>
                <c:pt idx="59">
                  <c:v>17666.54525897957</c:v>
                </c:pt>
                <c:pt idx="60">
                  <c:v>16976.52131196479</c:v>
                </c:pt>
                <c:pt idx="61">
                  <c:v>16286.49736495001</c:v>
                </c:pt>
                <c:pt idx="62">
                  <c:v>15596.47341793523</c:v>
                </c:pt>
                <c:pt idx="63">
                  <c:v>14906.44947092045</c:v>
                </c:pt>
                <c:pt idx="64">
                  <c:v>14216.42552390567</c:v>
                </c:pt>
                <c:pt idx="65">
                  <c:v>13526.4015768909</c:v>
                </c:pt>
                <c:pt idx="66">
                  <c:v>12836.37762987612</c:v>
                </c:pt>
                <c:pt idx="67">
                  <c:v>12146.35368286134</c:v>
                </c:pt>
                <c:pt idx="68">
                  <c:v>11456.32973584656</c:v>
                </c:pt>
                <c:pt idx="69">
                  <c:v>10766.30578883178</c:v>
                </c:pt>
                <c:pt idx="70">
                  <c:v>10076.281841817</c:v>
                </c:pt>
                <c:pt idx="71">
                  <c:v>9386.257894802223</c:v>
                </c:pt>
                <c:pt idx="72">
                  <c:v>8696.233947787444</c:v>
                </c:pt>
                <c:pt idx="73">
                  <c:v>8006.210000772666</c:v>
                </c:pt>
                <c:pt idx="74">
                  <c:v>7316.186053757886</c:v>
                </c:pt>
                <c:pt idx="75">
                  <c:v>6626.162106743107</c:v>
                </c:pt>
                <c:pt idx="76">
                  <c:v>5936.138159728329</c:v>
                </c:pt>
                <c:pt idx="77">
                  <c:v>5246.11421271355</c:v>
                </c:pt>
                <c:pt idx="78">
                  <c:v>4556.090265698772</c:v>
                </c:pt>
                <c:pt idx="79">
                  <c:v>3866.066318683994</c:v>
                </c:pt>
                <c:pt idx="80">
                  <c:v>3176.042371669215</c:v>
                </c:pt>
                <c:pt idx="81">
                  <c:v>2486.018424654438</c:v>
                </c:pt>
                <c:pt idx="82">
                  <c:v>1795.994477639659</c:v>
                </c:pt>
                <c:pt idx="83">
                  <c:v>1105.97053062488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4525.971709941811</c:v>
                </c:pt>
                <c:pt idx="59">
                  <c:v>9051.943419883622</c:v>
                </c:pt>
                <c:pt idx="60">
                  <c:v>13577.91512982543</c:v>
                </c:pt>
                <c:pt idx="61">
                  <c:v>18103.88683976724</c:v>
                </c:pt>
                <c:pt idx="62">
                  <c:v>22629.85854970906</c:v>
                </c:pt>
                <c:pt idx="63">
                  <c:v>27155.83025965087</c:v>
                </c:pt>
                <c:pt idx="64">
                  <c:v>31681.80196959268</c:v>
                </c:pt>
                <c:pt idx="65">
                  <c:v>36207.77367953449</c:v>
                </c:pt>
                <c:pt idx="66">
                  <c:v>40733.7453894763</c:v>
                </c:pt>
                <c:pt idx="67">
                  <c:v>45259.71709941811</c:v>
                </c:pt>
                <c:pt idx="68">
                  <c:v>49785.68880935992</c:v>
                </c:pt>
                <c:pt idx="69">
                  <c:v>54311.66051930173</c:v>
                </c:pt>
                <c:pt idx="70">
                  <c:v>58837.63222924354</c:v>
                </c:pt>
                <c:pt idx="71">
                  <c:v>63363.60393918536</c:v>
                </c:pt>
                <c:pt idx="72">
                  <c:v>67889.57564912717</c:v>
                </c:pt>
                <c:pt idx="73">
                  <c:v>72415.54735906898</c:v>
                </c:pt>
                <c:pt idx="74">
                  <c:v>76941.51906901078</c:v>
                </c:pt>
                <c:pt idx="75">
                  <c:v>81467.4907789526</c:v>
                </c:pt>
                <c:pt idx="76">
                  <c:v>85993.46248889441</c:v>
                </c:pt>
                <c:pt idx="77">
                  <c:v>90519.43419883622</c:v>
                </c:pt>
                <c:pt idx="78">
                  <c:v>95045.40590877803</c:v>
                </c:pt>
                <c:pt idx="79">
                  <c:v>99571.37761871985</c:v>
                </c:pt>
                <c:pt idx="80">
                  <c:v>104097.3493286617</c:v>
                </c:pt>
                <c:pt idx="81">
                  <c:v>108623.3210386035</c:v>
                </c:pt>
                <c:pt idx="82">
                  <c:v>113149.2927485453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469473.0212507501</c:v>
                </c:pt>
                <c:pt idx="98">
                  <c:v>472144.7212507501</c:v>
                </c:pt>
                <c:pt idx="99">
                  <c:v>474816.42125075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88954.64331263296</c:v>
                </c:pt>
                <c:pt idx="98">
                  <c:v>95158.14331263296</c:v>
                </c:pt>
                <c:pt idx="99">
                  <c:v>101361.643312633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13570.93594407604</c:v>
                </c:pt>
                <c:pt idx="98">
                  <c:v>12443.10594407604</c:v>
                </c:pt>
                <c:pt idx="99">
                  <c:v>11315.27594407604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18056"/>
        <c:axId val="-20421024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54242.26709600465</c:v>
                </c:pt>
                <c:pt idx="22">
                  <c:v>54682.85758436053</c:v>
                </c:pt>
                <c:pt idx="23">
                  <c:v>55123.44807271642</c:v>
                </c:pt>
                <c:pt idx="24">
                  <c:v>55564.0385610723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56885.81002613996</c:v>
                </c:pt>
                <c:pt idx="28">
                  <c:v>57326.40051449584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59969.94344463115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61732.30539805468</c:v>
                </c:pt>
                <c:pt idx="39">
                  <c:v>62172.89588641058</c:v>
                </c:pt>
                <c:pt idx="40">
                  <c:v>62613.48637476645</c:v>
                </c:pt>
                <c:pt idx="41">
                  <c:v>63054.07686312234</c:v>
                </c:pt>
                <c:pt idx="42">
                  <c:v>63494.66735147822</c:v>
                </c:pt>
                <c:pt idx="43">
                  <c:v>63935.25783983411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67459.98174668118</c:v>
                </c:pt>
                <c:pt idx="52">
                  <c:v>67900.57223503708</c:v>
                </c:pt>
                <c:pt idx="53">
                  <c:v>68341.16272339294</c:v>
                </c:pt>
                <c:pt idx="54">
                  <c:v>68781.75321174884</c:v>
                </c:pt>
                <c:pt idx="55">
                  <c:v>69222.34370010473</c:v>
                </c:pt>
                <c:pt idx="56">
                  <c:v>69662.93418846061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80793.26497640385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102172.7455755785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139586.8366241343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166311.1873731026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620289.1641026955</c:v>
                </c:pt>
                <c:pt idx="98">
                  <c:v>630068.9651026956</c:v>
                </c:pt>
                <c:pt idx="99">
                  <c:v>639848.7661026953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618056"/>
        <c:axId val="-2042102456"/>
      </c:lineChart>
      <c:catAx>
        <c:axId val="-206061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102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102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0618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0.0384942913230183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0.00304678541927454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0.332947338301702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0.259311037723832</c:v>
                </c:pt>
                <c:pt idx="2" formatCode="0.0%">
                  <c:v>0.501936882838944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480472"/>
        <c:axId val="-2138441416"/>
      </c:barChart>
      <c:catAx>
        <c:axId val="-213848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4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4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8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0.338859051164165</c:v>
                </c:pt>
                <c:pt idx="2" formatCode="0.0%">
                  <c:v>0.667327060583295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571080"/>
        <c:axId val="-2138798152"/>
      </c:barChart>
      <c:catAx>
        <c:axId val="-213757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98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798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571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0.693161759146223</c:v>
                </c:pt>
                <c:pt idx="2">
                  <c:v>0.651017419918328</c:v>
                </c:pt>
                <c:pt idx="3">
                  <c:v>0.671049406966896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081752"/>
        <c:axId val="-2138920664"/>
      </c:barChart>
      <c:catAx>
        <c:axId val="-2139081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920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92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08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0.628932849873457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308536"/>
        <c:axId val="-2138474280"/>
      </c:barChart>
      <c:catAx>
        <c:axId val="-21383085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4742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47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30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0.00479306227031106</c:v>
                </c:pt>
                <c:pt idx="3">
                  <c:v>0.00479306227031106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0.19832906853584</c:v>
                </c:pt>
                <c:pt idx="1">
                  <c:v>0.19832906853584</c:v>
                </c:pt>
                <c:pt idx="2">
                  <c:v>0.19832906853584</c:v>
                </c:pt>
                <c:pt idx="3">
                  <c:v>0.19832906853584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0.227526517042797</c:v>
                </c:pt>
                <c:pt idx="1">
                  <c:v>0.708824599234578</c:v>
                </c:pt>
                <c:pt idx="2">
                  <c:v>0.647909125357791</c:v>
                </c:pt>
                <c:pt idx="3">
                  <c:v>0.658934539156048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19256"/>
        <c:axId val="-2099920040"/>
      </c:barChart>
      <c:catAx>
        <c:axId val="-209991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200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92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91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0.153977165292073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0.00609357083854908</c:v>
                </c:pt>
                <c:pt idx="3">
                  <c:v>0.00609357083854908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0.332947338301702</c:v>
                </c:pt>
                <c:pt idx="1">
                  <c:v>0.332947338301702</c:v>
                </c:pt>
                <c:pt idx="2">
                  <c:v>0.332947338301702</c:v>
                </c:pt>
                <c:pt idx="3">
                  <c:v>0.332947338301702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0.180428253845826</c:v>
                </c:pt>
                <c:pt idx="1">
                  <c:v>0.660585698091822</c:v>
                </c:pt>
                <c:pt idx="2">
                  <c:v>0.577350936857258</c:v>
                </c:pt>
                <c:pt idx="3">
                  <c:v>0.589382642560869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51912"/>
        <c:axId val="-2100260568"/>
      </c:barChart>
      <c:catAx>
        <c:axId val="-2100251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60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026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5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129768"/>
        <c:axId val="-2102462280"/>
      </c:barChart>
      <c:catAx>
        <c:axId val="-210312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46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46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12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12961.30210226817</v>
      </c>
      <c r="S13" s="223">
        <f>IF($B$81=0,0,(SUMIF($N$6:$N$28,$U13,L$6:L$28)+SUMIF($N$91:$N$118,$U13,L$91:L$118))*$I$83*Poor!$B$81/$B$81)</f>
        <v>4885.1100000000006</v>
      </c>
      <c r="T13" s="223">
        <f>IF($B$81=0,0,(SUMIF($N$6:$N$28,$U13,M$6:M$28)+SUMIF($N$91:$N$118,$U13,M$91:M$118))*$I$83*Poor!$B$81/$B$81)</f>
        <v>4885.1100000000006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8905.9253708836513</v>
      </c>
      <c r="S16" s="223">
        <f>IF($B$81=0,0,(SUMIF($N$6:$N$28,$U16,L$6:L$28)+SUMIF($N$91:$N$118,$U16,L$91:L$118))*$I$83*Poor!$B$81/$B$81)</f>
        <v>4838.3999999999996</v>
      </c>
      <c r="T16" s="223">
        <f>IF($B$81=0,0,(SUMIF($N$6:$N$28,$U16,M$6:M$28)+SUMIF($N$91:$N$118,$U16,M$91:M$118))*$I$83*Poor!$B$81/$B$81)</f>
        <v>5806.079999999999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30209.13771002346</v>
      </c>
      <c r="S20" s="223">
        <f>IF($B$81=0,0,(SUMIF($N$6:$N$28,$U20,L$6:L$28)+SUMIF($N$91:$N$118,$U20,L$91:L$118))*$I$83*Poor!$B$81/$B$81)</f>
        <v>24207.674280732346</v>
      </c>
      <c r="T20" s="223">
        <f>IF($B$81=0,0,(SUMIF($N$6:$N$28,$U20,M$6:M$28)+SUMIF($N$91:$N$118,$U20,M$91:M$118))*$I$83*Poor!$B$81/$B$81)</f>
        <v>24207.674280732346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35419.825504470908</v>
      </c>
      <c r="T23" s="179">
        <f>SUM(T7:T22)</f>
        <v>36387.505504470901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0.92332623303188321</v>
      </c>
      <c r="J30" s="232">
        <f>IF(I$32&lt;=1,I30,1-SUM(J6:J29))</f>
        <v>0.66732706058329505</v>
      </c>
      <c r="K30" s="22">
        <f t="shared" si="4"/>
        <v>0.92868750784557907</v>
      </c>
      <c r="L30" s="22">
        <f>IF(L124=L119,0,IF(K30="",0,(L119-L124)/(B119-B124)*K30))</f>
        <v>0.33885905116416487</v>
      </c>
      <c r="M30" s="175">
        <f t="shared" si="6"/>
        <v>0.66732706058329505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2.6693082423331802</v>
      </c>
      <c r="Z30" s="122">
        <f>IF($Y30=0,0,AA30/($Y$30))</f>
        <v>0.23561641922767276</v>
      </c>
      <c r="AA30" s="187">
        <f>IF(AA79*4/$I$83+SUM(AA6:AA29)&lt;1,AA79*4/$I$83,1-SUM(AA6:AA29))</f>
        <v>0.62893284987345688</v>
      </c>
      <c r="AB30" s="122">
        <f>IF($Y30=0,0,AC30/($Y$30))</f>
        <v>0.25479452692410903</v>
      </c>
      <c r="AC30" s="187">
        <f>IF(AC79*4/$I$83+SUM(AC6:AC29)&lt;1,AC79*4/$I$83,1-SUM(AC6:AC29))</f>
        <v>0.68012513081990766</v>
      </c>
      <c r="AD30" s="122">
        <f>IF($Y30=0,0,AE30/($Y$30))</f>
        <v>0.25479452692410903</v>
      </c>
      <c r="AE30" s="187">
        <f>IF(AE79*4/$I$83+SUM(AE6:AE29)&lt;1,AE79*4/$I$83,1-SUM(AE6:AE29))</f>
        <v>0.68012513081990766</v>
      </c>
      <c r="AF30" s="122">
        <f>IF($Y30=0,0,AG30/($Y$30))</f>
        <v>0.25479452692410903</v>
      </c>
      <c r="AG30" s="187">
        <f>IF(AG79*4/$I$83+SUM(AG6:AG29)&lt;1,AG79*4/$I$83,1-SUM(AG6:AG29))</f>
        <v>0.68012513081990766</v>
      </c>
      <c r="AH30" s="123">
        <f t="shared" si="12"/>
        <v>0.99999999999999978</v>
      </c>
      <c r="AI30" s="183">
        <f t="shared" si="13"/>
        <v>0.66732706058329494</v>
      </c>
      <c r="AJ30" s="120">
        <f t="shared" si="14"/>
        <v>0.65452899034668222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0.43422677588914715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11227.361575325995</v>
      </c>
      <c r="T31" s="235">
        <f>IF(T25&gt;T$23,T25-T$23,0)</f>
        <v>10259.681575326002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1.2559991724485882</v>
      </c>
      <c r="J32" s="17"/>
      <c r="L32" s="22">
        <f>SUM(L6:L30)</f>
        <v>0.56577322411085285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35780.801575325982</v>
      </c>
      <c r="T32" s="235">
        <f t="shared" si="24"/>
        <v>34813.121575325989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0.70950608636412094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8549.7346461049929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29082.386900610287</v>
      </c>
      <c r="J65" s="39">
        <f>SUM(J37:J64)</f>
        <v>29082.38690061029</v>
      </c>
      <c r="K65" s="40">
        <f>SUM(K37:K64)</f>
        <v>1</v>
      </c>
      <c r="L65" s="22">
        <f>SUM(L37:L64)</f>
        <v>0.95945723718513354</v>
      </c>
      <c r="M65" s="24">
        <f>SUM(M37:M64)</f>
        <v>0.98681990073373616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6802.3154751525726</v>
      </c>
      <c r="AB65" s="137"/>
      <c r="AC65" s="153">
        <f>SUM(AC37:AC64)</f>
        <v>6252.8654751525719</v>
      </c>
      <c r="AD65" s="137"/>
      <c r="AE65" s="153">
        <f>SUM(AE37:AE64)</f>
        <v>7351.7654751525724</v>
      </c>
      <c r="AF65" s="137"/>
      <c r="AG65" s="153">
        <f>SUM(AG37:AG64)</f>
        <v>8675.4404751525726</v>
      </c>
      <c r="AH65" s="137"/>
      <c r="AI65" s="153">
        <f>SUM(AI37:AI64)</f>
        <v>29082.38690061029</v>
      </c>
      <c r="AJ65" s="153">
        <f>SUM(AJ37:AJ64)</f>
        <v>13055.180950305145</v>
      </c>
      <c r="AK65" s="153">
        <f>SUM(AK37:AK64)</f>
        <v>16027.205950305144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10602.171098685438</v>
      </c>
      <c r="J71" s="51">
        <f t="shared" si="44"/>
        <v>10602.171098685438</v>
      </c>
      <c r="K71" s="40">
        <f t="shared" ref="K71:K72" si="47">B71/B$76</f>
        <v>0.33038335079971892</v>
      </c>
      <c r="L71" s="22">
        <f t="shared" si="45"/>
        <v>0.33238887496584102</v>
      </c>
      <c r="M71" s="24">
        <f t="shared" ref="M71:M72" si="48">J71/B$76</f>
        <v>0.35975153851444353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10602.171098685438</v>
      </c>
      <c r="J74" s="51">
        <f t="shared" si="44"/>
        <v>7662.6390781237633</v>
      </c>
      <c r="K74" s="40">
        <f>B74/B$76</f>
        <v>0.21929722935524132</v>
      </c>
      <c r="L74" s="22">
        <f t="shared" si="45"/>
        <v>0.13202816148259852</v>
      </c>
      <c r="M74" s="24">
        <f>J74/B$76</f>
        <v>0.26000770707970533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1805.4435814215565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7662.6390781237624</v>
      </c>
      <c r="AJ74" s="148">
        <f>(AA74+AC74)</f>
        <v>3757.8420803222916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2479.8059690204273</v>
      </c>
      <c r="AB75" s="158"/>
      <c r="AC75" s="149">
        <f>AA75+AC65-SUM(AC70,AC74)</f>
        <v>2160.218994791052</v>
      </c>
      <c r="AD75" s="158"/>
      <c r="AE75" s="149">
        <f>AC75+AE65-SUM(AE70,AE74)</f>
        <v>2939.5320205616772</v>
      </c>
      <c r="AF75" s="158"/>
      <c r="AG75" s="149">
        <f>IF(SUM(AG6:AG29)+((AG65-AG70-$J$75)*4/I$83)&lt;1,0,AG65-AG70-$J$75-(1-SUM(AG6:AG29))*I$83/4)</f>
        <v>2102.9880257706241</v>
      </c>
      <c r="AH75" s="134"/>
      <c r="AI75" s="149">
        <f>AI76-SUM(AI70,AI74)</f>
        <v>2939.5320205616736</v>
      </c>
      <c r="AJ75" s="151">
        <f>AJ76-SUM(AJ70,AJ74)</f>
        <v>57.230969020427437</v>
      </c>
      <c r="AK75" s="149">
        <f>AJ75+AK76-SUM(AK70,AK74)</f>
        <v>2939.5320205616772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29082.38690061029</v>
      </c>
      <c r="J76" s="51">
        <f t="shared" si="44"/>
        <v>29082.38690061029</v>
      </c>
      <c r="K76" s="40">
        <f>SUM(K70:K75)</f>
        <v>1.6042884681600766</v>
      </c>
      <c r="L76" s="22">
        <f>SUM(L70:L75)</f>
        <v>1.0914853986677322</v>
      </c>
      <c r="M76" s="24">
        <f>SUM(M70:M75)</f>
        <v>1.2468276078134415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6802.3154751525726</v>
      </c>
      <c r="AB76" s="137"/>
      <c r="AC76" s="153">
        <f>AC65</f>
        <v>6252.8654751525719</v>
      </c>
      <c r="AD76" s="137"/>
      <c r="AE76" s="153">
        <f>AE65</f>
        <v>7351.7654751525724</v>
      </c>
      <c r="AF76" s="137"/>
      <c r="AG76" s="153">
        <f>AG65</f>
        <v>8675.4404751525726</v>
      </c>
      <c r="AH76" s="137"/>
      <c r="AI76" s="153">
        <f>SUM(AA76,AC76,AE76,AG76)</f>
        <v>29082.38690061029</v>
      </c>
      <c r="AJ76" s="154">
        <f>SUM(AA76,AC76)</f>
        <v>13055.180950305145</v>
      </c>
      <c r="AK76" s="154">
        <f>SUM(AE76,AG76)</f>
        <v>16027.205950305146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8549.7346461049929</v>
      </c>
      <c r="K77" s="40"/>
      <c r="L77" s="22">
        <f>-(L131*G$37*F$9/F$7)/B$130</f>
        <v>-0.38985235394366824</v>
      </c>
      <c r="M77" s="24">
        <f>-J77/B$76</f>
        <v>-0.2901085225089301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2102.9880257706241</v>
      </c>
      <c r="AB78" s="112"/>
      <c r="AC78" s="112">
        <f>IF(AA75&lt;0,0,AA75)</f>
        <v>2479.8059690204273</v>
      </c>
      <c r="AD78" s="112"/>
      <c r="AE78" s="112">
        <f>AC75</f>
        <v>2160.218994791052</v>
      </c>
      <c r="AF78" s="112"/>
      <c r="AG78" s="112">
        <f>AE75</f>
        <v>2939.5320205616772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4285.249550441984</v>
      </c>
      <c r="AB79" s="112"/>
      <c r="AC79" s="112">
        <f>AA79-AA74+AC65-AC70</f>
        <v>4112.6174936917869</v>
      </c>
      <c r="AD79" s="112"/>
      <c r="AE79" s="112">
        <f>AC79-AC74+AE65-AE70</f>
        <v>4891.9305194624103</v>
      </c>
      <c r="AF79" s="112"/>
      <c r="AG79" s="112">
        <f>AE79-AE74+AG65-AG70</f>
        <v>6994.9185452330348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2.5327388602364405</v>
      </c>
      <c r="J119" s="24">
        <f>SUM(J91:J118)</f>
        <v>2.5327388602364405</v>
      </c>
      <c r="K119" s="22">
        <f>SUM(K91:K118)</f>
        <v>4.2348346605929557</v>
      </c>
      <c r="L119" s="22">
        <f>SUM(L91:L118)</f>
        <v>2.4625107656899159</v>
      </c>
      <c r="M119" s="57">
        <f t="shared" si="49"/>
        <v>2.5327388602364405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0.92332623303188321</v>
      </c>
      <c r="J125" s="238">
        <f>IF(SUMPRODUCT($B$124:$B125,$H$124:$H125)&lt;J$119,($B125*$H125),IF(SUMPRODUCT($B$124:$B124,$H$124:$H124)&lt;J$119,J$119-SUMPRODUCT($B$124:$B124,$H$124:$H124),0))</f>
        <v>0.92332623303188321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0.85309813848535865</v>
      </c>
      <c r="M125" s="241">
        <f t="shared" si="66"/>
        <v>0.92332623303188321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0.92332623303188321</v>
      </c>
      <c r="J128" s="229">
        <f>(J30)</f>
        <v>0.66732706058329505</v>
      </c>
      <c r="K128" s="29">
        <f>(B128)</f>
        <v>0.92868750784557907</v>
      </c>
      <c r="L128" s="29">
        <f>IF(L124=L119,0,(L119-L124)/(B119-B124)*K128)</f>
        <v>0.33885905116416487</v>
      </c>
      <c r="M128" s="241">
        <f t="shared" si="66"/>
        <v>0.66732706058329505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2.5327388602364405</v>
      </c>
      <c r="J130" s="229">
        <f>(J119)</f>
        <v>2.5327388602364405</v>
      </c>
      <c r="K130" s="29">
        <f>(B130)</f>
        <v>4.2348346605929557</v>
      </c>
      <c r="L130" s="29">
        <f>(L119)</f>
        <v>2.4625107656899159</v>
      </c>
      <c r="M130" s="241">
        <f t="shared" si="66"/>
        <v>2.5327388602364405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0.74458280391165399</v>
      </c>
      <c r="K131" s="29"/>
      <c r="L131" s="29">
        <f>IF(I131&lt;SUM(L126:L127),0,I131-(SUM(L126:L127)))</f>
        <v>1.0005819763602419</v>
      </c>
      <c r="M131" s="238">
        <f>IF(I131&lt;SUM(M126:M127),0,I131-(SUM(M126:M127)))</f>
        <v>1.0005819763602419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19046.593153009126</v>
      </c>
      <c r="S13" s="223">
        <f>IF($B$81=0,0,(SUMIF($N$6:$N$28,$U13,L$6:L$28)+SUMIF($N$91:$N$118,$U13,L$91:L$118))*$I$83*Poor!$B$81/$B$81)</f>
        <v>7167.8250000000007</v>
      </c>
      <c r="T13" s="223">
        <f>IF($B$81=0,0,(SUMIF($N$6:$N$28,$U13,M$6:M$28)+SUMIF($N$91:$N$118,$U13,M$91:M$118))*$I$83*Poor!$B$81/$B$81)</f>
        <v>7167.8250000000007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7432.8168401986832</v>
      </c>
      <c r="S16" s="223">
        <f>IF($B$81=0,0,(SUMIF($N$6:$N$28,$U16,L$6:L$28)+SUMIF($N$91:$N$118,$U16,L$91:L$118))*$I$83*Poor!$B$81/$B$81)</f>
        <v>4032</v>
      </c>
      <c r="T16" s="223">
        <f>IF($B$81=0,0,(SUMIF($N$6:$N$28,$U16,M$6:M$28)+SUMIF($N$91:$N$118,$U16,M$91:M$118))*$I$83*Poor!$B$81/$B$81)</f>
        <v>4838.4000000000005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5309.1548858562028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27410.961468584661</v>
      </c>
      <c r="S20" s="223">
        <f>IF($B$81=0,0,(SUMIF($N$6:$N$28,$U20,L$6:L$28)+SUMIF($N$91:$N$118,$U20,L$91:L$118))*$I$83*Poor!$B$81/$B$81)</f>
        <v>21932.259808195293</v>
      </c>
      <c r="T20" s="223">
        <f>IF($B$81=0,0,(SUMIF($N$6:$N$28,$U20,M$6:M$28)+SUMIF($N$91:$N$118,$U20,M$91:M$118))*$I$83*Poor!$B$81/$B$81)</f>
        <v>21932.259808195293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41131.364722333485</v>
      </c>
      <c r="T23" s="179">
        <f>SUM(T7:T22)</f>
        <v>41937.764722333493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1.3231578745763772</v>
      </c>
      <c r="J30" s="232">
        <f>IF(I$32&lt;=1,I30,1-SUM(J6:J29))</f>
        <v>0.59689150036664707</v>
      </c>
      <c r="K30" s="22">
        <f t="shared" si="4"/>
        <v>0.71967685554171867</v>
      </c>
      <c r="L30" s="22">
        <f>IF(L124=L119,0,IF(K30="",0,(L119-L124)/(B119-B124)*K30))</f>
        <v>0.26579215365721626</v>
      </c>
      <c r="M30" s="175">
        <f t="shared" si="6"/>
        <v>0.59689150036664707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2.3875660014665883</v>
      </c>
      <c r="Z30" s="122">
        <f>IF($Y30=0,0,AA30/($Y$30))</f>
        <v>0.15594853302753847</v>
      </c>
      <c r="AA30" s="187">
        <f>IF(AA79*4/$I$83+SUM(AA6:AA29)&lt;1,AA79*4/$I$83,1-SUM(AA6:AA29))</f>
        <v>0.37233741543514021</v>
      </c>
      <c r="AB30" s="122">
        <f>IF($Y30=0,0,AC30/($Y$30))</f>
        <v>0.29032150680669833</v>
      </c>
      <c r="AC30" s="187">
        <f>IF(AC79*4/$I$83+SUM(AC6:AC29)&lt;1,AC79*4/$I$83,1-SUM(AC6:AC29))</f>
        <v>0.69316175914622358</v>
      </c>
      <c r="AD30" s="122">
        <f>IF($Y30=0,0,AE30/($Y$30))</f>
        <v>0.27266991552000397</v>
      </c>
      <c r="AE30" s="187">
        <f>IF(AE79*4/$I$83+SUM(AE6:AE29)&lt;1,AE79*4/$I$83,1-SUM(AE6:AE29))</f>
        <v>0.65101741991832829</v>
      </c>
      <c r="AF30" s="122">
        <f>IF($Y30=0,0,AG30/($Y$30))</f>
        <v>0.28106004464575923</v>
      </c>
      <c r="AG30" s="187">
        <f>IF(AG79*4/$I$83+SUM(AG6:AG29)&lt;1,AG79*4/$I$83,1-SUM(AG6:AG29))</f>
        <v>0.67104940696689619</v>
      </c>
      <c r="AH30" s="123">
        <f t="shared" si="12"/>
        <v>1</v>
      </c>
      <c r="AI30" s="183">
        <f t="shared" si="13"/>
        <v>0.59689150036664707</v>
      </c>
      <c r="AJ30" s="120">
        <f t="shared" si="14"/>
        <v>0.53274958729068189</v>
      </c>
      <c r="AK30" s="119">
        <f t="shared" si="15"/>
        <v>0.66103341344261224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0.41407316174731834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4586.222357463419</v>
      </c>
      <c r="T31" s="235">
        <f>IF(T25&gt;T$23,T25-T$23,0)</f>
        <v>3779.8223574634103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1.7262663742097302</v>
      </c>
      <c r="J32" s="17"/>
      <c r="L32" s="22">
        <f>SUM(L6:L30)</f>
        <v>0.58592683825268166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29139.662357463414</v>
      </c>
      <c r="T32" s="235">
        <f t="shared" si="50"/>
        <v>28333.262357463405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0.5673798119090705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3779.8223574634112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7.3393211677521261E-2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129.90598466921264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0.92660678832247878</v>
      </c>
      <c r="AG37" s="147">
        <f>$J37*AF37</f>
        <v>1640.0940153307877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129.90598466921264</v>
      </c>
      <c r="AK37" s="147">
        <f>(AE37+AG37)</f>
        <v>1640.0940153307877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2.5437445262993495E-2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9.4550984042546826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0.97456255473700648</v>
      </c>
      <c r="AG38" s="147">
        <f t="shared" ref="AG38:AG64" si="60">$J38*AF38</f>
        <v>362.24490159574538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9.4550984042546826</v>
      </c>
      <c r="AK38" s="147">
        <f t="shared" ref="AK38:AK64" si="63">(AE38+AG38)</f>
        <v>362.24490159574538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39478.584808195294</v>
      </c>
      <c r="J65" s="39">
        <f>SUM(J37:J64)</f>
        <v>39478.584808195301</v>
      </c>
      <c r="K65" s="40">
        <f>SUM(K37:K64)</f>
        <v>1</v>
      </c>
      <c r="L65" s="22">
        <f>SUM(L37:L64)</f>
        <v>0.88349822815337464</v>
      </c>
      <c r="M65" s="24">
        <f>SUM(M37:M64)</f>
        <v>0.90192110688951233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12362.439952048826</v>
      </c>
      <c r="AB65" s="137"/>
      <c r="AC65" s="153">
        <f>SUM(AC37:AC64)</f>
        <v>7681.6260351222909</v>
      </c>
      <c r="AD65" s="137"/>
      <c r="AE65" s="153">
        <f>SUM(AE37:AE64)</f>
        <v>9107.3649520488234</v>
      </c>
      <c r="AF65" s="137"/>
      <c r="AG65" s="153">
        <f>SUM(AG37:AG64)</f>
        <v>10327.153868975358</v>
      </c>
      <c r="AH65" s="137"/>
      <c r="AI65" s="153">
        <f>SUM(AI37:AI64)</f>
        <v>39478.584808195301</v>
      </c>
      <c r="AJ65" s="153">
        <f>SUM(AJ37:AJ64)</f>
        <v>20044.065987171118</v>
      </c>
      <c r="AK65" s="153">
        <f>SUM(AK37:AK64)</f>
        <v>19434.518821024183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18231.925845885467</v>
      </c>
      <c r="J74" s="51">
        <f t="shared" si="75"/>
        <v>8224.6282033488769</v>
      </c>
      <c r="K74" s="40">
        <f>B74/B$76</f>
        <v>0.13730344891392171</v>
      </c>
      <c r="L74" s="22">
        <f t="shared" si="76"/>
        <v>8.3670046538422888E-2</v>
      </c>
      <c r="M74" s="24">
        <f>J74/B$76</f>
        <v>0.18789847227196546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2387.7864529211138</v>
      </c>
      <c r="AD74" s="156"/>
      <c r="AE74" s="147">
        <f>AE30*$I$83/4</f>
        <v>2242.6086773905804</v>
      </c>
      <c r="AF74" s="156"/>
      <c r="AG74" s="147">
        <f>AG30*$I$83/4</f>
        <v>2311.6143700280059</v>
      </c>
      <c r="AH74" s="155"/>
      <c r="AI74" s="147">
        <f>SUM(AA74,AC74,AE74,AG74)</f>
        <v>8224.6282033488769</v>
      </c>
      <c r="AJ74" s="148">
        <f>(AA74+AC74)</f>
        <v>3670.4051559302907</v>
      </c>
      <c r="AK74" s="147">
        <f>(AE74+AG74)</f>
        <v>4554.2230474185862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8472.0312668320876</v>
      </c>
      <c r="AB75" s="158"/>
      <c r="AC75" s="149">
        <f>AA75+AC65-SUM(AC70,AC74)</f>
        <v>8454.2061084558081</v>
      </c>
      <c r="AD75" s="158"/>
      <c r="AE75" s="149">
        <f>AC75+AE65-SUM(AE70,AE74)</f>
        <v>10007.297642536596</v>
      </c>
      <c r="AF75" s="158"/>
      <c r="AG75" s="149">
        <f>IF(SUM(AG6:AG29)+((AG65-AG70-$J$75)*4/I$83)&lt;1,0,AG65-AG70-$J$75-(1-SUM(AG6:AG29))*I$83/4)</f>
        <v>2703.8747583698955</v>
      </c>
      <c r="AH75" s="134"/>
      <c r="AI75" s="149">
        <f>AI76-SUM(AI70,AI74)</f>
        <v>10007.2976425366</v>
      </c>
      <c r="AJ75" s="151">
        <f>AJ76-SUM(AJ70,AJ74)</f>
        <v>5750.3313500859149</v>
      </c>
      <c r="AK75" s="149">
        <f>AJ75+AK76-SUM(AK70,AK74)</f>
        <v>10007.2976425366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39478.584808195294</v>
      </c>
      <c r="J76" s="51">
        <f t="shared" si="75"/>
        <v>39478.584808195294</v>
      </c>
      <c r="K76" s="40">
        <f>SUM(K70:K75)</f>
        <v>1.2884634458051556</v>
      </c>
      <c r="L76" s="22">
        <f>SUM(L70:L75)</f>
        <v>0.88404586684010888</v>
      </c>
      <c r="M76" s="24">
        <f>SUM(M70:M75)</f>
        <v>0.9882742925736514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12362.439952048826</v>
      </c>
      <c r="AB76" s="137"/>
      <c r="AC76" s="153">
        <f>AC65</f>
        <v>7681.6260351222909</v>
      </c>
      <c r="AD76" s="137"/>
      <c r="AE76" s="153">
        <f>AE65</f>
        <v>9107.3649520488234</v>
      </c>
      <c r="AF76" s="137"/>
      <c r="AG76" s="153">
        <f>AG65</f>
        <v>10327.153868975358</v>
      </c>
      <c r="AH76" s="137"/>
      <c r="AI76" s="153">
        <f>SUM(AA76,AC76,AE76,AG76)</f>
        <v>39478.584808195301</v>
      </c>
      <c r="AJ76" s="154">
        <f>SUM(AA76,AC76)</f>
        <v>20044.065987171118</v>
      </c>
      <c r="AK76" s="154">
        <f>SUM(AE76,AG76)</f>
        <v>19434.518821024183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3779.8223574634112</v>
      </c>
      <c r="K77" s="40"/>
      <c r="L77" s="22">
        <f>-(L131*G$37*F$9/F$7)/B$130</f>
        <v>-0.31497822405825432</v>
      </c>
      <c r="M77" s="24">
        <f>-J77/B$76</f>
        <v>-8.6353185684139216E-2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2703.8747583698955</v>
      </c>
      <c r="AB78" s="112"/>
      <c r="AC78" s="112">
        <f>IF(AA75&lt;0,0,AA75)</f>
        <v>8472.0312668320876</v>
      </c>
      <c r="AD78" s="112"/>
      <c r="AE78" s="112">
        <f>AC75</f>
        <v>8454.2061084558081</v>
      </c>
      <c r="AF78" s="112"/>
      <c r="AG78" s="112">
        <f>AE75</f>
        <v>10007.297642536596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9754.6499698412645</v>
      </c>
      <c r="AB79" s="112"/>
      <c r="AC79" s="112">
        <f>AA79-AA74+AC65-AC70</f>
        <v>10841.992561376923</v>
      </c>
      <c r="AD79" s="112"/>
      <c r="AE79" s="112">
        <f>AC79-AC74+AE65-AE70</f>
        <v>12249.906319927177</v>
      </c>
      <c r="AF79" s="112"/>
      <c r="AG79" s="112">
        <f>AE79-AE74+AG65-AG70</f>
        <v>15022.786770934497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2.8651060128068431</v>
      </c>
      <c r="J119" s="24">
        <f>SUM(J91:J118)</f>
        <v>2.8651060128068431</v>
      </c>
      <c r="K119" s="22">
        <f>SUM(K91:K118)</f>
        <v>5.2415060308710721</v>
      </c>
      <c r="L119" s="22">
        <f>SUM(L91:L118)</f>
        <v>2.806582600684739</v>
      </c>
      <c r="M119" s="57">
        <f t="shared" si="80"/>
        <v>2.8651060128068431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1.3231578745763772</v>
      </c>
      <c r="J128" s="229">
        <f>(J30)</f>
        <v>0.59689150036664707</v>
      </c>
      <c r="K128" s="29">
        <f>(B128)</f>
        <v>0.71967685554171867</v>
      </c>
      <c r="L128" s="29">
        <f>IF(L124=L119,0,(L119-L124)/(B119-B124)*K128)</f>
        <v>0.26579215365721626</v>
      </c>
      <c r="M128" s="241">
        <f t="shared" si="93"/>
        <v>0.59689150036664707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2.8651060128068431</v>
      </c>
      <c r="J130" s="229">
        <f>(J119)</f>
        <v>2.8651060128068431</v>
      </c>
      <c r="K130" s="29">
        <f>(B130)</f>
        <v>5.2415060308710721</v>
      </c>
      <c r="L130" s="29">
        <f>(L119)</f>
        <v>2.806582600684739</v>
      </c>
      <c r="M130" s="241">
        <f t="shared" si="93"/>
        <v>2.8651060128068431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0.27431560215051221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4" sqref="N1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6270.8592168165596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1105.9705306248786</v>
      </c>
      <c r="S13" s="223">
        <f>IF($B$81=0,0,(SUMIF($N$6:$N$28,$U13,L$6:L$28)+SUMIF($N$91:$N$118,$U13,L$91:L$118))*$I$83*Poor!$B$81/$B$81)</f>
        <v>416.25000000000006</v>
      </c>
      <c r="T13" s="223">
        <f>IF($B$81=0,0,(SUMIF($N$6:$N$28,$U13,M$6:M$28)+SUMIF($N$91:$N$118,$U13,M$91:M$118))*$I$83*Poor!$B$81/$B$81)</f>
        <v>416.25000000000006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117675.26445848709</v>
      </c>
      <c r="S14" s="223">
        <f>IF($B$81=0,0,(SUMIF($N$6:$N$28,$U14,L$6:L$28)+SUMIF($N$91:$N$118,$U14,L$91:L$118))*$I$83*Poor!$B$81/$B$81)</f>
        <v>56498.400000000001</v>
      </c>
      <c r="T14" s="223">
        <f>IF($B$81=0,0,(SUMIF($N$6:$N$28,$U14,M$6:M$28)+SUMIF($N$91:$N$118,$U14,M$91:M$118))*$I$83*Poor!$B$81/$B$81)</f>
        <v>56498.400000000001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45005.627459561721</v>
      </c>
      <c r="S16" s="223">
        <f>IF($B$81=0,0,(SUMIF($N$6:$N$28,$U16,L$6:L$28)+SUMIF($N$91:$N$118,$U16,L$91:L$118))*$I$83*Poor!$B$81/$B$81)</f>
        <v>24416</v>
      </c>
      <c r="T16" s="223">
        <f>IF($B$81=0,0,(SUMIF($N$6:$N$28,$U16,M$6:M$28)+SUMIF($N$91:$N$118,$U16,M$91:M$118))*$I$83*Poor!$B$81/$B$81)</f>
        <v>24764.842913383978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9024.71952989901</v>
      </c>
      <c r="S17" s="223">
        <f>IF($B$81=0,0,(SUMIF($N$6:$N$28,$U17,L$6:L$28)+SUMIF($N$91:$N$118,$U17,L$91:L$118))*$I$83*Poor!$B$81/$B$81)</f>
        <v>5777.28</v>
      </c>
      <c r="T17" s="223">
        <f>IF($B$81=0,0,(SUMIF($N$6:$N$28,$U17,M$6:M$28)+SUMIF($N$91:$N$118,$U17,M$91:M$118))*$I$83*Poor!$B$81/$B$81)</f>
        <v>5777.28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12258.434655571235</v>
      </c>
      <c r="S20" s="223">
        <f>IF($B$81=0,0,(SUMIF($N$6:$N$28,$U20,L$6:L$28)+SUMIF($N$91:$N$118,$U20,L$91:L$118))*$I$83*Poor!$B$81/$B$81)</f>
        <v>9809.2258064516154</v>
      </c>
      <c r="T20" s="223">
        <f>IF($B$81=0,0,(SUMIF($N$6:$N$28,$U20,M$6:M$28)+SUMIF($N$91:$N$118,$U20,M$91:M$118))*$I$83*Poor!$B$81/$B$81)</f>
        <v>9809.2258064516154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106341.72623000301</v>
      </c>
      <c r="T23" s="179">
        <f>SUM(T7:T22)</f>
        <v>106707.42836020356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8.3757552804425549E-3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8.3757552804425549E-3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3.350302112177022E-2</v>
      </c>
      <c r="Z27" s="156">
        <f>Poor!Z27</f>
        <v>0.25</v>
      </c>
      <c r="AA27" s="121">
        <f t="shared" si="16"/>
        <v>8.3757552804425549E-3</v>
      </c>
      <c r="AB27" s="156">
        <f>Poor!AB27</f>
        <v>0.25</v>
      </c>
      <c r="AC27" s="121">
        <f t="shared" si="7"/>
        <v>8.3757552804425549E-3</v>
      </c>
      <c r="AD27" s="156">
        <f>Poor!AD27</f>
        <v>0.25</v>
      </c>
      <c r="AE27" s="121">
        <f t="shared" si="8"/>
        <v>8.3757552804425549E-3</v>
      </c>
      <c r="AF27" s="122">
        <f t="shared" si="10"/>
        <v>0.25</v>
      </c>
      <c r="AG27" s="121">
        <f t="shared" si="11"/>
        <v>8.3757552804425549E-3</v>
      </c>
      <c r="AH27" s="123">
        <f t="shared" si="12"/>
        <v>1</v>
      </c>
      <c r="AI27" s="183">
        <f t="shared" si="13"/>
        <v>8.3757552804425549E-3</v>
      </c>
      <c r="AJ27" s="120">
        <f t="shared" si="14"/>
        <v>8.3757552804425549E-3</v>
      </c>
      <c r="AK27" s="119">
        <f t="shared" si="15"/>
        <v>8.3757552804425549E-3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2.3965311351555286E-3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2.3965311351555286E-3</v>
      </c>
      <c r="N28" s="230"/>
      <c r="O28" s="2"/>
      <c r="P28" s="22"/>
      <c r="U28" s="56"/>
      <c r="V28" s="56"/>
      <c r="W28" s="110"/>
      <c r="X28" s="118"/>
      <c r="Y28" s="183">
        <f t="shared" si="9"/>
        <v>9.5861245406221145E-3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4.7930622703110572E-3</v>
      </c>
      <c r="AF28" s="122">
        <f t="shared" si="10"/>
        <v>0.5</v>
      </c>
      <c r="AG28" s="121">
        <f t="shared" si="11"/>
        <v>4.7930622703110572E-3</v>
      </c>
      <c r="AH28" s="123">
        <f t="shared" si="12"/>
        <v>1</v>
      </c>
      <c r="AI28" s="183">
        <f t="shared" si="13"/>
        <v>2.3965311351555286E-3</v>
      </c>
      <c r="AJ28" s="120">
        <f t="shared" si="14"/>
        <v>0</v>
      </c>
      <c r="AK28" s="119">
        <f t="shared" si="15"/>
        <v>4.7930622703110572E-3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0.19832906853584006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0.19832906853584006</v>
      </c>
      <c r="N29" s="230"/>
      <c r="P29" s="22"/>
      <c r="V29" s="56"/>
      <c r="W29" s="110"/>
      <c r="X29" s="118"/>
      <c r="Y29" s="183">
        <f t="shared" si="9"/>
        <v>0.79331627414336026</v>
      </c>
      <c r="Z29" s="156">
        <f>Poor!Z29</f>
        <v>0.25</v>
      </c>
      <c r="AA29" s="121">
        <f t="shared" si="16"/>
        <v>0.19832906853584006</v>
      </c>
      <c r="AB29" s="156">
        <f>Poor!AB29</f>
        <v>0.25</v>
      </c>
      <c r="AC29" s="121">
        <f t="shared" si="7"/>
        <v>0.19832906853584006</v>
      </c>
      <c r="AD29" s="156">
        <f>Poor!AD29</f>
        <v>0.25</v>
      </c>
      <c r="AE29" s="121">
        <f t="shared" si="8"/>
        <v>0.19832906853584006</v>
      </c>
      <c r="AF29" s="122">
        <f t="shared" si="10"/>
        <v>0.25</v>
      </c>
      <c r="AG29" s="121">
        <f t="shared" si="11"/>
        <v>0.19832906853584006</v>
      </c>
      <c r="AH29" s="123">
        <f t="shared" si="12"/>
        <v>1</v>
      </c>
      <c r="AI29" s="183">
        <f t="shared" si="13"/>
        <v>0.19832906853584006</v>
      </c>
      <c r="AJ29" s="120">
        <f t="shared" si="14"/>
        <v>0.19832906853584006</v>
      </c>
      <c r="AK29" s="119">
        <f t="shared" si="15"/>
        <v>0.19832906853584006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6.3130169047151963</v>
      </c>
      <c r="J30" s="232">
        <f>IF(I$32&lt;=1,I30,1-SUM(J6:J29))</f>
        <v>0.56079869519780379</v>
      </c>
      <c r="K30" s="22">
        <f t="shared" si="4"/>
        <v>0.66149354420921547</v>
      </c>
      <c r="L30" s="22">
        <f>IF(L124=L119,0,IF(K30="",0,(L119-L124)/(B119-B124)*K30))</f>
        <v>0.27150628952091937</v>
      </c>
      <c r="M30" s="175">
        <f t="shared" si="6"/>
        <v>0.56079869519780379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2.2431947807912151</v>
      </c>
      <c r="Z30" s="122">
        <f>IF($Y30=0,0,AA30/($Y$30))</f>
        <v>0.10142967476170066</v>
      </c>
      <c r="AA30" s="187">
        <f>IF(AA79*4/$I$84+SUM(AA6:AA29)&lt;1,AA79*4/$I$84,1-SUM(AA6:AA29))</f>
        <v>0.22752651704279736</v>
      </c>
      <c r="AB30" s="122">
        <f>IF($Y30=0,0,AC30/($Y$30))</f>
        <v>0.31598887680389626</v>
      </c>
      <c r="AC30" s="187">
        <f>IF(AC79*4/$I$84+SUM(AC6:AC29)&lt;1,AC79*4/$I$84,1-SUM(AC6:AC29))</f>
        <v>0.7088245992345783</v>
      </c>
      <c r="AD30" s="122">
        <f>IF($Y30=0,0,AE30/($Y$30))</f>
        <v>0.28883319937525098</v>
      </c>
      <c r="AE30" s="187">
        <f>IF(AE79*4/$I$84+SUM(AE6:AE29)&lt;1,AE79*4/$I$84,1-SUM(AE6:AE29))</f>
        <v>0.64790912535779144</v>
      </c>
      <c r="AF30" s="122">
        <f>IF($Y30=0,0,AG30/($Y$30))</f>
        <v>0.29374824905915209</v>
      </c>
      <c r="AG30" s="187">
        <f>IF(AG79*4/$I$84+SUM(AG6:AG29)&lt;1,AG79*4/$I$84,1-SUM(AG6:AG29))</f>
        <v>0.65893453915604794</v>
      </c>
      <c r="AH30" s="123">
        <f t="shared" si="12"/>
        <v>1</v>
      </c>
      <c r="AI30" s="183">
        <f t="shared" si="13"/>
        <v>0.56079869519780368</v>
      </c>
      <c r="AJ30" s="120">
        <f t="shared" si="14"/>
        <v>0.46817555813868783</v>
      </c>
      <c r="AK30" s="119">
        <f t="shared" si="15"/>
        <v>0.65342183225691963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0.29048759624476095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6.7677536285079514</v>
      </c>
      <c r="J32" s="17"/>
      <c r="L32" s="22">
        <f>SUM(L6:L30)</f>
        <v>0.70951240375523905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7.1437359392197725E-2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960.85921681655873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7.0597995637345845E-3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960.85921681655873</v>
      </c>
      <c r="AH38" s="123">
        <f t="shared" ref="AH38:AI58" si="37">SUM(Z38,AB38,AD38,AF38)</f>
        <v>1</v>
      </c>
      <c r="AI38" s="112">
        <f t="shared" si="37"/>
        <v>960.85921681655873</v>
      </c>
      <c r="AJ38" s="148">
        <f t="shared" ref="AJ38:AJ64" si="38">(AA38+AC38)</f>
        <v>0</v>
      </c>
      <c r="AK38" s="147">
        <f t="shared" ref="AK38:AK64" si="39">(AE38+AG38)</f>
        <v>960.85921681655873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24764.842913383978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0.18195675717730259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6191.2107283459945</v>
      </c>
      <c r="AB44" s="156">
        <f>Poor!AB44</f>
        <v>0.25</v>
      </c>
      <c r="AC44" s="147">
        <f t="shared" si="41"/>
        <v>6191.2107283459945</v>
      </c>
      <c r="AD44" s="156">
        <f>Poor!AD44</f>
        <v>0.25</v>
      </c>
      <c r="AE44" s="147">
        <f t="shared" si="42"/>
        <v>6191.2107283459945</v>
      </c>
      <c r="AF44" s="122">
        <f t="shared" si="29"/>
        <v>0.25</v>
      </c>
      <c r="AG44" s="147">
        <f t="shared" si="36"/>
        <v>6191.2107283459945</v>
      </c>
      <c r="AH44" s="123">
        <f t="shared" si="37"/>
        <v>1</v>
      </c>
      <c r="AI44" s="112">
        <f t="shared" si="37"/>
        <v>24764.842913383978</v>
      </c>
      <c r="AJ44" s="148">
        <f t="shared" si="38"/>
        <v>12382.421456691989</v>
      </c>
      <c r="AK44" s="147">
        <f t="shared" si="39"/>
        <v>12382.421456691989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108290.35580645161</v>
      </c>
      <c r="J65" s="39">
        <f>SUM(J37:J64)</f>
        <v>103536.85793665216</v>
      </c>
      <c r="K65" s="40">
        <f>SUM(K37:K64)</f>
        <v>1</v>
      </c>
      <c r="L65" s="22">
        <f>SUM(L37:L64)</f>
        <v>0.75803787693846447</v>
      </c>
      <c r="M65" s="24">
        <f>SUM(M37:M64)</f>
        <v>0.76072483013000514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24628.687179958899</v>
      </c>
      <c r="AB65" s="137"/>
      <c r="AC65" s="153">
        <f>SUM(AC37:AC64)</f>
        <v>24212.437179958899</v>
      </c>
      <c r="AD65" s="137"/>
      <c r="AE65" s="153">
        <f>SUM(AE37:AE64)</f>
        <v>24212.437179958899</v>
      </c>
      <c r="AF65" s="137"/>
      <c r="AG65" s="153">
        <f>SUM(AG37:AG64)</f>
        <v>30483.296396775459</v>
      </c>
      <c r="AH65" s="137"/>
      <c r="AI65" s="153">
        <f>SUM(AI37:AI64)</f>
        <v>103536.85793665216</v>
      </c>
      <c r="AJ65" s="153">
        <f>SUM(AJ37:AJ64)</f>
        <v>48841.124359917798</v>
      </c>
      <c r="AK65" s="153">
        <f>SUM(AK37:AK64)</f>
        <v>54695.733576734361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86987.69684414177</v>
      </c>
      <c r="J74" s="51">
        <f t="shared" si="44"/>
        <v>7727.3017995597438</v>
      </c>
      <c r="K74" s="40">
        <f>B74/B$76</f>
        <v>4.0587766814047035E-2</v>
      </c>
      <c r="L74" s="22">
        <f t="shared" si="45"/>
        <v>2.7487382463139913E-2</v>
      </c>
      <c r="M74" s="24">
        <f>J74/B$76</f>
        <v>5.6775436940823251E-2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1819.4423617925713</v>
      </c>
      <c r="AB74" s="156"/>
      <c r="AC74" s="147">
        <f>AC30*$I$84/4</f>
        <v>5668.1986771917673</v>
      </c>
      <c r="AD74" s="156"/>
      <c r="AE74" s="147">
        <f>AE30*$I$84/4</f>
        <v>5181.0809772392495</v>
      </c>
      <c r="AF74" s="156"/>
      <c r="AG74" s="147">
        <f>AG30*$I$84/4</f>
        <v>5269.2469861140171</v>
      </c>
      <c r="AH74" s="155"/>
      <c r="AI74" s="147">
        <f>SUM(AA74,AC74,AE74,AG74)</f>
        <v>17937.969002337606</v>
      </c>
      <c r="AJ74" s="148">
        <f>(AA74+AC74)</f>
        <v>7487.6410389843386</v>
      </c>
      <c r="AK74" s="147">
        <f>(AE74+AG74)</f>
        <v>10450.327963353266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8719.5371747825884</v>
      </c>
      <c r="K75" s="40">
        <f>B75/B$76</f>
        <v>0.43798187945326222</v>
      </c>
      <c r="L75" s="22">
        <f t="shared" si="45"/>
        <v>9.0666870407291433E-2</v>
      </c>
      <c r="M75" s="24">
        <f>J75/B$76</f>
        <v>6.4065769121148905E-2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31651.793185431976</v>
      </c>
      <c r="AB75" s="158"/>
      <c r="AC75" s="149">
        <f>AA75+AC65-SUM(AC70,AC74)</f>
        <v>44870.366947621646</v>
      </c>
      <c r="AD75" s="158"/>
      <c r="AE75" s="149">
        <f>AC75+AE65-SUM(AE70,AE74)</f>
        <v>58576.058409763835</v>
      </c>
      <c r="AF75" s="158"/>
      <c r="AG75" s="149">
        <f>IF(SUM(AG6:AG29)+((AG65-AG70-$J$75)*4/I$83)&lt;1,0,AG65-AG70-$J$75-(1-SUM(AG6:AG29))*I$83/4)</f>
        <v>14168.213107843105</v>
      </c>
      <c r="AH75" s="134"/>
      <c r="AI75" s="149">
        <f>AI76-SUM(AI70,AI74)</f>
        <v>64296.229972004723</v>
      </c>
      <c r="AJ75" s="151">
        <f>AJ76-SUM(AJ70,AJ74)</f>
        <v>30702.153839778544</v>
      </c>
      <c r="AK75" s="149">
        <f>AJ75+AK76-SUM(AK70,AK74)</f>
        <v>64296.22997200473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108290.3558064516</v>
      </c>
      <c r="J76" s="51">
        <f t="shared" si="44"/>
        <v>103536.85793665216</v>
      </c>
      <c r="K76" s="40">
        <f>SUM(K70:K75)</f>
        <v>1.0000000000000002</v>
      </c>
      <c r="L76" s="22">
        <f>SUM(L70:L75)</f>
        <v>0.75803787693846436</v>
      </c>
      <c r="M76" s="24">
        <f>SUM(M70:M75)</f>
        <v>0.76072483013000536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24628.687179958899</v>
      </c>
      <c r="AB76" s="137"/>
      <c r="AC76" s="153">
        <f>AC65</f>
        <v>24212.437179958899</v>
      </c>
      <c r="AD76" s="137"/>
      <c r="AE76" s="153">
        <f>AE65</f>
        <v>24212.437179958899</v>
      </c>
      <c r="AF76" s="137"/>
      <c r="AG76" s="153">
        <f>AG65</f>
        <v>30483.296396775459</v>
      </c>
      <c r="AH76" s="137"/>
      <c r="AI76" s="153">
        <f>SUM(AA76,AC76,AE76,AG76)</f>
        <v>103536.85793665216</v>
      </c>
      <c r="AJ76" s="154">
        <f>SUM(AA76,AC76)</f>
        <v>48841.124359917798</v>
      </c>
      <c r="AK76" s="154">
        <f>SUM(AE76,AG76)</f>
        <v>54695.733576734361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14168.213107843105</v>
      </c>
      <c r="AB78" s="112"/>
      <c r="AC78" s="112">
        <f>IF(AA75&lt;0,0,AA75)</f>
        <v>31651.793185431976</v>
      </c>
      <c r="AD78" s="112"/>
      <c r="AE78" s="112">
        <f>AC75</f>
        <v>44870.366947621646</v>
      </c>
      <c r="AF78" s="112"/>
      <c r="AG78" s="112">
        <f>AE75</f>
        <v>58576.058409763835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33471.235547224547</v>
      </c>
      <c r="AB79" s="112"/>
      <c r="AC79" s="112">
        <f>AA79-AA74+AC65-AC70</f>
        <v>50538.565624813418</v>
      </c>
      <c r="AD79" s="112"/>
      <c r="AE79" s="112">
        <f>AC79-AC74+AE65-AE70</f>
        <v>63757.139387003088</v>
      </c>
      <c r="AF79" s="112"/>
      <c r="AG79" s="112">
        <f>AE79-AE74+AG65-AG70</f>
        <v>83733.69006596184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6.9733085239431211E-2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6.9733085239431211E-2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1.797275679512812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1.797275679512812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7.8590291687874752</v>
      </c>
      <c r="J119" s="24">
        <f>SUM(J91:J118)</f>
        <v>7.5140503557222278</v>
      </c>
      <c r="K119" s="22">
        <f>SUM(K91:K118)</f>
        <v>16.297855145365599</v>
      </c>
      <c r="L119" s="22">
        <f>SUM(L91:L118)</f>
        <v>7.4875100079051924</v>
      </c>
      <c r="M119" s="57">
        <f t="shared" si="49"/>
        <v>7.5140503557222278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6.3130169047151963</v>
      </c>
      <c r="J128" s="229">
        <f>(J30)</f>
        <v>0.56079869519780379</v>
      </c>
      <c r="K128" s="22">
        <f>(B128)</f>
        <v>0.66149354420921547</v>
      </c>
      <c r="L128" s="22">
        <f>IF(L124=L119,0,(L119-L124)/(B119-B124)*K128)</f>
        <v>0.27150628952091937</v>
      </c>
      <c r="M128" s="57">
        <f t="shared" si="63"/>
        <v>0.56079869519780379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0.63280886358358845</v>
      </c>
      <c r="K129" s="29">
        <f>(B129)</f>
        <v>7.1381652276242447</v>
      </c>
      <c r="L129" s="60">
        <f>IF(SUM(L124:L128)&gt;L130,0,L130-SUM(L124:L128))</f>
        <v>0.8955609214434368</v>
      </c>
      <c r="M129" s="57">
        <f t="shared" si="63"/>
        <v>0.63280886358358845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7.8590291687874752</v>
      </c>
      <c r="J130" s="229">
        <f>(J119)</f>
        <v>7.5140503557222278</v>
      </c>
      <c r="K130" s="22">
        <f>(B130)</f>
        <v>16.297855145365599</v>
      </c>
      <c r="L130" s="22">
        <f>(L119)</f>
        <v>7.4875100079051924</v>
      </c>
      <c r="M130" s="57">
        <f t="shared" si="63"/>
        <v>7.5140503557222278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79" activePane="bottomRight" state="frozen"/>
      <selection pane="topRight" activeCell="B1" sqref="B1"/>
      <selection pane="bottomLeft" activeCell="A3" sqref="A3"/>
      <selection pane="bottomRight" activeCell="N101" sqref="N10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1687.980525825423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1784.9324726274476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3.8494291323018313E-2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3.8494291323018313E-2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0.15397716529207325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0.15397716529207325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3.8494291323018313E-2</v>
      </c>
      <c r="AJ9" s="120">
        <f t="shared" si="14"/>
        <v>7.6988582646036627E-2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12474.598286626828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/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466801.32125075004</v>
      </c>
      <c r="S14" s="223">
        <f>IF($B$81=0,0,(SUMIF($N$6:$N$28,$U14,L$6:L$28)+SUMIF($N$91:$N$118,$U14,L$91:L$118))*$I$83*Poor!$B$81/$B$81)</f>
        <v>224294.39999999997</v>
      </c>
      <c r="T14" s="223">
        <f>IF($B$81=0,0,(SUMIF($N$6:$N$28,$U14,M$6:M$28)+SUMIF($N$91:$N$118,$U14,M$91:M$118))*$I$83*Poor!$B$81/$B$81)</f>
        <v>224294.39999999997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82751.143312632965</v>
      </c>
      <c r="S17" s="223">
        <f>IF($B$81=0,0,(SUMIF($N$6:$N$28,$U17,L$6:L$28)+SUMIF($N$91:$N$118,$U17,L$91:L$118))*$I$83*Poor!$B$81/$B$81)</f>
        <v>53015.039999999994</v>
      </c>
      <c r="T17" s="223">
        <f>IF($B$81=0,0,(SUMIF($N$6:$N$28,$U17,M$6:M$28)+SUMIF($N$91:$N$118,$U17,M$91:M$118))*$I$83*Poor!$B$81/$B$81)</f>
        <v>53015.039999999994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14698.765944076038</v>
      </c>
      <c r="S20" s="223">
        <f>IF($B$81=0,0,(SUMIF($N$6:$N$28,$U20,L$6:L$28)+SUMIF($N$91:$N$118,$U20,L$91:L$118))*$I$83*Poor!$B$81/$B$81)</f>
        <v>11771.070967741936</v>
      </c>
      <c r="T20" s="223">
        <f>IF($B$81=0,0,(SUMIF($N$6:$N$28,$U20,M$6:M$28)+SUMIF($N$91:$N$118,$U20,M$91:M$118))*$I$83*Poor!$B$81/$B$81)</f>
        <v>11771.070967741936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305527.88475860708</v>
      </c>
      <c r="T23" s="179">
        <f>SUM(T7:T22)</f>
        <v>305573.20673858852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3.0467854192745428E-3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3.0467854192745428E-3</v>
      </c>
      <c r="N28" s="230"/>
      <c r="O28" s="2"/>
      <c r="P28" s="22"/>
      <c r="U28" s="56"/>
      <c r="V28" s="56"/>
      <c r="W28" s="110"/>
      <c r="X28" s="118"/>
      <c r="Y28" s="183">
        <f t="shared" si="9"/>
        <v>1.2187141677098171E-2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6.0935708385490856E-3</v>
      </c>
      <c r="AF28" s="122">
        <f t="shared" si="10"/>
        <v>0.5</v>
      </c>
      <c r="AG28" s="121">
        <f t="shared" si="11"/>
        <v>6.0935708385490856E-3</v>
      </c>
      <c r="AH28" s="123">
        <f t="shared" si="12"/>
        <v>1</v>
      </c>
      <c r="AI28" s="183">
        <f t="shared" si="13"/>
        <v>3.0467854192745428E-3</v>
      </c>
      <c r="AJ28" s="120">
        <f t="shared" si="14"/>
        <v>0</v>
      </c>
      <c r="AK28" s="119">
        <f t="shared" si="15"/>
        <v>6.0935708385490856E-3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0.33294733830170226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0.33294733830170226</v>
      </c>
      <c r="N29" s="230"/>
      <c r="P29" s="22"/>
      <c r="V29" s="56"/>
      <c r="W29" s="110"/>
      <c r="X29" s="118"/>
      <c r="Y29" s="183">
        <f t="shared" si="9"/>
        <v>1.331789353206809</v>
      </c>
      <c r="Z29" s="156">
        <f>Poor!Z29</f>
        <v>0.25</v>
      </c>
      <c r="AA29" s="121">
        <f t="shared" si="16"/>
        <v>0.33294733830170226</v>
      </c>
      <c r="AB29" s="156">
        <f>Poor!AB29</f>
        <v>0.25</v>
      </c>
      <c r="AC29" s="121">
        <f t="shared" si="7"/>
        <v>0.33294733830170226</v>
      </c>
      <c r="AD29" s="156">
        <f>Poor!AD29</f>
        <v>0.25</v>
      </c>
      <c r="AE29" s="121">
        <f t="shared" si="8"/>
        <v>0.33294733830170226</v>
      </c>
      <c r="AF29" s="122">
        <f t="shared" si="10"/>
        <v>0.25</v>
      </c>
      <c r="AG29" s="121">
        <f t="shared" si="11"/>
        <v>0.33294733830170226</v>
      </c>
      <c r="AH29" s="123">
        <f t="shared" si="12"/>
        <v>1</v>
      </c>
      <c r="AI29" s="183">
        <f t="shared" si="13"/>
        <v>0.33294733830170226</v>
      </c>
      <c r="AJ29" s="120">
        <f t="shared" si="14"/>
        <v>0.33294733830170226</v>
      </c>
      <c r="AK29" s="119">
        <f t="shared" si="15"/>
        <v>0.33294733830170226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20.365469000165454</v>
      </c>
      <c r="J30" s="232">
        <f>IF(I$32&lt;=1,I30,1-SUM(J6:J29))</f>
        <v>0.50193688283894389</v>
      </c>
      <c r="K30" s="22">
        <f t="shared" si="4"/>
        <v>0.59689273225404738</v>
      </c>
      <c r="L30" s="22">
        <f>IF(L124=L119,0,IF(K30="",0,(L119-L124)/(B119-B124)*K30))</f>
        <v>0.25931103772383246</v>
      </c>
      <c r="M30" s="175">
        <f t="shared" si="6"/>
        <v>0.50193688283894389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2.0077475313557755</v>
      </c>
      <c r="Z30" s="122">
        <f>IF($Y30=0,0,AA30/($Y$30))</f>
        <v>8.9866007069119791E-2</v>
      </c>
      <c r="AA30" s="187">
        <f>IF(AA79*4/$I$83+SUM(AA6:AA29)&lt;1,AA79*4/$I$83,1-SUM(AA6:AA29))</f>
        <v>0.18042825384582595</v>
      </c>
      <c r="AB30" s="122">
        <f>IF($Y30=0,0,AC30/($Y$30))</f>
        <v>0.32901830921228781</v>
      </c>
      <c r="AC30" s="187">
        <f>IF(AC79*4/$I$83+SUM(AC6:AC29)&lt;1,AC79*4/$I$83,1-SUM(AC6:AC29))</f>
        <v>0.6605856980918221</v>
      </c>
      <c r="AD30" s="122">
        <f>IF($Y30=0,0,AE30/($Y$30))</f>
        <v>0.28756152247259353</v>
      </c>
      <c r="AE30" s="187">
        <f>IF(AE79*4/$I$83+SUM(AE6:AE29)&lt;1,AE79*4/$I$83,1-SUM(AE6:AE29))</f>
        <v>0.57735093685725802</v>
      </c>
      <c r="AF30" s="122">
        <f>IF($Y30=0,0,AG30/($Y$30))</f>
        <v>0.29355416124599887</v>
      </c>
      <c r="AG30" s="187">
        <f>IF(AG79*4/$I$83+SUM(AG6:AG29)&lt;1,AG79*4/$I$83,1-SUM(AG6:AG29))</f>
        <v>0.58938264256086947</v>
      </c>
      <c r="AH30" s="123">
        <f t="shared" si="12"/>
        <v>1</v>
      </c>
      <c r="AI30" s="183">
        <f t="shared" si="13"/>
        <v>0.50193688283894389</v>
      </c>
      <c r="AJ30" s="120">
        <f t="shared" si="14"/>
        <v>0.42050697596882403</v>
      </c>
      <c r="AK30" s="119">
        <f t="shared" si="15"/>
        <v>0.58336678970906375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0.24521379888886996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21.02029188444369</v>
      </c>
      <c r="J32" s="17"/>
      <c r="L32" s="22">
        <f>SUM(L6:L30)</f>
        <v>0.75478620111113004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1.6240921170939292E-2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1899.498572189025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5.5816237180071259E-3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1899.498572189025</v>
      </c>
      <c r="AH38" s="123">
        <f t="shared" ref="AH38:AI58" si="35">SUM(Z38,AB38,AD38,AF38)</f>
        <v>1</v>
      </c>
      <c r="AI38" s="112">
        <f t="shared" si="35"/>
        <v>1899.498572189025</v>
      </c>
      <c r="AJ38" s="148">
        <f t="shared" ref="AJ38:AJ64" si="36">(AA38+AC38)</f>
        <v>0</v>
      </c>
      <c r="AK38" s="147">
        <f t="shared" ref="AK38:AK64" si="37">(AE38+AG38)</f>
        <v>1899.498572189025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1487.4437271895399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4.3708120176759284E-3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1487.4437271895399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1487.4437271895399</v>
      </c>
      <c r="AJ40" s="148">
        <f t="shared" si="36"/>
        <v>1487.4437271895399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251992.42580645162</v>
      </c>
      <c r="J65" s="39">
        <f>SUM(J37:J64)</f>
        <v>252783.36810583013</v>
      </c>
      <c r="K65" s="40">
        <f>SUM(K37:K64)</f>
        <v>1</v>
      </c>
      <c r="L65" s="22">
        <f>SUM(L37:L64)</f>
        <v>0.74283526545778544</v>
      </c>
      <c r="M65" s="24">
        <f>SUM(M37:M64)</f>
        <v>0.74279689576772179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63128.550178802434</v>
      </c>
      <c r="AB65" s="137"/>
      <c r="AC65" s="153">
        <f>SUM(AC37:AC64)</f>
        <v>60225.10645161289</v>
      </c>
      <c r="AD65" s="137"/>
      <c r="AE65" s="153">
        <f>SUM(AE37:AE64)</f>
        <v>60225.10645161289</v>
      </c>
      <c r="AF65" s="137"/>
      <c r="AG65" s="153">
        <f>SUM(AG37:AG64)</f>
        <v>69204.605023801923</v>
      </c>
      <c r="AH65" s="137"/>
      <c r="AI65" s="153">
        <f>SUM(AI37:AI64)</f>
        <v>252783.36810583013</v>
      </c>
      <c r="AJ65" s="153">
        <f>SUM(AJ37:AJ64)</f>
        <v>123353.65663041534</v>
      </c>
      <c r="AK65" s="153">
        <f>SUM(AK37:AK64)</f>
        <v>129429.71147541482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233848.21000452671</v>
      </c>
      <c r="J74" s="51">
        <f>J128*I$83</f>
        <v>5763.5324571305118</v>
      </c>
      <c r="K74" s="40">
        <f>B74/B$76</f>
        <v>1.2206005595024303E-2</v>
      </c>
      <c r="L74" s="22">
        <f>(L128*G$37*F$9/F$7)/B$130</f>
        <v>8.7494795636689059E-3</v>
      </c>
      <c r="M74" s="24">
        <f>J74/B$76</f>
        <v>1.6935979807107867E-2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517.945648535592</v>
      </c>
      <c r="AB74" s="156"/>
      <c r="AC74" s="147">
        <f>AC30*$I$83/4</f>
        <v>1896.3077041352237</v>
      </c>
      <c r="AD74" s="156"/>
      <c r="AE74" s="147">
        <f>AE30*$I$83/4</f>
        <v>1657.370168192658</v>
      </c>
      <c r="AF74" s="156"/>
      <c r="AG74" s="147">
        <f>AG30*$I$83/4</f>
        <v>1691.9089362670384</v>
      </c>
      <c r="AH74" s="155"/>
      <c r="AI74" s="147">
        <f>SUM(AA74,AC74,AE74,AG74)</f>
        <v>5763.5324571305118</v>
      </c>
      <c r="AJ74" s="148">
        <f>(AA74+AC74)</f>
        <v>2414.2533526708157</v>
      </c>
      <c r="AK74" s="147">
        <f>(AE74+AG74)</f>
        <v>3349.2791044596961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137594.75318010812</v>
      </c>
      <c r="K75" s="40">
        <f>B75/B$76</f>
        <v>0.72240052870094063</v>
      </c>
      <c r="L75" s="22">
        <f>(L129*G$37*F$9/F$7)/B$130</f>
        <v>0.41254322482353278</v>
      </c>
      <c r="M75" s="24">
        <f>J75/B$76</f>
        <v>0.40431835489003026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58074.550579785631</v>
      </c>
      <c r="AB75" s="158"/>
      <c r="AC75" s="149">
        <f>AA75+AC65-SUM(AC70,AC74)</f>
        <v>111867.29537678209</v>
      </c>
      <c r="AD75" s="158"/>
      <c r="AE75" s="149">
        <f>AC75+AE65-SUM(AE70,AE74)</f>
        <v>165898.9777097211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228875.61984677479</v>
      </c>
      <c r="AJ75" s="151">
        <f>AJ76-SUM(AJ70,AJ74)</f>
        <v>111867.29537678209</v>
      </c>
      <c r="AK75" s="149">
        <f>AJ75+AK76-SUM(AK70,AK74)</f>
        <v>228875.61984677476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251992.42580645159</v>
      </c>
      <c r="J76" s="51">
        <f>J130*I$83</f>
        <v>252783.36810583016</v>
      </c>
      <c r="K76" s="40">
        <f>SUM(K70:K75)</f>
        <v>0.92043596816339179</v>
      </c>
      <c r="L76" s="22">
        <f>SUM(L70:L75)</f>
        <v>0.64894970789058759</v>
      </c>
      <c r="M76" s="24">
        <f>SUM(M70:M75)</f>
        <v>0.64891133820052405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63128.550178802434</v>
      </c>
      <c r="AB76" s="137"/>
      <c r="AC76" s="153">
        <f>AC65</f>
        <v>60225.10645161289</v>
      </c>
      <c r="AD76" s="137"/>
      <c r="AE76" s="153">
        <f>AE65</f>
        <v>60225.10645161289</v>
      </c>
      <c r="AF76" s="137"/>
      <c r="AG76" s="153">
        <f>AG65</f>
        <v>69204.605023801923</v>
      </c>
      <c r="AH76" s="137"/>
      <c r="AI76" s="153">
        <f>SUM(AA76,AC76,AE76,AG76)</f>
        <v>252783.36810583016</v>
      </c>
      <c r="AJ76" s="154">
        <f>SUM(AA76,AC76)</f>
        <v>123353.65663041532</v>
      </c>
      <c r="AK76" s="154">
        <f>SUM(AE76,AG76)</f>
        <v>129429.71147541481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58074.550579785631</v>
      </c>
      <c r="AD78" s="112"/>
      <c r="AE78" s="112">
        <f>AC75</f>
        <v>111867.29537678209</v>
      </c>
      <c r="AF78" s="112"/>
      <c r="AG78" s="112">
        <f>AE75</f>
        <v>165898.9777097211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58592.496228321223</v>
      </c>
      <c r="AB79" s="112"/>
      <c r="AC79" s="112">
        <f>AA79-AA74+AC65-AC70</f>
        <v>113763.60308091731</v>
      </c>
      <c r="AD79" s="112"/>
      <c r="AE79" s="112">
        <f>AC79-AC74+AE65-AE70</f>
        <v>167556.34787791377</v>
      </c>
      <c r="AF79" s="112"/>
      <c r="AG79" s="112">
        <f>AE79-AE74+AG65-AG70</f>
        <v>230567.52878304184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0.16542431215113984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0.16542431215113984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0.12953911049814215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0.12953911049814215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7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8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10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11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14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21.94561992130896</v>
      </c>
      <c r="J119" s="24">
        <f>SUM(J91:J118)</f>
        <v>22.014501829272259</v>
      </c>
      <c r="K119" s="22">
        <f>SUM(K91:K118)</f>
        <v>48.901561416403645</v>
      </c>
      <c r="L119" s="22">
        <f>SUM(L91:L118)</f>
        <v>22.015639003669335</v>
      </c>
      <c r="M119" s="57">
        <f t="shared" si="50"/>
        <v>22.014501829272259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20.365469000165454</v>
      </c>
      <c r="J128" s="229">
        <f>(J30)</f>
        <v>0.50193688283894389</v>
      </c>
      <c r="K128" s="22">
        <f>(B128)</f>
        <v>0.59689273225404738</v>
      </c>
      <c r="L128" s="22">
        <f>IF(L124=L119,0,(L119-L124)/(B119-B124)*K128)</f>
        <v>0.25931103772383246</v>
      </c>
      <c r="M128" s="57">
        <f t="shared" si="90"/>
        <v>0.50193688283894389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11.982908402081272</v>
      </c>
      <c r="K129" s="29">
        <f>(B129)</f>
        <v>35.326513821511512</v>
      </c>
      <c r="L129" s="60">
        <f>IF(SUM(L124:L128)&gt;L130,0,L130-SUM(L124:L128))</f>
        <v>12.226671421593458</v>
      </c>
      <c r="M129" s="57">
        <f t="shared" si="90"/>
        <v>11.982908402081272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21.94561992130896</v>
      </c>
      <c r="J130" s="229">
        <f>(J119)</f>
        <v>22.014501829272259</v>
      </c>
      <c r="K130" s="22">
        <f>(B130)</f>
        <v>48.901561416403645</v>
      </c>
      <c r="L130" s="22">
        <f>(L119)</f>
        <v>22.015639003669335</v>
      </c>
      <c r="M130" s="57">
        <f t="shared" si="90"/>
        <v>22.014501829272259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D51" workbookViewId="0">
      <selection activeCell="F65" sqref="F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1687.980525825423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1784.9324726274476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6270.8592168165596</v>
      </c>
      <c r="I76" s="109">
        <f>Rich!T11</f>
        <v>12474.598286626828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12961.30210226817</v>
      </c>
      <c r="C78" s="109">
        <f>Poor!R13</f>
        <v>19046.593153009126</v>
      </c>
      <c r="D78" s="109">
        <f>Middle!R13</f>
        <v>1105.9705306248786</v>
      </c>
      <c r="E78" s="109">
        <f>Rich!R13</f>
        <v>0</v>
      </c>
      <c r="F78" s="109">
        <f>V.Poor!T13</f>
        <v>4885.1100000000006</v>
      </c>
      <c r="G78" s="109">
        <f>Poor!T13</f>
        <v>7167.8250000000007</v>
      </c>
      <c r="H78" s="109">
        <f>Middle!T13</f>
        <v>416.25000000000006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117675.26445848709</v>
      </c>
      <c r="E79" s="109">
        <f>Rich!R14</f>
        <v>466801.32125075004</v>
      </c>
      <c r="F79" s="109">
        <f>V.Poor!T14</f>
        <v>0</v>
      </c>
      <c r="G79" s="109">
        <f>Poor!T14</f>
        <v>0</v>
      </c>
      <c r="H79" s="109">
        <f>Middle!T14</f>
        <v>56498.400000000001</v>
      </c>
      <c r="I79" s="109">
        <f>Rich!T14</f>
        <v>224294.39999999997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8905.9253708836513</v>
      </c>
      <c r="C81" s="109">
        <f>Poor!R16</f>
        <v>7432.8168401986832</v>
      </c>
      <c r="D81" s="109">
        <f>Middle!R16</f>
        <v>45005.627459561721</v>
      </c>
      <c r="E81" s="109">
        <f>Rich!R16</f>
        <v>0</v>
      </c>
      <c r="F81" s="109">
        <f>V.Poor!T16</f>
        <v>5806.079999999999</v>
      </c>
      <c r="G81" s="109">
        <f>Poor!T16</f>
        <v>4838.4000000000005</v>
      </c>
      <c r="H81" s="109">
        <f>Middle!T16</f>
        <v>24764.842913383978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5309.1548858562028</v>
      </c>
      <c r="D82" s="109">
        <f>Middle!R17</f>
        <v>9024.71952989901</v>
      </c>
      <c r="E82" s="109">
        <f>Rich!R17</f>
        <v>82751.143312632965</v>
      </c>
      <c r="F82" s="109">
        <f>V.Poor!T17</f>
        <v>0</v>
      </c>
      <c r="G82" s="109">
        <f>Poor!T17</f>
        <v>3398.4</v>
      </c>
      <c r="H82" s="109">
        <f>Middle!T17</f>
        <v>5777.28</v>
      </c>
      <c r="I82" s="109">
        <f>Rich!T17</f>
        <v>53015.039999999994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30209.13771002346</v>
      </c>
      <c r="C85" s="109">
        <f>Poor!R20</f>
        <v>27410.961468584661</v>
      </c>
      <c r="D85" s="109">
        <f>Middle!R20</f>
        <v>12258.434655571235</v>
      </c>
      <c r="E85" s="109">
        <f>Rich!R20</f>
        <v>14698.765944076038</v>
      </c>
      <c r="F85" s="109">
        <f>V.Poor!T20</f>
        <v>24207.674280732346</v>
      </c>
      <c r="G85" s="109">
        <f>Poor!T20</f>
        <v>21932.259808195293</v>
      </c>
      <c r="H85" s="109">
        <f>Middle!T20</f>
        <v>9809.2258064516154</v>
      </c>
      <c r="I85" s="109">
        <f>Rich!T20</f>
        <v>11771.070967741936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36387.505504470901</v>
      </c>
      <c r="G88" s="109">
        <f>Poor!T23</f>
        <v>41937.764722333493</v>
      </c>
      <c r="H88" s="109">
        <f>Middle!T23</f>
        <v>106707.42836020356</v>
      </c>
      <c r="I88" s="109">
        <f>Rich!T23</f>
        <v>305573.20673858852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10259.681575326002</v>
      </c>
      <c r="G99" s="240">
        <f t="shared" si="0"/>
        <v>3779.8223574634103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34813.121575325989</v>
      </c>
      <c r="G100" s="240">
        <f t="shared" si="0"/>
        <v>28333.262357463405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12961.30210226817</v>
      </c>
      <c r="C9" s="203">
        <f>Income!C78</f>
        <v>19046.593153009126</v>
      </c>
      <c r="D9" s="203">
        <f>Income!D78</f>
        <v>1105.9705306248786</v>
      </c>
      <c r="E9" s="203">
        <f>Income!E78</f>
        <v>0</v>
      </c>
      <c r="F9" s="204">
        <f t="shared" si="4"/>
        <v>12961.30210226817</v>
      </c>
      <c r="G9" s="204">
        <f t="shared" si="4"/>
        <v>12961.30210226817</v>
      </c>
      <c r="H9" s="204">
        <f t="shared" si="4"/>
        <v>12961.30210226817</v>
      </c>
      <c r="I9" s="204">
        <f t="shared" si="4"/>
        <v>12961.30210226817</v>
      </c>
      <c r="J9" s="204">
        <f t="shared" si="4"/>
        <v>12961.30210226817</v>
      </c>
      <c r="K9" s="204">
        <f t="shared" si="4"/>
        <v>12961.30210226817</v>
      </c>
      <c r="L9" s="204">
        <f t="shared" si="4"/>
        <v>12961.30210226817</v>
      </c>
      <c r="M9" s="204">
        <f t="shared" si="4"/>
        <v>12961.30210226817</v>
      </c>
      <c r="N9" s="204">
        <f t="shared" si="4"/>
        <v>12961.30210226817</v>
      </c>
      <c r="O9" s="204">
        <f t="shared" si="4"/>
        <v>12961.30210226817</v>
      </c>
      <c r="P9" s="204">
        <f t="shared" si="4"/>
        <v>12961.30210226817</v>
      </c>
      <c r="Q9" s="204">
        <f t="shared" si="4"/>
        <v>12961.30210226817</v>
      </c>
      <c r="R9" s="204">
        <f t="shared" si="4"/>
        <v>12961.30210226817</v>
      </c>
      <c r="S9" s="204">
        <f t="shared" si="4"/>
        <v>12961.30210226817</v>
      </c>
      <c r="T9" s="204">
        <f t="shared" si="4"/>
        <v>12961.30210226817</v>
      </c>
      <c r="U9" s="204">
        <f t="shared" si="4"/>
        <v>12961.30210226817</v>
      </c>
      <c r="V9" s="204">
        <f t="shared" si="6"/>
        <v>12961.30210226817</v>
      </c>
      <c r="W9" s="204">
        <f t="shared" si="6"/>
        <v>12961.30210226817</v>
      </c>
      <c r="X9" s="204">
        <f t="shared" si="6"/>
        <v>12961.30210226817</v>
      </c>
      <c r="Y9" s="204">
        <f t="shared" si="6"/>
        <v>12961.30210226817</v>
      </c>
      <c r="Z9" s="204">
        <f t="shared" si="6"/>
        <v>12961.30210226817</v>
      </c>
      <c r="AA9" s="204">
        <f t="shared" si="6"/>
        <v>12961.30210226817</v>
      </c>
      <c r="AB9" s="204">
        <f t="shared" si="6"/>
        <v>12961.30210226817</v>
      </c>
      <c r="AC9" s="204">
        <f t="shared" si="6"/>
        <v>12961.30210226817</v>
      </c>
      <c r="AD9" s="204">
        <f t="shared" si="6"/>
        <v>12961.30210226817</v>
      </c>
      <c r="AE9" s="204">
        <f t="shared" si="6"/>
        <v>12961.30210226817</v>
      </c>
      <c r="AF9" s="204">
        <f t="shared" si="6"/>
        <v>12961.30210226817</v>
      </c>
      <c r="AG9" s="204">
        <f t="shared" si="6"/>
        <v>12961.30210226817</v>
      </c>
      <c r="AH9" s="204">
        <f t="shared" si="6"/>
        <v>12961.30210226817</v>
      </c>
      <c r="AI9" s="204">
        <f t="shared" si="6"/>
        <v>12961.30210226817</v>
      </c>
      <c r="AJ9" s="204">
        <f t="shared" si="6"/>
        <v>12961.30210226817</v>
      </c>
      <c r="AK9" s="204">
        <f t="shared" si="6"/>
        <v>12961.30210226817</v>
      </c>
      <c r="AL9" s="204">
        <f t="shared" si="7"/>
        <v>12961.30210226817</v>
      </c>
      <c r="AM9" s="204">
        <f t="shared" si="7"/>
        <v>12961.30210226817</v>
      </c>
      <c r="AN9" s="204">
        <f t="shared" si="7"/>
        <v>12961.30210226817</v>
      </c>
      <c r="AO9" s="204">
        <f t="shared" si="7"/>
        <v>12961.30210226817</v>
      </c>
      <c r="AP9" s="204">
        <f t="shared" si="7"/>
        <v>12961.30210226817</v>
      </c>
      <c r="AQ9" s="204">
        <f t="shared" si="7"/>
        <v>12961.30210226817</v>
      </c>
      <c r="AR9" s="204">
        <f t="shared" si="7"/>
        <v>12961.30210226817</v>
      </c>
      <c r="AS9" s="204">
        <f t="shared" si="7"/>
        <v>12961.30210226817</v>
      </c>
      <c r="AT9" s="204">
        <f t="shared" si="7"/>
        <v>19046.593153009126</v>
      </c>
      <c r="AU9" s="204">
        <f t="shared" si="7"/>
        <v>19046.593153009126</v>
      </c>
      <c r="AV9" s="204">
        <f t="shared" si="7"/>
        <v>19046.593153009126</v>
      </c>
      <c r="AW9" s="204">
        <f t="shared" si="7"/>
        <v>19046.593153009126</v>
      </c>
      <c r="AX9" s="204">
        <f t="shared" si="1"/>
        <v>19046.593153009126</v>
      </c>
      <c r="AY9" s="204">
        <f t="shared" si="1"/>
        <v>19046.593153009126</v>
      </c>
      <c r="AZ9" s="204">
        <f t="shared" si="1"/>
        <v>19046.593153009126</v>
      </c>
      <c r="BA9" s="204">
        <f t="shared" si="1"/>
        <v>19046.593153009126</v>
      </c>
      <c r="BB9" s="204">
        <f t="shared" si="1"/>
        <v>19046.593153009126</v>
      </c>
      <c r="BC9" s="204">
        <f t="shared" si="1"/>
        <v>19046.593153009126</v>
      </c>
      <c r="BD9" s="204">
        <f t="shared" si="1"/>
        <v>19046.593153009126</v>
      </c>
      <c r="BE9" s="204">
        <f t="shared" si="1"/>
        <v>19046.593153009126</v>
      </c>
      <c r="BF9" s="204">
        <f t="shared" si="1"/>
        <v>19046.593153009126</v>
      </c>
      <c r="BG9" s="204">
        <f t="shared" si="1"/>
        <v>19046.593153009126</v>
      </c>
      <c r="BH9" s="204">
        <f t="shared" si="1"/>
        <v>19046.593153009126</v>
      </c>
      <c r="BI9" s="204">
        <f t="shared" si="1"/>
        <v>19046.593153009126</v>
      </c>
      <c r="BJ9" s="204">
        <f t="shared" si="1"/>
        <v>19046.593153009126</v>
      </c>
      <c r="BK9" s="204">
        <f t="shared" si="1"/>
        <v>19046.593153009126</v>
      </c>
      <c r="BL9" s="204">
        <f t="shared" si="1"/>
        <v>19046.593153009126</v>
      </c>
      <c r="BM9" s="204">
        <f t="shared" si="1"/>
        <v>19046.593153009126</v>
      </c>
      <c r="BN9" s="204">
        <f t="shared" si="1"/>
        <v>19046.593153009126</v>
      </c>
      <c r="BO9" s="204">
        <f t="shared" si="1"/>
        <v>19046.593153009126</v>
      </c>
      <c r="BP9" s="204">
        <f t="shared" si="1"/>
        <v>19046.593153009126</v>
      </c>
      <c r="BQ9" s="204">
        <f t="shared" si="1"/>
        <v>19046.593153009126</v>
      </c>
      <c r="BR9" s="204">
        <f t="shared" si="1"/>
        <v>19046.593153009126</v>
      </c>
      <c r="BS9" s="204">
        <f t="shared" si="1"/>
        <v>19046.593153009126</v>
      </c>
      <c r="BT9" s="204">
        <f t="shared" si="1"/>
        <v>19046.593153009126</v>
      </c>
      <c r="BU9" s="204">
        <f t="shared" si="1"/>
        <v>19046.593153009126</v>
      </c>
      <c r="BV9" s="204">
        <f t="shared" si="1"/>
        <v>19046.593153009126</v>
      </c>
      <c r="BW9" s="204">
        <f t="shared" si="1"/>
        <v>19046.593153009126</v>
      </c>
      <c r="BX9" s="204">
        <f t="shared" si="1"/>
        <v>19046.593153009126</v>
      </c>
      <c r="BY9" s="204">
        <f t="shared" si="1"/>
        <v>19046.593153009126</v>
      </c>
      <c r="BZ9" s="204">
        <f t="shared" si="1"/>
        <v>19046.593153009126</v>
      </c>
      <c r="CA9" s="204">
        <f t="shared" si="2"/>
        <v>19046.593153009126</v>
      </c>
      <c r="CB9" s="204">
        <f t="shared" si="2"/>
        <v>1105.9705306248786</v>
      </c>
      <c r="CC9" s="204">
        <f t="shared" si="2"/>
        <v>1105.9705306248786</v>
      </c>
      <c r="CD9" s="204">
        <f t="shared" si="2"/>
        <v>1105.9705306248786</v>
      </c>
      <c r="CE9" s="204">
        <f t="shared" si="2"/>
        <v>1105.9705306248786</v>
      </c>
      <c r="CF9" s="204">
        <f t="shared" si="2"/>
        <v>1105.9705306248786</v>
      </c>
      <c r="CG9" s="204">
        <f t="shared" si="2"/>
        <v>1105.9705306248786</v>
      </c>
      <c r="CH9" s="204">
        <f t="shared" si="2"/>
        <v>1105.9705306248786</v>
      </c>
      <c r="CI9" s="204">
        <f t="shared" si="2"/>
        <v>1105.9705306248786</v>
      </c>
      <c r="CJ9" s="204">
        <f t="shared" si="2"/>
        <v>1105.9705306248786</v>
      </c>
      <c r="CK9" s="204">
        <f t="shared" si="2"/>
        <v>1105.9705306248786</v>
      </c>
      <c r="CL9" s="204">
        <f t="shared" si="2"/>
        <v>1105.9705306248786</v>
      </c>
      <c r="CM9" s="204">
        <f t="shared" si="2"/>
        <v>1105.9705306248786</v>
      </c>
      <c r="CN9" s="204">
        <f t="shared" si="2"/>
        <v>1105.9705306248786</v>
      </c>
      <c r="CO9" s="204">
        <f t="shared" si="2"/>
        <v>1105.9705306248786</v>
      </c>
      <c r="CP9" s="204">
        <f t="shared" si="2"/>
        <v>1105.9705306248786</v>
      </c>
      <c r="CQ9" s="204">
        <f t="shared" si="2"/>
        <v>1105.9705306248786</v>
      </c>
      <c r="CR9" s="204">
        <f t="shared" si="2"/>
        <v>1105.9705306248786</v>
      </c>
      <c r="CS9" s="204">
        <f t="shared" si="3"/>
        <v>1105.9705306248786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117675.26445848709</v>
      </c>
      <c r="E10" s="203">
        <f>Income!E79</f>
        <v>466801.32125075004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117675.26445848709</v>
      </c>
      <c r="CC10" s="204">
        <f t="shared" si="2"/>
        <v>117675.26445848709</v>
      </c>
      <c r="CD10" s="204">
        <f t="shared" si="2"/>
        <v>117675.26445848709</v>
      </c>
      <c r="CE10" s="204">
        <f t="shared" si="2"/>
        <v>117675.26445848709</v>
      </c>
      <c r="CF10" s="204">
        <f t="shared" si="2"/>
        <v>117675.26445848709</v>
      </c>
      <c r="CG10" s="204">
        <f t="shared" si="2"/>
        <v>117675.26445848709</v>
      </c>
      <c r="CH10" s="204">
        <f t="shared" si="2"/>
        <v>117675.26445848709</v>
      </c>
      <c r="CI10" s="204">
        <f t="shared" si="2"/>
        <v>117675.26445848709</v>
      </c>
      <c r="CJ10" s="204">
        <f t="shared" si="2"/>
        <v>117675.26445848709</v>
      </c>
      <c r="CK10" s="204">
        <f t="shared" si="2"/>
        <v>117675.26445848709</v>
      </c>
      <c r="CL10" s="204">
        <f t="shared" si="2"/>
        <v>117675.26445848709</v>
      </c>
      <c r="CM10" s="204">
        <f t="shared" si="2"/>
        <v>117675.26445848709</v>
      </c>
      <c r="CN10" s="204">
        <f t="shared" si="2"/>
        <v>117675.26445848709</v>
      </c>
      <c r="CO10" s="204">
        <f t="shared" si="2"/>
        <v>117675.26445848709</v>
      </c>
      <c r="CP10" s="204">
        <f t="shared" si="2"/>
        <v>117675.26445848709</v>
      </c>
      <c r="CQ10" s="204">
        <f t="shared" si="2"/>
        <v>117675.26445848709</v>
      </c>
      <c r="CR10" s="204">
        <f t="shared" si="2"/>
        <v>117675.26445848709</v>
      </c>
      <c r="CS10" s="204">
        <f t="shared" si="3"/>
        <v>117675.26445848709</v>
      </c>
      <c r="CT10" s="204">
        <f t="shared" si="3"/>
        <v>466801.32125075004</v>
      </c>
      <c r="CU10" s="204">
        <f t="shared" si="3"/>
        <v>466801.32125075004</v>
      </c>
      <c r="CV10" s="204">
        <f t="shared" si="3"/>
        <v>466801.32125075004</v>
      </c>
      <c r="CW10" s="204">
        <f t="shared" si="3"/>
        <v>466801.32125075004</v>
      </c>
      <c r="CX10" s="204">
        <f t="shared" si="3"/>
        <v>466801.32125075004</v>
      </c>
      <c r="CY10" s="204">
        <f t="shared" si="3"/>
        <v>466801.32125075004</v>
      </c>
      <c r="CZ10" s="204">
        <f t="shared" si="3"/>
        <v>466801.32125075004</v>
      </c>
      <c r="DA10" s="204">
        <f t="shared" si="3"/>
        <v>466801.32125075004</v>
      </c>
      <c r="DB10" s="204"/>
    </row>
    <row r="11" spans="1:106">
      <c r="A11" s="201" t="str">
        <f>Income!A81</f>
        <v>Self - employment</v>
      </c>
      <c r="B11" s="203">
        <f>Income!B81</f>
        <v>8905.9253708836513</v>
      </c>
      <c r="C11" s="203">
        <f>Income!C81</f>
        <v>7432.8168401986832</v>
      </c>
      <c r="D11" s="203">
        <f>Income!D81</f>
        <v>45005.627459561721</v>
      </c>
      <c r="E11" s="203">
        <f>Income!E81</f>
        <v>0</v>
      </c>
      <c r="F11" s="204">
        <f t="shared" si="4"/>
        <v>8905.9253708836513</v>
      </c>
      <c r="G11" s="204">
        <f t="shared" si="4"/>
        <v>8905.9253708836513</v>
      </c>
      <c r="H11" s="204">
        <f t="shared" si="4"/>
        <v>8905.9253708836513</v>
      </c>
      <c r="I11" s="204">
        <f t="shared" si="4"/>
        <v>8905.9253708836513</v>
      </c>
      <c r="J11" s="204">
        <f t="shared" si="4"/>
        <v>8905.9253708836513</v>
      </c>
      <c r="K11" s="204">
        <f t="shared" si="4"/>
        <v>8905.9253708836513</v>
      </c>
      <c r="L11" s="204">
        <f t="shared" si="4"/>
        <v>8905.9253708836513</v>
      </c>
      <c r="M11" s="204">
        <f t="shared" si="4"/>
        <v>8905.9253708836513</v>
      </c>
      <c r="N11" s="204">
        <f t="shared" si="4"/>
        <v>8905.9253708836513</v>
      </c>
      <c r="O11" s="204">
        <f t="shared" si="4"/>
        <v>8905.9253708836513</v>
      </c>
      <c r="P11" s="204">
        <f t="shared" si="4"/>
        <v>8905.9253708836513</v>
      </c>
      <c r="Q11" s="204">
        <f t="shared" si="4"/>
        <v>8905.9253708836513</v>
      </c>
      <c r="R11" s="204">
        <f t="shared" si="4"/>
        <v>8905.9253708836513</v>
      </c>
      <c r="S11" s="204">
        <f t="shared" si="4"/>
        <v>8905.9253708836513</v>
      </c>
      <c r="T11" s="204">
        <f t="shared" si="4"/>
        <v>8905.9253708836513</v>
      </c>
      <c r="U11" s="204">
        <f t="shared" si="4"/>
        <v>8905.9253708836513</v>
      </c>
      <c r="V11" s="204">
        <f t="shared" si="6"/>
        <v>8905.9253708836513</v>
      </c>
      <c r="W11" s="204">
        <f t="shared" si="6"/>
        <v>8905.9253708836513</v>
      </c>
      <c r="X11" s="204">
        <f t="shared" si="6"/>
        <v>8905.9253708836513</v>
      </c>
      <c r="Y11" s="204">
        <f t="shared" si="6"/>
        <v>8905.9253708836513</v>
      </c>
      <c r="Z11" s="204">
        <f t="shared" si="6"/>
        <v>8905.9253708836513</v>
      </c>
      <c r="AA11" s="204">
        <f t="shared" si="6"/>
        <v>8905.9253708836513</v>
      </c>
      <c r="AB11" s="204">
        <f t="shared" si="6"/>
        <v>8905.9253708836513</v>
      </c>
      <c r="AC11" s="204">
        <f t="shared" si="6"/>
        <v>8905.9253708836513</v>
      </c>
      <c r="AD11" s="204">
        <f t="shared" si="6"/>
        <v>8905.9253708836513</v>
      </c>
      <c r="AE11" s="204">
        <f t="shared" si="6"/>
        <v>8905.9253708836513</v>
      </c>
      <c r="AF11" s="204">
        <f t="shared" si="6"/>
        <v>8905.9253708836513</v>
      </c>
      <c r="AG11" s="204">
        <f t="shared" si="6"/>
        <v>8905.9253708836513</v>
      </c>
      <c r="AH11" s="204">
        <f t="shared" si="6"/>
        <v>8905.9253708836513</v>
      </c>
      <c r="AI11" s="204">
        <f t="shared" si="6"/>
        <v>8905.9253708836513</v>
      </c>
      <c r="AJ11" s="204">
        <f t="shared" si="6"/>
        <v>8905.9253708836513</v>
      </c>
      <c r="AK11" s="204">
        <f t="shared" si="6"/>
        <v>8905.9253708836513</v>
      </c>
      <c r="AL11" s="204">
        <f t="shared" si="7"/>
        <v>8905.9253708836513</v>
      </c>
      <c r="AM11" s="204">
        <f t="shared" si="7"/>
        <v>8905.9253708836513</v>
      </c>
      <c r="AN11" s="204">
        <f t="shared" si="7"/>
        <v>8905.9253708836513</v>
      </c>
      <c r="AO11" s="204">
        <f t="shared" si="7"/>
        <v>8905.9253708836513</v>
      </c>
      <c r="AP11" s="204">
        <f t="shared" si="7"/>
        <v>8905.9253708836513</v>
      </c>
      <c r="AQ11" s="204">
        <f t="shared" si="7"/>
        <v>8905.9253708836513</v>
      </c>
      <c r="AR11" s="204">
        <f t="shared" si="7"/>
        <v>8905.9253708836513</v>
      </c>
      <c r="AS11" s="204">
        <f t="shared" si="7"/>
        <v>8905.9253708836513</v>
      </c>
      <c r="AT11" s="204">
        <f t="shared" si="7"/>
        <v>7432.8168401986832</v>
      </c>
      <c r="AU11" s="204">
        <f t="shared" si="7"/>
        <v>7432.8168401986832</v>
      </c>
      <c r="AV11" s="204">
        <f t="shared" si="7"/>
        <v>7432.8168401986832</v>
      </c>
      <c r="AW11" s="204">
        <f t="shared" si="7"/>
        <v>7432.8168401986832</v>
      </c>
      <c r="AX11" s="204">
        <f t="shared" si="8"/>
        <v>7432.8168401986832</v>
      </c>
      <c r="AY11" s="204">
        <f t="shared" si="8"/>
        <v>7432.8168401986832</v>
      </c>
      <c r="AZ11" s="204">
        <f t="shared" si="8"/>
        <v>7432.8168401986832</v>
      </c>
      <c r="BA11" s="204">
        <f t="shared" si="8"/>
        <v>7432.8168401986832</v>
      </c>
      <c r="BB11" s="204">
        <f t="shared" si="8"/>
        <v>7432.8168401986832</v>
      </c>
      <c r="BC11" s="204">
        <f t="shared" si="8"/>
        <v>7432.8168401986832</v>
      </c>
      <c r="BD11" s="204">
        <f t="shared" si="8"/>
        <v>7432.8168401986832</v>
      </c>
      <c r="BE11" s="204">
        <f t="shared" si="8"/>
        <v>7432.8168401986832</v>
      </c>
      <c r="BF11" s="204">
        <f t="shared" si="8"/>
        <v>7432.8168401986832</v>
      </c>
      <c r="BG11" s="204">
        <f t="shared" si="8"/>
        <v>7432.8168401986832</v>
      </c>
      <c r="BH11" s="204">
        <f t="shared" si="8"/>
        <v>7432.8168401986832</v>
      </c>
      <c r="BI11" s="204">
        <f t="shared" si="8"/>
        <v>7432.8168401986832</v>
      </c>
      <c r="BJ11" s="204">
        <f t="shared" si="8"/>
        <v>7432.8168401986832</v>
      </c>
      <c r="BK11" s="204">
        <f t="shared" si="8"/>
        <v>7432.8168401986832</v>
      </c>
      <c r="BL11" s="204">
        <f t="shared" si="8"/>
        <v>7432.8168401986832</v>
      </c>
      <c r="BM11" s="204">
        <f t="shared" si="8"/>
        <v>7432.8168401986832</v>
      </c>
      <c r="BN11" s="204">
        <f t="shared" si="8"/>
        <v>7432.8168401986832</v>
      </c>
      <c r="BO11" s="204">
        <f t="shared" si="8"/>
        <v>7432.8168401986832</v>
      </c>
      <c r="BP11" s="204">
        <f t="shared" si="8"/>
        <v>7432.8168401986832</v>
      </c>
      <c r="BQ11" s="204">
        <f t="shared" si="8"/>
        <v>7432.8168401986832</v>
      </c>
      <c r="BR11" s="204">
        <f t="shared" si="8"/>
        <v>7432.8168401986832</v>
      </c>
      <c r="BS11" s="204">
        <f t="shared" si="8"/>
        <v>7432.8168401986832</v>
      </c>
      <c r="BT11" s="204">
        <f t="shared" si="8"/>
        <v>7432.8168401986832</v>
      </c>
      <c r="BU11" s="204">
        <f t="shared" si="8"/>
        <v>7432.8168401986832</v>
      </c>
      <c r="BV11" s="204">
        <f t="shared" si="8"/>
        <v>7432.8168401986832</v>
      </c>
      <c r="BW11" s="204">
        <f t="shared" si="8"/>
        <v>7432.8168401986832</v>
      </c>
      <c r="BX11" s="204">
        <f t="shared" si="8"/>
        <v>7432.8168401986832</v>
      </c>
      <c r="BY11" s="204">
        <f t="shared" si="8"/>
        <v>7432.8168401986832</v>
      </c>
      <c r="BZ11" s="204">
        <f t="shared" si="8"/>
        <v>7432.8168401986832</v>
      </c>
      <c r="CA11" s="204">
        <f t="shared" si="2"/>
        <v>7432.8168401986832</v>
      </c>
      <c r="CB11" s="204">
        <f t="shared" si="2"/>
        <v>45005.627459561721</v>
      </c>
      <c r="CC11" s="204">
        <f t="shared" si="2"/>
        <v>45005.627459561721</v>
      </c>
      <c r="CD11" s="204">
        <f t="shared" si="2"/>
        <v>45005.627459561721</v>
      </c>
      <c r="CE11" s="204">
        <f t="shared" si="2"/>
        <v>45005.627459561721</v>
      </c>
      <c r="CF11" s="204">
        <f t="shared" si="2"/>
        <v>45005.627459561721</v>
      </c>
      <c r="CG11" s="204">
        <f t="shared" si="2"/>
        <v>45005.627459561721</v>
      </c>
      <c r="CH11" s="204">
        <f t="shared" si="2"/>
        <v>45005.627459561721</v>
      </c>
      <c r="CI11" s="204">
        <f t="shared" si="2"/>
        <v>45005.627459561721</v>
      </c>
      <c r="CJ11" s="204">
        <f t="shared" si="2"/>
        <v>45005.627459561721</v>
      </c>
      <c r="CK11" s="204">
        <f t="shared" si="2"/>
        <v>45005.627459561721</v>
      </c>
      <c r="CL11" s="204">
        <f t="shared" si="2"/>
        <v>45005.627459561721</v>
      </c>
      <c r="CM11" s="204">
        <f t="shared" si="2"/>
        <v>45005.627459561721</v>
      </c>
      <c r="CN11" s="204">
        <f t="shared" si="2"/>
        <v>45005.627459561721</v>
      </c>
      <c r="CO11" s="204">
        <f t="shared" si="2"/>
        <v>45005.627459561721</v>
      </c>
      <c r="CP11" s="204">
        <f t="shared" si="2"/>
        <v>45005.627459561721</v>
      </c>
      <c r="CQ11" s="204">
        <f t="shared" si="2"/>
        <v>45005.627459561721</v>
      </c>
      <c r="CR11" s="204">
        <f t="shared" si="2"/>
        <v>45005.627459561721</v>
      </c>
      <c r="CS11" s="204">
        <f t="shared" si="3"/>
        <v>45005.627459561721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5309.1548858562028</v>
      </c>
      <c r="D12" s="203">
        <f>Income!D82</f>
        <v>9024.71952989901</v>
      </c>
      <c r="E12" s="203">
        <f>Income!E82</f>
        <v>82751.143312632965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5309.1548858562028</v>
      </c>
      <c r="AU12" s="204">
        <f t="shared" si="7"/>
        <v>5309.1548858562028</v>
      </c>
      <c r="AV12" s="204">
        <f t="shared" si="7"/>
        <v>5309.1548858562028</v>
      </c>
      <c r="AW12" s="204">
        <f t="shared" si="7"/>
        <v>5309.1548858562028</v>
      </c>
      <c r="AX12" s="204">
        <f t="shared" si="8"/>
        <v>5309.1548858562028</v>
      </c>
      <c r="AY12" s="204">
        <f t="shared" si="8"/>
        <v>5309.1548858562028</v>
      </c>
      <c r="AZ12" s="204">
        <f t="shared" si="8"/>
        <v>5309.1548858562028</v>
      </c>
      <c r="BA12" s="204">
        <f t="shared" si="8"/>
        <v>5309.1548858562028</v>
      </c>
      <c r="BB12" s="204">
        <f t="shared" si="8"/>
        <v>5309.1548858562028</v>
      </c>
      <c r="BC12" s="204">
        <f t="shared" si="8"/>
        <v>5309.1548858562028</v>
      </c>
      <c r="BD12" s="204">
        <f t="shared" si="8"/>
        <v>5309.1548858562028</v>
      </c>
      <c r="BE12" s="204">
        <f t="shared" si="8"/>
        <v>5309.1548858562028</v>
      </c>
      <c r="BF12" s="204">
        <f t="shared" si="8"/>
        <v>5309.1548858562028</v>
      </c>
      <c r="BG12" s="204">
        <f t="shared" si="8"/>
        <v>5309.1548858562028</v>
      </c>
      <c r="BH12" s="204">
        <f t="shared" si="8"/>
        <v>5309.1548858562028</v>
      </c>
      <c r="BI12" s="204">
        <f t="shared" si="8"/>
        <v>5309.1548858562028</v>
      </c>
      <c r="BJ12" s="204">
        <f t="shared" si="8"/>
        <v>5309.1548858562028</v>
      </c>
      <c r="BK12" s="204">
        <f t="shared" si="8"/>
        <v>5309.1548858562028</v>
      </c>
      <c r="BL12" s="204">
        <f t="shared" si="8"/>
        <v>5309.1548858562028</v>
      </c>
      <c r="BM12" s="204">
        <f t="shared" si="8"/>
        <v>5309.1548858562028</v>
      </c>
      <c r="BN12" s="204">
        <f t="shared" si="8"/>
        <v>5309.1548858562028</v>
      </c>
      <c r="BO12" s="204">
        <f t="shared" si="8"/>
        <v>5309.1548858562028</v>
      </c>
      <c r="BP12" s="204">
        <f t="shared" si="8"/>
        <v>5309.1548858562028</v>
      </c>
      <c r="BQ12" s="204">
        <f t="shared" si="8"/>
        <v>5309.1548858562028</v>
      </c>
      <c r="BR12" s="204">
        <f t="shared" si="8"/>
        <v>5309.1548858562028</v>
      </c>
      <c r="BS12" s="204">
        <f t="shared" si="8"/>
        <v>5309.1548858562028</v>
      </c>
      <c r="BT12" s="204">
        <f t="shared" si="8"/>
        <v>5309.1548858562028</v>
      </c>
      <c r="BU12" s="204">
        <f t="shared" si="8"/>
        <v>5309.1548858562028</v>
      </c>
      <c r="BV12" s="204">
        <f t="shared" si="8"/>
        <v>5309.1548858562028</v>
      </c>
      <c r="BW12" s="204">
        <f t="shared" si="8"/>
        <v>5309.1548858562028</v>
      </c>
      <c r="BX12" s="204">
        <f t="shared" si="8"/>
        <v>5309.1548858562028</v>
      </c>
      <c r="BY12" s="204">
        <f t="shared" si="8"/>
        <v>5309.1548858562028</v>
      </c>
      <c r="BZ12" s="204">
        <f t="shared" si="8"/>
        <v>5309.1548858562028</v>
      </c>
      <c r="CA12" s="204">
        <f t="shared" si="2"/>
        <v>5309.1548858562028</v>
      </c>
      <c r="CB12" s="204">
        <f t="shared" si="2"/>
        <v>9024.71952989901</v>
      </c>
      <c r="CC12" s="204">
        <f t="shared" si="2"/>
        <v>9024.71952989901</v>
      </c>
      <c r="CD12" s="204">
        <f t="shared" si="2"/>
        <v>9024.71952989901</v>
      </c>
      <c r="CE12" s="204">
        <f t="shared" si="2"/>
        <v>9024.71952989901</v>
      </c>
      <c r="CF12" s="204">
        <f t="shared" si="2"/>
        <v>9024.71952989901</v>
      </c>
      <c r="CG12" s="204">
        <f t="shared" si="2"/>
        <v>9024.71952989901</v>
      </c>
      <c r="CH12" s="204">
        <f t="shared" si="2"/>
        <v>9024.71952989901</v>
      </c>
      <c r="CI12" s="204">
        <f t="shared" si="2"/>
        <v>9024.71952989901</v>
      </c>
      <c r="CJ12" s="204">
        <f t="shared" si="2"/>
        <v>9024.71952989901</v>
      </c>
      <c r="CK12" s="204">
        <f t="shared" si="2"/>
        <v>9024.71952989901</v>
      </c>
      <c r="CL12" s="204">
        <f t="shared" si="2"/>
        <v>9024.71952989901</v>
      </c>
      <c r="CM12" s="204">
        <f t="shared" si="2"/>
        <v>9024.71952989901</v>
      </c>
      <c r="CN12" s="204">
        <f t="shared" si="2"/>
        <v>9024.71952989901</v>
      </c>
      <c r="CO12" s="204">
        <f t="shared" si="2"/>
        <v>9024.71952989901</v>
      </c>
      <c r="CP12" s="204">
        <f t="shared" si="2"/>
        <v>9024.71952989901</v>
      </c>
      <c r="CQ12" s="204">
        <f t="shared" si="2"/>
        <v>9024.71952989901</v>
      </c>
      <c r="CR12" s="204">
        <f t="shared" si="2"/>
        <v>9024.71952989901</v>
      </c>
      <c r="CS12" s="204">
        <f t="shared" si="3"/>
        <v>9024.71952989901</v>
      </c>
      <c r="CT12" s="204">
        <f t="shared" si="3"/>
        <v>82751.143312632965</v>
      </c>
      <c r="CU12" s="204">
        <f t="shared" si="3"/>
        <v>82751.143312632965</v>
      </c>
      <c r="CV12" s="204">
        <f t="shared" si="3"/>
        <v>82751.143312632965</v>
      </c>
      <c r="CW12" s="204">
        <f t="shared" si="3"/>
        <v>82751.143312632965</v>
      </c>
      <c r="CX12" s="204">
        <f t="shared" si="3"/>
        <v>82751.143312632965</v>
      </c>
      <c r="CY12" s="204">
        <f t="shared" si="3"/>
        <v>82751.143312632965</v>
      </c>
      <c r="CZ12" s="204">
        <f t="shared" si="3"/>
        <v>82751.143312632965</v>
      </c>
      <c r="DA12" s="204">
        <f t="shared" si="3"/>
        <v>82751.143312632965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30209.13771002346</v>
      </c>
      <c r="C14" s="203">
        <f>Income!C85</f>
        <v>27410.961468584661</v>
      </c>
      <c r="D14" s="203">
        <f>Income!D85</f>
        <v>12258.434655571235</v>
      </c>
      <c r="E14" s="203">
        <f>Income!E85</f>
        <v>14698.765944076038</v>
      </c>
      <c r="F14" s="204">
        <f t="shared" si="4"/>
        <v>30209.13771002346</v>
      </c>
      <c r="G14" s="204">
        <f t="shared" si="4"/>
        <v>30209.13771002346</v>
      </c>
      <c r="H14" s="204">
        <f t="shared" si="4"/>
        <v>30209.13771002346</v>
      </c>
      <c r="I14" s="204">
        <f t="shared" si="4"/>
        <v>30209.13771002346</v>
      </c>
      <c r="J14" s="204">
        <f t="shared" si="4"/>
        <v>30209.13771002346</v>
      </c>
      <c r="K14" s="204">
        <f t="shared" si="4"/>
        <v>30209.13771002346</v>
      </c>
      <c r="L14" s="204">
        <f t="shared" si="4"/>
        <v>30209.13771002346</v>
      </c>
      <c r="M14" s="204">
        <f t="shared" si="4"/>
        <v>30209.13771002346</v>
      </c>
      <c r="N14" s="204">
        <f t="shared" si="4"/>
        <v>30209.13771002346</v>
      </c>
      <c r="O14" s="204">
        <f t="shared" si="4"/>
        <v>30209.13771002346</v>
      </c>
      <c r="P14" s="204">
        <f t="shared" si="4"/>
        <v>30209.13771002346</v>
      </c>
      <c r="Q14" s="204">
        <f t="shared" si="4"/>
        <v>30209.13771002346</v>
      </c>
      <c r="R14" s="204">
        <f t="shared" si="4"/>
        <v>30209.13771002346</v>
      </c>
      <c r="S14" s="204">
        <f t="shared" si="4"/>
        <v>30209.13771002346</v>
      </c>
      <c r="T14" s="204">
        <f t="shared" si="4"/>
        <v>30209.13771002346</v>
      </c>
      <c r="U14" s="204">
        <f t="shared" si="4"/>
        <v>30209.13771002346</v>
      </c>
      <c r="V14" s="204">
        <f t="shared" si="6"/>
        <v>30209.13771002346</v>
      </c>
      <c r="W14" s="204">
        <f t="shared" si="6"/>
        <v>30209.13771002346</v>
      </c>
      <c r="X14" s="204">
        <f t="shared" si="6"/>
        <v>30209.13771002346</v>
      </c>
      <c r="Y14" s="204">
        <f t="shared" si="6"/>
        <v>30209.13771002346</v>
      </c>
      <c r="Z14" s="204">
        <f t="shared" si="6"/>
        <v>30209.13771002346</v>
      </c>
      <c r="AA14" s="204">
        <f t="shared" si="6"/>
        <v>30209.13771002346</v>
      </c>
      <c r="AB14" s="204">
        <f t="shared" si="6"/>
        <v>30209.13771002346</v>
      </c>
      <c r="AC14" s="204">
        <f t="shared" si="6"/>
        <v>30209.13771002346</v>
      </c>
      <c r="AD14" s="204">
        <f t="shared" si="6"/>
        <v>30209.13771002346</v>
      </c>
      <c r="AE14" s="204">
        <f t="shared" si="6"/>
        <v>30209.13771002346</v>
      </c>
      <c r="AF14" s="204">
        <f t="shared" si="6"/>
        <v>30209.13771002346</v>
      </c>
      <c r="AG14" s="204">
        <f t="shared" si="6"/>
        <v>30209.13771002346</v>
      </c>
      <c r="AH14" s="204">
        <f t="shared" si="6"/>
        <v>30209.13771002346</v>
      </c>
      <c r="AI14" s="204">
        <f t="shared" si="6"/>
        <v>30209.13771002346</v>
      </c>
      <c r="AJ14" s="204">
        <f t="shared" si="6"/>
        <v>30209.13771002346</v>
      </c>
      <c r="AK14" s="204">
        <f t="shared" si="6"/>
        <v>30209.13771002346</v>
      </c>
      <c r="AL14" s="204">
        <f t="shared" si="7"/>
        <v>30209.13771002346</v>
      </c>
      <c r="AM14" s="204">
        <f t="shared" si="7"/>
        <v>30209.13771002346</v>
      </c>
      <c r="AN14" s="204">
        <f t="shared" si="7"/>
        <v>30209.13771002346</v>
      </c>
      <c r="AO14" s="204">
        <f t="shared" si="7"/>
        <v>30209.13771002346</v>
      </c>
      <c r="AP14" s="204">
        <f t="shared" si="7"/>
        <v>30209.13771002346</v>
      </c>
      <c r="AQ14" s="204">
        <f t="shared" si="7"/>
        <v>30209.13771002346</v>
      </c>
      <c r="AR14" s="204">
        <f t="shared" si="7"/>
        <v>30209.13771002346</v>
      </c>
      <c r="AS14" s="204">
        <f t="shared" si="7"/>
        <v>30209.13771002346</v>
      </c>
      <c r="AT14" s="204">
        <f t="shared" si="7"/>
        <v>27410.961468584661</v>
      </c>
      <c r="AU14" s="204">
        <f t="shared" si="7"/>
        <v>27410.961468584661</v>
      </c>
      <c r="AV14" s="204">
        <f t="shared" si="7"/>
        <v>27410.961468584661</v>
      </c>
      <c r="AW14" s="204">
        <f t="shared" si="7"/>
        <v>27410.961468584661</v>
      </c>
      <c r="AX14" s="204">
        <f t="shared" si="7"/>
        <v>27410.961468584661</v>
      </c>
      <c r="AY14" s="204">
        <f t="shared" si="7"/>
        <v>27410.961468584661</v>
      </c>
      <c r="AZ14" s="204">
        <f t="shared" si="7"/>
        <v>27410.961468584661</v>
      </c>
      <c r="BA14" s="204">
        <f t="shared" si="7"/>
        <v>27410.961468584661</v>
      </c>
      <c r="BB14" s="204">
        <f t="shared" si="8"/>
        <v>27410.961468584661</v>
      </c>
      <c r="BC14" s="204">
        <f t="shared" si="8"/>
        <v>27410.961468584661</v>
      </c>
      <c r="BD14" s="204">
        <f t="shared" si="8"/>
        <v>27410.961468584661</v>
      </c>
      <c r="BE14" s="204">
        <f t="shared" si="8"/>
        <v>27410.961468584661</v>
      </c>
      <c r="BF14" s="204">
        <f t="shared" si="8"/>
        <v>27410.961468584661</v>
      </c>
      <c r="BG14" s="204">
        <f t="shared" si="8"/>
        <v>27410.961468584661</v>
      </c>
      <c r="BH14" s="204">
        <f t="shared" si="8"/>
        <v>27410.961468584661</v>
      </c>
      <c r="BI14" s="204">
        <f t="shared" si="8"/>
        <v>27410.961468584661</v>
      </c>
      <c r="BJ14" s="204">
        <f t="shared" si="8"/>
        <v>27410.961468584661</v>
      </c>
      <c r="BK14" s="204">
        <f t="shared" si="8"/>
        <v>27410.961468584661</v>
      </c>
      <c r="BL14" s="204">
        <f t="shared" si="8"/>
        <v>27410.961468584661</v>
      </c>
      <c r="BM14" s="204">
        <f t="shared" si="8"/>
        <v>27410.961468584661</v>
      </c>
      <c r="BN14" s="204">
        <f t="shared" si="8"/>
        <v>27410.961468584661</v>
      </c>
      <c r="BO14" s="204">
        <f t="shared" si="8"/>
        <v>27410.961468584661</v>
      </c>
      <c r="BP14" s="204">
        <f t="shared" si="8"/>
        <v>27410.961468584661</v>
      </c>
      <c r="BQ14" s="204">
        <f t="shared" si="8"/>
        <v>27410.961468584661</v>
      </c>
      <c r="BR14" s="204">
        <f t="shared" si="8"/>
        <v>27410.961468584661</v>
      </c>
      <c r="BS14" s="204">
        <f t="shared" si="8"/>
        <v>27410.961468584661</v>
      </c>
      <c r="BT14" s="204">
        <f t="shared" si="8"/>
        <v>27410.961468584661</v>
      </c>
      <c r="BU14" s="204">
        <f t="shared" si="8"/>
        <v>27410.961468584661</v>
      </c>
      <c r="BV14" s="204">
        <f t="shared" si="8"/>
        <v>27410.961468584661</v>
      </c>
      <c r="BW14" s="204">
        <f t="shared" si="8"/>
        <v>27410.961468584661</v>
      </c>
      <c r="BX14" s="204">
        <f t="shared" si="8"/>
        <v>27410.961468584661</v>
      </c>
      <c r="BY14" s="204">
        <f t="shared" si="8"/>
        <v>27410.961468584661</v>
      </c>
      <c r="BZ14" s="204">
        <f t="shared" si="8"/>
        <v>27410.961468584661</v>
      </c>
      <c r="CA14" s="204">
        <f t="shared" si="2"/>
        <v>27410.961468584661</v>
      </c>
      <c r="CB14" s="204">
        <f t="shared" si="2"/>
        <v>12258.434655571235</v>
      </c>
      <c r="CC14" s="204">
        <f t="shared" si="2"/>
        <v>12258.434655571235</v>
      </c>
      <c r="CD14" s="204">
        <f t="shared" si="2"/>
        <v>12258.434655571235</v>
      </c>
      <c r="CE14" s="204">
        <f t="shared" si="2"/>
        <v>12258.434655571235</v>
      </c>
      <c r="CF14" s="204">
        <f t="shared" si="2"/>
        <v>12258.434655571235</v>
      </c>
      <c r="CG14" s="204">
        <f t="shared" si="2"/>
        <v>12258.434655571235</v>
      </c>
      <c r="CH14" s="204">
        <f t="shared" si="2"/>
        <v>12258.434655571235</v>
      </c>
      <c r="CI14" s="204">
        <f t="shared" si="2"/>
        <v>12258.434655571235</v>
      </c>
      <c r="CJ14" s="204">
        <f t="shared" si="2"/>
        <v>12258.434655571235</v>
      </c>
      <c r="CK14" s="204">
        <f t="shared" si="2"/>
        <v>12258.434655571235</v>
      </c>
      <c r="CL14" s="204">
        <f t="shared" si="2"/>
        <v>12258.434655571235</v>
      </c>
      <c r="CM14" s="204">
        <f t="shared" si="2"/>
        <v>12258.434655571235</v>
      </c>
      <c r="CN14" s="204">
        <f t="shared" si="2"/>
        <v>12258.434655571235</v>
      </c>
      <c r="CO14" s="204">
        <f t="shared" si="2"/>
        <v>12258.434655571235</v>
      </c>
      <c r="CP14" s="204">
        <f t="shared" si="2"/>
        <v>12258.434655571235</v>
      </c>
      <c r="CQ14" s="204">
        <f t="shared" si="2"/>
        <v>12258.434655571235</v>
      </c>
      <c r="CR14" s="204">
        <f t="shared" si="2"/>
        <v>12258.434655571235</v>
      </c>
      <c r="CS14" s="204">
        <f t="shared" si="3"/>
        <v>12258.434655571235</v>
      </c>
      <c r="CT14" s="204">
        <f t="shared" si="3"/>
        <v>14698.765944076038</v>
      </c>
      <c r="CU14" s="204">
        <f t="shared" si="3"/>
        <v>14698.765944076038</v>
      </c>
      <c r="CV14" s="204">
        <f t="shared" si="3"/>
        <v>14698.765944076038</v>
      </c>
      <c r="CW14" s="204">
        <f t="shared" si="3"/>
        <v>14698.765944076038</v>
      </c>
      <c r="CX14" s="204">
        <f t="shared" si="3"/>
        <v>14698.765944076038</v>
      </c>
      <c r="CY14" s="204">
        <f t="shared" si="3"/>
        <v>14698.765944076038</v>
      </c>
      <c r="CZ14" s="204">
        <f t="shared" si="3"/>
        <v>14698.765944076038</v>
      </c>
      <c r="DA14" s="204">
        <f t="shared" si="3"/>
        <v>14698.765944076038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12961.30210226817</v>
      </c>
      <c r="C31" s="203">
        <f>Income!C78</f>
        <v>19046.593153009126</v>
      </c>
      <c r="D31" s="203">
        <f>Income!D78</f>
        <v>1105.9705306248786</v>
      </c>
      <c r="E31" s="203">
        <f>Income!E78</f>
        <v>0</v>
      </c>
      <c r="F31" s="210">
        <f t="shared" si="16"/>
        <v>12961.30210226817</v>
      </c>
      <c r="G31" s="210">
        <f t="shared" si="16"/>
        <v>12961.30210226817</v>
      </c>
      <c r="H31" s="210">
        <f t="shared" si="16"/>
        <v>12961.30210226817</v>
      </c>
      <c r="I31" s="210">
        <f t="shared" si="16"/>
        <v>12961.30210226817</v>
      </c>
      <c r="J31" s="210">
        <f t="shared" si="16"/>
        <v>12961.30210226817</v>
      </c>
      <c r="K31" s="210">
        <f t="shared" si="16"/>
        <v>12961.30210226817</v>
      </c>
      <c r="L31" s="210">
        <f t="shared" si="16"/>
        <v>12961.30210226817</v>
      </c>
      <c r="M31" s="210">
        <f t="shared" si="16"/>
        <v>12961.30210226817</v>
      </c>
      <c r="N31" s="210">
        <f t="shared" si="16"/>
        <v>12961.30210226817</v>
      </c>
      <c r="O31" s="210">
        <f t="shared" si="16"/>
        <v>12961.30210226817</v>
      </c>
      <c r="P31" s="210">
        <f t="shared" si="17"/>
        <v>12961.30210226817</v>
      </c>
      <c r="Q31" s="210">
        <f t="shared" si="17"/>
        <v>12961.30210226817</v>
      </c>
      <c r="R31" s="210">
        <f t="shared" si="17"/>
        <v>12961.30210226817</v>
      </c>
      <c r="S31" s="210">
        <f t="shared" si="17"/>
        <v>12961.30210226817</v>
      </c>
      <c r="T31" s="210">
        <f t="shared" si="17"/>
        <v>12961.30210226817</v>
      </c>
      <c r="U31" s="210">
        <f t="shared" si="17"/>
        <v>12961.30210226817</v>
      </c>
      <c r="V31" s="210">
        <f t="shared" si="17"/>
        <v>12961.30210226817</v>
      </c>
      <c r="W31" s="210">
        <f t="shared" si="17"/>
        <v>12961.30210226817</v>
      </c>
      <c r="X31" s="210">
        <f t="shared" si="17"/>
        <v>12961.30210226817</v>
      </c>
      <c r="Y31" s="210">
        <f t="shared" si="17"/>
        <v>12961.30210226817</v>
      </c>
      <c r="Z31" s="210">
        <f t="shared" si="18"/>
        <v>12961.30210226817</v>
      </c>
      <c r="AA31" s="210">
        <f t="shared" si="18"/>
        <v>13125.769427963871</v>
      </c>
      <c r="AB31" s="210">
        <f t="shared" si="18"/>
        <v>13290.236753659572</v>
      </c>
      <c r="AC31" s="210">
        <f t="shared" si="18"/>
        <v>13454.704079355273</v>
      </c>
      <c r="AD31" s="210">
        <f t="shared" si="18"/>
        <v>13619.171405050976</v>
      </c>
      <c r="AE31" s="210">
        <f t="shared" si="18"/>
        <v>13783.638730746678</v>
      </c>
      <c r="AF31" s="210">
        <f t="shared" si="18"/>
        <v>13948.106056442379</v>
      </c>
      <c r="AG31" s="210">
        <f t="shared" si="18"/>
        <v>14112.57338213808</v>
      </c>
      <c r="AH31" s="210">
        <f t="shared" si="18"/>
        <v>14277.040707833781</v>
      </c>
      <c r="AI31" s="210">
        <f t="shared" si="18"/>
        <v>14441.508033529482</v>
      </c>
      <c r="AJ31" s="210">
        <f t="shared" si="19"/>
        <v>14605.975359225185</v>
      </c>
      <c r="AK31" s="210">
        <f t="shared" si="19"/>
        <v>14770.442684920887</v>
      </c>
      <c r="AL31" s="210">
        <f t="shared" si="19"/>
        <v>14934.910010616588</v>
      </c>
      <c r="AM31" s="210">
        <f t="shared" si="19"/>
        <v>15099.377336312289</v>
      </c>
      <c r="AN31" s="210">
        <f t="shared" si="19"/>
        <v>15263.84466200799</v>
      </c>
      <c r="AO31" s="210">
        <f t="shared" si="19"/>
        <v>15428.311987703692</v>
      </c>
      <c r="AP31" s="210">
        <f t="shared" si="19"/>
        <v>15592.779313399395</v>
      </c>
      <c r="AQ31" s="210">
        <f t="shared" si="19"/>
        <v>15757.246639095096</v>
      </c>
      <c r="AR31" s="210">
        <f t="shared" si="19"/>
        <v>15921.713964790797</v>
      </c>
      <c r="AS31" s="210">
        <f t="shared" si="19"/>
        <v>16086.181290486498</v>
      </c>
      <c r="AT31" s="210">
        <f t="shared" si="20"/>
        <v>16250.648616182199</v>
      </c>
      <c r="AU31" s="210">
        <f t="shared" si="20"/>
        <v>16415.115941877903</v>
      </c>
      <c r="AV31" s="210">
        <f t="shared" si="20"/>
        <v>16579.583267573602</v>
      </c>
      <c r="AW31" s="210">
        <f t="shared" si="20"/>
        <v>16744.050593269305</v>
      </c>
      <c r="AX31" s="210">
        <f t="shared" si="20"/>
        <v>16908.517918965008</v>
      </c>
      <c r="AY31" s="210">
        <f t="shared" si="20"/>
        <v>17072.985244660707</v>
      </c>
      <c r="AZ31" s="210">
        <f t="shared" si="20"/>
        <v>17237.45257035641</v>
      </c>
      <c r="BA31" s="210">
        <f t="shared" si="20"/>
        <v>17401.91989605211</v>
      </c>
      <c r="BB31" s="210">
        <f t="shared" si="20"/>
        <v>17566.387221747813</v>
      </c>
      <c r="BC31" s="210">
        <f t="shared" si="20"/>
        <v>17730.854547443516</v>
      </c>
      <c r="BD31" s="210">
        <f t="shared" si="21"/>
        <v>17895.321873139215</v>
      </c>
      <c r="BE31" s="210">
        <f t="shared" si="21"/>
        <v>18059.789198834915</v>
      </c>
      <c r="BF31" s="210">
        <f t="shared" si="21"/>
        <v>18224.256524530618</v>
      </c>
      <c r="BG31" s="210">
        <f t="shared" si="21"/>
        <v>18388.723850226321</v>
      </c>
      <c r="BH31" s="210">
        <f t="shared" si="21"/>
        <v>18553.19117592202</v>
      </c>
      <c r="BI31" s="210">
        <f t="shared" si="21"/>
        <v>18717.658501617723</v>
      </c>
      <c r="BJ31" s="210">
        <f t="shared" si="21"/>
        <v>18882.125827313423</v>
      </c>
      <c r="BK31" s="210">
        <f t="shared" si="21"/>
        <v>19046.593153009126</v>
      </c>
      <c r="BL31" s="210">
        <f t="shared" si="21"/>
        <v>18356.569205994347</v>
      </c>
      <c r="BM31" s="210">
        <f t="shared" si="21"/>
        <v>17666.545258979568</v>
      </c>
      <c r="BN31" s="210">
        <f t="shared" si="22"/>
        <v>16976.521311964789</v>
      </c>
      <c r="BO31" s="210">
        <f t="shared" si="22"/>
        <v>16286.49736495001</v>
      </c>
      <c r="BP31" s="210">
        <f t="shared" si="22"/>
        <v>15596.473417935231</v>
      </c>
      <c r="BQ31" s="210">
        <f t="shared" si="22"/>
        <v>14906.449470920454</v>
      </c>
      <c r="BR31" s="210">
        <f t="shared" si="22"/>
        <v>14216.425523905675</v>
      </c>
      <c r="BS31" s="210">
        <f t="shared" si="22"/>
        <v>13526.401576890896</v>
      </c>
      <c r="BT31" s="210">
        <f t="shared" si="22"/>
        <v>12836.377629876117</v>
      </c>
      <c r="BU31" s="210">
        <f t="shared" si="22"/>
        <v>12146.353682861338</v>
      </c>
      <c r="BV31" s="210">
        <f t="shared" si="22"/>
        <v>11456.329735846561</v>
      </c>
      <c r="BW31" s="210">
        <f t="shared" si="22"/>
        <v>10766.305788831782</v>
      </c>
      <c r="BX31" s="210">
        <f t="shared" si="23"/>
        <v>10076.281841817003</v>
      </c>
      <c r="BY31" s="210">
        <f t="shared" si="23"/>
        <v>9386.2578948022237</v>
      </c>
      <c r="BZ31" s="210">
        <f t="shared" si="23"/>
        <v>8696.2339477874448</v>
      </c>
      <c r="CA31" s="210">
        <f t="shared" si="23"/>
        <v>8006.2100007726658</v>
      </c>
      <c r="CB31" s="210">
        <f t="shared" si="23"/>
        <v>7316.1860537578887</v>
      </c>
      <c r="CC31" s="210">
        <f t="shared" si="23"/>
        <v>6626.1621067431079</v>
      </c>
      <c r="CD31" s="210">
        <f t="shared" si="23"/>
        <v>5936.1381597283307</v>
      </c>
      <c r="CE31" s="210">
        <f t="shared" si="23"/>
        <v>5246.1142127135499</v>
      </c>
      <c r="CF31" s="210">
        <f t="shared" si="23"/>
        <v>4556.0902656987728</v>
      </c>
      <c r="CG31" s="210">
        <f t="shared" si="23"/>
        <v>3866.0663186839956</v>
      </c>
      <c r="CH31" s="210">
        <f t="shared" si="24"/>
        <v>3176.0423716692148</v>
      </c>
      <c r="CI31" s="210">
        <f t="shared" si="24"/>
        <v>2486.0184246544377</v>
      </c>
      <c r="CJ31" s="210">
        <f t="shared" si="24"/>
        <v>1795.9944776396587</v>
      </c>
      <c r="CK31" s="210">
        <f t="shared" si="24"/>
        <v>1105.9705306248798</v>
      </c>
      <c r="CL31" s="210">
        <f t="shared" si="24"/>
        <v>1020.8958744229649</v>
      </c>
      <c r="CM31" s="210">
        <f t="shared" si="24"/>
        <v>935.82121822105114</v>
      </c>
      <c r="CN31" s="210">
        <f t="shared" si="24"/>
        <v>850.7465620191374</v>
      </c>
      <c r="CO31" s="210">
        <f t="shared" si="24"/>
        <v>765.67190581722366</v>
      </c>
      <c r="CP31" s="210">
        <f t="shared" si="24"/>
        <v>680.59724961530992</v>
      </c>
      <c r="CQ31" s="210">
        <f t="shared" si="24"/>
        <v>595.52259341339618</v>
      </c>
      <c r="CR31" s="210">
        <f t="shared" si="25"/>
        <v>510.44793721148244</v>
      </c>
      <c r="CS31" s="210">
        <f t="shared" si="25"/>
        <v>425.3732810095687</v>
      </c>
      <c r="CT31" s="210">
        <f t="shared" si="25"/>
        <v>340.29862480765496</v>
      </c>
      <c r="CU31" s="210">
        <f t="shared" si="25"/>
        <v>255.22396860574122</v>
      </c>
      <c r="CV31" s="210">
        <f t="shared" si="25"/>
        <v>170.14931240382748</v>
      </c>
      <c r="CW31" s="210">
        <f t="shared" si="25"/>
        <v>85.074656201913854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117675.26445848709</v>
      </c>
      <c r="E32" s="203">
        <f>Income!E79</f>
        <v>466801.32125075004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4525.9717099418112</v>
      </c>
      <c r="BM32" s="210">
        <f t="shared" si="21"/>
        <v>9051.9434198836225</v>
      </c>
      <c r="BN32" s="210">
        <f t="shared" si="22"/>
        <v>13577.915129825433</v>
      </c>
      <c r="BO32" s="210">
        <f t="shared" si="22"/>
        <v>18103.886839767245</v>
      </c>
      <c r="BP32" s="210">
        <f t="shared" si="22"/>
        <v>22629.858549709057</v>
      </c>
      <c r="BQ32" s="210">
        <f t="shared" si="22"/>
        <v>27155.830259650866</v>
      </c>
      <c r="BR32" s="210">
        <f t="shared" si="22"/>
        <v>31681.801969592678</v>
      </c>
      <c r="BS32" s="210">
        <f t="shared" si="22"/>
        <v>36207.77367953449</v>
      </c>
      <c r="BT32" s="210">
        <f t="shared" si="22"/>
        <v>40733.745389476302</v>
      </c>
      <c r="BU32" s="210">
        <f t="shared" si="22"/>
        <v>45259.717099418114</v>
      </c>
      <c r="BV32" s="210">
        <f t="shared" si="22"/>
        <v>49785.688809359919</v>
      </c>
      <c r="BW32" s="210">
        <f t="shared" si="22"/>
        <v>54311.660519301731</v>
      </c>
      <c r="BX32" s="210">
        <f t="shared" si="23"/>
        <v>58837.632229243536</v>
      </c>
      <c r="BY32" s="210">
        <f t="shared" si="23"/>
        <v>63363.603939185356</v>
      </c>
      <c r="BZ32" s="210">
        <f t="shared" si="23"/>
        <v>67889.57564912716</v>
      </c>
      <c r="CA32" s="210">
        <f t="shared" si="23"/>
        <v>72415.54735906898</v>
      </c>
      <c r="CB32" s="210">
        <f t="shared" si="23"/>
        <v>76941.519069010785</v>
      </c>
      <c r="CC32" s="210">
        <f t="shared" si="23"/>
        <v>81467.490778952604</v>
      </c>
      <c r="CD32" s="210">
        <f t="shared" si="23"/>
        <v>85993.462488894409</v>
      </c>
      <c r="CE32" s="210">
        <f t="shared" si="23"/>
        <v>90519.434198836228</v>
      </c>
      <c r="CF32" s="210">
        <f t="shared" si="23"/>
        <v>95045.405908778019</v>
      </c>
      <c r="CG32" s="210">
        <f t="shared" si="23"/>
        <v>99571.377618719838</v>
      </c>
      <c r="CH32" s="210">
        <f t="shared" si="24"/>
        <v>104097.34932866166</v>
      </c>
      <c r="CI32" s="210">
        <f t="shared" si="24"/>
        <v>108623.32103860346</v>
      </c>
      <c r="CJ32" s="210">
        <f t="shared" si="24"/>
        <v>113149.29274854528</v>
      </c>
      <c r="CK32" s="210">
        <f t="shared" si="24"/>
        <v>117675.26445848707</v>
      </c>
      <c r="CL32" s="210">
        <f t="shared" si="24"/>
        <v>144531.11498096885</v>
      </c>
      <c r="CM32" s="210">
        <f t="shared" si="24"/>
        <v>171386.9655034506</v>
      </c>
      <c r="CN32" s="210">
        <f t="shared" si="24"/>
        <v>198242.81602593238</v>
      </c>
      <c r="CO32" s="210">
        <f t="shared" si="24"/>
        <v>225098.66654841416</v>
      </c>
      <c r="CP32" s="210">
        <f t="shared" si="24"/>
        <v>251954.51707089593</v>
      </c>
      <c r="CQ32" s="210">
        <f t="shared" si="24"/>
        <v>278810.36759337765</v>
      </c>
      <c r="CR32" s="210">
        <f t="shared" si="25"/>
        <v>305666.21811585943</v>
      </c>
      <c r="CS32" s="210">
        <f t="shared" si="25"/>
        <v>332522.06863834121</v>
      </c>
      <c r="CT32" s="210">
        <f t="shared" si="25"/>
        <v>359377.91916082299</v>
      </c>
      <c r="CU32" s="210">
        <f t="shared" si="25"/>
        <v>386233.76968330477</v>
      </c>
      <c r="CV32" s="210">
        <f t="shared" si="25"/>
        <v>413089.62020578649</v>
      </c>
      <c r="CW32" s="210">
        <f t="shared" si="25"/>
        <v>439945.47072826826</v>
      </c>
      <c r="CX32" s="210">
        <f t="shared" si="25"/>
        <v>466801.32125075004</v>
      </c>
      <c r="CY32" s="210">
        <f t="shared" si="25"/>
        <v>466801.32125075004</v>
      </c>
      <c r="CZ32" s="210">
        <f t="shared" si="25"/>
        <v>466801.32125075004</v>
      </c>
      <c r="DA32" s="210">
        <f t="shared" si="25"/>
        <v>466801.32125075004</v>
      </c>
    </row>
    <row r="33" spans="1:105">
      <c r="A33" s="201" t="str">
        <f>Income!A81</f>
        <v>Self - employment</v>
      </c>
      <c r="B33" s="203">
        <f>Income!B81</f>
        <v>8905.9253708836513</v>
      </c>
      <c r="C33" s="203">
        <f>Income!C81</f>
        <v>7432.8168401986832</v>
      </c>
      <c r="D33" s="203">
        <f>Income!D81</f>
        <v>45005.627459561721</v>
      </c>
      <c r="E33" s="203">
        <f>Income!E81</f>
        <v>0</v>
      </c>
      <c r="F33" s="210">
        <f t="shared" si="16"/>
        <v>8905.9253708836513</v>
      </c>
      <c r="G33" s="210">
        <f t="shared" si="16"/>
        <v>8905.9253708836513</v>
      </c>
      <c r="H33" s="210">
        <f t="shared" si="16"/>
        <v>8905.9253708836513</v>
      </c>
      <c r="I33" s="210">
        <f t="shared" si="16"/>
        <v>8905.9253708836513</v>
      </c>
      <c r="J33" s="210">
        <f t="shared" si="16"/>
        <v>8905.9253708836513</v>
      </c>
      <c r="K33" s="210">
        <f t="shared" si="16"/>
        <v>8905.9253708836513</v>
      </c>
      <c r="L33" s="210">
        <f t="shared" si="16"/>
        <v>8905.9253708836513</v>
      </c>
      <c r="M33" s="210">
        <f t="shared" si="16"/>
        <v>8905.9253708836513</v>
      </c>
      <c r="N33" s="210">
        <f t="shared" si="16"/>
        <v>8905.9253708836513</v>
      </c>
      <c r="O33" s="210">
        <f t="shared" si="16"/>
        <v>8905.9253708836513</v>
      </c>
      <c r="P33" s="210">
        <f t="shared" si="17"/>
        <v>8905.9253708836513</v>
      </c>
      <c r="Q33" s="210">
        <f t="shared" si="17"/>
        <v>8905.9253708836513</v>
      </c>
      <c r="R33" s="210">
        <f t="shared" si="17"/>
        <v>8905.9253708836513</v>
      </c>
      <c r="S33" s="210">
        <f t="shared" si="17"/>
        <v>8905.9253708836513</v>
      </c>
      <c r="T33" s="210">
        <f t="shared" si="17"/>
        <v>8905.9253708836513</v>
      </c>
      <c r="U33" s="210">
        <f t="shared" si="17"/>
        <v>8905.9253708836513</v>
      </c>
      <c r="V33" s="210">
        <f t="shared" si="17"/>
        <v>8905.9253708836513</v>
      </c>
      <c r="W33" s="210">
        <f t="shared" si="17"/>
        <v>8905.9253708836513</v>
      </c>
      <c r="X33" s="210">
        <f t="shared" si="17"/>
        <v>8905.9253708836513</v>
      </c>
      <c r="Y33" s="210">
        <f t="shared" si="17"/>
        <v>8905.9253708836513</v>
      </c>
      <c r="Z33" s="210">
        <f t="shared" si="18"/>
        <v>8905.9253708836513</v>
      </c>
      <c r="AA33" s="210">
        <f t="shared" si="18"/>
        <v>8866.1116268110854</v>
      </c>
      <c r="AB33" s="210">
        <f t="shared" si="18"/>
        <v>8826.2978827385177</v>
      </c>
      <c r="AC33" s="210">
        <f t="shared" si="18"/>
        <v>8786.4841386659518</v>
      </c>
      <c r="AD33" s="210">
        <f t="shared" si="18"/>
        <v>8746.6703945933841</v>
      </c>
      <c r="AE33" s="210">
        <f t="shared" si="18"/>
        <v>8706.8566505208182</v>
      </c>
      <c r="AF33" s="210">
        <f t="shared" si="18"/>
        <v>8667.0429064482505</v>
      </c>
      <c r="AG33" s="210">
        <f t="shared" si="18"/>
        <v>8627.2291623756846</v>
      </c>
      <c r="AH33" s="210">
        <f t="shared" si="18"/>
        <v>8587.4154183031169</v>
      </c>
      <c r="AI33" s="210">
        <f t="shared" si="18"/>
        <v>8547.601674230551</v>
      </c>
      <c r="AJ33" s="210">
        <f t="shared" si="19"/>
        <v>8507.7879301579851</v>
      </c>
      <c r="AK33" s="210">
        <f t="shared" si="19"/>
        <v>8467.9741860854174</v>
      </c>
      <c r="AL33" s="210">
        <f t="shared" si="19"/>
        <v>8428.1604420128515</v>
      </c>
      <c r="AM33" s="210">
        <f t="shared" si="19"/>
        <v>8388.3466979402838</v>
      </c>
      <c r="AN33" s="210">
        <f t="shared" si="19"/>
        <v>8348.5329538677179</v>
      </c>
      <c r="AO33" s="210">
        <f t="shared" si="19"/>
        <v>8308.7192097951502</v>
      </c>
      <c r="AP33" s="210">
        <f t="shared" si="19"/>
        <v>8268.9054657225843</v>
      </c>
      <c r="AQ33" s="210">
        <f t="shared" si="19"/>
        <v>8229.0917216500166</v>
      </c>
      <c r="AR33" s="210">
        <f t="shared" si="19"/>
        <v>8189.2779775774507</v>
      </c>
      <c r="AS33" s="210">
        <f t="shared" si="19"/>
        <v>8149.4642335048839</v>
      </c>
      <c r="AT33" s="210">
        <f t="shared" si="20"/>
        <v>8109.650489432317</v>
      </c>
      <c r="AU33" s="210">
        <f t="shared" si="20"/>
        <v>8069.8367453597502</v>
      </c>
      <c r="AV33" s="210">
        <f t="shared" si="20"/>
        <v>8030.0230012871834</v>
      </c>
      <c r="AW33" s="210">
        <f t="shared" si="20"/>
        <v>7990.2092572146175</v>
      </c>
      <c r="AX33" s="210">
        <f t="shared" si="20"/>
        <v>7950.3955131420507</v>
      </c>
      <c r="AY33" s="210">
        <f t="shared" si="20"/>
        <v>7910.5817690694839</v>
      </c>
      <c r="AZ33" s="210">
        <f t="shared" si="20"/>
        <v>7870.7680249969171</v>
      </c>
      <c r="BA33" s="210">
        <f t="shared" si="20"/>
        <v>7830.9542809243503</v>
      </c>
      <c r="BB33" s="210">
        <f t="shared" si="20"/>
        <v>7791.1405368517835</v>
      </c>
      <c r="BC33" s="210">
        <f t="shared" si="20"/>
        <v>7751.3267927792167</v>
      </c>
      <c r="BD33" s="210">
        <f t="shared" si="21"/>
        <v>7711.5130487066499</v>
      </c>
      <c r="BE33" s="210">
        <f t="shared" si="21"/>
        <v>7671.6993046340831</v>
      </c>
      <c r="BF33" s="210">
        <f t="shared" si="21"/>
        <v>7631.8855605615172</v>
      </c>
      <c r="BG33" s="210">
        <f t="shared" si="21"/>
        <v>7592.0718164889495</v>
      </c>
      <c r="BH33" s="210">
        <f t="shared" si="21"/>
        <v>7552.2580724163836</v>
      </c>
      <c r="BI33" s="210">
        <f t="shared" si="21"/>
        <v>7512.4443283438168</v>
      </c>
      <c r="BJ33" s="210">
        <f t="shared" si="21"/>
        <v>7472.63058427125</v>
      </c>
      <c r="BK33" s="210">
        <f t="shared" si="21"/>
        <v>7432.8168401986832</v>
      </c>
      <c r="BL33" s="210">
        <f t="shared" si="21"/>
        <v>8877.924940943416</v>
      </c>
      <c r="BM33" s="210">
        <f t="shared" si="21"/>
        <v>10323.033041688148</v>
      </c>
      <c r="BN33" s="210">
        <f t="shared" si="22"/>
        <v>11768.14114243288</v>
      </c>
      <c r="BO33" s="210">
        <f t="shared" si="22"/>
        <v>13213.249243177612</v>
      </c>
      <c r="BP33" s="210">
        <f t="shared" si="22"/>
        <v>14658.357343922344</v>
      </c>
      <c r="BQ33" s="210">
        <f t="shared" si="22"/>
        <v>16103.465444667076</v>
      </c>
      <c r="BR33" s="210">
        <f t="shared" si="22"/>
        <v>17548.573545411808</v>
      </c>
      <c r="BS33" s="210">
        <f t="shared" si="22"/>
        <v>18993.68164615654</v>
      </c>
      <c r="BT33" s="210">
        <f t="shared" si="22"/>
        <v>20438.789746901271</v>
      </c>
      <c r="BU33" s="210">
        <f t="shared" si="22"/>
        <v>21883.897847646007</v>
      </c>
      <c r="BV33" s="210">
        <f t="shared" si="22"/>
        <v>23329.005948390739</v>
      </c>
      <c r="BW33" s="210">
        <f t="shared" si="22"/>
        <v>24774.114049135471</v>
      </c>
      <c r="BX33" s="210">
        <f t="shared" si="23"/>
        <v>26219.222149880203</v>
      </c>
      <c r="BY33" s="210">
        <f t="shared" si="23"/>
        <v>27664.330250624935</v>
      </c>
      <c r="BZ33" s="210">
        <f t="shared" si="23"/>
        <v>29109.438351369667</v>
      </c>
      <c r="CA33" s="210">
        <f t="shared" si="23"/>
        <v>30554.546452114399</v>
      </c>
      <c r="CB33" s="210">
        <f t="shared" si="23"/>
        <v>31999.654552859134</v>
      </c>
      <c r="CC33" s="210">
        <f t="shared" si="23"/>
        <v>33444.762653603859</v>
      </c>
      <c r="CD33" s="210">
        <f t="shared" si="23"/>
        <v>34889.870754348594</v>
      </c>
      <c r="CE33" s="210">
        <f t="shared" si="23"/>
        <v>36334.97885509333</v>
      </c>
      <c r="CF33" s="210">
        <f t="shared" si="23"/>
        <v>37780.086955838058</v>
      </c>
      <c r="CG33" s="210">
        <f t="shared" si="23"/>
        <v>39225.195056582794</v>
      </c>
      <c r="CH33" s="210">
        <f t="shared" si="24"/>
        <v>40670.303157327522</v>
      </c>
      <c r="CI33" s="210">
        <f t="shared" si="24"/>
        <v>42115.411258072258</v>
      </c>
      <c r="CJ33" s="210">
        <f t="shared" si="24"/>
        <v>43560.519358816993</v>
      </c>
      <c r="CK33" s="210">
        <f t="shared" si="24"/>
        <v>45005.627459561721</v>
      </c>
      <c r="CL33" s="210">
        <f t="shared" si="24"/>
        <v>41543.656116518512</v>
      </c>
      <c r="CM33" s="210">
        <f t="shared" si="24"/>
        <v>38081.684773475303</v>
      </c>
      <c r="CN33" s="210">
        <f t="shared" si="24"/>
        <v>34619.713430432093</v>
      </c>
      <c r="CO33" s="210">
        <f t="shared" si="24"/>
        <v>31157.742087388884</v>
      </c>
      <c r="CP33" s="210">
        <f t="shared" si="24"/>
        <v>27695.770744345675</v>
      </c>
      <c r="CQ33" s="210">
        <f t="shared" si="24"/>
        <v>24233.799401302465</v>
      </c>
      <c r="CR33" s="210">
        <f t="shared" si="25"/>
        <v>20771.828058259256</v>
      </c>
      <c r="CS33" s="210">
        <f t="shared" si="25"/>
        <v>17309.856715216047</v>
      </c>
      <c r="CT33" s="210">
        <f t="shared" si="25"/>
        <v>13847.885372172837</v>
      </c>
      <c r="CU33" s="210">
        <f t="shared" si="25"/>
        <v>10385.914029129628</v>
      </c>
      <c r="CV33" s="210">
        <f t="shared" si="25"/>
        <v>6923.9426860864187</v>
      </c>
      <c r="CW33" s="210">
        <f t="shared" si="25"/>
        <v>3461.9713430432093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5309.1548858562028</v>
      </c>
      <c r="D34" s="203">
        <f>Income!D82</f>
        <v>9024.71952989901</v>
      </c>
      <c r="E34" s="203">
        <f>Income!E82</f>
        <v>82751.143312632965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143.49067259070819</v>
      </c>
      <c r="AB34" s="210">
        <f t="shared" si="18"/>
        <v>286.98134518141637</v>
      </c>
      <c r="AC34" s="210">
        <f t="shared" si="18"/>
        <v>430.47201777212456</v>
      </c>
      <c r="AD34" s="210">
        <f t="shared" si="18"/>
        <v>573.96269036283275</v>
      </c>
      <c r="AE34" s="210">
        <f t="shared" si="18"/>
        <v>717.45336295354093</v>
      </c>
      <c r="AF34" s="210">
        <f t="shared" si="18"/>
        <v>860.94403554424912</v>
      </c>
      <c r="AG34" s="210">
        <f t="shared" si="18"/>
        <v>1004.4347081349573</v>
      </c>
      <c r="AH34" s="210">
        <f t="shared" si="18"/>
        <v>1147.9253807256655</v>
      </c>
      <c r="AI34" s="210">
        <f t="shared" si="18"/>
        <v>1291.4160533163736</v>
      </c>
      <c r="AJ34" s="210">
        <f t="shared" si="19"/>
        <v>1434.9067259070819</v>
      </c>
      <c r="AK34" s="210">
        <f t="shared" si="19"/>
        <v>1578.3973984977899</v>
      </c>
      <c r="AL34" s="210">
        <f t="shared" si="19"/>
        <v>1721.8880710884982</v>
      </c>
      <c r="AM34" s="210">
        <f t="shared" si="19"/>
        <v>1865.3787436792065</v>
      </c>
      <c r="AN34" s="210">
        <f t="shared" si="19"/>
        <v>2008.8694162699146</v>
      </c>
      <c r="AO34" s="210">
        <f t="shared" si="19"/>
        <v>2152.3600888606229</v>
      </c>
      <c r="AP34" s="210">
        <f t="shared" si="19"/>
        <v>2295.850761451331</v>
      </c>
      <c r="AQ34" s="210">
        <f t="shared" si="19"/>
        <v>2439.3414340420391</v>
      </c>
      <c r="AR34" s="210">
        <f t="shared" si="19"/>
        <v>2582.8321066327471</v>
      </c>
      <c r="AS34" s="210">
        <f t="shared" si="19"/>
        <v>2726.3227792234552</v>
      </c>
      <c r="AT34" s="210">
        <f t="shared" si="20"/>
        <v>2869.8134518141637</v>
      </c>
      <c r="AU34" s="210">
        <f t="shared" si="20"/>
        <v>3013.3041244048718</v>
      </c>
      <c r="AV34" s="210">
        <f t="shared" si="20"/>
        <v>3156.7947969955799</v>
      </c>
      <c r="AW34" s="210">
        <f t="shared" si="20"/>
        <v>3300.2854695862879</v>
      </c>
      <c r="AX34" s="210">
        <f t="shared" si="20"/>
        <v>3443.7761421769965</v>
      </c>
      <c r="AY34" s="210">
        <f t="shared" si="20"/>
        <v>3587.2668147677045</v>
      </c>
      <c r="AZ34" s="210">
        <f t="shared" si="20"/>
        <v>3730.7574873584131</v>
      </c>
      <c r="BA34" s="210">
        <f t="shared" si="20"/>
        <v>3874.2481599491211</v>
      </c>
      <c r="BB34" s="210">
        <f t="shared" si="20"/>
        <v>4017.7388325398292</v>
      </c>
      <c r="BC34" s="210">
        <f t="shared" si="20"/>
        <v>4161.2295051305373</v>
      </c>
      <c r="BD34" s="210">
        <f t="shared" si="21"/>
        <v>4304.7201777212458</v>
      </c>
      <c r="BE34" s="210">
        <f t="shared" si="21"/>
        <v>4448.2108503119534</v>
      </c>
      <c r="BF34" s="210">
        <f t="shared" si="21"/>
        <v>4591.701522902662</v>
      </c>
      <c r="BG34" s="210">
        <f t="shared" si="21"/>
        <v>4735.1921954933696</v>
      </c>
      <c r="BH34" s="210">
        <f t="shared" si="21"/>
        <v>4878.6828680840781</v>
      </c>
      <c r="BI34" s="210">
        <f t="shared" si="21"/>
        <v>5022.1735406747866</v>
      </c>
      <c r="BJ34" s="210">
        <f t="shared" si="21"/>
        <v>5165.6642132654943</v>
      </c>
      <c r="BK34" s="210">
        <f t="shared" si="21"/>
        <v>5309.1548858562028</v>
      </c>
      <c r="BL34" s="210">
        <f t="shared" si="21"/>
        <v>5452.061218319388</v>
      </c>
      <c r="BM34" s="210">
        <f t="shared" si="21"/>
        <v>5594.9675507825723</v>
      </c>
      <c r="BN34" s="210">
        <f t="shared" si="22"/>
        <v>5737.8738832457575</v>
      </c>
      <c r="BO34" s="210">
        <f t="shared" si="22"/>
        <v>5880.7802157089427</v>
      </c>
      <c r="BP34" s="210">
        <f t="shared" si="22"/>
        <v>6023.686548172127</v>
      </c>
      <c r="BQ34" s="210">
        <f t="shared" si="22"/>
        <v>6166.5928806353122</v>
      </c>
      <c r="BR34" s="210">
        <f t="shared" si="22"/>
        <v>6309.4992130984974</v>
      </c>
      <c r="BS34" s="210">
        <f t="shared" si="22"/>
        <v>6452.4055455616817</v>
      </c>
      <c r="BT34" s="210">
        <f t="shared" si="22"/>
        <v>6595.3118780248669</v>
      </c>
      <c r="BU34" s="210">
        <f t="shared" si="22"/>
        <v>6738.2182104880521</v>
      </c>
      <c r="BV34" s="210">
        <f t="shared" si="22"/>
        <v>6881.1245429512364</v>
      </c>
      <c r="BW34" s="210">
        <f t="shared" si="22"/>
        <v>7024.0308754144216</v>
      </c>
      <c r="BX34" s="210">
        <f t="shared" si="23"/>
        <v>7166.9372078776069</v>
      </c>
      <c r="BY34" s="210">
        <f t="shared" si="23"/>
        <v>7309.8435403407912</v>
      </c>
      <c r="BZ34" s="210">
        <f t="shared" si="23"/>
        <v>7452.7498728039754</v>
      </c>
      <c r="CA34" s="210">
        <f t="shared" si="23"/>
        <v>7595.6562052671616</v>
      </c>
      <c r="CB34" s="210">
        <f t="shared" si="23"/>
        <v>7738.5625377303459</v>
      </c>
      <c r="CC34" s="210">
        <f t="shared" si="23"/>
        <v>7881.4688701935311</v>
      </c>
      <c r="CD34" s="210">
        <f t="shared" si="23"/>
        <v>8024.3752026567154</v>
      </c>
      <c r="CE34" s="210">
        <f t="shared" si="23"/>
        <v>8167.2815351199006</v>
      </c>
      <c r="CF34" s="210">
        <f t="shared" si="23"/>
        <v>8310.1878675830849</v>
      </c>
      <c r="CG34" s="210">
        <f t="shared" si="23"/>
        <v>8453.094200046271</v>
      </c>
      <c r="CH34" s="210">
        <f t="shared" si="24"/>
        <v>8596.0005325094553</v>
      </c>
      <c r="CI34" s="210">
        <f t="shared" si="24"/>
        <v>8738.9068649726396</v>
      </c>
      <c r="CJ34" s="210">
        <f t="shared" si="24"/>
        <v>8881.8131974358257</v>
      </c>
      <c r="CK34" s="210">
        <f t="shared" si="24"/>
        <v>9024.71952989901</v>
      </c>
      <c r="CL34" s="210">
        <f t="shared" si="24"/>
        <v>14695.982897801623</v>
      </c>
      <c r="CM34" s="210">
        <f t="shared" si="24"/>
        <v>20367.246265704234</v>
      </c>
      <c r="CN34" s="210">
        <f t="shared" si="24"/>
        <v>26038.509633606845</v>
      </c>
      <c r="CO34" s="210">
        <f t="shared" si="24"/>
        <v>31709.773001509457</v>
      </c>
      <c r="CP34" s="210">
        <f t="shared" si="24"/>
        <v>37381.036369412068</v>
      </c>
      <c r="CQ34" s="210">
        <f t="shared" si="24"/>
        <v>43052.299737314679</v>
      </c>
      <c r="CR34" s="210">
        <f t="shared" si="25"/>
        <v>48723.56310521729</v>
      </c>
      <c r="CS34" s="210">
        <f t="shared" si="25"/>
        <v>54394.826473119909</v>
      </c>
      <c r="CT34" s="210">
        <f t="shared" si="25"/>
        <v>60066.08984102252</v>
      </c>
      <c r="CU34" s="210">
        <f t="shared" si="25"/>
        <v>65737.353208925124</v>
      </c>
      <c r="CV34" s="210">
        <f t="shared" si="25"/>
        <v>71408.616576827742</v>
      </c>
      <c r="CW34" s="210">
        <f t="shared" si="25"/>
        <v>77079.879944730346</v>
      </c>
      <c r="CX34" s="210">
        <f t="shared" si="25"/>
        <v>82751.143312632965</v>
      </c>
      <c r="CY34" s="210">
        <f t="shared" si="25"/>
        <v>82751.143312632965</v>
      </c>
      <c r="CZ34" s="210">
        <f t="shared" si="25"/>
        <v>82751.143312632965</v>
      </c>
      <c r="DA34" s="210">
        <f t="shared" si="25"/>
        <v>82751.143312632965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30209.13771002346</v>
      </c>
      <c r="C36" s="203">
        <f>Income!C85</f>
        <v>27410.961468584661</v>
      </c>
      <c r="D36" s="203">
        <f>Income!D85</f>
        <v>12258.434655571235</v>
      </c>
      <c r="E36" s="203">
        <f>Income!E85</f>
        <v>14698.765944076038</v>
      </c>
      <c r="F36" s="210">
        <f t="shared" si="16"/>
        <v>30209.13771002346</v>
      </c>
      <c r="G36" s="210">
        <f t="shared" si="16"/>
        <v>30209.13771002346</v>
      </c>
      <c r="H36" s="210">
        <f t="shared" si="16"/>
        <v>30209.13771002346</v>
      </c>
      <c r="I36" s="210">
        <f t="shared" si="16"/>
        <v>30209.13771002346</v>
      </c>
      <c r="J36" s="210">
        <f t="shared" si="16"/>
        <v>30209.13771002346</v>
      </c>
      <c r="K36" s="210">
        <f t="shared" si="16"/>
        <v>30209.13771002346</v>
      </c>
      <c r="L36" s="210">
        <f t="shared" si="16"/>
        <v>30209.13771002346</v>
      </c>
      <c r="M36" s="210">
        <f t="shared" si="16"/>
        <v>30209.13771002346</v>
      </c>
      <c r="N36" s="210">
        <f t="shared" si="16"/>
        <v>30209.13771002346</v>
      </c>
      <c r="O36" s="210">
        <f t="shared" si="16"/>
        <v>30209.13771002346</v>
      </c>
      <c r="P36" s="210">
        <f t="shared" si="16"/>
        <v>30209.13771002346</v>
      </c>
      <c r="Q36" s="210">
        <f t="shared" si="16"/>
        <v>30209.13771002346</v>
      </c>
      <c r="R36" s="210">
        <f t="shared" si="16"/>
        <v>30209.13771002346</v>
      </c>
      <c r="S36" s="210">
        <f t="shared" si="16"/>
        <v>30209.13771002346</v>
      </c>
      <c r="T36" s="210">
        <f t="shared" si="16"/>
        <v>30209.13771002346</v>
      </c>
      <c r="U36" s="210">
        <f t="shared" si="16"/>
        <v>30209.13771002346</v>
      </c>
      <c r="V36" s="210">
        <f t="shared" si="17"/>
        <v>30209.13771002346</v>
      </c>
      <c r="W36" s="210">
        <f t="shared" si="17"/>
        <v>30209.13771002346</v>
      </c>
      <c r="X36" s="210">
        <f t="shared" si="17"/>
        <v>30209.13771002346</v>
      </c>
      <c r="Y36" s="210">
        <f t="shared" si="17"/>
        <v>30209.13771002346</v>
      </c>
      <c r="Z36" s="210">
        <f t="shared" si="17"/>
        <v>30209.13771002346</v>
      </c>
      <c r="AA36" s="210">
        <f t="shared" si="17"/>
        <v>30133.511325119711</v>
      </c>
      <c r="AB36" s="210">
        <f t="shared" si="17"/>
        <v>30057.884940215958</v>
      </c>
      <c r="AC36" s="210">
        <f t="shared" si="17"/>
        <v>29982.258555312208</v>
      </c>
      <c r="AD36" s="210">
        <f t="shared" si="17"/>
        <v>29906.632170408455</v>
      </c>
      <c r="AE36" s="210">
        <f t="shared" si="17"/>
        <v>29831.005785504705</v>
      </c>
      <c r="AF36" s="210">
        <f t="shared" si="18"/>
        <v>29755.379400600952</v>
      </c>
      <c r="AG36" s="210">
        <f t="shared" si="18"/>
        <v>29679.753015697202</v>
      </c>
      <c r="AH36" s="210">
        <f t="shared" si="18"/>
        <v>29604.126630793449</v>
      </c>
      <c r="AI36" s="210">
        <f t="shared" si="18"/>
        <v>29528.5002458897</v>
      </c>
      <c r="AJ36" s="210">
        <f t="shared" si="18"/>
        <v>29452.873860985947</v>
      </c>
      <c r="AK36" s="210">
        <f t="shared" si="18"/>
        <v>29377.247476082197</v>
      </c>
      <c r="AL36" s="210">
        <f t="shared" si="18"/>
        <v>29301.621091178444</v>
      </c>
      <c r="AM36" s="210">
        <f t="shared" si="18"/>
        <v>29225.994706274694</v>
      </c>
      <c r="AN36" s="210">
        <f t="shared" si="18"/>
        <v>29150.368321370941</v>
      </c>
      <c r="AO36" s="210">
        <f t="shared" si="18"/>
        <v>29074.741936467191</v>
      </c>
      <c r="AP36" s="210">
        <f t="shared" si="19"/>
        <v>28999.115551563438</v>
      </c>
      <c r="AQ36" s="210">
        <f t="shared" si="19"/>
        <v>28923.489166659689</v>
      </c>
      <c r="AR36" s="210">
        <f t="shared" si="19"/>
        <v>28847.862781755935</v>
      </c>
      <c r="AS36" s="210">
        <f t="shared" si="19"/>
        <v>28772.236396852186</v>
      </c>
      <c r="AT36" s="210">
        <f t="shared" si="19"/>
        <v>28696.610011948433</v>
      </c>
      <c r="AU36" s="210">
        <f t="shared" si="19"/>
        <v>28620.983627044683</v>
      </c>
      <c r="AV36" s="210">
        <f t="shared" si="19"/>
        <v>28545.35724214093</v>
      </c>
      <c r="AW36" s="210">
        <f t="shared" si="19"/>
        <v>28469.73085723718</v>
      </c>
      <c r="AX36" s="210">
        <f t="shared" si="19"/>
        <v>28394.104472333427</v>
      </c>
      <c r="AY36" s="210">
        <f t="shared" si="19"/>
        <v>28318.478087429678</v>
      </c>
      <c r="AZ36" s="210">
        <f t="shared" si="20"/>
        <v>28242.851702525924</v>
      </c>
      <c r="BA36" s="210">
        <f t="shared" si="20"/>
        <v>28167.225317622175</v>
      </c>
      <c r="BB36" s="210">
        <f t="shared" si="20"/>
        <v>28091.598932718422</v>
      </c>
      <c r="BC36" s="210">
        <f t="shared" si="20"/>
        <v>28015.972547814672</v>
      </c>
      <c r="BD36" s="210">
        <f t="shared" si="20"/>
        <v>27940.346162910919</v>
      </c>
      <c r="BE36" s="210">
        <f t="shared" si="20"/>
        <v>27864.719778007169</v>
      </c>
      <c r="BF36" s="210">
        <f t="shared" si="20"/>
        <v>27789.093393103416</v>
      </c>
      <c r="BG36" s="210">
        <f t="shared" si="20"/>
        <v>27713.467008199666</v>
      </c>
      <c r="BH36" s="210">
        <f t="shared" si="20"/>
        <v>27637.840623295917</v>
      </c>
      <c r="BI36" s="210">
        <f t="shared" si="20"/>
        <v>27562.214238392164</v>
      </c>
      <c r="BJ36" s="210">
        <f t="shared" si="21"/>
        <v>27486.58785348841</v>
      </c>
      <c r="BK36" s="210">
        <f t="shared" si="21"/>
        <v>27410.961468584661</v>
      </c>
      <c r="BL36" s="210">
        <f t="shared" si="21"/>
        <v>26828.171975776451</v>
      </c>
      <c r="BM36" s="210">
        <f t="shared" si="21"/>
        <v>26245.382482968242</v>
      </c>
      <c r="BN36" s="210">
        <f t="shared" si="21"/>
        <v>25662.592990160036</v>
      </c>
      <c r="BO36" s="210">
        <f t="shared" si="21"/>
        <v>25079.803497351826</v>
      </c>
      <c r="BP36" s="210">
        <f t="shared" si="21"/>
        <v>24497.014004543616</v>
      </c>
      <c r="BQ36" s="210">
        <f t="shared" si="21"/>
        <v>23914.22451173541</v>
      </c>
      <c r="BR36" s="210">
        <f t="shared" si="21"/>
        <v>23331.435018927201</v>
      </c>
      <c r="BS36" s="210">
        <f t="shared" si="21"/>
        <v>22748.645526118991</v>
      </c>
      <c r="BT36" s="210">
        <f t="shared" si="22"/>
        <v>22165.856033310782</v>
      </c>
      <c r="BU36" s="210">
        <f t="shared" si="22"/>
        <v>21583.066540502572</v>
      </c>
      <c r="BV36" s="210">
        <f t="shared" si="22"/>
        <v>21000.277047694366</v>
      </c>
      <c r="BW36" s="210">
        <f t="shared" si="22"/>
        <v>20417.487554886156</v>
      </c>
      <c r="BX36" s="210">
        <f t="shared" si="22"/>
        <v>19834.69806207795</v>
      </c>
      <c r="BY36" s="210">
        <f t="shared" si="22"/>
        <v>19251.908569269741</v>
      </c>
      <c r="BZ36" s="210">
        <f t="shared" si="22"/>
        <v>18669.119076461531</v>
      </c>
      <c r="CA36" s="210">
        <f t="shared" si="22"/>
        <v>18086.329583653322</v>
      </c>
      <c r="CB36" s="210">
        <f t="shared" si="22"/>
        <v>17503.540090845112</v>
      </c>
      <c r="CC36" s="210">
        <f t="shared" si="22"/>
        <v>16920.750598036902</v>
      </c>
      <c r="CD36" s="210">
        <f t="shared" si="23"/>
        <v>16337.961105228695</v>
      </c>
      <c r="CE36" s="210">
        <f t="shared" si="23"/>
        <v>15755.171612420487</v>
      </c>
      <c r="CF36" s="210">
        <f t="shared" si="23"/>
        <v>15172.382119612277</v>
      </c>
      <c r="CG36" s="210">
        <f t="shared" si="23"/>
        <v>14589.592626804069</v>
      </c>
      <c r="CH36" s="210">
        <f t="shared" si="23"/>
        <v>14006.803133995862</v>
      </c>
      <c r="CI36" s="210">
        <f t="shared" si="23"/>
        <v>13424.013641187652</v>
      </c>
      <c r="CJ36" s="210">
        <f t="shared" si="23"/>
        <v>12841.224148379444</v>
      </c>
      <c r="CK36" s="210">
        <f t="shared" si="23"/>
        <v>12258.434655571236</v>
      </c>
      <c r="CL36" s="210">
        <f t="shared" si="23"/>
        <v>12446.152446994682</v>
      </c>
      <c r="CM36" s="210">
        <f t="shared" si="23"/>
        <v>12633.870238418127</v>
      </c>
      <c r="CN36" s="210">
        <f t="shared" si="24"/>
        <v>12821.588029841574</v>
      </c>
      <c r="CO36" s="210">
        <f t="shared" si="24"/>
        <v>13009.305821265019</v>
      </c>
      <c r="CP36" s="210">
        <f t="shared" si="24"/>
        <v>13197.023612688467</v>
      </c>
      <c r="CQ36" s="210">
        <f t="shared" si="24"/>
        <v>13384.741404111914</v>
      </c>
      <c r="CR36" s="210">
        <f t="shared" si="24"/>
        <v>13572.459195535359</v>
      </c>
      <c r="CS36" s="210">
        <f t="shared" si="24"/>
        <v>13760.176986958806</v>
      </c>
      <c r="CT36" s="210">
        <f t="shared" si="24"/>
        <v>13947.894778382251</v>
      </c>
      <c r="CU36" s="210">
        <f t="shared" si="24"/>
        <v>14135.612569805699</v>
      </c>
      <c r="CV36" s="210">
        <f t="shared" si="24"/>
        <v>14323.330361229146</v>
      </c>
      <c r="CW36" s="210">
        <f t="shared" si="24"/>
        <v>14511.048152652591</v>
      </c>
      <c r="CX36" s="210">
        <f t="shared" si="25"/>
        <v>14698.765944076038</v>
      </c>
      <c r="CY36" s="210">
        <f t="shared" si="25"/>
        <v>14698.765944076038</v>
      </c>
      <c r="CZ36" s="210">
        <f t="shared" si="25"/>
        <v>14698.765944076038</v>
      </c>
      <c r="DA36" s="210">
        <f t="shared" si="25"/>
        <v>14698.765944076038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54242.267096004653</v>
      </c>
      <c r="AB38" s="204">
        <f t="shared" si="26"/>
        <v>54682.857584360536</v>
      </c>
      <c r="AC38" s="204">
        <f t="shared" si="26"/>
        <v>55123.448072716426</v>
      </c>
      <c r="AD38" s="204">
        <f t="shared" si="26"/>
        <v>55564.038561072302</v>
      </c>
      <c r="AE38" s="204">
        <f t="shared" si="26"/>
        <v>56004.629049428193</v>
      </c>
      <c r="AF38" s="204">
        <f t="shared" si="26"/>
        <v>56445.219537784069</v>
      </c>
      <c r="AG38" s="204">
        <f t="shared" si="26"/>
        <v>56885.810026139967</v>
      </c>
      <c r="AH38" s="204">
        <f t="shared" si="26"/>
        <v>57326.400514495843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61291.714909698807</v>
      </c>
      <c r="AR38" s="204">
        <f t="shared" si="27"/>
        <v>61732.305398054683</v>
      </c>
      <c r="AS38" s="204">
        <f t="shared" si="27"/>
        <v>62172.895886410581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63494.667351478216</v>
      </c>
      <c r="AW38" s="204">
        <f t="shared" si="27"/>
        <v>63935.257839834114</v>
      </c>
      <c r="AX38" s="204">
        <f t="shared" si="27"/>
        <v>64375.848328190004</v>
      </c>
      <c r="AY38" s="204">
        <f t="shared" si="27"/>
        <v>64816.43881654588</v>
      </c>
      <c r="AZ38" s="204">
        <f t="shared" si="27"/>
        <v>65257.029304901764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67459.98174668118</v>
      </c>
      <c r="BF38" s="204">
        <f t="shared" si="27"/>
        <v>67900.572235037078</v>
      </c>
      <c r="BG38" s="204">
        <f t="shared" si="27"/>
        <v>68341.162723392947</v>
      </c>
      <c r="BH38" s="204">
        <f t="shared" si="27"/>
        <v>68781.753211748844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80793.264976403851</v>
      </c>
      <c r="BN38" s="204">
        <f t="shared" si="27"/>
        <v>86138.135126197521</v>
      </c>
      <c r="BO38" s="204">
        <f t="shared" si="27"/>
        <v>91483.005275991192</v>
      </c>
      <c r="BP38" s="204">
        <f t="shared" si="27"/>
        <v>96827.875425784878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123552.22617475325</v>
      </c>
      <c r="BV38" s="204">
        <f t="shared" si="28"/>
        <v>128897.09632454692</v>
      </c>
      <c r="BW38" s="204">
        <f t="shared" si="28"/>
        <v>134241.96647434059</v>
      </c>
      <c r="BX38" s="204">
        <f t="shared" si="28"/>
        <v>139586.83662413427</v>
      </c>
      <c r="BY38" s="204">
        <f t="shared" si="28"/>
        <v>144931.70677392796</v>
      </c>
      <c r="BZ38" s="204">
        <f t="shared" si="28"/>
        <v>150276.57692372162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166311.18737310264</v>
      </c>
      <c r="CD38" s="204">
        <f t="shared" si="28"/>
        <v>171656.05752289633</v>
      </c>
      <c r="CE38" s="204">
        <f t="shared" si="28"/>
        <v>177000.92767269001</v>
      </c>
      <c r="CF38" s="204">
        <f t="shared" si="28"/>
        <v>182345.79782248364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209070.14857145201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164.4673256957015</v>
      </c>
      <c r="AB48" s="210">
        <f t="shared" si="54"/>
        <v>164.4673256957015</v>
      </c>
      <c r="AC48" s="210">
        <f t="shared" si="54"/>
        <v>164.4673256957015</v>
      </c>
      <c r="AD48" s="210">
        <f t="shared" si="54"/>
        <v>164.4673256957015</v>
      </c>
      <c r="AE48" s="210">
        <f t="shared" si="54"/>
        <v>164.4673256957015</v>
      </c>
      <c r="AF48" s="210">
        <f t="shared" si="54"/>
        <v>164.4673256957015</v>
      </c>
      <c r="AG48" s="210">
        <f t="shared" si="54"/>
        <v>164.4673256957015</v>
      </c>
      <c r="AH48" s="210">
        <f t="shared" si="54"/>
        <v>164.4673256957015</v>
      </c>
      <c r="AI48" s="210">
        <f t="shared" si="54"/>
        <v>164.4673256957015</v>
      </c>
      <c r="AJ48" s="210">
        <f t="shared" si="54"/>
        <v>164.4673256957015</v>
      </c>
      <c r="AK48" s="210">
        <f t="shared" si="54"/>
        <v>164.4673256957015</v>
      </c>
      <c r="AL48" s="210">
        <f t="shared" ref="AL48:BQ48" si="55">IF(AL$22&lt;=$E$24,IF(AL$22&lt;=$D$24,IF(AL$22&lt;=$C$24,IF(AL$22&lt;=$B$24,$B114,($C31-$B31)/($C$24-$B$24)),($D31-$C31)/($D$24-$C$24)),($E31-$D31)/($E$24-$D$24)),$F114)</f>
        <v>164.4673256957015</v>
      </c>
      <c r="AM48" s="210">
        <f t="shared" si="55"/>
        <v>164.4673256957015</v>
      </c>
      <c r="AN48" s="210">
        <f t="shared" si="55"/>
        <v>164.4673256957015</v>
      </c>
      <c r="AO48" s="210">
        <f t="shared" si="55"/>
        <v>164.4673256957015</v>
      </c>
      <c r="AP48" s="210">
        <f t="shared" si="55"/>
        <v>164.4673256957015</v>
      </c>
      <c r="AQ48" s="210">
        <f t="shared" si="55"/>
        <v>164.4673256957015</v>
      </c>
      <c r="AR48" s="210">
        <f t="shared" si="55"/>
        <v>164.4673256957015</v>
      </c>
      <c r="AS48" s="210">
        <f t="shared" si="55"/>
        <v>164.4673256957015</v>
      </c>
      <c r="AT48" s="210">
        <f t="shared" si="55"/>
        <v>164.4673256957015</v>
      </c>
      <c r="AU48" s="210">
        <f t="shared" si="55"/>
        <v>164.4673256957015</v>
      </c>
      <c r="AV48" s="210">
        <f t="shared" si="55"/>
        <v>164.4673256957015</v>
      </c>
      <c r="AW48" s="210">
        <f t="shared" si="55"/>
        <v>164.4673256957015</v>
      </c>
      <c r="AX48" s="210">
        <f t="shared" si="55"/>
        <v>164.4673256957015</v>
      </c>
      <c r="AY48" s="210">
        <f t="shared" si="55"/>
        <v>164.4673256957015</v>
      </c>
      <c r="AZ48" s="210">
        <f t="shared" si="55"/>
        <v>164.4673256957015</v>
      </c>
      <c r="BA48" s="210">
        <f t="shared" si="55"/>
        <v>164.4673256957015</v>
      </c>
      <c r="BB48" s="210">
        <f t="shared" si="55"/>
        <v>164.4673256957015</v>
      </c>
      <c r="BC48" s="210">
        <f t="shared" si="55"/>
        <v>164.4673256957015</v>
      </c>
      <c r="BD48" s="210">
        <f t="shared" si="55"/>
        <v>164.4673256957015</v>
      </c>
      <c r="BE48" s="210">
        <f t="shared" si="55"/>
        <v>164.4673256957015</v>
      </c>
      <c r="BF48" s="210">
        <f t="shared" si="55"/>
        <v>164.4673256957015</v>
      </c>
      <c r="BG48" s="210">
        <f t="shared" si="55"/>
        <v>164.4673256957015</v>
      </c>
      <c r="BH48" s="210">
        <f t="shared" si="55"/>
        <v>164.4673256957015</v>
      </c>
      <c r="BI48" s="210">
        <f t="shared" si="55"/>
        <v>164.4673256957015</v>
      </c>
      <c r="BJ48" s="210">
        <f t="shared" si="55"/>
        <v>164.4673256957015</v>
      </c>
      <c r="BK48" s="210">
        <f t="shared" si="55"/>
        <v>164.4673256957015</v>
      </c>
      <c r="BL48" s="210">
        <f t="shared" si="55"/>
        <v>-690.02394701477874</v>
      </c>
      <c r="BM48" s="210">
        <f t="shared" si="55"/>
        <v>-690.02394701477874</v>
      </c>
      <c r="BN48" s="210">
        <f t="shared" si="55"/>
        <v>-690.02394701477874</v>
      </c>
      <c r="BO48" s="210">
        <f t="shared" si="55"/>
        <v>-690.02394701477874</v>
      </c>
      <c r="BP48" s="210">
        <f t="shared" si="55"/>
        <v>-690.02394701477874</v>
      </c>
      <c r="BQ48" s="210">
        <f t="shared" si="55"/>
        <v>-690.02394701477874</v>
      </c>
      <c r="BR48" s="210">
        <f t="shared" ref="BR48:DA48" si="56">IF(BR$22&lt;=$E$24,IF(BR$22&lt;=$D$24,IF(BR$22&lt;=$C$24,IF(BR$22&lt;=$B$24,$B114,($C31-$B31)/($C$24-$B$24)),($D31-$C31)/($D$24-$C$24)),($E31-$D31)/($E$24-$D$24)),$F114)</f>
        <v>-690.02394701477874</v>
      </c>
      <c r="BS48" s="210">
        <f t="shared" si="56"/>
        <v>-690.02394701477874</v>
      </c>
      <c r="BT48" s="210">
        <f t="shared" si="56"/>
        <v>-690.02394701477874</v>
      </c>
      <c r="BU48" s="210">
        <f t="shared" si="56"/>
        <v>-690.02394701477874</v>
      </c>
      <c r="BV48" s="210">
        <f t="shared" si="56"/>
        <v>-690.02394701477874</v>
      </c>
      <c r="BW48" s="210">
        <f t="shared" si="56"/>
        <v>-690.02394701477874</v>
      </c>
      <c r="BX48" s="210">
        <f t="shared" si="56"/>
        <v>-690.02394701477874</v>
      </c>
      <c r="BY48" s="210">
        <f t="shared" si="56"/>
        <v>-690.02394701477874</v>
      </c>
      <c r="BZ48" s="210">
        <f t="shared" si="56"/>
        <v>-690.02394701477874</v>
      </c>
      <c r="CA48" s="210">
        <f t="shared" si="56"/>
        <v>-690.02394701477874</v>
      </c>
      <c r="CB48" s="210">
        <f t="shared" si="56"/>
        <v>-690.02394701477874</v>
      </c>
      <c r="CC48" s="210">
        <f t="shared" si="56"/>
        <v>-690.02394701477874</v>
      </c>
      <c r="CD48" s="210">
        <f t="shared" si="56"/>
        <v>-690.02394701477874</v>
      </c>
      <c r="CE48" s="210">
        <f t="shared" si="56"/>
        <v>-690.02394701477874</v>
      </c>
      <c r="CF48" s="210">
        <f t="shared" si="56"/>
        <v>-690.02394701477874</v>
      </c>
      <c r="CG48" s="210">
        <f t="shared" si="56"/>
        <v>-690.02394701477874</v>
      </c>
      <c r="CH48" s="210">
        <f t="shared" si="56"/>
        <v>-690.02394701477874</v>
      </c>
      <c r="CI48" s="210">
        <f t="shared" si="56"/>
        <v>-690.02394701477874</v>
      </c>
      <c r="CJ48" s="210">
        <f t="shared" si="56"/>
        <v>-690.02394701477874</v>
      </c>
      <c r="CK48" s="210">
        <f t="shared" si="56"/>
        <v>-690.02394701477874</v>
      </c>
      <c r="CL48" s="210">
        <f t="shared" si="56"/>
        <v>-85.07465620191374</v>
      </c>
      <c r="CM48" s="210">
        <f t="shared" si="56"/>
        <v>-85.07465620191374</v>
      </c>
      <c r="CN48" s="210">
        <f t="shared" si="56"/>
        <v>-85.07465620191374</v>
      </c>
      <c r="CO48" s="210">
        <f t="shared" si="56"/>
        <v>-85.07465620191374</v>
      </c>
      <c r="CP48" s="210">
        <f t="shared" si="56"/>
        <v>-85.07465620191374</v>
      </c>
      <c r="CQ48" s="210">
        <f t="shared" si="56"/>
        <v>-85.07465620191374</v>
      </c>
      <c r="CR48" s="210">
        <f t="shared" si="56"/>
        <v>-85.07465620191374</v>
      </c>
      <c r="CS48" s="210">
        <f t="shared" si="56"/>
        <v>-85.07465620191374</v>
      </c>
      <c r="CT48" s="210">
        <f t="shared" si="56"/>
        <v>-85.07465620191374</v>
      </c>
      <c r="CU48" s="210">
        <f t="shared" si="56"/>
        <v>-85.07465620191374</v>
      </c>
      <c r="CV48" s="210">
        <f t="shared" si="56"/>
        <v>-85.07465620191374</v>
      </c>
      <c r="CW48" s="210">
        <f t="shared" si="56"/>
        <v>-85.07465620191374</v>
      </c>
      <c r="CX48" s="210">
        <f t="shared" si="56"/>
        <v>-85.07465620191374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4525.9717099418112</v>
      </c>
      <c r="BM49" s="210">
        <f t="shared" si="58"/>
        <v>4525.9717099418112</v>
      </c>
      <c r="BN49" s="210">
        <f t="shared" si="58"/>
        <v>4525.9717099418112</v>
      </c>
      <c r="BO49" s="210">
        <f t="shared" si="58"/>
        <v>4525.9717099418112</v>
      </c>
      <c r="BP49" s="210">
        <f t="shared" si="58"/>
        <v>4525.9717099418112</v>
      </c>
      <c r="BQ49" s="210">
        <f t="shared" si="58"/>
        <v>4525.9717099418112</v>
      </c>
      <c r="BR49" s="210">
        <f t="shared" ref="BR49:DA49" si="59">IF(BR$22&lt;=$E$24,IF(BR$22&lt;=$D$24,IF(BR$22&lt;=$C$24,IF(BR$22&lt;=$B$24,$B115,($C32-$B32)/($C$24-$B$24)),($D32-$C32)/($D$24-$C$24)),($E32-$D32)/($E$24-$D$24)),$F115)</f>
        <v>4525.9717099418112</v>
      </c>
      <c r="BS49" s="210">
        <f t="shared" si="59"/>
        <v>4525.9717099418112</v>
      </c>
      <c r="BT49" s="210">
        <f t="shared" si="59"/>
        <v>4525.9717099418112</v>
      </c>
      <c r="BU49" s="210">
        <f t="shared" si="59"/>
        <v>4525.9717099418112</v>
      </c>
      <c r="BV49" s="210">
        <f t="shared" si="59"/>
        <v>4525.9717099418112</v>
      </c>
      <c r="BW49" s="210">
        <f t="shared" si="59"/>
        <v>4525.9717099418112</v>
      </c>
      <c r="BX49" s="210">
        <f t="shared" si="59"/>
        <v>4525.9717099418112</v>
      </c>
      <c r="BY49" s="210">
        <f t="shared" si="59"/>
        <v>4525.9717099418112</v>
      </c>
      <c r="BZ49" s="210">
        <f t="shared" si="59"/>
        <v>4525.9717099418112</v>
      </c>
      <c r="CA49" s="210">
        <f t="shared" si="59"/>
        <v>4525.9717099418112</v>
      </c>
      <c r="CB49" s="210">
        <f t="shared" si="59"/>
        <v>4525.9717099418112</v>
      </c>
      <c r="CC49" s="210">
        <f t="shared" si="59"/>
        <v>4525.9717099418112</v>
      </c>
      <c r="CD49" s="210">
        <f t="shared" si="59"/>
        <v>4525.9717099418112</v>
      </c>
      <c r="CE49" s="210">
        <f t="shared" si="59"/>
        <v>4525.9717099418112</v>
      </c>
      <c r="CF49" s="210">
        <f t="shared" si="59"/>
        <v>4525.9717099418112</v>
      </c>
      <c r="CG49" s="210">
        <f t="shared" si="59"/>
        <v>4525.9717099418112</v>
      </c>
      <c r="CH49" s="210">
        <f t="shared" si="59"/>
        <v>4525.9717099418112</v>
      </c>
      <c r="CI49" s="210">
        <f t="shared" si="59"/>
        <v>4525.9717099418112</v>
      </c>
      <c r="CJ49" s="210">
        <f t="shared" si="59"/>
        <v>4525.9717099418112</v>
      </c>
      <c r="CK49" s="210">
        <f t="shared" si="59"/>
        <v>4525.9717099418112</v>
      </c>
      <c r="CL49" s="210">
        <f t="shared" si="59"/>
        <v>26855.850522481764</v>
      </c>
      <c r="CM49" s="210">
        <f t="shared" si="59"/>
        <v>26855.850522481764</v>
      </c>
      <c r="CN49" s="210">
        <f t="shared" si="59"/>
        <v>26855.850522481764</v>
      </c>
      <c r="CO49" s="210">
        <f t="shared" si="59"/>
        <v>26855.850522481764</v>
      </c>
      <c r="CP49" s="210">
        <f t="shared" si="59"/>
        <v>26855.850522481764</v>
      </c>
      <c r="CQ49" s="210">
        <f t="shared" si="59"/>
        <v>26855.850522481764</v>
      </c>
      <c r="CR49" s="210">
        <f t="shared" si="59"/>
        <v>26855.850522481764</v>
      </c>
      <c r="CS49" s="210">
        <f t="shared" si="59"/>
        <v>26855.850522481764</v>
      </c>
      <c r="CT49" s="210">
        <f t="shared" si="59"/>
        <v>26855.850522481764</v>
      </c>
      <c r="CU49" s="210">
        <f t="shared" si="59"/>
        <v>26855.850522481764</v>
      </c>
      <c r="CV49" s="210">
        <f t="shared" si="59"/>
        <v>26855.850522481764</v>
      </c>
      <c r="CW49" s="210">
        <f t="shared" si="59"/>
        <v>26855.850522481764</v>
      </c>
      <c r="CX49" s="210">
        <f t="shared" si="59"/>
        <v>26855.850522481764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-39.813744072566706</v>
      </c>
      <c r="AB50" s="210">
        <f t="shared" si="60"/>
        <v>-39.813744072566706</v>
      </c>
      <c r="AC50" s="210">
        <f t="shared" si="60"/>
        <v>-39.813744072566706</v>
      </c>
      <c r="AD50" s="210">
        <f t="shared" si="60"/>
        <v>-39.813744072566706</v>
      </c>
      <c r="AE50" s="210">
        <f t="shared" si="60"/>
        <v>-39.813744072566706</v>
      </c>
      <c r="AF50" s="210">
        <f t="shared" si="60"/>
        <v>-39.813744072566706</v>
      </c>
      <c r="AG50" s="210">
        <f t="shared" si="60"/>
        <v>-39.813744072566706</v>
      </c>
      <c r="AH50" s="210">
        <f t="shared" si="60"/>
        <v>-39.813744072566706</v>
      </c>
      <c r="AI50" s="210">
        <f t="shared" si="60"/>
        <v>-39.813744072566706</v>
      </c>
      <c r="AJ50" s="210">
        <f t="shared" si="60"/>
        <v>-39.813744072566706</v>
      </c>
      <c r="AK50" s="210">
        <f t="shared" si="60"/>
        <v>-39.813744072566706</v>
      </c>
      <c r="AL50" s="210">
        <f t="shared" ref="AL50:BQ50" si="61">IF(AL$22&lt;=$E$24,IF(AL$22&lt;=$D$24,IF(AL$22&lt;=$C$24,IF(AL$22&lt;=$B$24,$B116,($C33-$B33)/($C$24-$B$24)),($D33-$C33)/($D$24-$C$24)),($E33-$D33)/($E$24-$D$24)),$F116)</f>
        <v>-39.813744072566706</v>
      </c>
      <c r="AM50" s="210">
        <f t="shared" si="61"/>
        <v>-39.813744072566706</v>
      </c>
      <c r="AN50" s="210">
        <f t="shared" si="61"/>
        <v>-39.813744072566706</v>
      </c>
      <c r="AO50" s="210">
        <f t="shared" si="61"/>
        <v>-39.813744072566706</v>
      </c>
      <c r="AP50" s="210">
        <f t="shared" si="61"/>
        <v>-39.813744072566706</v>
      </c>
      <c r="AQ50" s="210">
        <f t="shared" si="61"/>
        <v>-39.813744072566706</v>
      </c>
      <c r="AR50" s="210">
        <f t="shared" si="61"/>
        <v>-39.813744072566706</v>
      </c>
      <c r="AS50" s="210">
        <f t="shared" si="61"/>
        <v>-39.813744072566706</v>
      </c>
      <c r="AT50" s="210">
        <f t="shared" si="61"/>
        <v>-39.813744072566706</v>
      </c>
      <c r="AU50" s="210">
        <f t="shared" si="61"/>
        <v>-39.813744072566706</v>
      </c>
      <c r="AV50" s="210">
        <f t="shared" si="61"/>
        <v>-39.813744072566706</v>
      </c>
      <c r="AW50" s="210">
        <f t="shared" si="61"/>
        <v>-39.813744072566706</v>
      </c>
      <c r="AX50" s="210">
        <f t="shared" si="61"/>
        <v>-39.813744072566706</v>
      </c>
      <c r="AY50" s="210">
        <f t="shared" si="61"/>
        <v>-39.813744072566706</v>
      </c>
      <c r="AZ50" s="210">
        <f t="shared" si="61"/>
        <v>-39.813744072566706</v>
      </c>
      <c r="BA50" s="210">
        <f t="shared" si="61"/>
        <v>-39.813744072566706</v>
      </c>
      <c r="BB50" s="210">
        <f t="shared" si="61"/>
        <v>-39.813744072566706</v>
      </c>
      <c r="BC50" s="210">
        <f t="shared" si="61"/>
        <v>-39.813744072566706</v>
      </c>
      <c r="BD50" s="210">
        <f t="shared" si="61"/>
        <v>-39.813744072566706</v>
      </c>
      <c r="BE50" s="210">
        <f t="shared" si="61"/>
        <v>-39.813744072566706</v>
      </c>
      <c r="BF50" s="210">
        <f t="shared" si="61"/>
        <v>-39.813744072566706</v>
      </c>
      <c r="BG50" s="210">
        <f t="shared" si="61"/>
        <v>-39.813744072566706</v>
      </c>
      <c r="BH50" s="210">
        <f t="shared" si="61"/>
        <v>-39.813744072566706</v>
      </c>
      <c r="BI50" s="210">
        <f t="shared" si="61"/>
        <v>-39.813744072566706</v>
      </c>
      <c r="BJ50" s="210">
        <f t="shared" si="61"/>
        <v>-39.813744072566706</v>
      </c>
      <c r="BK50" s="210">
        <f t="shared" si="61"/>
        <v>-39.813744072566706</v>
      </c>
      <c r="BL50" s="210">
        <f t="shared" si="61"/>
        <v>1445.1081007447322</v>
      </c>
      <c r="BM50" s="210">
        <f t="shared" si="61"/>
        <v>1445.1081007447322</v>
      </c>
      <c r="BN50" s="210">
        <f t="shared" si="61"/>
        <v>1445.1081007447322</v>
      </c>
      <c r="BO50" s="210">
        <f t="shared" si="61"/>
        <v>1445.1081007447322</v>
      </c>
      <c r="BP50" s="210">
        <f t="shared" si="61"/>
        <v>1445.1081007447322</v>
      </c>
      <c r="BQ50" s="210">
        <f t="shared" si="61"/>
        <v>1445.1081007447322</v>
      </c>
      <c r="BR50" s="210">
        <f t="shared" ref="BR50:DA50" si="62">IF(BR$22&lt;=$E$24,IF(BR$22&lt;=$D$24,IF(BR$22&lt;=$C$24,IF(BR$22&lt;=$B$24,$B116,($C33-$B33)/($C$24-$B$24)),($D33-$C33)/($D$24-$C$24)),($E33-$D33)/($E$24-$D$24)),$F116)</f>
        <v>1445.1081007447322</v>
      </c>
      <c r="BS50" s="210">
        <f t="shared" si="62"/>
        <v>1445.1081007447322</v>
      </c>
      <c r="BT50" s="210">
        <f t="shared" si="62"/>
        <v>1445.1081007447322</v>
      </c>
      <c r="BU50" s="210">
        <f t="shared" si="62"/>
        <v>1445.1081007447322</v>
      </c>
      <c r="BV50" s="210">
        <f t="shared" si="62"/>
        <v>1445.1081007447322</v>
      </c>
      <c r="BW50" s="210">
        <f t="shared" si="62"/>
        <v>1445.1081007447322</v>
      </c>
      <c r="BX50" s="210">
        <f t="shared" si="62"/>
        <v>1445.1081007447322</v>
      </c>
      <c r="BY50" s="210">
        <f t="shared" si="62"/>
        <v>1445.1081007447322</v>
      </c>
      <c r="BZ50" s="210">
        <f t="shared" si="62"/>
        <v>1445.1081007447322</v>
      </c>
      <c r="CA50" s="210">
        <f t="shared" si="62"/>
        <v>1445.1081007447322</v>
      </c>
      <c r="CB50" s="210">
        <f t="shared" si="62"/>
        <v>1445.1081007447322</v>
      </c>
      <c r="CC50" s="210">
        <f t="shared" si="62"/>
        <v>1445.1081007447322</v>
      </c>
      <c r="CD50" s="210">
        <f t="shared" si="62"/>
        <v>1445.1081007447322</v>
      </c>
      <c r="CE50" s="210">
        <f t="shared" si="62"/>
        <v>1445.1081007447322</v>
      </c>
      <c r="CF50" s="210">
        <f t="shared" si="62"/>
        <v>1445.1081007447322</v>
      </c>
      <c r="CG50" s="210">
        <f t="shared" si="62"/>
        <v>1445.1081007447322</v>
      </c>
      <c r="CH50" s="210">
        <f t="shared" si="62"/>
        <v>1445.1081007447322</v>
      </c>
      <c r="CI50" s="210">
        <f t="shared" si="62"/>
        <v>1445.1081007447322</v>
      </c>
      <c r="CJ50" s="210">
        <f t="shared" si="62"/>
        <v>1445.1081007447322</v>
      </c>
      <c r="CK50" s="210">
        <f t="shared" si="62"/>
        <v>1445.1081007447322</v>
      </c>
      <c r="CL50" s="210">
        <f t="shared" si="62"/>
        <v>-3461.9713430432093</v>
      </c>
      <c r="CM50" s="210">
        <f t="shared" si="62"/>
        <v>-3461.9713430432093</v>
      </c>
      <c r="CN50" s="210">
        <f t="shared" si="62"/>
        <v>-3461.9713430432093</v>
      </c>
      <c r="CO50" s="210">
        <f t="shared" si="62"/>
        <v>-3461.9713430432093</v>
      </c>
      <c r="CP50" s="210">
        <f t="shared" si="62"/>
        <v>-3461.9713430432093</v>
      </c>
      <c r="CQ50" s="210">
        <f t="shared" si="62"/>
        <v>-3461.9713430432093</v>
      </c>
      <c r="CR50" s="210">
        <f t="shared" si="62"/>
        <v>-3461.9713430432093</v>
      </c>
      <c r="CS50" s="210">
        <f t="shared" si="62"/>
        <v>-3461.9713430432093</v>
      </c>
      <c r="CT50" s="210">
        <f t="shared" si="62"/>
        <v>-3461.9713430432093</v>
      </c>
      <c r="CU50" s="210">
        <f t="shared" si="62"/>
        <v>-3461.9713430432093</v>
      </c>
      <c r="CV50" s="210">
        <f t="shared" si="62"/>
        <v>-3461.9713430432093</v>
      </c>
      <c r="CW50" s="210">
        <f t="shared" si="62"/>
        <v>-3461.9713430432093</v>
      </c>
      <c r="CX50" s="210">
        <f t="shared" si="62"/>
        <v>-3461.9713430432093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143.49067259070819</v>
      </c>
      <c r="AB51" s="210">
        <f t="shared" si="63"/>
        <v>143.49067259070819</v>
      </c>
      <c r="AC51" s="210">
        <f t="shared" si="63"/>
        <v>143.49067259070819</v>
      </c>
      <c r="AD51" s="210">
        <f t="shared" si="63"/>
        <v>143.49067259070819</v>
      </c>
      <c r="AE51" s="210">
        <f t="shared" si="63"/>
        <v>143.49067259070819</v>
      </c>
      <c r="AF51" s="210">
        <f t="shared" si="63"/>
        <v>143.49067259070819</v>
      </c>
      <c r="AG51" s="210">
        <f t="shared" si="63"/>
        <v>143.49067259070819</v>
      </c>
      <c r="AH51" s="210">
        <f t="shared" si="63"/>
        <v>143.49067259070819</v>
      </c>
      <c r="AI51" s="210">
        <f t="shared" si="63"/>
        <v>143.49067259070819</v>
      </c>
      <c r="AJ51" s="210">
        <f t="shared" si="63"/>
        <v>143.49067259070819</v>
      </c>
      <c r="AK51" s="210">
        <f t="shared" si="63"/>
        <v>143.49067259070819</v>
      </c>
      <c r="AL51" s="210">
        <f t="shared" ref="AL51:BQ51" si="64">IF(AL$22&lt;=$E$24,IF(AL$22&lt;=$D$24,IF(AL$22&lt;=$C$24,IF(AL$22&lt;=$B$24,$B117,($C34-$B34)/($C$24-$B$24)),($D34-$C34)/($D$24-$C$24)),($E34-$D34)/($E$24-$D$24)),$F117)</f>
        <v>143.49067259070819</v>
      </c>
      <c r="AM51" s="210">
        <f t="shared" si="64"/>
        <v>143.49067259070819</v>
      </c>
      <c r="AN51" s="210">
        <f t="shared" si="64"/>
        <v>143.49067259070819</v>
      </c>
      <c r="AO51" s="210">
        <f t="shared" si="64"/>
        <v>143.49067259070819</v>
      </c>
      <c r="AP51" s="210">
        <f t="shared" si="64"/>
        <v>143.49067259070819</v>
      </c>
      <c r="AQ51" s="210">
        <f t="shared" si="64"/>
        <v>143.49067259070819</v>
      </c>
      <c r="AR51" s="210">
        <f t="shared" si="64"/>
        <v>143.49067259070819</v>
      </c>
      <c r="AS51" s="210">
        <f t="shared" si="64"/>
        <v>143.49067259070819</v>
      </c>
      <c r="AT51" s="210">
        <f t="shared" si="64"/>
        <v>143.49067259070819</v>
      </c>
      <c r="AU51" s="210">
        <f t="shared" si="64"/>
        <v>143.49067259070819</v>
      </c>
      <c r="AV51" s="210">
        <f t="shared" si="64"/>
        <v>143.49067259070819</v>
      </c>
      <c r="AW51" s="210">
        <f t="shared" si="64"/>
        <v>143.49067259070819</v>
      </c>
      <c r="AX51" s="210">
        <f t="shared" si="64"/>
        <v>143.49067259070819</v>
      </c>
      <c r="AY51" s="210">
        <f t="shared" si="64"/>
        <v>143.49067259070819</v>
      </c>
      <c r="AZ51" s="210">
        <f t="shared" si="64"/>
        <v>143.49067259070819</v>
      </c>
      <c r="BA51" s="210">
        <f t="shared" si="64"/>
        <v>143.49067259070819</v>
      </c>
      <c r="BB51" s="210">
        <f t="shared" si="64"/>
        <v>143.49067259070819</v>
      </c>
      <c r="BC51" s="210">
        <f t="shared" si="64"/>
        <v>143.49067259070819</v>
      </c>
      <c r="BD51" s="210">
        <f t="shared" si="64"/>
        <v>143.49067259070819</v>
      </c>
      <c r="BE51" s="210">
        <f t="shared" si="64"/>
        <v>143.49067259070819</v>
      </c>
      <c r="BF51" s="210">
        <f t="shared" si="64"/>
        <v>143.49067259070819</v>
      </c>
      <c r="BG51" s="210">
        <f t="shared" si="64"/>
        <v>143.49067259070819</v>
      </c>
      <c r="BH51" s="210">
        <f t="shared" si="64"/>
        <v>143.49067259070819</v>
      </c>
      <c r="BI51" s="210">
        <f t="shared" si="64"/>
        <v>143.49067259070819</v>
      </c>
      <c r="BJ51" s="210">
        <f t="shared" si="64"/>
        <v>143.49067259070819</v>
      </c>
      <c r="BK51" s="210">
        <f t="shared" si="64"/>
        <v>143.49067259070819</v>
      </c>
      <c r="BL51" s="210">
        <f t="shared" si="64"/>
        <v>142.9063324631849</v>
      </c>
      <c r="BM51" s="210">
        <f t="shared" si="64"/>
        <v>142.9063324631849</v>
      </c>
      <c r="BN51" s="210">
        <f t="shared" si="64"/>
        <v>142.9063324631849</v>
      </c>
      <c r="BO51" s="210">
        <f t="shared" si="64"/>
        <v>142.9063324631849</v>
      </c>
      <c r="BP51" s="210">
        <f t="shared" si="64"/>
        <v>142.9063324631849</v>
      </c>
      <c r="BQ51" s="210">
        <f t="shared" si="64"/>
        <v>142.9063324631849</v>
      </c>
      <c r="BR51" s="210">
        <f t="shared" ref="BR51:DA51" si="65">IF(BR$22&lt;=$E$24,IF(BR$22&lt;=$D$24,IF(BR$22&lt;=$C$24,IF(BR$22&lt;=$B$24,$B117,($C34-$B34)/($C$24-$B$24)),($D34-$C34)/($D$24-$C$24)),($E34-$D34)/($E$24-$D$24)),$F117)</f>
        <v>142.9063324631849</v>
      </c>
      <c r="BS51" s="210">
        <f t="shared" si="65"/>
        <v>142.9063324631849</v>
      </c>
      <c r="BT51" s="210">
        <f t="shared" si="65"/>
        <v>142.9063324631849</v>
      </c>
      <c r="BU51" s="210">
        <f t="shared" si="65"/>
        <v>142.9063324631849</v>
      </c>
      <c r="BV51" s="210">
        <f t="shared" si="65"/>
        <v>142.9063324631849</v>
      </c>
      <c r="BW51" s="210">
        <f t="shared" si="65"/>
        <v>142.9063324631849</v>
      </c>
      <c r="BX51" s="210">
        <f t="shared" si="65"/>
        <v>142.9063324631849</v>
      </c>
      <c r="BY51" s="210">
        <f t="shared" si="65"/>
        <v>142.9063324631849</v>
      </c>
      <c r="BZ51" s="210">
        <f t="shared" si="65"/>
        <v>142.9063324631849</v>
      </c>
      <c r="CA51" s="210">
        <f t="shared" si="65"/>
        <v>142.9063324631849</v>
      </c>
      <c r="CB51" s="210">
        <f t="shared" si="65"/>
        <v>142.9063324631849</v>
      </c>
      <c r="CC51" s="210">
        <f t="shared" si="65"/>
        <v>142.9063324631849</v>
      </c>
      <c r="CD51" s="210">
        <f t="shared" si="65"/>
        <v>142.9063324631849</v>
      </c>
      <c r="CE51" s="210">
        <f t="shared" si="65"/>
        <v>142.9063324631849</v>
      </c>
      <c r="CF51" s="210">
        <f t="shared" si="65"/>
        <v>142.9063324631849</v>
      </c>
      <c r="CG51" s="210">
        <f t="shared" si="65"/>
        <v>142.9063324631849</v>
      </c>
      <c r="CH51" s="210">
        <f t="shared" si="65"/>
        <v>142.9063324631849</v>
      </c>
      <c r="CI51" s="210">
        <f t="shared" si="65"/>
        <v>142.9063324631849</v>
      </c>
      <c r="CJ51" s="210">
        <f t="shared" si="65"/>
        <v>142.9063324631849</v>
      </c>
      <c r="CK51" s="210">
        <f t="shared" si="65"/>
        <v>142.9063324631849</v>
      </c>
      <c r="CL51" s="210">
        <f t="shared" si="65"/>
        <v>5671.2633679026121</v>
      </c>
      <c r="CM51" s="210">
        <f t="shared" si="65"/>
        <v>5671.2633679026121</v>
      </c>
      <c r="CN51" s="210">
        <f t="shared" si="65"/>
        <v>5671.2633679026121</v>
      </c>
      <c r="CO51" s="210">
        <f t="shared" si="65"/>
        <v>5671.2633679026121</v>
      </c>
      <c r="CP51" s="210">
        <f t="shared" si="65"/>
        <v>5671.2633679026121</v>
      </c>
      <c r="CQ51" s="210">
        <f t="shared" si="65"/>
        <v>5671.2633679026121</v>
      </c>
      <c r="CR51" s="210">
        <f t="shared" si="65"/>
        <v>5671.2633679026121</v>
      </c>
      <c r="CS51" s="210">
        <f t="shared" si="65"/>
        <v>5671.2633679026121</v>
      </c>
      <c r="CT51" s="210">
        <f t="shared" si="65"/>
        <v>5671.2633679026121</v>
      </c>
      <c r="CU51" s="210">
        <f t="shared" si="65"/>
        <v>5671.2633679026121</v>
      </c>
      <c r="CV51" s="210">
        <f t="shared" si="65"/>
        <v>5671.2633679026121</v>
      </c>
      <c r="CW51" s="210">
        <f t="shared" si="65"/>
        <v>5671.2633679026121</v>
      </c>
      <c r="CX51" s="210">
        <f t="shared" si="65"/>
        <v>5671.2633679026121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-75.626384903751344</v>
      </c>
      <c r="AB53" s="210">
        <f t="shared" si="69"/>
        <v>-75.626384903751344</v>
      </c>
      <c r="AC53" s="210">
        <f t="shared" si="69"/>
        <v>-75.626384903751344</v>
      </c>
      <c r="AD53" s="210">
        <f t="shared" si="69"/>
        <v>-75.626384903751344</v>
      </c>
      <c r="AE53" s="210">
        <f t="shared" si="69"/>
        <v>-75.626384903751344</v>
      </c>
      <c r="AF53" s="210">
        <f t="shared" si="69"/>
        <v>-75.626384903751344</v>
      </c>
      <c r="AG53" s="210">
        <f t="shared" si="69"/>
        <v>-75.626384903751344</v>
      </c>
      <c r="AH53" s="210">
        <f t="shared" si="69"/>
        <v>-75.626384903751344</v>
      </c>
      <c r="AI53" s="210">
        <f t="shared" si="69"/>
        <v>-75.626384903751344</v>
      </c>
      <c r="AJ53" s="210">
        <f t="shared" si="69"/>
        <v>-75.626384903751344</v>
      </c>
      <c r="AK53" s="210">
        <f t="shared" si="69"/>
        <v>-75.626384903751344</v>
      </c>
      <c r="AL53" s="210">
        <f t="shared" ref="AL53:BQ53" si="70">IF(AL$22&lt;=$E$24,IF(AL$22&lt;=$D$24,IF(AL$22&lt;=$C$24,IF(AL$22&lt;=$B$24,$B119,($C36-$B36)/($C$24-$B$24)),($D36-$C36)/($D$24-$C$24)),($E36-$D36)/($E$24-$D$24)),$F119)</f>
        <v>-75.626384903751344</v>
      </c>
      <c r="AM53" s="210">
        <f t="shared" si="70"/>
        <v>-75.626384903751344</v>
      </c>
      <c r="AN53" s="210">
        <f t="shared" si="70"/>
        <v>-75.626384903751344</v>
      </c>
      <c r="AO53" s="210">
        <f t="shared" si="70"/>
        <v>-75.626384903751344</v>
      </c>
      <c r="AP53" s="210">
        <f t="shared" si="70"/>
        <v>-75.626384903751344</v>
      </c>
      <c r="AQ53" s="210">
        <f t="shared" si="70"/>
        <v>-75.626384903751344</v>
      </c>
      <c r="AR53" s="210">
        <f t="shared" si="70"/>
        <v>-75.626384903751344</v>
      </c>
      <c r="AS53" s="210">
        <f t="shared" si="70"/>
        <v>-75.626384903751344</v>
      </c>
      <c r="AT53" s="210">
        <f t="shared" si="70"/>
        <v>-75.626384903751344</v>
      </c>
      <c r="AU53" s="210">
        <f t="shared" si="70"/>
        <v>-75.626384903751344</v>
      </c>
      <c r="AV53" s="210">
        <f t="shared" si="70"/>
        <v>-75.626384903751344</v>
      </c>
      <c r="AW53" s="210">
        <f t="shared" si="70"/>
        <v>-75.626384903751344</v>
      </c>
      <c r="AX53" s="210">
        <f t="shared" si="70"/>
        <v>-75.626384903751344</v>
      </c>
      <c r="AY53" s="210">
        <f t="shared" si="70"/>
        <v>-75.626384903751344</v>
      </c>
      <c r="AZ53" s="210">
        <f t="shared" si="70"/>
        <v>-75.626384903751344</v>
      </c>
      <c r="BA53" s="210">
        <f t="shared" si="70"/>
        <v>-75.626384903751344</v>
      </c>
      <c r="BB53" s="210">
        <f t="shared" si="70"/>
        <v>-75.626384903751344</v>
      </c>
      <c r="BC53" s="210">
        <f t="shared" si="70"/>
        <v>-75.626384903751344</v>
      </c>
      <c r="BD53" s="210">
        <f t="shared" si="70"/>
        <v>-75.626384903751344</v>
      </c>
      <c r="BE53" s="210">
        <f t="shared" si="70"/>
        <v>-75.626384903751344</v>
      </c>
      <c r="BF53" s="210">
        <f t="shared" si="70"/>
        <v>-75.626384903751344</v>
      </c>
      <c r="BG53" s="210">
        <f t="shared" si="70"/>
        <v>-75.626384903751344</v>
      </c>
      <c r="BH53" s="210">
        <f t="shared" si="70"/>
        <v>-75.626384903751344</v>
      </c>
      <c r="BI53" s="210">
        <f t="shared" si="70"/>
        <v>-75.626384903751344</v>
      </c>
      <c r="BJ53" s="210">
        <f t="shared" si="70"/>
        <v>-75.626384903751344</v>
      </c>
      <c r="BK53" s="210">
        <f t="shared" si="70"/>
        <v>-75.626384903751344</v>
      </c>
      <c r="BL53" s="210">
        <f t="shared" si="70"/>
        <v>-582.78949280820871</v>
      </c>
      <c r="BM53" s="210">
        <f t="shared" si="70"/>
        <v>-582.78949280820871</v>
      </c>
      <c r="BN53" s="210">
        <f t="shared" si="70"/>
        <v>-582.78949280820871</v>
      </c>
      <c r="BO53" s="210">
        <f t="shared" si="70"/>
        <v>-582.78949280820871</v>
      </c>
      <c r="BP53" s="210">
        <f t="shared" si="70"/>
        <v>-582.78949280820871</v>
      </c>
      <c r="BQ53" s="210">
        <f t="shared" si="70"/>
        <v>-582.78949280820871</v>
      </c>
      <c r="BR53" s="210">
        <f t="shared" ref="BR53:DA53" si="71">IF(BR$22&lt;=$E$24,IF(BR$22&lt;=$D$24,IF(BR$22&lt;=$C$24,IF(BR$22&lt;=$B$24,$B119,($C36-$B36)/($C$24-$B$24)),($D36-$C36)/($D$24-$C$24)),($E36-$D36)/($E$24-$D$24)),$F119)</f>
        <v>-582.78949280820871</v>
      </c>
      <c r="BS53" s="210">
        <f t="shared" si="71"/>
        <v>-582.78949280820871</v>
      </c>
      <c r="BT53" s="210">
        <f t="shared" si="71"/>
        <v>-582.78949280820871</v>
      </c>
      <c r="BU53" s="210">
        <f t="shared" si="71"/>
        <v>-582.78949280820871</v>
      </c>
      <c r="BV53" s="210">
        <f t="shared" si="71"/>
        <v>-582.78949280820871</v>
      </c>
      <c r="BW53" s="210">
        <f t="shared" si="71"/>
        <v>-582.78949280820871</v>
      </c>
      <c r="BX53" s="210">
        <f t="shared" si="71"/>
        <v>-582.78949280820871</v>
      </c>
      <c r="BY53" s="210">
        <f t="shared" si="71"/>
        <v>-582.78949280820871</v>
      </c>
      <c r="BZ53" s="210">
        <f t="shared" si="71"/>
        <v>-582.78949280820871</v>
      </c>
      <c r="CA53" s="210">
        <f t="shared" si="71"/>
        <v>-582.78949280820871</v>
      </c>
      <c r="CB53" s="210">
        <f t="shared" si="71"/>
        <v>-582.78949280820871</v>
      </c>
      <c r="CC53" s="210">
        <f t="shared" si="71"/>
        <v>-582.78949280820871</v>
      </c>
      <c r="CD53" s="210">
        <f t="shared" si="71"/>
        <v>-582.78949280820871</v>
      </c>
      <c r="CE53" s="210">
        <f t="shared" si="71"/>
        <v>-582.78949280820871</v>
      </c>
      <c r="CF53" s="210">
        <f t="shared" si="71"/>
        <v>-582.78949280820871</v>
      </c>
      <c r="CG53" s="210">
        <f t="shared" si="71"/>
        <v>-582.78949280820871</v>
      </c>
      <c r="CH53" s="210">
        <f t="shared" si="71"/>
        <v>-582.78949280820871</v>
      </c>
      <c r="CI53" s="210">
        <f t="shared" si="71"/>
        <v>-582.78949280820871</v>
      </c>
      <c r="CJ53" s="210">
        <f t="shared" si="71"/>
        <v>-582.78949280820871</v>
      </c>
      <c r="CK53" s="210">
        <f t="shared" si="71"/>
        <v>-582.78949280820871</v>
      </c>
      <c r="CL53" s="210">
        <f t="shared" si="71"/>
        <v>187.71779142344641</v>
      </c>
      <c r="CM53" s="210">
        <f t="shared" si="71"/>
        <v>187.71779142344641</v>
      </c>
      <c r="CN53" s="210">
        <f t="shared" si="71"/>
        <v>187.71779142344641</v>
      </c>
      <c r="CO53" s="210">
        <f t="shared" si="71"/>
        <v>187.71779142344641</v>
      </c>
      <c r="CP53" s="210">
        <f t="shared" si="71"/>
        <v>187.71779142344641</v>
      </c>
      <c r="CQ53" s="210">
        <f t="shared" si="71"/>
        <v>187.71779142344641</v>
      </c>
      <c r="CR53" s="210">
        <f t="shared" si="71"/>
        <v>187.71779142344641</v>
      </c>
      <c r="CS53" s="210">
        <f t="shared" si="71"/>
        <v>187.71779142344641</v>
      </c>
      <c r="CT53" s="210">
        <f t="shared" si="71"/>
        <v>187.71779142344641</v>
      </c>
      <c r="CU53" s="210">
        <f t="shared" si="71"/>
        <v>187.71779142344641</v>
      </c>
      <c r="CV53" s="210">
        <f t="shared" si="71"/>
        <v>187.71779142344641</v>
      </c>
      <c r="CW53" s="210">
        <f t="shared" si="71"/>
        <v>187.71779142344641</v>
      </c>
      <c r="CX53" s="210">
        <f t="shared" si="71"/>
        <v>187.71779142344641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12961.30210226817</v>
      </c>
      <c r="G65" s="204">
        <f t="shared" si="92"/>
        <v>12961.30210226817</v>
      </c>
      <c r="H65" s="204">
        <f t="shared" si="92"/>
        <v>12961.30210226817</v>
      </c>
      <c r="I65" s="204">
        <f t="shared" si="92"/>
        <v>12961.30210226817</v>
      </c>
      <c r="J65" s="204">
        <f t="shared" si="92"/>
        <v>12961.30210226817</v>
      </c>
      <c r="K65" s="204">
        <f t="shared" si="92"/>
        <v>12961.30210226817</v>
      </c>
      <c r="L65" s="204">
        <f t="shared" si="88"/>
        <v>12961.30210226817</v>
      </c>
      <c r="M65" s="204">
        <f t="shared" si="92"/>
        <v>12961.30210226817</v>
      </c>
      <c r="N65" s="204">
        <f t="shared" si="92"/>
        <v>12961.30210226817</v>
      </c>
      <c r="O65" s="204">
        <f t="shared" si="92"/>
        <v>12961.30210226817</v>
      </c>
      <c r="P65" s="204">
        <f t="shared" si="92"/>
        <v>12961.30210226817</v>
      </c>
      <c r="Q65" s="204">
        <f t="shared" si="92"/>
        <v>12961.30210226817</v>
      </c>
      <c r="R65" s="204">
        <f t="shared" si="92"/>
        <v>12961.30210226817</v>
      </c>
      <c r="S65" s="204">
        <f t="shared" si="92"/>
        <v>12961.30210226817</v>
      </c>
      <c r="T65" s="204">
        <f t="shared" si="92"/>
        <v>12961.30210226817</v>
      </c>
      <c r="U65" s="204">
        <f t="shared" si="92"/>
        <v>12961.30210226817</v>
      </c>
      <c r="V65" s="204">
        <f t="shared" si="92"/>
        <v>12961.30210226817</v>
      </c>
      <c r="W65" s="204">
        <f t="shared" si="92"/>
        <v>12961.30210226817</v>
      </c>
      <c r="X65" s="204">
        <f t="shared" si="92"/>
        <v>12961.30210226817</v>
      </c>
      <c r="Y65" s="204">
        <f t="shared" si="92"/>
        <v>12961.30210226817</v>
      </c>
      <c r="Z65" s="204">
        <f t="shared" si="92"/>
        <v>12961.30210226817</v>
      </c>
      <c r="AA65" s="204">
        <f t="shared" si="92"/>
        <v>13125.769427963871</v>
      </c>
      <c r="AB65" s="204">
        <f t="shared" si="92"/>
        <v>13290.236753659572</v>
      </c>
      <c r="AC65" s="204">
        <f t="shared" si="92"/>
        <v>13454.704079355273</v>
      </c>
      <c r="AD65" s="204">
        <f t="shared" si="92"/>
        <v>13619.171405050976</v>
      </c>
      <c r="AE65" s="204">
        <f t="shared" si="92"/>
        <v>13783.638730746678</v>
      </c>
      <c r="AF65" s="204">
        <f t="shared" si="92"/>
        <v>13948.106056442379</v>
      </c>
      <c r="AG65" s="204">
        <f t="shared" si="92"/>
        <v>14112.57338213808</v>
      </c>
      <c r="AH65" s="204">
        <f t="shared" si="92"/>
        <v>14277.040707833781</v>
      </c>
      <c r="AI65" s="204">
        <f t="shared" si="92"/>
        <v>14441.508033529482</v>
      </c>
      <c r="AJ65" s="204">
        <f t="shared" si="92"/>
        <v>14605.975359225184</v>
      </c>
      <c r="AK65" s="204">
        <f t="shared" si="92"/>
        <v>14770.442684920887</v>
      </c>
      <c r="AL65" s="204">
        <f t="shared" si="92"/>
        <v>14934.910010616588</v>
      </c>
      <c r="AM65" s="204">
        <f t="shared" si="92"/>
        <v>15099.377336312289</v>
      </c>
      <c r="AN65" s="204">
        <f t="shared" si="92"/>
        <v>15263.84466200799</v>
      </c>
      <c r="AO65" s="204">
        <f t="shared" si="92"/>
        <v>15428.311987703692</v>
      </c>
      <c r="AP65" s="204">
        <f t="shared" si="92"/>
        <v>15592.779313399395</v>
      </c>
      <c r="AQ65" s="204">
        <f t="shared" si="92"/>
        <v>15757.246639095096</v>
      </c>
      <c r="AR65" s="204">
        <f t="shared" si="92"/>
        <v>15921.713964790797</v>
      </c>
      <c r="AS65" s="204">
        <f t="shared" si="92"/>
        <v>16086.181290486498</v>
      </c>
      <c r="AT65" s="204">
        <f t="shared" si="92"/>
        <v>16250.648616182199</v>
      </c>
      <c r="AU65" s="204">
        <f t="shared" si="92"/>
        <v>16415.115941877903</v>
      </c>
      <c r="AV65" s="204">
        <f t="shared" si="92"/>
        <v>16579.583267573602</v>
      </c>
      <c r="AW65" s="204">
        <f t="shared" si="92"/>
        <v>16744.050593269305</v>
      </c>
      <c r="AX65" s="204">
        <f t="shared" si="92"/>
        <v>16908.517918965004</v>
      </c>
      <c r="AY65" s="204">
        <f t="shared" si="92"/>
        <v>17072.985244660707</v>
      </c>
      <c r="AZ65" s="204">
        <f t="shared" si="92"/>
        <v>17237.452570356407</v>
      </c>
      <c r="BA65" s="204">
        <f t="shared" si="92"/>
        <v>17401.91989605211</v>
      </c>
      <c r="BB65" s="204">
        <f t="shared" si="92"/>
        <v>17566.387221747813</v>
      </c>
      <c r="BC65" s="204">
        <f t="shared" si="92"/>
        <v>17730.854547443512</v>
      </c>
      <c r="BD65" s="204">
        <f t="shared" si="92"/>
        <v>17895.321873139215</v>
      </c>
      <c r="BE65" s="204">
        <f t="shared" si="92"/>
        <v>18059.789198834915</v>
      </c>
      <c r="BF65" s="204">
        <f t="shared" si="92"/>
        <v>18224.256524530618</v>
      </c>
      <c r="BG65" s="204">
        <f t="shared" si="92"/>
        <v>18388.723850226321</v>
      </c>
      <c r="BH65" s="204">
        <f t="shared" si="92"/>
        <v>18553.19117592202</v>
      </c>
      <c r="BI65" s="204">
        <f t="shared" si="92"/>
        <v>18717.658501617723</v>
      </c>
      <c r="BJ65" s="204">
        <f t="shared" si="92"/>
        <v>18882.125827313423</v>
      </c>
      <c r="BK65" s="204">
        <f t="shared" si="92"/>
        <v>19046.593153009126</v>
      </c>
      <c r="BL65" s="204">
        <f t="shared" si="92"/>
        <v>18356.569205994347</v>
      </c>
      <c r="BM65" s="204">
        <f t="shared" si="92"/>
        <v>17666.545258979568</v>
      </c>
      <c r="BN65" s="204">
        <f t="shared" si="92"/>
        <v>16976.521311964789</v>
      </c>
      <c r="BO65" s="204">
        <f t="shared" si="92"/>
        <v>16286.49736495001</v>
      </c>
      <c r="BP65" s="204">
        <f t="shared" si="92"/>
        <v>15596.473417935231</v>
      </c>
      <c r="BQ65" s="204">
        <f t="shared" si="92"/>
        <v>14906.449470920454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14216.425523905675</v>
      </c>
      <c r="BS65" s="204">
        <f t="shared" si="93"/>
        <v>13526.401576890896</v>
      </c>
      <c r="BT65" s="204">
        <f t="shared" si="93"/>
        <v>12836.377629876117</v>
      </c>
      <c r="BU65" s="204">
        <f t="shared" si="93"/>
        <v>12146.353682861338</v>
      </c>
      <c r="BV65" s="204">
        <f t="shared" si="93"/>
        <v>11456.329735846561</v>
      </c>
      <c r="BW65" s="204">
        <f t="shared" si="93"/>
        <v>10766.305788831782</v>
      </c>
      <c r="BX65" s="204">
        <f t="shared" si="93"/>
        <v>10076.281841817003</v>
      </c>
      <c r="BY65" s="204">
        <f t="shared" si="93"/>
        <v>9386.2578948022237</v>
      </c>
      <c r="BZ65" s="204">
        <f t="shared" si="93"/>
        <v>8696.2339477874448</v>
      </c>
      <c r="CA65" s="204">
        <f t="shared" si="93"/>
        <v>8006.2100007726658</v>
      </c>
      <c r="CB65" s="204">
        <f t="shared" si="93"/>
        <v>7316.1860537578868</v>
      </c>
      <c r="CC65" s="204">
        <f t="shared" si="93"/>
        <v>6626.1621067431079</v>
      </c>
      <c r="CD65" s="204">
        <f t="shared" si="93"/>
        <v>5936.1381597283289</v>
      </c>
      <c r="CE65" s="204">
        <f t="shared" si="93"/>
        <v>5246.1142127135499</v>
      </c>
      <c r="CF65" s="204">
        <f t="shared" si="93"/>
        <v>4556.0902656987728</v>
      </c>
      <c r="CG65" s="204">
        <f t="shared" si="93"/>
        <v>3866.0663186839938</v>
      </c>
      <c r="CH65" s="204">
        <f t="shared" si="93"/>
        <v>3176.0423716692148</v>
      </c>
      <c r="CI65" s="204">
        <f t="shared" si="93"/>
        <v>2486.0184246544377</v>
      </c>
      <c r="CJ65" s="204">
        <f t="shared" si="93"/>
        <v>1795.9944776396587</v>
      </c>
      <c r="CK65" s="204">
        <f t="shared" si="93"/>
        <v>1105.9705306248798</v>
      </c>
      <c r="CL65" s="204">
        <f t="shared" si="93"/>
        <v>1020.8958744229649</v>
      </c>
      <c r="CM65" s="204">
        <f t="shared" si="93"/>
        <v>935.82121822105114</v>
      </c>
      <c r="CN65" s="204">
        <f t="shared" si="93"/>
        <v>850.7465620191374</v>
      </c>
      <c r="CO65" s="204">
        <f t="shared" si="93"/>
        <v>765.67190581722366</v>
      </c>
      <c r="CP65" s="204">
        <f t="shared" si="93"/>
        <v>680.59724961530992</v>
      </c>
      <c r="CQ65" s="204">
        <f t="shared" si="93"/>
        <v>595.52259341339618</v>
      </c>
      <c r="CR65" s="204">
        <f t="shared" si="93"/>
        <v>510.44793721148244</v>
      </c>
      <c r="CS65" s="204">
        <f t="shared" si="93"/>
        <v>425.3732810095687</v>
      </c>
      <c r="CT65" s="204">
        <f t="shared" si="93"/>
        <v>340.29862480765496</v>
      </c>
      <c r="CU65" s="204">
        <f t="shared" si="93"/>
        <v>255.22396860574122</v>
      </c>
      <c r="CV65" s="204">
        <f t="shared" si="93"/>
        <v>170.14931240382748</v>
      </c>
      <c r="CW65" s="204">
        <f t="shared" si="93"/>
        <v>85.07465620191374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4525.9717099418112</v>
      </c>
      <c r="BM66" s="204">
        <f t="shared" si="94"/>
        <v>9051.9434198836225</v>
      </c>
      <c r="BN66" s="204">
        <f t="shared" si="94"/>
        <v>13577.915129825433</v>
      </c>
      <c r="BO66" s="204">
        <f t="shared" si="94"/>
        <v>18103.886839767245</v>
      </c>
      <c r="BP66" s="204">
        <f t="shared" si="94"/>
        <v>22629.858549709057</v>
      </c>
      <c r="BQ66" s="204">
        <f t="shared" si="94"/>
        <v>27155.830259650866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31681.801969592678</v>
      </c>
      <c r="BS66" s="204">
        <f t="shared" si="95"/>
        <v>36207.77367953449</v>
      </c>
      <c r="BT66" s="204">
        <f t="shared" si="95"/>
        <v>40733.745389476302</v>
      </c>
      <c r="BU66" s="204">
        <f t="shared" si="95"/>
        <v>45259.717099418114</v>
      </c>
      <c r="BV66" s="204">
        <f t="shared" si="95"/>
        <v>49785.688809359926</v>
      </c>
      <c r="BW66" s="204">
        <f t="shared" si="95"/>
        <v>54311.660519301731</v>
      </c>
      <c r="BX66" s="204">
        <f t="shared" si="95"/>
        <v>58837.632229243543</v>
      </c>
      <c r="BY66" s="204">
        <f t="shared" si="95"/>
        <v>63363.603939185356</v>
      </c>
      <c r="BZ66" s="204">
        <f t="shared" si="95"/>
        <v>67889.575649127175</v>
      </c>
      <c r="CA66" s="204">
        <f t="shared" si="95"/>
        <v>72415.54735906898</v>
      </c>
      <c r="CB66" s="204">
        <f t="shared" si="95"/>
        <v>76941.519069010785</v>
      </c>
      <c r="CC66" s="204">
        <f t="shared" si="95"/>
        <v>81467.490778952604</v>
      </c>
      <c r="CD66" s="204">
        <f t="shared" si="95"/>
        <v>85993.462488894409</v>
      </c>
      <c r="CE66" s="204">
        <f t="shared" si="95"/>
        <v>90519.434198836228</v>
      </c>
      <c r="CF66" s="204">
        <f t="shared" si="95"/>
        <v>95045.405908778033</v>
      </c>
      <c r="CG66" s="204">
        <f t="shared" si="95"/>
        <v>99571.377618719853</v>
      </c>
      <c r="CH66" s="204">
        <f t="shared" si="95"/>
        <v>104097.34932866166</v>
      </c>
      <c r="CI66" s="204">
        <f t="shared" si="95"/>
        <v>108623.32103860346</v>
      </c>
      <c r="CJ66" s="204">
        <f t="shared" si="95"/>
        <v>113149.29274854528</v>
      </c>
      <c r="CK66" s="204">
        <f t="shared" si="95"/>
        <v>117675.26445848709</v>
      </c>
      <c r="CL66" s="204">
        <f t="shared" si="95"/>
        <v>144531.11498096885</v>
      </c>
      <c r="CM66" s="204">
        <f t="shared" si="95"/>
        <v>171386.9655034506</v>
      </c>
      <c r="CN66" s="204">
        <f t="shared" si="95"/>
        <v>198242.81602593238</v>
      </c>
      <c r="CO66" s="204">
        <f t="shared" si="95"/>
        <v>225098.66654841416</v>
      </c>
      <c r="CP66" s="204">
        <f t="shared" si="95"/>
        <v>251954.51707089593</v>
      </c>
      <c r="CQ66" s="204">
        <f t="shared" si="95"/>
        <v>278810.36759337765</v>
      </c>
      <c r="CR66" s="204">
        <f t="shared" si="95"/>
        <v>305666.21811585943</v>
      </c>
      <c r="CS66" s="204">
        <f t="shared" si="95"/>
        <v>332522.06863834121</v>
      </c>
      <c r="CT66" s="204">
        <f t="shared" si="95"/>
        <v>359377.91916082299</v>
      </c>
      <c r="CU66" s="204">
        <f t="shared" si="95"/>
        <v>386233.76968330477</v>
      </c>
      <c r="CV66" s="204">
        <f t="shared" si="95"/>
        <v>413089.62020578649</v>
      </c>
      <c r="CW66" s="204">
        <f t="shared" si="95"/>
        <v>439945.47072826826</v>
      </c>
      <c r="CX66" s="204">
        <f t="shared" si="95"/>
        <v>466801.32125075004</v>
      </c>
      <c r="CY66" s="204">
        <f t="shared" si="95"/>
        <v>469473.02125075005</v>
      </c>
      <c r="CZ66" s="204">
        <f t="shared" si="95"/>
        <v>472144.72125075007</v>
      </c>
      <c r="DA66" s="204">
        <f t="shared" si="95"/>
        <v>474816.42125075002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8905.9253708836513</v>
      </c>
      <c r="G67" s="204">
        <f t="shared" si="96"/>
        <v>8905.9253708836513</v>
      </c>
      <c r="H67" s="204">
        <f t="shared" si="96"/>
        <v>8905.9253708836513</v>
      </c>
      <c r="I67" s="204">
        <f t="shared" si="96"/>
        <v>8905.9253708836513</v>
      </c>
      <c r="J67" s="204">
        <f t="shared" si="96"/>
        <v>8905.9253708836513</v>
      </c>
      <c r="K67" s="204">
        <f t="shared" si="96"/>
        <v>8905.9253708836513</v>
      </c>
      <c r="L67" s="204">
        <f t="shared" si="88"/>
        <v>8905.9253708836513</v>
      </c>
      <c r="M67" s="204">
        <f t="shared" si="96"/>
        <v>8905.9253708836513</v>
      </c>
      <c r="N67" s="204">
        <f t="shared" si="96"/>
        <v>8905.9253708836513</v>
      </c>
      <c r="O67" s="204">
        <f t="shared" si="96"/>
        <v>8905.9253708836513</v>
      </c>
      <c r="P67" s="204">
        <f t="shared" si="96"/>
        <v>8905.9253708836513</v>
      </c>
      <c r="Q67" s="204">
        <f t="shared" si="96"/>
        <v>8905.9253708836513</v>
      </c>
      <c r="R67" s="204">
        <f t="shared" si="96"/>
        <v>8905.9253708836513</v>
      </c>
      <c r="S67" s="204">
        <f t="shared" si="96"/>
        <v>8905.9253708836513</v>
      </c>
      <c r="T67" s="204">
        <f t="shared" si="96"/>
        <v>8905.9253708836513</v>
      </c>
      <c r="U67" s="204">
        <f t="shared" si="96"/>
        <v>8905.9253708836513</v>
      </c>
      <c r="V67" s="204">
        <f t="shared" si="96"/>
        <v>8905.9253708836513</v>
      </c>
      <c r="W67" s="204">
        <f t="shared" si="96"/>
        <v>8905.9253708836513</v>
      </c>
      <c r="X67" s="204">
        <f t="shared" si="96"/>
        <v>8905.9253708836513</v>
      </c>
      <c r="Y67" s="204">
        <f t="shared" si="96"/>
        <v>8905.9253708836513</v>
      </c>
      <c r="Z67" s="204">
        <f t="shared" si="96"/>
        <v>8905.9253708836513</v>
      </c>
      <c r="AA67" s="204">
        <f t="shared" si="96"/>
        <v>8866.1116268110854</v>
      </c>
      <c r="AB67" s="204">
        <f t="shared" si="96"/>
        <v>8826.2978827385177</v>
      </c>
      <c r="AC67" s="204">
        <f t="shared" si="96"/>
        <v>8786.4841386659518</v>
      </c>
      <c r="AD67" s="204">
        <f t="shared" si="96"/>
        <v>8746.6703945933841</v>
      </c>
      <c r="AE67" s="204">
        <f t="shared" si="96"/>
        <v>8706.8566505208182</v>
      </c>
      <c r="AF67" s="204">
        <f t="shared" si="96"/>
        <v>8667.0429064482505</v>
      </c>
      <c r="AG67" s="204">
        <f t="shared" si="96"/>
        <v>8627.2291623756846</v>
      </c>
      <c r="AH67" s="204">
        <f t="shared" si="96"/>
        <v>8587.4154183031169</v>
      </c>
      <c r="AI67" s="204">
        <f t="shared" si="96"/>
        <v>8547.601674230551</v>
      </c>
      <c r="AJ67" s="204">
        <f t="shared" si="96"/>
        <v>8507.7879301579851</v>
      </c>
      <c r="AK67" s="204">
        <f t="shared" si="96"/>
        <v>8467.9741860854174</v>
      </c>
      <c r="AL67" s="204">
        <f t="shared" si="96"/>
        <v>8428.1604420128515</v>
      </c>
      <c r="AM67" s="204">
        <f t="shared" si="96"/>
        <v>8388.3466979402838</v>
      </c>
      <c r="AN67" s="204">
        <f t="shared" si="96"/>
        <v>8348.5329538677179</v>
      </c>
      <c r="AO67" s="204">
        <f t="shared" si="96"/>
        <v>8308.7192097951502</v>
      </c>
      <c r="AP67" s="204">
        <f t="shared" si="96"/>
        <v>8268.9054657225843</v>
      </c>
      <c r="AQ67" s="204">
        <f t="shared" si="96"/>
        <v>8229.0917216500166</v>
      </c>
      <c r="AR67" s="204">
        <f t="shared" si="96"/>
        <v>8189.2779775774507</v>
      </c>
      <c r="AS67" s="204">
        <f t="shared" si="96"/>
        <v>8149.4642335048839</v>
      </c>
      <c r="AT67" s="204">
        <f t="shared" si="96"/>
        <v>8109.650489432317</v>
      </c>
      <c r="AU67" s="204">
        <f t="shared" si="96"/>
        <v>8069.8367453597502</v>
      </c>
      <c r="AV67" s="204">
        <f t="shared" si="96"/>
        <v>8030.0230012871834</v>
      </c>
      <c r="AW67" s="204">
        <f t="shared" si="96"/>
        <v>7990.2092572146175</v>
      </c>
      <c r="AX67" s="204">
        <f t="shared" si="96"/>
        <v>7950.3955131420507</v>
      </c>
      <c r="AY67" s="204">
        <f t="shared" si="96"/>
        <v>7910.5817690694839</v>
      </c>
      <c r="AZ67" s="204">
        <f t="shared" si="96"/>
        <v>7870.7680249969171</v>
      </c>
      <c r="BA67" s="204">
        <f t="shared" si="96"/>
        <v>7830.9542809243503</v>
      </c>
      <c r="BB67" s="204">
        <f t="shared" si="96"/>
        <v>7791.1405368517835</v>
      </c>
      <c r="BC67" s="204">
        <f t="shared" si="96"/>
        <v>7751.3267927792167</v>
      </c>
      <c r="BD67" s="204">
        <f t="shared" si="96"/>
        <v>7711.5130487066499</v>
      </c>
      <c r="BE67" s="204">
        <f t="shared" si="96"/>
        <v>7671.6993046340831</v>
      </c>
      <c r="BF67" s="204">
        <f t="shared" si="96"/>
        <v>7631.8855605615172</v>
      </c>
      <c r="BG67" s="204">
        <f t="shared" si="96"/>
        <v>7592.0718164889495</v>
      </c>
      <c r="BH67" s="204">
        <f t="shared" si="96"/>
        <v>7552.2580724163836</v>
      </c>
      <c r="BI67" s="204">
        <f t="shared" si="96"/>
        <v>7512.4443283438168</v>
      </c>
      <c r="BJ67" s="204">
        <f t="shared" si="96"/>
        <v>7472.63058427125</v>
      </c>
      <c r="BK67" s="204">
        <f t="shared" si="96"/>
        <v>7432.8168401986832</v>
      </c>
      <c r="BL67" s="204">
        <f t="shared" si="96"/>
        <v>8877.924940943416</v>
      </c>
      <c r="BM67" s="204">
        <f t="shared" si="96"/>
        <v>10323.033041688148</v>
      </c>
      <c r="BN67" s="204">
        <f t="shared" si="96"/>
        <v>11768.14114243288</v>
      </c>
      <c r="BO67" s="204">
        <f t="shared" si="96"/>
        <v>13213.249243177612</v>
      </c>
      <c r="BP67" s="204">
        <f t="shared" si="96"/>
        <v>14658.357343922344</v>
      </c>
      <c r="BQ67" s="204">
        <f t="shared" si="96"/>
        <v>16103.465444667076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17548.573545411808</v>
      </c>
      <c r="BS67" s="204">
        <f t="shared" si="97"/>
        <v>18993.68164615654</v>
      </c>
      <c r="BT67" s="204">
        <f t="shared" si="97"/>
        <v>20438.789746901271</v>
      </c>
      <c r="BU67" s="204">
        <f t="shared" si="97"/>
        <v>21883.897847646003</v>
      </c>
      <c r="BV67" s="204">
        <f t="shared" si="97"/>
        <v>23329.005948390735</v>
      </c>
      <c r="BW67" s="204">
        <f t="shared" si="97"/>
        <v>24774.114049135471</v>
      </c>
      <c r="BX67" s="204">
        <f t="shared" si="97"/>
        <v>26219.222149880203</v>
      </c>
      <c r="BY67" s="204">
        <f t="shared" si="97"/>
        <v>27664.330250624935</v>
      </c>
      <c r="BZ67" s="204">
        <f t="shared" si="97"/>
        <v>29109.438351369667</v>
      </c>
      <c r="CA67" s="204">
        <f t="shared" si="97"/>
        <v>30554.546452114399</v>
      </c>
      <c r="CB67" s="204">
        <f t="shared" si="97"/>
        <v>31999.65455285913</v>
      </c>
      <c r="CC67" s="204">
        <f t="shared" si="97"/>
        <v>33444.762653603859</v>
      </c>
      <c r="CD67" s="204">
        <f t="shared" si="97"/>
        <v>34889.870754348594</v>
      </c>
      <c r="CE67" s="204">
        <f t="shared" si="97"/>
        <v>36334.978855093323</v>
      </c>
      <c r="CF67" s="204">
        <f t="shared" si="97"/>
        <v>37780.086955838058</v>
      </c>
      <c r="CG67" s="204">
        <f t="shared" si="97"/>
        <v>39225.195056582786</v>
      </c>
      <c r="CH67" s="204">
        <f t="shared" si="97"/>
        <v>40670.303157327522</v>
      </c>
      <c r="CI67" s="204">
        <f t="shared" si="97"/>
        <v>42115.411258072258</v>
      </c>
      <c r="CJ67" s="204">
        <f t="shared" si="97"/>
        <v>43560.519358816986</v>
      </c>
      <c r="CK67" s="204">
        <f t="shared" si="97"/>
        <v>45005.627459561721</v>
      </c>
      <c r="CL67" s="204">
        <f t="shared" si="97"/>
        <v>41543.656116518512</v>
      </c>
      <c r="CM67" s="204">
        <f t="shared" si="97"/>
        <v>38081.684773475303</v>
      </c>
      <c r="CN67" s="204">
        <f t="shared" si="97"/>
        <v>34619.713430432093</v>
      </c>
      <c r="CO67" s="204">
        <f t="shared" si="97"/>
        <v>31157.742087388884</v>
      </c>
      <c r="CP67" s="204">
        <f t="shared" si="97"/>
        <v>27695.770744345675</v>
      </c>
      <c r="CQ67" s="204">
        <f t="shared" si="97"/>
        <v>24233.799401302465</v>
      </c>
      <c r="CR67" s="204">
        <f t="shared" si="97"/>
        <v>20771.828058259256</v>
      </c>
      <c r="CS67" s="204">
        <f t="shared" si="97"/>
        <v>17309.856715216047</v>
      </c>
      <c r="CT67" s="204">
        <f t="shared" si="97"/>
        <v>13847.885372172837</v>
      </c>
      <c r="CU67" s="204">
        <f t="shared" si="97"/>
        <v>10385.914029129628</v>
      </c>
      <c r="CV67" s="204">
        <f t="shared" si="97"/>
        <v>6923.9426860864187</v>
      </c>
      <c r="CW67" s="204">
        <f t="shared" si="97"/>
        <v>3461.9713430432093</v>
      </c>
      <c r="CX67" s="204">
        <f t="shared" si="97"/>
        <v>0</v>
      </c>
      <c r="CY67" s="204">
        <f t="shared" si="97"/>
        <v>829.53</v>
      </c>
      <c r="CZ67" s="204">
        <f t="shared" si="97"/>
        <v>1659.06</v>
      </c>
      <c r="DA67" s="204">
        <f t="shared" si="97"/>
        <v>2488.59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143.49067259070819</v>
      </c>
      <c r="AB68" s="204">
        <f t="shared" si="98"/>
        <v>286.98134518141637</v>
      </c>
      <c r="AC68" s="204">
        <f t="shared" si="98"/>
        <v>430.47201777212456</v>
      </c>
      <c r="AD68" s="204">
        <f t="shared" si="98"/>
        <v>573.96269036283275</v>
      </c>
      <c r="AE68" s="204">
        <f t="shared" si="98"/>
        <v>717.45336295354093</v>
      </c>
      <c r="AF68" s="204">
        <f t="shared" si="98"/>
        <v>860.94403554424912</v>
      </c>
      <c r="AG68" s="204">
        <f t="shared" si="98"/>
        <v>1004.4347081349573</v>
      </c>
      <c r="AH68" s="204">
        <f t="shared" si="98"/>
        <v>1147.9253807256655</v>
      </c>
      <c r="AI68" s="204">
        <f t="shared" si="98"/>
        <v>1291.4160533163736</v>
      </c>
      <c r="AJ68" s="204">
        <f t="shared" si="98"/>
        <v>1434.9067259070819</v>
      </c>
      <c r="AK68" s="204">
        <f t="shared" si="98"/>
        <v>1578.3973984977902</v>
      </c>
      <c r="AL68" s="204">
        <f t="shared" si="98"/>
        <v>1721.8880710884982</v>
      </c>
      <c r="AM68" s="204">
        <f t="shared" si="98"/>
        <v>1865.3787436792063</v>
      </c>
      <c r="AN68" s="204">
        <f t="shared" si="98"/>
        <v>2008.8694162699146</v>
      </c>
      <c r="AO68" s="204">
        <f t="shared" si="98"/>
        <v>2152.3600888606229</v>
      </c>
      <c r="AP68" s="204">
        <f t="shared" si="98"/>
        <v>2295.850761451331</v>
      </c>
      <c r="AQ68" s="204">
        <f t="shared" si="98"/>
        <v>2439.3414340420391</v>
      </c>
      <c r="AR68" s="204">
        <f t="shared" si="98"/>
        <v>2582.8321066327471</v>
      </c>
      <c r="AS68" s="204">
        <f t="shared" si="98"/>
        <v>2726.3227792234557</v>
      </c>
      <c r="AT68" s="204">
        <f t="shared" si="98"/>
        <v>2869.8134518141637</v>
      </c>
      <c r="AU68" s="204">
        <f t="shared" si="98"/>
        <v>3013.3041244048718</v>
      </c>
      <c r="AV68" s="204">
        <f t="shared" si="98"/>
        <v>3156.7947969955803</v>
      </c>
      <c r="AW68" s="204">
        <f t="shared" si="98"/>
        <v>3300.2854695862884</v>
      </c>
      <c r="AX68" s="204">
        <f t="shared" si="98"/>
        <v>3443.7761421769965</v>
      </c>
      <c r="AY68" s="204">
        <f t="shared" si="98"/>
        <v>3587.2668147677045</v>
      </c>
      <c r="AZ68" s="204">
        <f t="shared" si="98"/>
        <v>3730.7574873584126</v>
      </c>
      <c r="BA68" s="204">
        <f t="shared" si="98"/>
        <v>3874.2481599491211</v>
      </c>
      <c r="BB68" s="204">
        <f t="shared" si="98"/>
        <v>4017.7388325398292</v>
      </c>
      <c r="BC68" s="204">
        <f t="shared" si="98"/>
        <v>4161.2295051305373</v>
      </c>
      <c r="BD68" s="204">
        <f t="shared" si="98"/>
        <v>4304.7201777212458</v>
      </c>
      <c r="BE68" s="204">
        <f t="shared" si="98"/>
        <v>4448.2108503119534</v>
      </c>
      <c r="BF68" s="204">
        <f t="shared" si="98"/>
        <v>4591.701522902662</v>
      </c>
      <c r="BG68" s="204">
        <f t="shared" si="98"/>
        <v>4735.1921954933705</v>
      </c>
      <c r="BH68" s="204">
        <f t="shared" si="98"/>
        <v>4878.6828680840781</v>
      </c>
      <c r="BI68" s="204">
        <f t="shared" si="98"/>
        <v>5022.1735406747866</v>
      </c>
      <c r="BJ68" s="204">
        <f t="shared" si="98"/>
        <v>5165.6642132654943</v>
      </c>
      <c r="BK68" s="204">
        <f t="shared" si="98"/>
        <v>5309.1548858562028</v>
      </c>
      <c r="BL68" s="204">
        <f t="shared" si="98"/>
        <v>5452.061218319388</v>
      </c>
      <c r="BM68" s="204">
        <f t="shared" si="98"/>
        <v>5594.9675507825723</v>
      </c>
      <c r="BN68" s="204">
        <f t="shared" si="98"/>
        <v>5737.8738832457575</v>
      </c>
      <c r="BO68" s="204">
        <f t="shared" si="98"/>
        <v>5880.7802157089427</v>
      </c>
      <c r="BP68" s="204">
        <f t="shared" si="98"/>
        <v>6023.686548172127</v>
      </c>
      <c r="BQ68" s="204">
        <f t="shared" si="98"/>
        <v>6166.5928806353122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6309.4992130984974</v>
      </c>
      <c r="BS68" s="204">
        <f t="shared" si="99"/>
        <v>6452.4055455616817</v>
      </c>
      <c r="BT68" s="204">
        <f t="shared" si="99"/>
        <v>6595.3118780248669</v>
      </c>
      <c r="BU68" s="204">
        <f t="shared" si="99"/>
        <v>6738.2182104880521</v>
      </c>
      <c r="BV68" s="204">
        <f t="shared" si="99"/>
        <v>6881.1245429512364</v>
      </c>
      <c r="BW68" s="204">
        <f t="shared" si="99"/>
        <v>7024.0308754144216</v>
      </c>
      <c r="BX68" s="204">
        <f t="shared" si="99"/>
        <v>7166.9372078776069</v>
      </c>
      <c r="BY68" s="204">
        <f t="shared" si="99"/>
        <v>7309.8435403407912</v>
      </c>
      <c r="BZ68" s="204">
        <f t="shared" si="99"/>
        <v>7452.7498728039764</v>
      </c>
      <c r="CA68" s="204">
        <f t="shared" si="99"/>
        <v>7595.6562052671616</v>
      </c>
      <c r="CB68" s="204">
        <f t="shared" si="99"/>
        <v>7738.5625377303459</v>
      </c>
      <c r="CC68" s="204">
        <f t="shared" si="99"/>
        <v>7881.4688701935311</v>
      </c>
      <c r="CD68" s="204">
        <f t="shared" si="99"/>
        <v>8024.3752026567163</v>
      </c>
      <c r="CE68" s="204">
        <f t="shared" si="99"/>
        <v>8167.2815351199006</v>
      </c>
      <c r="CF68" s="204">
        <f t="shared" si="99"/>
        <v>8310.1878675830849</v>
      </c>
      <c r="CG68" s="204">
        <f t="shared" si="99"/>
        <v>8453.094200046271</v>
      </c>
      <c r="CH68" s="204">
        <f t="shared" si="99"/>
        <v>8596.0005325094553</v>
      </c>
      <c r="CI68" s="204">
        <f t="shared" si="99"/>
        <v>8738.9068649726396</v>
      </c>
      <c r="CJ68" s="204">
        <f t="shared" si="99"/>
        <v>8881.8131974358257</v>
      </c>
      <c r="CK68" s="204">
        <f t="shared" si="99"/>
        <v>9024.71952989901</v>
      </c>
      <c r="CL68" s="204">
        <f t="shared" si="99"/>
        <v>14695.982897801623</v>
      </c>
      <c r="CM68" s="204">
        <f t="shared" si="99"/>
        <v>20367.246265704234</v>
      </c>
      <c r="CN68" s="204">
        <f t="shared" si="99"/>
        <v>26038.509633606845</v>
      </c>
      <c r="CO68" s="204">
        <f t="shared" si="99"/>
        <v>31709.773001509457</v>
      </c>
      <c r="CP68" s="204">
        <f t="shared" si="99"/>
        <v>37381.036369412068</v>
      </c>
      <c r="CQ68" s="204">
        <f t="shared" si="99"/>
        <v>43052.299737314686</v>
      </c>
      <c r="CR68" s="204">
        <f t="shared" si="99"/>
        <v>48723.563105217298</v>
      </c>
      <c r="CS68" s="204">
        <f t="shared" si="99"/>
        <v>54394.826473119909</v>
      </c>
      <c r="CT68" s="204">
        <f t="shared" si="99"/>
        <v>60066.08984102252</v>
      </c>
      <c r="CU68" s="204">
        <f t="shared" si="99"/>
        <v>65737.353208925124</v>
      </c>
      <c r="CV68" s="204">
        <f t="shared" si="99"/>
        <v>71408.616576827742</v>
      </c>
      <c r="CW68" s="204">
        <f t="shared" si="99"/>
        <v>77079.879944730361</v>
      </c>
      <c r="CX68" s="204">
        <f t="shared" si="99"/>
        <v>82751.143312632965</v>
      </c>
      <c r="CY68" s="204">
        <f t="shared" si="99"/>
        <v>88954.643312632965</v>
      </c>
      <c r="CZ68" s="204">
        <f t="shared" si="99"/>
        <v>95158.143312632965</v>
      </c>
      <c r="DA68" s="204">
        <f t="shared" si="99"/>
        <v>101361.64331263296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30209.13771002346</v>
      </c>
      <c r="G70" s="204">
        <f t="shared" si="100"/>
        <v>30209.13771002346</v>
      </c>
      <c r="H70" s="204">
        <f t="shared" si="100"/>
        <v>30209.13771002346</v>
      </c>
      <c r="I70" s="204">
        <f t="shared" si="100"/>
        <v>30209.13771002346</v>
      </c>
      <c r="J70" s="204">
        <f t="shared" si="100"/>
        <v>30209.13771002346</v>
      </c>
      <c r="K70" s="204">
        <f t="shared" si="100"/>
        <v>30209.13771002346</v>
      </c>
      <c r="L70" s="204">
        <f t="shared" si="100"/>
        <v>30209.13771002346</v>
      </c>
      <c r="M70" s="204">
        <f t="shared" si="100"/>
        <v>30209.13771002346</v>
      </c>
      <c r="N70" s="204">
        <f t="shared" si="100"/>
        <v>30209.13771002346</v>
      </c>
      <c r="O70" s="204">
        <f t="shared" si="100"/>
        <v>30209.13771002346</v>
      </c>
      <c r="P70" s="204">
        <f t="shared" si="100"/>
        <v>30209.13771002346</v>
      </c>
      <c r="Q70" s="204">
        <f t="shared" si="100"/>
        <v>30209.13771002346</v>
      </c>
      <c r="R70" s="204">
        <f t="shared" si="100"/>
        <v>30209.13771002346</v>
      </c>
      <c r="S70" s="204">
        <f t="shared" si="100"/>
        <v>30209.13771002346</v>
      </c>
      <c r="T70" s="204">
        <f t="shared" si="100"/>
        <v>30209.13771002346</v>
      </c>
      <c r="U70" s="204">
        <f t="shared" si="100"/>
        <v>30209.13771002346</v>
      </c>
      <c r="V70" s="204">
        <f t="shared" si="100"/>
        <v>30209.13771002346</v>
      </c>
      <c r="W70" s="204">
        <f t="shared" si="100"/>
        <v>30209.13771002346</v>
      </c>
      <c r="X70" s="204">
        <f t="shared" si="100"/>
        <v>30209.13771002346</v>
      </c>
      <c r="Y70" s="204">
        <f t="shared" si="100"/>
        <v>30209.13771002346</v>
      </c>
      <c r="Z70" s="204">
        <f t="shared" si="100"/>
        <v>30209.13771002346</v>
      </c>
      <c r="AA70" s="204">
        <f t="shared" si="100"/>
        <v>30133.511325119711</v>
      </c>
      <c r="AB70" s="204">
        <f t="shared" si="100"/>
        <v>30057.884940215958</v>
      </c>
      <c r="AC70" s="204">
        <f t="shared" si="100"/>
        <v>29982.258555312208</v>
      </c>
      <c r="AD70" s="204">
        <f t="shared" si="100"/>
        <v>29906.632170408455</v>
      </c>
      <c r="AE70" s="204">
        <f t="shared" si="100"/>
        <v>29831.005785504705</v>
      </c>
      <c r="AF70" s="204">
        <f t="shared" si="100"/>
        <v>29755.379400600952</v>
      </c>
      <c r="AG70" s="204">
        <f t="shared" si="100"/>
        <v>29679.753015697202</v>
      </c>
      <c r="AH70" s="204">
        <f t="shared" si="100"/>
        <v>29604.126630793449</v>
      </c>
      <c r="AI70" s="204">
        <f t="shared" si="100"/>
        <v>29528.5002458897</v>
      </c>
      <c r="AJ70" s="204">
        <f t="shared" si="100"/>
        <v>29452.873860985947</v>
      </c>
      <c r="AK70" s="204">
        <f t="shared" si="100"/>
        <v>29377.247476082197</v>
      </c>
      <c r="AL70" s="204">
        <f t="shared" si="100"/>
        <v>29301.621091178444</v>
      </c>
      <c r="AM70" s="204">
        <f t="shared" si="100"/>
        <v>29225.994706274694</v>
      </c>
      <c r="AN70" s="204">
        <f t="shared" si="100"/>
        <v>29150.368321370941</v>
      </c>
      <c r="AO70" s="204">
        <f t="shared" si="100"/>
        <v>29074.741936467191</v>
      </c>
      <c r="AP70" s="204">
        <f t="shared" si="100"/>
        <v>28999.115551563438</v>
      </c>
      <c r="AQ70" s="204">
        <f t="shared" si="100"/>
        <v>28923.489166659689</v>
      </c>
      <c r="AR70" s="204">
        <f t="shared" si="100"/>
        <v>28847.862781755935</v>
      </c>
      <c r="AS70" s="204">
        <f t="shared" si="100"/>
        <v>28772.236396852186</v>
      </c>
      <c r="AT70" s="204">
        <f t="shared" si="100"/>
        <v>28696.610011948433</v>
      </c>
      <c r="AU70" s="204">
        <f t="shared" si="100"/>
        <v>28620.983627044683</v>
      </c>
      <c r="AV70" s="204">
        <f t="shared" si="100"/>
        <v>28545.35724214093</v>
      </c>
      <c r="AW70" s="204">
        <f t="shared" si="100"/>
        <v>28469.73085723718</v>
      </c>
      <c r="AX70" s="204">
        <f t="shared" si="100"/>
        <v>28394.104472333427</v>
      </c>
      <c r="AY70" s="204">
        <f t="shared" si="100"/>
        <v>28318.478087429678</v>
      </c>
      <c r="AZ70" s="204">
        <f t="shared" si="100"/>
        <v>28242.851702525924</v>
      </c>
      <c r="BA70" s="204">
        <f t="shared" si="100"/>
        <v>28167.225317622175</v>
      </c>
      <c r="BB70" s="204">
        <f t="shared" si="100"/>
        <v>28091.598932718422</v>
      </c>
      <c r="BC70" s="204">
        <f t="shared" si="100"/>
        <v>28015.972547814672</v>
      </c>
      <c r="BD70" s="204">
        <f t="shared" si="100"/>
        <v>27940.346162910919</v>
      </c>
      <c r="BE70" s="204">
        <f t="shared" si="100"/>
        <v>27864.719778007169</v>
      </c>
      <c r="BF70" s="204">
        <f t="shared" si="100"/>
        <v>27789.093393103416</v>
      </c>
      <c r="BG70" s="204">
        <f t="shared" si="100"/>
        <v>27713.467008199666</v>
      </c>
      <c r="BH70" s="204">
        <f t="shared" si="100"/>
        <v>27637.840623295913</v>
      </c>
      <c r="BI70" s="204">
        <f t="shared" si="100"/>
        <v>27562.214238392164</v>
      </c>
      <c r="BJ70" s="204">
        <f t="shared" si="100"/>
        <v>27486.58785348841</v>
      </c>
      <c r="BK70" s="204">
        <f t="shared" si="100"/>
        <v>27410.961468584661</v>
      </c>
      <c r="BL70" s="204">
        <f t="shared" si="100"/>
        <v>26828.171975776451</v>
      </c>
      <c r="BM70" s="204">
        <f t="shared" si="100"/>
        <v>26245.382482968242</v>
      </c>
      <c r="BN70" s="204">
        <f t="shared" si="100"/>
        <v>25662.592990160036</v>
      </c>
      <c r="BO70" s="204">
        <f t="shared" si="100"/>
        <v>25079.803497351826</v>
      </c>
      <c r="BP70" s="204">
        <f t="shared" si="100"/>
        <v>24497.014004543616</v>
      </c>
      <c r="BQ70" s="204">
        <f t="shared" si="100"/>
        <v>23914.22451173541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23331.435018927201</v>
      </c>
      <c r="BS70" s="204">
        <f t="shared" si="102"/>
        <v>22748.645526118991</v>
      </c>
      <c r="BT70" s="204">
        <f t="shared" si="102"/>
        <v>22165.856033310782</v>
      </c>
      <c r="BU70" s="204">
        <f t="shared" si="102"/>
        <v>21583.066540502572</v>
      </c>
      <c r="BV70" s="204">
        <f t="shared" si="102"/>
        <v>21000.277047694366</v>
      </c>
      <c r="BW70" s="204">
        <f t="shared" si="102"/>
        <v>20417.487554886156</v>
      </c>
      <c r="BX70" s="204">
        <f t="shared" si="102"/>
        <v>19834.698062077947</v>
      </c>
      <c r="BY70" s="204">
        <f t="shared" si="102"/>
        <v>19251.908569269741</v>
      </c>
      <c r="BZ70" s="204">
        <f t="shared" si="102"/>
        <v>18669.119076461531</v>
      </c>
      <c r="CA70" s="204">
        <f t="shared" si="102"/>
        <v>18086.329583653322</v>
      </c>
      <c r="CB70" s="204">
        <f t="shared" si="102"/>
        <v>17503.540090845112</v>
      </c>
      <c r="CC70" s="204">
        <f t="shared" si="102"/>
        <v>16920.750598036902</v>
      </c>
      <c r="CD70" s="204">
        <f t="shared" si="102"/>
        <v>16337.961105228696</v>
      </c>
      <c r="CE70" s="204">
        <f t="shared" si="102"/>
        <v>15755.171612420487</v>
      </c>
      <c r="CF70" s="204">
        <f t="shared" si="102"/>
        <v>15172.382119612277</v>
      </c>
      <c r="CG70" s="204">
        <f t="shared" si="102"/>
        <v>14589.592626804069</v>
      </c>
      <c r="CH70" s="204">
        <f t="shared" si="102"/>
        <v>14006.803133995862</v>
      </c>
      <c r="CI70" s="204">
        <f t="shared" si="102"/>
        <v>13424.013641187652</v>
      </c>
      <c r="CJ70" s="204">
        <f t="shared" si="102"/>
        <v>12841.224148379442</v>
      </c>
      <c r="CK70" s="204">
        <f t="shared" si="102"/>
        <v>12258.434655571235</v>
      </c>
      <c r="CL70" s="204">
        <f t="shared" si="102"/>
        <v>12446.152446994682</v>
      </c>
      <c r="CM70" s="204">
        <f t="shared" si="102"/>
        <v>12633.870238418127</v>
      </c>
      <c r="CN70" s="204">
        <f t="shared" si="102"/>
        <v>12821.588029841574</v>
      </c>
      <c r="CO70" s="204">
        <f t="shared" si="102"/>
        <v>13009.305821265019</v>
      </c>
      <c r="CP70" s="204">
        <f t="shared" si="102"/>
        <v>13197.023612688467</v>
      </c>
      <c r="CQ70" s="204">
        <f t="shared" si="102"/>
        <v>13384.741404111914</v>
      </c>
      <c r="CR70" s="204">
        <f t="shared" si="102"/>
        <v>13572.459195535359</v>
      </c>
      <c r="CS70" s="204">
        <f t="shared" si="102"/>
        <v>13760.176986958806</v>
      </c>
      <c r="CT70" s="204">
        <f t="shared" si="102"/>
        <v>13947.894778382251</v>
      </c>
      <c r="CU70" s="204">
        <f t="shared" si="102"/>
        <v>14135.612569805699</v>
      </c>
      <c r="CV70" s="204">
        <f t="shared" si="102"/>
        <v>14323.330361229146</v>
      </c>
      <c r="CW70" s="204">
        <f t="shared" si="102"/>
        <v>14511.048152652591</v>
      </c>
      <c r="CX70" s="204">
        <f t="shared" si="102"/>
        <v>14698.765944076038</v>
      </c>
      <c r="CY70" s="204">
        <f t="shared" si="102"/>
        <v>13570.935944076038</v>
      </c>
      <c r="CZ70" s="204">
        <f t="shared" si="102"/>
        <v>12443.105944076038</v>
      </c>
      <c r="DA70" s="204">
        <f t="shared" si="102"/>
        <v>11315.275944076038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54242.267096004653</v>
      </c>
      <c r="AB72" s="204">
        <f t="shared" si="105"/>
        <v>54682.857584360536</v>
      </c>
      <c r="AC72" s="204">
        <f t="shared" si="105"/>
        <v>55123.448072716426</v>
      </c>
      <c r="AD72" s="204">
        <f t="shared" si="105"/>
        <v>55564.038561072302</v>
      </c>
      <c r="AE72" s="204">
        <f t="shared" si="105"/>
        <v>56004.629049428193</v>
      </c>
      <c r="AF72" s="204">
        <f t="shared" si="105"/>
        <v>56445.219537784069</v>
      </c>
      <c r="AG72" s="204">
        <f t="shared" si="105"/>
        <v>56885.810026139967</v>
      </c>
      <c r="AH72" s="204">
        <f t="shared" si="105"/>
        <v>57326.400514495843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61291.714909698807</v>
      </c>
      <c r="AR72" s="204">
        <f t="shared" si="105"/>
        <v>61732.305398054683</v>
      </c>
      <c r="AS72" s="204">
        <f t="shared" si="105"/>
        <v>62172.895886410581</v>
      </c>
      <c r="AT72" s="204">
        <f t="shared" si="105"/>
        <v>62613.486374766457</v>
      </c>
      <c r="AU72" s="204">
        <f t="shared" si="105"/>
        <v>63054.07686312234</v>
      </c>
      <c r="AV72" s="204">
        <f t="shared" si="105"/>
        <v>63494.667351478216</v>
      </c>
      <c r="AW72" s="204">
        <f t="shared" si="105"/>
        <v>63935.257839834114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65257.029304901764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67019.391258325297</v>
      </c>
      <c r="BE72" s="204">
        <f t="shared" si="105"/>
        <v>67459.98174668118</v>
      </c>
      <c r="BF72" s="204">
        <f t="shared" si="105"/>
        <v>67900.572235037078</v>
      </c>
      <c r="BG72" s="204">
        <f t="shared" si="105"/>
        <v>68341.162723392947</v>
      </c>
      <c r="BH72" s="204">
        <f t="shared" si="105"/>
        <v>68781.753211748844</v>
      </c>
      <c r="BI72" s="204">
        <f t="shared" si="105"/>
        <v>69222.343700104728</v>
      </c>
      <c r="BJ72" s="204">
        <f t="shared" si="105"/>
        <v>69662.934188460611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80793.264976403851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102172.74557557853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139586.83662413427</v>
      </c>
      <c r="BY72" s="204">
        <f t="shared" si="106"/>
        <v>144931.70677392796</v>
      </c>
      <c r="BZ72" s="204">
        <f t="shared" si="106"/>
        <v>150276.57692372162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166311.18737310264</v>
      </c>
      <c r="CD72" s="204">
        <f t="shared" si="106"/>
        <v>171656.05752289633</v>
      </c>
      <c r="CE72" s="204">
        <f t="shared" si="106"/>
        <v>177000.92767269001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198380.40827186467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620289.16410269553</v>
      </c>
      <c r="CZ72" s="204">
        <f t="shared" si="106"/>
        <v>630068.96510269563</v>
      </c>
      <c r="DA72" s="204">
        <f t="shared" si="106"/>
        <v>639848.76610269537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293023.54474752332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4.556166855642111E-2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164.4673256957015</v>
      </c>
      <c r="D114" s="212">
        <f t="shared" si="108"/>
        <v>-690.02394701477874</v>
      </c>
      <c r="E114" s="212">
        <f t="shared" si="109"/>
        <v>-85.07465620191374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4525.9717099418112</v>
      </c>
      <c r="E115" s="212">
        <f t="shared" si="109"/>
        <v>26855.850522481764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-39.813744072566706</v>
      </c>
      <c r="D116" s="212">
        <f t="shared" si="108"/>
        <v>1445.1081007447322</v>
      </c>
      <c r="E116" s="212">
        <f t="shared" si="109"/>
        <v>-3461.9713430432093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143.49067259070819</v>
      </c>
      <c r="D117" s="212">
        <f t="shared" si="108"/>
        <v>142.9063324631849</v>
      </c>
      <c r="E117" s="212">
        <f t="shared" si="109"/>
        <v>5671.2633679026121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-75.626384903751344</v>
      </c>
      <c r="D119" s="212">
        <f t="shared" si="108"/>
        <v>-582.78949280820871</v>
      </c>
      <c r="E119" s="212">
        <f t="shared" si="109"/>
        <v>187.71779142344641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2016-08-08T23:11:01Z</dcterms:modified>
  <cp:category/>
</cp:coreProperties>
</file>