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8" i="1" l="1"/>
  <c r="X39" i="1"/>
  <c r="U38" i="1"/>
  <c r="V38" i="1"/>
  <c r="W38" i="1"/>
  <c r="U39" i="1"/>
  <c r="V39" i="1"/>
  <c r="W39" i="1"/>
  <c r="Q38" i="1"/>
  <c r="R38" i="1"/>
  <c r="S38" i="1"/>
  <c r="T38" i="1"/>
  <c r="Q39" i="1"/>
  <c r="R39" i="1"/>
  <c r="O38" i="1"/>
  <c r="P38" i="1"/>
  <c r="O39" i="1"/>
  <c r="P39" i="1"/>
  <c r="M39" i="1"/>
  <c r="N39" i="1"/>
  <c r="I38" i="1"/>
  <c r="J38" i="1"/>
  <c r="K38" i="1"/>
  <c r="L38" i="1"/>
  <c r="I39" i="1"/>
  <c r="J39" i="1"/>
  <c r="K39" i="1"/>
  <c r="L39" i="1"/>
  <c r="L37" i="1"/>
  <c r="K37" i="1"/>
  <c r="J37" i="1"/>
  <c r="I37" i="1"/>
  <c r="H37" i="1"/>
  <c r="G37" i="1"/>
  <c r="L36" i="1"/>
  <c r="K36" i="1"/>
  <c r="J36" i="1"/>
  <c r="I36" i="1"/>
  <c r="H36" i="1"/>
  <c r="G36" i="1"/>
  <c r="F36" i="1"/>
  <c r="E36" i="1"/>
  <c r="M36" i="1"/>
  <c r="N36" i="1"/>
  <c r="O36" i="1"/>
  <c r="P36" i="1"/>
  <c r="Q36" i="1"/>
  <c r="R36" i="1"/>
  <c r="S36" i="1"/>
  <c r="T36" i="1"/>
  <c r="U36" i="1"/>
  <c r="V36" i="1"/>
  <c r="W36" i="1"/>
  <c r="X36" i="1"/>
  <c r="M37" i="1"/>
  <c r="N37" i="1"/>
  <c r="O37" i="1"/>
  <c r="P37" i="1"/>
  <c r="Q37" i="1"/>
  <c r="R37" i="1"/>
  <c r="S37" i="1"/>
  <c r="T37" i="1"/>
  <c r="U37" i="1"/>
  <c r="V37" i="1"/>
  <c r="W37" i="1"/>
  <c r="X37" i="1"/>
  <c r="X29" i="1"/>
  <c r="W29" i="1"/>
  <c r="X28" i="1"/>
  <c r="W28" i="1"/>
  <c r="X27" i="1"/>
  <c r="W27" i="1"/>
  <c r="X26" i="1"/>
  <c r="W26" i="1"/>
  <c r="K35" i="1"/>
  <c r="L35" i="1"/>
  <c r="M35" i="1"/>
  <c r="N35" i="1"/>
  <c r="O35" i="1"/>
  <c r="P35" i="1"/>
  <c r="Q35" i="1"/>
  <c r="R35" i="1"/>
  <c r="S35" i="1"/>
  <c r="T35" i="1"/>
  <c r="U35" i="1"/>
  <c r="V35" i="1"/>
  <c r="W25" i="1"/>
  <c r="W35" i="1"/>
  <c r="X35" i="1"/>
  <c r="X25" i="1"/>
  <c r="W30" i="1"/>
  <c r="W23" i="1"/>
  <c r="X23" i="1"/>
  <c r="W24" i="1"/>
  <c r="X24" i="1"/>
  <c r="X22" i="1"/>
  <c r="W22" i="1"/>
  <c r="X7" i="1"/>
  <c r="X8" i="1"/>
  <c r="F9" i="1"/>
  <c r="H9" i="1"/>
  <c r="J9" i="1"/>
  <c r="L9" i="1"/>
  <c r="N9" i="1"/>
  <c r="P9" i="1"/>
  <c r="R9" i="1"/>
  <c r="T9" i="1"/>
  <c r="V9" i="1"/>
  <c r="X9" i="1"/>
  <c r="X10" i="1"/>
  <c r="X11" i="1"/>
  <c r="X12" i="1"/>
  <c r="X13" i="1"/>
  <c r="X14" i="1"/>
  <c r="X15" i="1"/>
  <c r="W7" i="1"/>
  <c r="W8" i="1"/>
  <c r="G9" i="1"/>
  <c r="I9" i="1"/>
  <c r="K9" i="1"/>
  <c r="M9" i="1"/>
  <c r="O9" i="1"/>
  <c r="Q9" i="1"/>
  <c r="S9" i="1"/>
  <c r="U9" i="1"/>
  <c r="W9" i="1"/>
  <c r="W10" i="1"/>
  <c r="W11" i="1"/>
  <c r="W12" i="1"/>
  <c r="W13" i="1"/>
  <c r="W14" i="1"/>
  <c r="W15" i="1"/>
  <c r="Q24" i="1"/>
  <c r="R24" i="1"/>
  <c r="S24" i="1"/>
  <c r="T24" i="1"/>
  <c r="U24" i="1"/>
  <c r="V24" i="1"/>
  <c r="Y24" i="1"/>
  <c r="Z24" i="1"/>
  <c r="I24" i="1"/>
  <c r="J24" i="1"/>
  <c r="K24" i="1"/>
  <c r="L24" i="1"/>
  <c r="M24" i="1"/>
  <c r="N24" i="1"/>
  <c r="O24" i="1"/>
  <c r="P24" i="1"/>
  <c r="G24" i="1"/>
  <c r="H24" i="1"/>
  <c r="F24" i="1"/>
  <c r="E24" i="1"/>
  <c r="W40" i="1"/>
  <c r="U40" i="1"/>
  <c r="S40" i="1"/>
  <c r="Q40" i="1"/>
  <c r="O40" i="1"/>
  <c r="M40" i="1"/>
  <c r="K40" i="1"/>
  <c r="I40" i="1"/>
  <c r="G40" i="1"/>
  <c r="E40" i="1"/>
  <c r="Z34" i="1"/>
  <c r="Y34" i="1"/>
  <c r="Z33" i="1"/>
  <c r="Y33" i="1"/>
  <c r="Z32" i="1"/>
  <c r="Y32" i="1"/>
  <c r="E9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X33" i="1"/>
  <c r="X32" i="1"/>
  <c r="V33" i="1"/>
  <c r="V32" i="1"/>
  <c r="T33" i="1"/>
  <c r="T32" i="1"/>
  <c r="R33" i="1"/>
  <c r="R32" i="1"/>
  <c r="P33" i="1"/>
  <c r="P32" i="1"/>
  <c r="N33" i="1"/>
  <c r="N32" i="1"/>
  <c r="L33" i="1"/>
  <c r="L32" i="1"/>
  <c r="J33" i="1"/>
  <c r="J32" i="1"/>
  <c r="W32" i="1"/>
  <c r="W33" i="1"/>
  <c r="O32" i="1"/>
  <c r="O33" i="1"/>
  <c r="K32" i="1"/>
  <c r="K33" i="1"/>
  <c r="H32" i="1"/>
  <c r="H33" i="1"/>
  <c r="F33" i="1"/>
  <c r="F32" i="1"/>
  <c r="E32" i="1"/>
  <c r="E33" i="1"/>
  <c r="G32" i="1"/>
  <c r="G33" i="1"/>
  <c r="M32" i="1"/>
  <c r="M33" i="1"/>
  <c r="S32" i="1"/>
  <c r="S33" i="1"/>
  <c r="I32" i="1"/>
  <c r="I33" i="1"/>
  <c r="U32" i="1"/>
  <c r="U33" i="1"/>
  <c r="Q32" i="1"/>
  <c r="Q33" i="1"/>
</calcChain>
</file>

<file path=xl/sharedStrings.xml><?xml version="1.0" encoding="utf-8"?>
<sst xmlns="http://schemas.openxmlformats.org/spreadsheetml/2006/main" count="154" uniqueCount="41">
  <si>
    <t>LP</t>
  </si>
  <si>
    <t>NW</t>
  </si>
  <si>
    <t>NC</t>
  </si>
  <si>
    <t>MP</t>
  </si>
  <si>
    <t>GP</t>
  </si>
  <si>
    <t>FS</t>
  </si>
  <si>
    <t>KZN</t>
  </si>
  <si>
    <t>EC</t>
  </si>
  <si>
    <t>WC</t>
  </si>
  <si>
    <t>Area</t>
  </si>
  <si>
    <t>Prod</t>
  </si>
  <si>
    <t>Summer</t>
  </si>
  <si>
    <t>Winter</t>
  </si>
  <si>
    <t>Maize</t>
  </si>
  <si>
    <t>Yellow</t>
  </si>
  <si>
    <t>White</t>
  </si>
  <si>
    <t>Wheat</t>
  </si>
  <si>
    <t>MT</t>
  </si>
  <si>
    <t>Ha</t>
  </si>
  <si>
    <t>Western Cape/Wes-Kaap</t>
  </si>
  <si>
    <t>Northern Cape/Noord-Kaap</t>
  </si>
  <si>
    <t>Free State/Vrystaat</t>
  </si>
  <si>
    <t>Eastern Cape/Oos-Kaap</t>
  </si>
  <si>
    <t>KwaZulu-Natal</t>
  </si>
  <si>
    <t>Mpumalanga</t>
  </si>
  <si>
    <t>Limpopo</t>
  </si>
  <si>
    <t>Gauteng</t>
  </si>
  <si>
    <t>North West/Noordwes</t>
  </si>
  <si>
    <t>Total/Totaal</t>
  </si>
  <si>
    <t>Commercial crop Estimates by province</t>
  </si>
  <si>
    <t>CEC - Department of Agriculture, Forestry and Fisheries</t>
  </si>
  <si>
    <t>P. Spec</t>
  </si>
  <si>
    <t>Combined</t>
  </si>
  <si>
    <t>Beans</t>
  </si>
  <si>
    <t>Soya</t>
  </si>
  <si>
    <t>Sunflower</t>
  </si>
  <si>
    <t>Sorghum</t>
  </si>
  <si>
    <t>Non-Com</t>
  </si>
  <si>
    <t>Total Com</t>
  </si>
  <si>
    <t>Wheat (ITP)</t>
  </si>
  <si>
    <t>Groundnuts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</si>
</sst>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theme="1"/>
      <name val="Helvetica Light"/>
    </font>
    <font>
      <sz val="12"/>
      <color rgb="FF008000"/>
      <name val="Helvetica Light"/>
    </font>
    <font>
      <sz val="11"/>
      <color theme="1"/>
      <name val="Helvetica Light"/>
    </font>
    <font>
      <sz val="11"/>
      <color rgb="FF008000"/>
      <name val="Helvetica Light"/>
    </font>
    <font>
      <i/>
      <sz val="12"/>
      <color theme="1"/>
      <name val="Helvetica Light"/>
    </font>
    <font>
      <i/>
      <sz val="12"/>
      <color rgb="FF008000"/>
      <name val="Helvetica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Helvetica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1" applyNumberFormat="1" applyFont="1"/>
    <xf numFmtId="164" fontId="4" fillId="0" borderId="0" xfId="1" applyNumberFormat="1" applyFont="1"/>
    <xf numFmtId="0" fontId="7" fillId="0" borderId="0" xfId="0" applyFont="1"/>
    <xf numFmtId="0" fontId="8" fillId="0" borderId="0" xfId="0" applyFont="1"/>
    <xf numFmtId="164" fontId="7" fillId="0" borderId="0" xfId="1" applyNumberFormat="1" applyFont="1"/>
    <xf numFmtId="164" fontId="8" fillId="0" borderId="0" xfId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9" fontId="3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1" applyNumberFormat="1" applyFont="1" applyAlignment="1">
      <alignment vertical="center"/>
    </xf>
    <xf numFmtId="164" fontId="8" fillId="0" borderId="0" xfId="1" applyNumberFormat="1" applyFont="1" applyAlignment="1">
      <alignment vertical="center"/>
    </xf>
    <xf numFmtId="0" fontId="11" fillId="0" borderId="0" xfId="0" applyFont="1"/>
    <xf numFmtId="164" fontId="12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1" applyNumberFormat="1" applyFont="1" applyAlignment="1">
      <alignment horizontal="center" vertical="center"/>
    </xf>
    <xf numFmtId="0" fontId="0" fillId="0" borderId="0" xfId="0" applyFont="1"/>
    <xf numFmtId="164" fontId="11" fillId="0" borderId="0" xfId="1" applyNumberFormat="1" applyFont="1"/>
    <xf numFmtId="0" fontId="4" fillId="0" borderId="0" xfId="0" applyFont="1" applyAlignment="1">
      <alignment horizontal="right" vertical="center"/>
    </xf>
  </cellXfs>
  <cellStyles count="3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tabSelected="1" workbookViewId="0">
      <pane xSplit="4" ySplit="6" topLeftCell="P7" activePane="bottomRight" state="frozen"/>
      <selection pane="topRight" activeCell="E1" sqref="E1"/>
      <selection pane="bottomLeft" activeCell="A7" sqref="A7"/>
      <selection pane="bottomRight" activeCell="P32" sqref="P32"/>
    </sheetView>
  </sheetViews>
  <sheetFormatPr baseColWidth="10" defaultRowHeight="15" x14ac:dyDescent="0"/>
  <cols>
    <col min="1" max="1" width="11.33203125" style="11" bestFit="1" customWidth="1"/>
    <col min="2" max="2" width="10.83203125" style="11"/>
    <col min="3" max="3" width="11.5" style="11" bestFit="1" customWidth="1"/>
    <col min="4" max="4" width="14.33203125" style="11" bestFit="1" customWidth="1"/>
    <col min="5" max="5" width="10.5" style="11" bestFit="1" customWidth="1"/>
    <col min="6" max="6" width="10.33203125" style="12" bestFit="1" customWidth="1"/>
    <col min="7" max="7" width="11.6640625" style="11" bestFit="1" customWidth="1"/>
    <col min="8" max="8" width="14.5" style="12" bestFit="1" customWidth="1"/>
    <col min="9" max="9" width="14.5" style="11" bestFit="1" customWidth="1"/>
    <col min="10" max="10" width="11.5" style="12" bestFit="1" customWidth="1"/>
    <col min="11" max="11" width="13" style="11" bestFit="1" customWidth="1"/>
    <col min="12" max="12" width="12.6640625" style="12" bestFit="1" customWidth="1"/>
    <col min="13" max="13" width="11.83203125" style="11" bestFit="1" customWidth="1"/>
    <col min="14" max="14" width="11.5" style="12" bestFit="1" customWidth="1"/>
    <col min="15" max="15" width="13" style="11" bestFit="1" customWidth="1"/>
    <col min="16" max="16" width="14.6640625" style="12" bestFit="1" customWidth="1"/>
    <col min="17" max="17" width="13" style="11" bestFit="1" customWidth="1"/>
    <col min="18" max="18" width="12.6640625" style="12" bestFit="1" customWidth="1"/>
    <col min="19" max="19" width="11.83203125" style="11" bestFit="1" customWidth="1"/>
    <col min="20" max="20" width="11.5" style="12" bestFit="1" customWidth="1"/>
    <col min="21" max="21" width="13" style="11" bestFit="1" customWidth="1"/>
    <col min="22" max="22" width="11.83203125" style="12" bestFit="1" customWidth="1"/>
    <col min="23" max="23" width="12.6640625" style="13" bestFit="1" customWidth="1"/>
    <col min="24" max="24" width="13.5" style="16" bestFit="1" customWidth="1"/>
    <col min="26" max="26" width="10.83203125" style="2"/>
    <col min="33" max="16384" width="10.83203125" style="11"/>
  </cols>
  <sheetData>
    <row r="1" spans="1:32">
      <c r="A1" s="11" t="s">
        <v>29</v>
      </c>
    </row>
    <row r="2" spans="1:32">
      <c r="A2" s="11" t="s">
        <v>30</v>
      </c>
    </row>
    <row r="3" spans="1:32" s="17" customFormat="1" ht="13">
      <c r="E3" s="17" t="s">
        <v>8</v>
      </c>
      <c r="F3" s="18" t="s">
        <v>8</v>
      </c>
      <c r="G3" s="17" t="s">
        <v>7</v>
      </c>
      <c r="H3" s="18" t="s">
        <v>7</v>
      </c>
      <c r="I3" s="17" t="s">
        <v>2</v>
      </c>
      <c r="J3" s="18" t="s">
        <v>2</v>
      </c>
      <c r="K3" s="17" t="s">
        <v>5</v>
      </c>
      <c r="L3" s="18" t="s">
        <v>5</v>
      </c>
      <c r="M3" s="17" t="s">
        <v>6</v>
      </c>
      <c r="N3" s="18" t="s">
        <v>6</v>
      </c>
      <c r="O3" s="17" t="s">
        <v>0</v>
      </c>
      <c r="P3" s="18" t="s">
        <v>0</v>
      </c>
      <c r="Q3" s="17" t="s">
        <v>3</v>
      </c>
      <c r="R3" s="18" t="s">
        <v>3</v>
      </c>
      <c r="S3" s="17" t="s">
        <v>4</v>
      </c>
      <c r="T3" s="18" t="s">
        <v>4</v>
      </c>
      <c r="U3" s="17" t="s">
        <v>1</v>
      </c>
      <c r="V3" s="18" t="s">
        <v>1</v>
      </c>
      <c r="W3" s="19" t="s">
        <v>38</v>
      </c>
      <c r="X3" s="29" t="s">
        <v>38</v>
      </c>
      <c r="Y3" s="17" t="s">
        <v>37</v>
      </c>
      <c r="Z3" s="18" t="s">
        <v>37</v>
      </c>
    </row>
    <row r="4" spans="1:32" s="17" customFormat="1" ht="13">
      <c r="E4" s="17" t="s">
        <v>9</v>
      </c>
      <c r="F4" s="18" t="s">
        <v>10</v>
      </c>
      <c r="G4" s="17" t="s">
        <v>9</v>
      </c>
      <c r="H4" s="18" t="s">
        <v>10</v>
      </c>
      <c r="I4" s="17" t="s">
        <v>9</v>
      </c>
      <c r="J4" s="18" t="s">
        <v>10</v>
      </c>
      <c r="K4" s="17" t="s">
        <v>9</v>
      </c>
      <c r="L4" s="18" t="s">
        <v>10</v>
      </c>
      <c r="M4" s="17" t="s">
        <v>9</v>
      </c>
      <c r="N4" s="18" t="s">
        <v>10</v>
      </c>
      <c r="O4" s="17" t="s">
        <v>9</v>
      </c>
      <c r="P4" s="18" t="s">
        <v>10</v>
      </c>
      <c r="Q4" s="17" t="s">
        <v>9</v>
      </c>
      <c r="R4" s="18" t="s">
        <v>10</v>
      </c>
      <c r="S4" s="17" t="s">
        <v>9</v>
      </c>
      <c r="T4" s="18" t="s">
        <v>10</v>
      </c>
      <c r="U4" s="17" t="s">
        <v>9</v>
      </c>
      <c r="V4" s="18" t="s">
        <v>10</v>
      </c>
      <c r="W4" s="19" t="s">
        <v>9</v>
      </c>
      <c r="X4" s="29" t="s">
        <v>10</v>
      </c>
      <c r="Y4" s="17" t="s">
        <v>9</v>
      </c>
      <c r="Z4" s="18" t="s">
        <v>10</v>
      </c>
    </row>
    <row r="5" spans="1:32" s="17" customFormat="1">
      <c r="E5" s="17" t="s">
        <v>18</v>
      </c>
      <c r="F5" s="18" t="s">
        <v>17</v>
      </c>
      <c r="G5" s="17" t="s">
        <v>18</v>
      </c>
      <c r="H5" s="18" t="s">
        <v>17</v>
      </c>
      <c r="J5" s="18"/>
      <c r="L5" s="18"/>
      <c r="N5" s="18"/>
      <c r="P5" s="18"/>
      <c r="R5" s="18"/>
      <c r="T5" s="18"/>
      <c r="V5" s="18"/>
      <c r="W5" s="19" t="s">
        <v>18</v>
      </c>
      <c r="X5" s="29" t="s">
        <v>17</v>
      </c>
      <c r="Y5" s="19" t="s">
        <v>18</v>
      </c>
      <c r="Z5" s="28" t="s">
        <v>17</v>
      </c>
      <c r="AA5" s="27"/>
      <c r="AB5" s="27"/>
      <c r="AC5" s="27"/>
      <c r="AD5" s="27"/>
      <c r="AE5" s="27"/>
      <c r="AF5" s="27"/>
    </row>
    <row r="6" spans="1:32">
      <c r="A6" s="11">
        <v>2012</v>
      </c>
      <c r="B6" s="11" t="s">
        <v>12</v>
      </c>
      <c r="C6" s="11" t="s">
        <v>16</v>
      </c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AB6" s="11" t="s">
        <v>19</v>
      </c>
    </row>
    <row r="7" spans="1:32" s="22" customFormat="1">
      <c r="A7" s="22">
        <v>2013</v>
      </c>
      <c r="B7" s="22" t="s">
        <v>11</v>
      </c>
      <c r="C7" s="22" t="s">
        <v>13</v>
      </c>
      <c r="D7" s="22" t="s">
        <v>15</v>
      </c>
      <c r="E7" s="23">
        <v>300</v>
      </c>
      <c r="F7" s="24">
        <v>3000</v>
      </c>
      <c r="G7" s="23">
        <v>3700</v>
      </c>
      <c r="H7" s="24">
        <v>18500</v>
      </c>
      <c r="I7" s="23">
        <v>2200</v>
      </c>
      <c r="J7" s="24">
        <v>25300</v>
      </c>
      <c r="K7" s="23">
        <v>725000</v>
      </c>
      <c r="L7" s="24">
        <v>2573750</v>
      </c>
      <c r="M7" s="23">
        <v>47000</v>
      </c>
      <c r="N7" s="24">
        <v>258500</v>
      </c>
      <c r="O7" s="23">
        <v>30000</v>
      </c>
      <c r="P7" s="24">
        <v>153000</v>
      </c>
      <c r="Q7" s="23">
        <v>170000</v>
      </c>
      <c r="R7" s="24">
        <v>1020000</v>
      </c>
      <c r="S7" s="23">
        <v>74000</v>
      </c>
      <c r="T7" s="24">
        <v>370000</v>
      </c>
      <c r="U7" s="23">
        <v>565000</v>
      </c>
      <c r="V7" s="24">
        <v>1158250</v>
      </c>
      <c r="W7" s="23">
        <f t="shared" ref="W7:W14" si="0">SUM(E7,G7,I7,K7,M7,O7,Q7,S7,U7)</f>
        <v>1617200</v>
      </c>
      <c r="X7" s="24">
        <f t="shared" ref="X7:X14" si="1">SUM(F7,H7,J7,L7,N7,P7,R7,T7,V7)</f>
        <v>5580300</v>
      </c>
      <c r="Y7" s="23">
        <v>320105</v>
      </c>
      <c r="Z7" s="24">
        <v>459995</v>
      </c>
      <c r="AA7" s="7"/>
      <c r="AB7" s="22" t="s">
        <v>21</v>
      </c>
      <c r="AC7" s="7"/>
      <c r="AD7" s="7"/>
      <c r="AE7" s="25"/>
      <c r="AF7" s="25"/>
    </row>
    <row r="8" spans="1:32" s="22" customFormat="1">
      <c r="A8" s="22">
        <v>2013</v>
      </c>
      <c r="B8" s="22" t="s">
        <v>11</v>
      </c>
      <c r="C8" s="22" t="s">
        <v>13</v>
      </c>
      <c r="D8" s="22" t="s">
        <v>14</v>
      </c>
      <c r="E8" s="23">
        <v>3000</v>
      </c>
      <c r="F8" s="24">
        <v>30000</v>
      </c>
      <c r="G8" s="23">
        <v>15000</v>
      </c>
      <c r="H8" s="24">
        <v>87000</v>
      </c>
      <c r="I8" s="23">
        <v>51000</v>
      </c>
      <c r="J8" s="24">
        <v>647700</v>
      </c>
      <c r="K8" s="23">
        <v>505000</v>
      </c>
      <c r="L8" s="24">
        <v>2272500</v>
      </c>
      <c r="M8" s="23">
        <v>48000</v>
      </c>
      <c r="N8" s="24">
        <v>312000</v>
      </c>
      <c r="O8" s="23">
        <v>23500</v>
      </c>
      <c r="P8" s="24">
        <v>136300</v>
      </c>
      <c r="Q8" s="23">
        <v>300000</v>
      </c>
      <c r="R8" s="24">
        <v>1980000</v>
      </c>
      <c r="S8" s="23">
        <v>43500</v>
      </c>
      <c r="T8" s="24">
        <v>239250</v>
      </c>
      <c r="U8" s="23">
        <v>175000</v>
      </c>
      <c r="V8" s="24">
        <v>437500</v>
      </c>
      <c r="W8" s="23">
        <f t="shared" si="0"/>
        <v>1164000</v>
      </c>
      <c r="X8" s="24">
        <f t="shared" si="1"/>
        <v>6142250</v>
      </c>
      <c r="Y8" s="23">
        <v>136795</v>
      </c>
      <c r="Z8" s="24">
        <v>215095</v>
      </c>
      <c r="AA8" s="7"/>
      <c r="AB8" s="22" t="s">
        <v>20</v>
      </c>
      <c r="AC8" s="7"/>
      <c r="AD8" s="7"/>
      <c r="AE8" s="25"/>
      <c r="AF8" s="25"/>
    </row>
    <row r="9" spans="1:32" s="22" customFormat="1">
      <c r="A9" s="22">
        <v>2013</v>
      </c>
      <c r="B9" s="22" t="s">
        <v>11</v>
      </c>
      <c r="C9" s="22" t="s">
        <v>13</v>
      </c>
      <c r="D9" s="22" t="s">
        <v>32</v>
      </c>
      <c r="E9" s="23">
        <f>SUM(E7:E8)</f>
        <v>3300</v>
      </c>
      <c r="F9" s="24">
        <f t="shared" ref="F9:V9" si="2">SUM(F7:F8)</f>
        <v>33000</v>
      </c>
      <c r="G9" s="23">
        <f t="shared" si="2"/>
        <v>18700</v>
      </c>
      <c r="H9" s="24">
        <f t="shared" si="2"/>
        <v>105500</v>
      </c>
      <c r="I9" s="23">
        <f t="shared" si="2"/>
        <v>53200</v>
      </c>
      <c r="J9" s="24">
        <f t="shared" si="2"/>
        <v>673000</v>
      </c>
      <c r="K9" s="23">
        <f t="shared" si="2"/>
        <v>1230000</v>
      </c>
      <c r="L9" s="24">
        <f t="shared" si="2"/>
        <v>4846250</v>
      </c>
      <c r="M9" s="23">
        <f t="shared" si="2"/>
        <v>95000</v>
      </c>
      <c r="N9" s="24">
        <f t="shared" si="2"/>
        <v>570500</v>
      </c>
      <c r="O9" s="23">
        <f t="shared" si="2"/>
        <v>53500</v>
      </c>
      <c r="P9" s="24">
        <f t="shared" si="2"/>
        <v>289300</v>
      </c>
      <c r="Q9" s="23">
        <f t="shared" si="2"/>
        <v>470000</v>
      </c>
      <c r="R9" s="24">
        <f t="shared" si="2"/>
        <v>3000000</v>
      </c>
      <c r="S9" s="23">
        <f t="shared" si="2"/>
        <v>117500</v>
      </c>
      <c r="T9" s="24">
        <f t="shared" si="2"/>
        <v>609250</v>
      </c>
      <c r="U9" s="23">
        <f t="shared" si="2"/>
        <v>740000</v>
      </c>
      <c r="V9" s="24">
        <f t="shared" si="2"/>
        <v>1595750</v>
      </c>
      <c r="W9" s="23">
        <f t="shared" si="0"/>
        <v>2781200</v>
      </c>
      <c r="X9" s="24">
        <f t="shared" si="1"/>
        <v>11722550</v>
      </c>
      <c r="Y9" s="23">
        <v>456900</v>
      </c>
      <c r="Z9" s="24">
        <v>675090</v>
      </c>
      <c r="AA9" s="7"/>
      <c r="AC9" s="7"/>
      <c r="AD9" s="7"/>
      <c r="AE9" s="25"/>
      <c r="AF9" s="25"/>
    </row>
    <row r="10" spans="1:32" s="23" customFormat="1">
      <c r="A10" s="23">
        <v>2013</v>
      </c>
      <c r="B10" s="22" t="s">
        <v>11</v>
      </c>
      <c r="C10" s="22" t="s">
        <v>36</v>
      </c>
      <c r="F10" s="24"/>
      <c r="H10" s="24"/>
      <c r="J10" s="24"/>
      <c r="K10" s="23">
        <v>32000</v>
      </c>
      <c r="L10" s="24">
        <v>7400</v>
      </c>
      <c r="M10" s="23">
        <v>320</v>
      </c>
      <c r="N10" s="24">
        <v>1344</v>
      </c>
      <c r="O10" s="23">
        <v>12000</v>
      </c>
      <c r="P10" s="24">
        <v>21000</v>
      </c>
      <c r="Q10" s="23">
        <v>11500</v>
      </c>
      <c r="R10" s="24">
        <v>44850</v>
      </c>
      <c r="S10" s="23">
        <v>500</v>
      </c>
      <c r="T10" s="24">
        <v>1500</v>
      </c>
      <c r="U10" s="23">
        <v>6300</v>
      </c>
      <c r="V10" s="24">
        <v>11970</v>
      </c>
      <c r="W10" s="23">
        <f t="shared" si="0"/>
        <v>62620</v>
      </c>
      <c r="X10" s="24">
        <f t="shared" si="1"/>
        <v>88064</v>
      </c>
      <c r="Y10" s="9"/>
      <c r="Z10" s="10"/>
      <c r="AA10" s="9"/>
      <c r="AC10" s="9"/>
      <c r="AD10" s="9"/>
      <c r="AE10" s="31"/>
      <c r="AF10" s="31"/>
    </row>
    <row r="11" spans="1:32" s="22" customFormat="1">
      <c r="A11" s="22">
        <v>2013</v>
      </c>
      <c r="B11" s="22" t="s">
        <v>11</v>
      </c>
      <c r="C11" s="22" t="s">
        <v>33</v>
      </c>
      <c r="E11" s="23">
        <v>200</v>
      </c>
      <c r="F11" s="24">
        <v>400</v>
      </c>
      <c r="G11" s="23">
        <v>100</v>
      </c>
      <c r="H11" s="24">
        <v>200</v>
      </c>
      <c r="I11" s="23">
        <v>850</v>
      </c>
      <c r="J11" s="24">
        <v>1700</v>
      </c>
      <c r="K11" s="23">
        <v>16000</v>
      </c>
      <c r="L11" s="24">
        <v>19200</v>
      </c>
      <c r="M11" s="23">
        <v>6000</v>
      </c>
      <c r="N11" s="24">
        <v>7800</v>
      </c>
      <c r="O11" s="23">
        <v>5400</v>
      </c>
      <c r="P11" s="24">
        <v>10800</v>
      </c>
      <c r="Q11" s="23">
        <v>7000</v>
      </c>
      <c r="R11" s="24">
        <v>11900</v>
      </c>
      <c r="S11" s="23">
        <v>2000</v>
      </c>
      <c r="T11" s="24">
        <v>3400</v>
      </c>
      <c r="U11" s="23">
        <v>6000</v>
      </c>
      <c r="V11" s="24">
        <v>4800</v>
      </c>
      <c r="W11" s="23">
        <f t="shared" si="0"/>
        <v>43550</v>
      </c>
      <c r="X11" s="24">
        <f t="shared" si="1"/>
        <v>60200</v>
      </c>
      <c r="Y11" s="7"/>
      <c r="Z11" s="8"/>
      <c r="AA11" s="7"/>
      <c r="AC11" s="7"/>
      <c r="AD11" s="7"/>
      <c r="AE11" s="25"/>
      <c r="AF11" s="25"/>
    </row>
    <row r="12" spans="1:32" s="22" customFormat="1">
      <c r="A12" s="22">
        <v>2013</v>
      </c>
      <c r="B12" s="22" t="s">
        <v>11</v>
      </c>
      <c r="C12" s="22" t="s">
        <v>34</v>
      </c>
      <c r="E12" s="23"/>
      <c r="F12" s="24"/>
      <c r="G12" s="23">
        <v>500</v>
      </c>
      <c r="H12" s="24">
        <v>750</v>
      </c>
      <c r="I12" s="23">
        <v>2000</v>
      </c>
      <c r="J12" s="24">
        <v>7000</v>
      </c>
      <c r="K12" s="23">
        <v>215000</v>
      </c>
      <c r="L12" s="24">
        <v>225750</v>
      </c>
      <c r="M12" s="23">
        <v>32000</v>
      </c>
      <c r="N12" s="24">
        <v>80000</v>
      </c>
      <c r="O12" s="23">
        <v>20000</v>
      </c>
      <c r="P12" s="24">
        <v>55000</v>
      </c>
      <c r="Q12" s="23">
        <v>205000</v>
      </c>
      <c r="R12" s="24">
        <v>369000</v>
      </c>
      <c r="S12" s="23">
        <v>20000</v>
      </c>
      <c r="T12" s="24">
        <v>32000</v>
      </c>
      <c r="U12" s="23">
        <v>22000</v>
      </c>
      <c r="V12" s="24">
        <v>17600</v>
      </c>
      <c r="W12" s="23">
        <f t="shared" si="0"/>
        <v>516500</v>
      </c>
      <c r="X12" s="24">
        <f t="shared" si="1"/>
        <v>787100</v>
      </c>
      <c r="Y12" s="7"/>
      <c r="Z12" s="8"/>
      <c r="AA12" s="7"/>
      <c r="AC12" s="7"/>
      <c r="AD12" s="7"/>
      <c r="AE12" s="25"/>
      <c r="AF12" s="25"/>
    </row>
    <row r="13" spans="1:32" s="22" customFormat="1">
      <c r="A13" s="22">
        <v>2013</v>
      </c>
      <c r="B13" s="22" t="s">
        <v>11</v>
      </c>
      <c r="C13" s="22" t="s">
        <v>35</v>
      </c>
      <c r="E13" s="23"/>
      <c r="F13" s="24"/>
      <c r="G13" s="23"/>
      <c r="H13" s="24"/>
      <c r="I13" s="23">
        <v>200</v>
      </c>
      <c r="J13" s="24">
        <v>100</v>
      </c>
      <c r="K13" s="23">
        <v>220000</v>
      </c>
      <c r="L13" s="24">
        <v>297000</v>
      </c>
      <c r="M13" s="23"/>
      <c r="O13" s="23">
        <v>99000</v>
      </c>
      <c r="P13" s="24">
        <v>79200</v>
      </c>
      <c r="Q13" s="23">
        <v>6600</v>
      </c>
      <c r="R13" s="24">
        <v>10230</v>
      </c>
      <c r="S13" s="23">
        <v>3900</v>
      </c>
      <c r="T13" s="24">
        <v>5070</v>
      </c>
      <c r="U13" s="23">
        <v>175000</v>
      </c>
      <c r="V13" s="24">
        <v>175000</v>
      </c>
      <c r="W13" s="23">
        <f t="shared" si="0"/>
        <v>504700</v>
      </c>
      <c r="X13" s="24">
        <f t="shared" si="1"/>
        <v>566600</v>
      </c>
      <c r="Y13" s="7"/>
      <c r="Z13" s="8"/>
      <c r="AA13" s="7"/>
      <c r="AC13" s="7"/>
      <c r="AD13" s="7"/>
      <c r="AE13" s="25"/>
      <c r="AF13" s="25"/>
    </row>
    <row r="14" spans="1:32" s="22" customFormat="1">
      <c r="A14" s="22">
        <v>2013</v>
      </c>
      <c r="B14" s="22" t="s">
        <v>11</v>
      </c>
      <c r="C14" s="22" t="s">
        <v>40</v>
      </c>
      <c r="E14" s="23"/>
      <c r="F14" s="24"/>
      <c r="G14" s="23"/>
      <c r="H14" s="24"/>
      <c r="I14" s="23">
        <v>7000</v>
      </c>
      <c r="J14" s="24">
        <v>14000</v>
      </c>
      <c r="K14" s="23">
        <v>18000</v>
      </c>
      <c r="L14" s="24">
        <v>16200</v>
      </c>
      <c r="M14" s="23">
        <v>150</v>
      </c>
      <c r="N14" s="24">
        <v>150</v>
      </c>
      <c r="O14" s="23">
        <v>1000</v>
      </c>
      <c r="P14" s="24">
        <v>1200</v>
      </c>
      <c r="Q14" s="23">
        <v>750</v>
      </c>
      <c r="R14" s="24">
        <v>750</v>
      </c>
      <c r="S14" s="23"/>
      <c r="U14" s="23">
        <v>20000</v>
      </c>
      <c r="V14" s="24">
        <v>10000</v>
      </c>
      <c r="W14" s="23">
        <f t="shared" si="0"/>
        <v>46900</v>
      </c>
      <c r="X14" s="24">
        <f t="shared" si="1"/>
        <v>42300</v>
      </c>
      <c r="Y14" s="7"/>
      <c r="Z14" s="8"/>
      <c r="AA14" s="7"/>
      <c r="AC14" s="7"/>
      <c r="AD14" s="7"/>
      <c r="AE14" s="25"/>
      <c r="AF14" s="25"/>
    </row>
    <row r="15" spans="1:32" s="22" customFormat="1">
      <c r="A15" s="22">
        <v>2013</v>
      </c>
      <c r="B15" s="22" t="s">
        <v>12</v>
      </c>
      <c r="C15" s="22" t="s">
        <v>16</v>
      </c>
      <c r="E15" s="23">
        <v>310000</v>
      </c>
      <c r="F15" s="24">
        <v>914500</v>
      </c>
      <c r="G15" s="23">
        <v>4500</v>
      </c>
      <c r="H15" s="24">
        <v>19800</v>
      </c>
      <c r="I15" s="23">
        <v>42000</v>
      </c>
      <c r="J15" s="24">
        <v>298200</v>
      </c>
      <c r="K15" s="23">
        <v>90000</v>
      </c>
      <c r="L15" s="24">
        <v>252000</v>
      </c>
      <c r="M15" s="23">
        <v>7000</v>
      </c>
      <c r="N15" s="24">
        <v>37800</v>
      </c>
      <c r="O15" s="23">
        <v>28000</v>
      </c>
      <c r="P15" s="24">
        <v>142800</v>
      </c>
      <c r="Q15" s="23">
        <v>4500</v>
      </c>
      <c r="R15" s="24">
        <v>27900</v>
      </c>
      <c r="S15" s="23">
        <v>1000</v>
      </c>
      <c r="T15" s="24">
        <v>6000</v>
      </c>
      <c r="U15" s="23">
        <v>18500</v>
      </c>
      <c r="V15" s="24">
        <v>105450</v>
      </c>
      <c r="W15" s="23">
        <f>SUM(E15,G15,I15,K15,M15,O15,Q15,S15,U15)</f>
        <v>505500</v>
      </c>
      <c r="X15" s="24">
        <f>SUM(F15,H15,J15,L15,N15,P15,R15,T15,V15)</f>
        <v>1804450</v>
      </c>
      <c r="Y15" s="7"/>
      <c r="Z15" s="8"/>
      <c r="AA15" s="7"/>
      <c r="AB15" s="22" t="s">
        <v>22</v>
      </c>
      <c r="AC15" s="7"/>
      <c r="AD15" s="7"/>
      <c r="AE15" s="25"/>
      <c r="AF15" s="25"/>
    </row>
    <row r="16" spans="1:32">
      <c r="A16" s="11">
        <v>2014</v>
      </c>
      <c r="B16" s="11" t="s">
        <v>11</v>
      </c>
      <c r="C16" s="11" t="s">
        <v>13</v>
      </c>
      <c r="D16" s="11" t="s">
        <v>15</v>
      </c>
      <c r="Y16" s="3"/>
      <c r="Z16" s="4"/>
      <c r="AA16" s="3"/>
      <c r="AB16" s="11" t="s">
        <v>24</v>
      </c>
      <c r="AC16" s="3"/>
      <c r="AD16" s="3"/>
    </row>
    <row r="17" spans="1:32">
      <c r="A17" s="11">
        <v>2014</v>
      </c>
      <c r="B17" s="11" t="s">
        <v>11</v>
      </c>
      <c r="C17" s="11" t="s">
        <v>13</v>
      </c>
      <c r="D17" s="11" t="s">
        <v>14</v>
      </c>
      <c r="Y17" s="3"/>
      <c r="Z17" s="4"/>
      <c r="AA17" s="3"/>
      <c r="AB17" s="11" t="s">
        <v>23</v>
      </c>
      <c r="AC17" s="3"/>
      <c r="AD17" s="3"/>
    </row>
    <row r="18" spans="1:32">
      <c r="A18" s="11">
        <v>2014</v>
      </c>
      <c r="B18" s="11" t="s">
        <v>12</v>
      </c>
      <c r="C18" s="11" t="s">
        <v>16</v>
      </c>
      <c r="Y18" s="3"/>
      <c r="Z18" s="4"/>
      <c r="AA18" s="3"/>
      <c r="AB18" s="11" t="s">
        <v>25</v>
      </c>
      <c r="AC18" s="3"/>
      <c r="AD18" s="3"/>
    </row>
    <row r="19" spans="1:32">
      <c r="A19" s="11">
        <v>2015</v>
      </c>
      <c r="B19" s="11" t="s">
        <v>11</v>
      </c>
      <c r="C19" s="11" t="s">
        <v>13</v>
      </c>
      <c r="D19" s="11" t="s">
        <v>15</v>
      </c>
      <c r="Y19" s="3"/>
      <c r="Z19" s="4"/>
      <c r="AA19" s="3"/>
      <c r="AB19" s="11" t="s">
        <v>27</v>
      </c>
      <c r="AC19" s="3"/>
      <c r="AD19" s="3"/>
    </row>
    <row r="20" spans="1:32">
      <c r="A20" s="11">
        <v>2015</v>
      </c>
      <c r="B20" s="11" t="s">
        <v>11</v>
      </c>
      <c r="C20" s="11" t="s">
        <v>13</v>
      </c>
      <c r="D20" s="11" t="s">
        <v>14</v>
      </c>
      <c r="Y20" s="3"/>
      <c r="Z20" s="4"/>
      <c r="AA20" s="3"/>
      <c r="AB20" s="11" t="s">
        <v>26</v>
      </c>
      <c r="AC20" s="3"/>
      <c r="AD20" s="3"/>
    </row>
    <row r="21" spans="1:32">
      <c r="A21" s="11">
        <v>2015</v>
      </c>
      <c r="B21" s="11" t="s">
        <v>12</v>
      </c>
      <c r="C21" s="11" t="s">
        <v>16</v>
      </c>
      <c r="Y21" s="3"/>
      <c r="Z21" s="4"/>
      <c r="AA21" s="3"/>
      <c r="AB21" s="11" t="s">
        <v>28</v>
      </c>
      <c r="AC21" s="3"/>
      <c r="AD21" s="3"/>
    </row>
    <row r="22" spans="1:32">
      <c r="A22" s="11">
        <v>2016</v>
      </c>
      <c r="B22" s="11" t="s">
        <v>11</v>
      </c>
      <c r="C22" s="11" t="s">
        <v>13</v>
      </c>
      <c r="D22" s="11" t="s">
        <v>15</v>
      </c>
      <c r="E22" s="13">
        <v>500</v>
      </c>
      <c r="F22" s="16">
        <v>5000</v>
      </c>
      <c r="G22" s="13">
        <v>2000</v>
      </c>
      <c r="H22" s="16">
        <v>10000</v>
      </c>
      <c r="I22" s="13">
        <v>3750</v>
      </c>
      <c r="J22" s="16">
        <v>35625</v>
      </c>
      <c r="K22" s="13">
        <v>390000</v>
      </c>
      <c r="L22" s="16">
        <v>1092000</v>
      </c>
      <c r="M22" s="13">
        <v>38000</v>
      </c>
      <c r="N22" s="16">
        <v>193800</v>
      </c>
      <c r="O22" s="13">
        <v>31500</v>
      </c>
      <c r="P22" s="16">
        <v>173250</v>
      </c>
      <c r="Q22" s="13">
        <v>160000</v>
      </c>
      <c r="R22" s="16">
        <v>672000</v>
      </c>
      <c r="S22" s="13">
        <v>49000</v>
      </c>
      <c r="T22" s="16">
        <v>205800</v>
      </c>
      <c r="U22" s="13">
        <v>340000</v>
      </c>
      <c r="V22" s="16">
        <v>680000</v>
      </c>
      <c r="W22" s="13">
        <f>SUM(E22,G22,I22,K22,M22,O22,Q22,S22,U22)</f>
        <v>1014750</v>
      </c>
      <c r="X22" s="16">
        <f>SUM(F22,H22,J22,L22,N22,P22,R22,T22,V22)</f>
        <v>3067475</v>
      </c>
      <c r="Y22" s="13">
        <v>191225</v>
      </c>
      <c r="Z22" s="16">
        <v>286175</v>
      </c>
      <c r="AA22" s="3"/>
      <c r="AB22" s="3"/>
      <c r="AC22" s="3"/>
      <c r="AD22" s="3"/>
    </row>
    <row r="23" spans="1:32">
      <c r="A23" s="11">
        <v>2016</v>
      </c>
      <c r="B23" s="11" t="s">
        <v>11</v>
      </c>
      <c r="C23" s="11" t="s">
        <v>13</v>
      </c>
      <c r="D23" s="11" t="s">
        <v>14</v>
      </c>
      <c r="E23" s="13">
        <v>4000</v>
      </c>
      <c r="F23" s="16">
        <v>40000</v>
      </c>
      <c r="G23" s="13">
        <v>12000</v>
      </c>
      <c r="H23" s="16">
        <v>60000</v>
      </c>
      <c r="I23" s="13">
        <v>50000</v>
      </c>
      <c r="J23" s="16">
        <v>665000</v>
      </c>
      <c r="K23" s="26">
        <v>310000</v>
      </c>
      <c r="L23" s="16">
        <v>945500</v>
      </c>
      <c r="M23" s="13">
        <v>48000</v>
      </c>
      <c r="N23" s="16">
        <v>278400</v>
      </c>
      <c r="O23" s="26">
        <v>22000</v>
      </c>
      <c r="P23" s="16">
        <v>127600</v>
      </c>
      <c r="Q23" s="13">
        <v>330000</v>
      </c>
      <c r="R23" s="16">
        <v>1452000</v>
      </c>
      <c r="S23" s="13">
        <v>56000</v>
      </c>
      <c r="T23" s="16">
        <v>218400</v>
      </c>
      <c r="U23" s="13">
        <v>100000</v>
      </c>
      <c r="V23" s="16">
        <v>200000</v>
      </c>
      <c r="W23" s="13">
        <f t="shared" ref="W23:W27" si="3">SUM(E23,G23,I23,K23,M23,O23,Q23,S23,U23)</f>
        <v>932000</v>
      </c>
      <c r="X23" s="16">
        <f t="shared" ref="X23:X29" si="4">SUM(F23,H23,J23,L23,N23,P23,R23,T23,V23)</f>
        <v>3986900</v>
      </c>
      <c r="Y23" s="26">
        <v>74905</v>
      </c>
      <c r="Z23" s="16">
        <v>149565</v>
      </c>
      <c r="AA23" s="3"/>
      <c r="AB23" s="3"/>
      <c r="AC23" s="3"/>
      <c r="AD23" s="3"/>
    </row>
    <row r="24" spans="1:32">
      <c r="A24" s="11">
        <v>2016</v>
      </c>
      <c r="B24" s="11" t="s">
        <v>11</v>
      </c>
      <c r="C24" s="11" t="s">
        <v>13</v>
      </c>
      <c r="D24" s="11" t="s">
        <v>32</v>
      </c>
      <c r="E24" s="26">
        <f>SUM(E22:E23)</f>
        <v>4500</v>
      </c>
      <c r="F24" s="16">
        <f>SUM(F22:F23)</f>
        <v>45000</v>
      </c>
      <c r="G24" s="26">
        <f>SUM(G22:G23)</f>
        <v>14000</v>
      </c>
      <c r="H24" s="16">
        <f>SUM(H22:H23)</f>
        <v>70000</v>
      </c>
      <c r="I24" s="26">
        <f t="shared" ref="I24:P24" si="5">SUM(I22:I23)</f>
        <v>53750</v>
      </c>
      <c r="J24" s="16">
        <f t="shared" si="5"/>
        <v>700625</v>
      </c>
      <c r="K24" s="26">
        <f t="shared" si="5"/>
        <v>700000</v>
      </c>
      <c r="L24" s="16">
        <f t="shared" si="5"/>
        <v>2037500</v>
      </c>
      <c r="M24" s="26">
        <f t="shared" si="5"/>
        <v>86000</v>
      </c>
      <c r="N24" s="16">
        <f t="shared" si="5"/>
        <v>472200</v>
      </c>
      <c r="O24" s="26">
        <f t="shared" si="5"/>
        <v>53500</v>
      </c>
      <c r="P24" s="16">
        <f t="shared" si="5"/>
        <v>300850</v>
      </c>
      <c r="Q24" s="26">
        <f>SUM(Q22:Q23)</f>
        <v>490000</v>
      </c>
      <c r="R24" s="16">
        <f>SUM(R22:R23)</f>
        <v>2124000</v>
      </c>
      <c r="S24" s="26">
        <f>SUM(S22:S23)</f>
        <v>105000</v>
      </c>
      <c r="T24" s="16">
        <f>SUM(T22:T23)</f>
        <v>424200</v>
      </c>
      <c r="U24" s="26">
        <f t="shared" ref="U24" si="6">SUM(U22:U23)</f>
        <v>440000</v>
      </c>
      <c r="V24" s="16">
        <f t="shared" ref="V24" si="7">SUM(V22:V23)</f>
        <v>880000</v>
      </c>
      <c r="W24" s="13">
        <f t="shared" si="3"/>
        <v>1946750</v>
      </c>
      <c r="X24" s="16">
        <f t="shared" si="4"/>
        <v>7054375</v>
      </c>
      <c r="Y24" s="26">
        <f t="shared" ref="Y24" si="8">SUM(Y22:Y23)</f>
        <v>266130</v>
      </c>
      <c r="Z24" s="16">
        <f t="shared" ref="Z24" si="9">SUM(Z22:Z23)</f>
        <v>435740</v>
      </c>
      <c r="AA24" s="3"/>
      <c r="AB24" s="3"/>
      <c r="AC24" s="3"/>
      <c r="AD24" s="3"/>
    </row>
    <row r="25" spans="1:32">
      <c r="A25" s="11">
        <v>2016</v>
      </c>
      <c r="B25" s="11" t="s">
        <v>11</v>
      </c>
      <c r="C25" s="11" t="s">
        <v>36</v>
      </c>
      <c r="K25" s="13">
        <v>28000</v>
      </c>
      <c r="L25" s="16">
        <v>37800</v>
      </c>
      <c r="M25" s="13">
        <v>500</v>
      </c>
      <c r="N25" s="16">
        <v>2000</v>
      </c>
      <c r="O25" s="13">
        <v>7000</v>
      </c>
      <c r="P25" s="16">
        <v>9800</v>
      </c>
      <c r="Q25" s="13">
        <v>10000</v>
      </c>
      <c r="R25" s="16">
        <v>35000</v>
      </c>
      <c r="U25" s="13">
        <v>3000</v>
      </c>
      <c r="V25" s="16">
        <v>3900</v>
      </c>
      <c r="W25" s="13">
        <f t="shared" si="3"/>
        <v>48500</v>
      </c>
      <c r="X25" s="16">
        <f t="shared" si="4"/>
        <v>88500</v>
      </c>
      <c r="Y25" s="3"/>
      <c r="Z25" s="4"/>
      <c r="AA25" s="3"/>
      <c r="AB25" s="3"/>
      <c r="AC25" s="3"/>
      <c r="AD25" s="3"/>
    </row>
    <row r="26" spans="1:32">
      <c r="A26" s="11">
        <v>2016</v>
      </c>
      <c r="B26" s="11" t="s">
        <v>11</v>
      </c>
      <c r="C26" s="11" t="s">
        <v>33</v>
      </c>
      <c r="E26" s="13">
        <v>100</v>
      </c>
      <c r="F26" s="16">
        <v>150</v>
      </c>
      <c r="G26" s="13">
        <v>250</v>
      </c>
      <c r="H26" s="16">
        <v>375</v>
      </c>
      <c r="I26" s="13">
        <v>350</v>
      </c>
      <c r="J26" s="16">
        <v>630</v>
      </c>
      <c r="K26" s="13">
        <v>17000</v>
      </c>
      <c r="L26" s="16">
        <v>17000</v>
      </c>
      <c r="M26" s="13">
        <v>2200</v>
      </c>
      <c r="N26" s="16">
        <v>2640</v>
      </c>
      <c r="O26" s="13">
        <v>3000</v>
      </c>
      <c r="P26" s="16">
        <v>4500</v>
      </c>
      <c r="Q26" s="13">
        <v>6000</v>
      </c>
      <c r="R26" s="16">
        <v>6000</v>
      </c>
      <c r="S26" s="13">
        <v>2500</v>
      </c>
      <c r="T26" s="16">
        <v>3500</v>
      </c>
      <c r="U26" s="13">
        <v>3000</v>
      </c>
      <c r="V26" s="16">
        <v>3300</v>
      </c>
      <c r="W26" s="13">
        <f t="shared" si="3"/>
        <v>34400</v>
      </c>
      <c r="X26" s="16">
        <f t="shared" si="4"/>
        <v>38095</v>
      </c>
      <c r="Y26" s="3"/>
      <c r="Z26" s="4"/>
      <c r="AA26" s="3"/>
      <c r="AB26" s="3"/>
      <c r="AC26" s="3"/>
      <c r="AD26" s="3"/>
      <c r="AE26" s="30"/>
      <c r="AF26" s="30"/>
    </row>
    <row r="27" spans="1:32" s="13" customFormat="1">
      <c r="A27" s="13">
        <v>2016</v>
      </c>
      <c r="B27" s="13" t="s">
        <v>11</v>
      </c>
      <c r="C27" s="13" t="s">
        <v>34</v>
      </c>
      <c r="E27" s="13">
        <v>800</v>
      </c>
      <c r="F27" s="16">
        <v>1200</v>
      </c>
      <c r="G27" s="13">
        <v>1500</v>
      </c>
      <c r="H27" s="16">
        <v>2100</v>
      </c>
      <c r="I27" s="13">
        <v>4000</v>
      </c>
      <c r="J27" s="16">
        <v>12400</v>
      </c>
      <c r="K27" s="13">
        <v>174000</v>
      </c>
      <c r="L27" s="16">
        <v>156600</v>
      </c>
      <c r="M27" s="13">
        <v>28000</v>
      </c>
      <c r="N27" s="16">
        <v>61600</v>
      </c>
      <c r="O27" s="13">
        <v>16000</v>
      </c>
      <c r="P27" s="16">
        <v>38400</v>
      </c>
      <c r="Q27" s="13">
        <v>240000</v>
      </c>
      <c r="R27" s="16">
        <v>360000</v>
      </c>
      <c r="S27" s="13">
        <v>23000</v>
      </c>
      <c r="T27" s="16">
        <v>48300</v>
      </c>
      <c r="U27" s="13">
        <v>15500</v>
      </c>
      <c r="V27" s="16">
        <v>13950</v>
      </c>
      <c r="W27" s="13">
        <f t="shared" si="3"/>
        <v>502800</v>
      </c>
      <c r="X27" s="16">
        <f t="shared" si="4"/>
        <v>694550</v>
      </c>
      <c r="Y27" s="5"/>
      <c r="Z27" s="6"/>
      <c r="AA27" s="5"/>
      <c r="AB27" s="5"/>
      <c r="AC27" s="5"/>
      <c r="AD27" s="5"/>
      <c r="AE27" s="1"/>
      <c r="AF27" s="1"/>
    </row>
    <row r="28" spans="1:32">
      <c r="A28" s="11">
        <v>2016</v>
      </c>
      <c r="B28" s="11" t="s">
        <v>11</v>
      </c>
      <c r="C28" s="11" t="s">
        <v>35</v>
      </c>
      <c r="I28" s="13">
        <v>500</v>
      </c>
      <c r="J28" s="16">
        <v>600</v>
      </c>
      <c r="K28" s="13">
        <v>400000</v>
      </c>
      <c r="L28" s="16">
        <v>440000</v>
      </c>
      <c r="O28" s="13">
        <v>65000</v>
      </c>
      <c r="P28" s="16">
        <v>48750</v>
      </c>
      <c r="Q28" s="13">
        <v>4000</v>
      </c>
      <c r="R28" s="16">
        <v>4400</v>
      </c>
      <c r="S28" s="13">
        <v>4000</v>
      </c>
      <c r="T28" s="16">
        <v>4000</v>
      </c>
      <c r="U28" s="13">
        <v>245000</v>
      </c>
      <c r="V28" s="16">
        <v>232750</v>
      </c>
      <c r="W28" s="13">
        <f>SUM(E28,I28,G28,K28,M28,O28,Q28,S28,U28)</f>
        <v>718500</v>
      </c>
      <c r="X28" s="16">
        <f t="shared" si="4"/>
        <v>730500</v>
      </c>
      <c r="Y28" s="3"/>
      <c r="Z28" s="4"/>
      <c r="AA28" s="3"/>
      <c r="AB28" s="3"/>
      <c r="AC28" s="3"/>
      <c r="AD28" s="3"/>
    </row>
    <row r="29" spans="1:32">
      <c r="A29" s="11">
        <v>2016</v>
      </c>
      <c r="B29" s="11" t="s">
        <v>11</v>
      </c>
      <c r="C29" s="11" t="s">
        <v>40</v>
      </c>
      <c r="I29" s="13">
        <v>5000</v>
      </c>
      <c r="J29" s="16">
        <v>15500</v>
      </c>
      <c r="K29" s="13">
        <v>6500</v>
      </c>
      <c r="L29" s="16">
        <v>6500</v>
      </c>
      <c r="O29" s="13">
        <v>1600</v>
      </c>
      <c r="P29" s="16">
        <v>2000</v>
      </c>
      <c r="U29" s="13">
        <v>9500</v>
      </c>
      <c r="V29" s="16">
        <v>8550</v>
      </c>
      <c r="W29" s="13">
        <f>SUM(E29,I29,G29,K29,M29,O29,Q29,S29,U29)</f>
        <v>22600</v>
      </c>
      <c r="X29" s="16">
        <f t="shared" si="4"/>
        <v>32550</v>
      </c>
      <c r="Y29" s="3"/>
      <c r="Z29" s="4"/>
      <c r="AA29" s="3"/>
      <c r="AB29" s="3"/>
      <c r="AC29" s="3"/>
      <c r="AD29" s="3"/>
    </row>
    <row r="30" spans="1:32">
      <c r="A30" s="11">
        <v>2016</v>
      </c>
      <c r="B30" s="11" t="s">
        <v>12</v>
      </c>
      <c r="C30" s="11" t="s">
        <v>39</v>
      </c>
      <c r="E30" s="13">
        <v>320000</v>
      </c>
      <c r="G30" s="13">
        <v>2600</v>
      </c>
      <c r="I30" s="13">
        <v>34000</v>
      </c>
      <c r="K30" s="13">
        <v>80000</v>
      </c>
      <c r="M30" s="13">
        <v>7000</v>
      </c>
      <c r="O30" s="13">
        <v>22000</v>
      </c>
      <c r="Q30" s="13">
        <v>3000</v>
      </c>
      <c r="S30" s="13">
        <v>250</v>
      </c>
      <c r="U30" s="13">
        <v>13000</v>
      </c>
      <c r="W30" s="13">
        <f t="shared" ref="W30" si="10">SUM(E30,G30,I30,K30,M30,O30,Q30,S30,U30)</f>
        <v>481850</v>
      </c>
      <c r="Y30" s="3"/>
      <c r="Z30" s="4"/>
      <c r="AA30" s="3"/>
      <c r="AB30" s="3"/>
      <c r="AC30" s="3"/>
      <c r="AD30" s="3"/>
    </row>
    <row r="31" spans="1:32">
      <c r="Y31" s="3"/>
      <c r="Z31" s="4"/>
      <c r="AA31" s="3"/>
      <c r="AB31" s="3"/>
      <c r="AC31" s="3"/>
      <c r="AD31" s="3"/>
    </row>
    <row r="32" spans="1:32">
      <c r="A32" s="11" t="s">
        <v>31</v>
      </c>
      <c r="B32" s="11" t="s">
        <v>11</v>
      </c>
      <c r="C32" s="11" t="s">
        <v>13</v>
      </c>
      <c r="D32" s="11" t="s">
        <v>15</v>
      </c>
      <c r="E32" s="20">
        <f t="shared" ref="E32:Z32" si="11">E22/E7</f>
        <v>1.6666666666666667</v>
      </c>
      <c r="F32" s="21">
        <f t="shared" si="11"/>
        <v>1.6666666666666667</v>
      </c>
      <c r="G32" s="20">
        <f t="shared" si="11"/>
        <v>0.54054054054054057</v>
      </c>
      <c r="H32" s="21">
        <f t="shared" si="11"/>
        <v>0.54054054054054057</v>
      </c>
      <c r="I32" s="20">
        <f t="shared" si="11"/>
        <v>1.7045454545454546</v>
      </c>
      <c r="J32" s="21">
        <f t="shared" si="11"/>
        <v>1.4081027667984189</v>
      </c>
      <c r="K32" s="20">
        <f t="shared" si="11"/>
        <v>0.53793103448275859</v>
      </c>
      <c r="L32" s="21">
        <f t="shared" si="11"/>
        <v>0.42428363283147158</v>
      </c>
      <c r="M32" s="20">
        <f t="shared" si="11"/>
        <v>0.80851063829787229</v>
      </c>
      <c r="N32" s="21">
        <f t="shared" si="11"/>
        <v>0.74970986460348166</v>
      </c>
      <c r="O32" s="20">
        <f t="shared" si="11"/>
        <v>1.05</v>
      </c>
      <c r="P32" s="21">
        <f t="shared" si="11"/>
        <v>1.1323529411764706</v>
      </c>
      <c r="Q32" s="20">
        <f t="shared" si="11"/>
        <v>0.94117647058823528</v>
      </c>
      <c r="R32" s="21">
        <f t="shared" si="11"/>
        <v>0.6588235294117647</v>
      </c>
      <c r="S32" s="20">
        <f t="shared" si="11"/>
        <v>0.66216216216216217</v>
      </c>
      <c r="T32" s="21">
        <f t="shared" si="11"/>
        <v>0.5562162162162162</v>
      </c>
      <c r="U32" s="20">
        <f t="shared" si="11"/>
        <v>0.60176991150442483</v>
      </c>
      <c r="V32" s="21">
        <f t="shared" si="11"/>
        <v>0.58709259658968271</v>
      </c>
      <c r="W32" s="20">
        <f t="shared" si="11"/>
        <v>0.62747341083353947</v>
      </c>
      <c r="X32" s="21">
        <f t="shared" si="11"/>
        <v>0.54969714889880472</v>
      </c>
      <c r="Y32" s="20">
        <f t="shared" si="11"/>
        <v>0.59738210899548583</v>
      </c>
      <c r="Z32" s="21">
        <f t="shared" si="11"/>
        <v>0.62212632746008112</v>
      </c>
      <c r="AA32" s="3"/>
      <c r="AB32" s="3"/>
      <c r="AC32" s="3"/>
      <c r="AD32" s="3"/>
    </row>
    <row r="33" spans="1:30">
      <c r="A33" s="11" t="s">
        <v>31</v>
      </c>
      <c r="B33" s="11" t="s">
        <v>11</v>
      </c>
      <c r="C33" s="11" t="s">
        <v>13</v>
      </c>
      <c r="D33" s="11" t="s">
        <v>14</v>
      </c>
      <c r="E33" s="20">
        <f t="shared" ref="E33:Z33" si="12">E23/E8</f>
        <v>1.3333333333333333</v>
      </c>
      <c r="F33" s="21">
        <f t="shared" si="12"/>
        <v>1.3333333333333333</v>
      </c>
      <c r="G33" s="20">
        <f t="shared" si="12"/>
        <v>0.8</v>
      </c>
      <c r="H33" s="21">
        <f t="shared" si="12"/>
        <v>0.68965517241379315</v>
      </c>
      <c r="I33" s="20">
        <f t="shared" si="12"/>
        <v>0.98039215686274506</v>
      </c>
      <c r="J33" s="21">
        <f t="shared" si="12"/>
        <v>1.026709896557048</v>
      </c>
      <c r="K33" s="20">
        <f t="shared" si="12"/>
        <v>0.61386138613861385</v>
      </c>
      <c r="L33" s="21">
        <f t="shared" si="12"/>
        <v>0.41606160616061605</v>
      </c>
      <c r="M33" s="20">
        <f t="shared" si="12"/>
        <v>1</v>
      </c>
      <c r="N33" s="21">
        <f t="shared" si="12"/>
        <v>0.89230769230769236</v>
      </c>
      <c r="O33" s="20">
        <f t="shared" si="12"/>
        <v>0.93617021276595747</v>
      </c>
      <c r="P33" s="21">
        <f t="shared" si="12"/>
        <v>0.93617021276595747</v>
      </c>
      <c r="Q33" s="20">
        <f t="shared" si="12"/>
        <v>1.1000000000000001</v>
      </c>
      <c r="R33" s="21">
        <f t="shared" si="12"/>
        <v>0.73333333333333328</v>
      </c>
      <c r="S33" s="20">
        <f t="shared" si="12"/>
        <v>1.2873563218390804</v>
      </c>
      <c r="T33" s="21">
        <f t="shared" si="12"/>
        <v>0.91285266457680247</v>
      </c>
      <c r="U33" s="20">
        <f t="shared" si="12"/>
        <v>0.5714285714285714</v>
      </c>
      <c r="V33" s="21">
        <f t="shared" si="12"/>
        <v>0.45714285714285713</v>
      </c>
      <c r="W33" s="20">
        <f t="shared" si="12"/>
        <v>0.80068728522336774</v>
      </c>
      <c r="X33" s="21">
        <f t="shared" si="12"/>
        <v>0.6490943872359477</v>
      </c>
      <c r="Y33" s="20">
        <f t="shared" si="12"/>
        <v>0.54757118315727915</v>
      </c>
      <c r="Z33" s="21">
        <f t="shared" si="12"/>
        <v>0.69534391780376115</v>
      </c>
      <c r="AA33" s="3"/>
      <c r="AB33" s="3"/>
      <c r="AC33" s="3"/>
      <c r="AD33" s="3"/>
    </row>
    <row r="34" spans="1:30">
      <c r="A34" s="11" t="s">
        <v>31</v>
      </c>
      <c r="B34" s="11" t="s">
        <v>11</v>
      </c>
      <c r="C34" s="11" t="s">
        <v>13</v>
      </c>
      <c r="D34" s="11" t="s">
        <v>32</v>
      </c>
      <c r="E34" s="20">
        <f t="shared" ref="E34:Z34" si="13">E24/E9</f>
        <v>1.3636363636363635</v>
      </c>
      <c r="F34" s="21">
        <f t="shared" si="13"/>
        <v>1.3636363636363635</v>
      </c>
      <c r="G34" s="20">
        <f t="shared" si="13"/>
        <v>0.74866310160427807</v>
      </c>
      <c r="H34" s="21">
        <f t="shared" si="13"/>
        <v>0.6635071090047393</v>
      </c>
      <c r="I34" s="20">
        <f t="shared" si="13"/>
        <v>1.0103383458646618</v>
      </c>
      <c r="J34" s="21">
        <f t="shared" si="13"/>
        <v>1.0410475482912334</v>
      </c>
      <c r="K34" s="20">
        <f t="shared" si="13"/>
        <v>0.56910569105691056</v>
      </c>
      <c r="L34" s="21">
        <f t="shared" si="13"/>
        <v>0.4204281661078153</v>
      </c>
      <c r="M34" s="20">
        <f t="shared" si="13"/>
        <v>0.90526315789473688</v>
      </c>
      <c r="N34" s="21">
        <f t="shared" si="13"/>
        <v>0.82769500438212096</v>
      </c>
      <c r="O34" s="20">
        <f t="shared" si="13"/>
        <v>1</v>
      </c>
      <c r="P34" s="21">
        <f t="shared" si="13"/>
        <v>1.0399239543726235</v>
      </c>
      <c r="Q34" s="20">
        <f t="shared" si="13"/>
        <v>1.0425531914893618</v>
      </c>
      <c r="R34" s="21">
        <f t="shared" si="13"/>
        <v>0.70799999999999996</v>
      </c>
      <c r="S34" s="20">
        <f t="shared" si="13"/>
        <v>0.8936170212765957</v>
      </c>
      <c r="T34" s="21">
        <f t="shared" si="13"/>
        <v>0.69626590069757899</v>
      </c>
      <c r="U34" s="20">
        <f t="shared" si="13"/>
        <v>0.59459459459459463</v>
      </c>
      <c r="V34" s="21">
        <f t="shared" si="13"/>
        <v>0.55146482845057188</v>
      </c>
      <c r="W34" s="20">
        <f t="shared" si="13"/>
        <v>0.69996763986768307</v>
      </c>
      <c r="X34" s="21">
        <f t="shared" si="13"/>
        <v>0.60177819672340915</v>
      </c>
      <c r="Y34" s="20">
        <f t="shared" si="13"/>
        <v>0.58246881155613917</v>
      </c>
      <c r="Z34" s="21">
        <f t="shared" si="13"/>
        <v>0.64545468011672513</v>
      </c>
      <c r="AA34" s="3"/>
      <c r="AB34" s="3"/>
      <c r="AC34" s="3"/>
      <c r="AD34" s="3"/>
    </row>
    <row r="35" spans="1:30">
      <c r="A35" s="11" t="s">
        <v>31</v>
      </c>
      <c r="B35" s="11" t="s">
        <v>11</v>
      </c>
      <c r="C35" s="11" t="s">
        <v>36</v>
      </c>
      <c r="E35" s="20"/>
      <c r="F35" s="21"/>
      <c r="G35" s="20"/>
      <c r="H35" s="21"/>
      <c r="I35" s="20"/>
      <c r="J35" s="21"/>
      <c r="K35" s="20">
        <f t="shared" ref="K35:X35" si="14">K25/K10</f>
        <v>0.875</v>
      </c>
      <c r="L35" s="21">
        <f t="shared" si="14"/>
        <v>5.1081081081081079</v>
      </c>
      <c r="M35" s="20">
        <f t="shared" si="14"/>
        <v>1.5625</v>
      </c>
      <c r="N35" s="21">
        <f t="shared" si="14"/>
        <v>1.4880952380952381</v>
      </c>
      <c r="O35" s="20">
        <f t="shared" si="14"/>
        <v>0.58333333333333337</v>
      </c>
      <c r="P35" s="21">
        <f t="shared" si="14"/>
        <v>0.46666666666666667</v>
      </c>
      <c r="Q35" s="20">
        <f t="shared" si="14"/>
        <v>0.86956521739130432</v>
      </c>
      <c r="R35" s="21">
        <f t="shared" si="14"/>
        <v>0.78037904124860646</v>
      </c>
      <c r="S35" s="20">
        <f t="shared" si="14"/>
        <v>0</v>
      </c>
      <c r="T35" s="21">
        <f t="shared" si="14"/>
        <v>0</v>
      </c>
      <c r="U35" s="20">
        <f t="shared" si="14"/>
        <v>0.47619047619047616</v>
      </c>
      <c r="V35" s="21">
        <f t="shared" si="14"/>
        <v>0.32581453634085211</v>
      </c>
      <c r="W35" s="20">
        <f t="shared" si="14"/>
        <v>0.77451293516448416</v>
      </c>
      <c r="X35" s="21">
        <f t="shared" si="14"/>
        <v>1.0049509447674418</v>
      </c>
      <c r="Y35" s="3"/>
      <c r="Z35" s="4"/>
      <c r="AA35" s="3"/>
      <c r="AB35" s="3"/>
      <c r="AC35" s="3"/>
      <c r="AD35" s="3"/>
    </row>
    <row r="36" spans="1:30">
      <c r="A36" s="11" t="s">
        <v>31</v>
      </c>
      <c r="B36" s="11" t="s">
        <v>11</v>
      </c>
      <c r="C36" s="11" t="s">
        <v>33</v>
      </c>
      <c r="E36" s="20">
        <f t="shared" ref="E36:L36" si="15">E26/E11</f>
        <v>0.5</v>
      </c>
      <c r="F36" s="21">
        <f t="shared" si="15"/>
        <v>0.375</v>
      </c>
      <c r="G36" s="20">
        <f t="shared" si="15"/>
        <v>2.5</v>
      </c>
      <c r="H36" s="21">
        <f t="shared" si="15"/>
        <v>1.875</v>
      </c>
      <c r="I36" s="20">
        <f t="shared" si="15"/>
        <v>0.41176470588235292</v>
      </c>
      <c r="J36" s="21">
        <f t="shared" si="15"/>
        <v>0.37058823529411766</v>
      </c>
      <c r="K36" s="20">
        <f t="shared" si="15"/>
        <v>1.0625</v>
      </c>
      <c r="L36" s="21">
        <f t="shared" si="15"/>
        <v>0.88541666666666663</v>
      </c>
      <c r="M36" s="20">
        <f t="shared" ref="M36:X36" si="16">M26/M11</f>
        <v>0.36666666666666664</v>
      </c>
      <c r="N36" s="21">
        <f t="shared" si="16"/>
        <v>0.33846153846153848</v>
      </c>
      <c r="O36" s="20">
        <f t="shared" si="16"/>
        <v>0.55555555555555558</v>
      </c>
      <c r="P36" s="21">
        <f t="shared" si="16"/>
        <v>0.41666666666666669</v>
      </c>
      <c r="Q36" s="20">
        <f t="shared" si="16"/>
        <v>0.8571428571428571</v>
      </c>
      <c r="R36" s="21">
        <f t="shared" si="16"/>
        <v>0.50420168067226889</v>
      </c>
      <c r="S36" s="20">
        <f t="shared" si="16"/>
        <v>1.25</v>
      </c>
      <c r="T36" s="21">
        <f t="shared" si="16"/>
        <v>1.0294117647058822</v>
      </c>
      <c r="U36" s="20">
        <f t="shared" si="16"/>
        <v>0.5</v>
      </c>
      <c r="V36" s="21">
        <f t="shared" si="16"/>
        <v>0.6875</v>
      </c>
      <c r="W36" s="20">
        <f t="shared" si="16"/>
        <v>0.78989667049368539</v>
      </c>
      <c r="X36" s="21">
        <f t="shared" si="16"/>
        <v>0.63280730897009962</v>
      </c>
      <c r="Y36" s="3"/>
      <c r="Z36" s="4"/>
      <c r="AA36" s="3"/>
      <c r="AB36" s="3"/>
      <c r="AC36" s="3"/>
      <c r="AD36" s="3"/>
    </row>
    <row r="37" spans="1:30">
      <c r="A37" s="11" t="s">
        <v>31</v>
      </c>
      <c r="B37" s="11" t="s">
        <v>11</v>
      </c>
      <c r="C37" s="11" t="s">
        <v>34</v>
      </c>
      <c r="E37" s="20"/>
      <c r="F37" s="21"/>
      <c r="G37" s="20">
        <f t="shared" ref="G37:L37" si="17">G27/G12</f>
        <v>3</v>
      </c>
      <c r="H37" s="21">
        <f t="shared" si="17"/>
        <v>2.8</v>
      </c>
      <c r="I37" s="20">
        <f t="shared" si="17"/>
        <v>2</v>
      </c>
      <c r="J37" s="21">
        <f t="shared" si="17"/>
        <v>1.7714285714285714</v>
      </c>
      <c r="K37" s="20">
        <f t="shared" si="17"/>
        <v>0.80930232558139537</v>
      </c>
      <c r="L37" s="21">
        <f t="shared" si="17"/>
        <v>0.69368770764119603</v>
      </c>
      <c r="M37" s="20">
        <f t="shared" ref="M37:X37" si="18">M27/M12</f>
        <v>0.875</v>
      </c>
      <c r="N37" s="21">
        <f t="shared" si="18"/>
        <v>0.77</v>
      </c>
      <c r="O37" s="20">
        <f t="shared" si="18"/>
        <v>0.8</v>
      </c>
      <c r="P37" s="21">
        <f t="shared" si="18"/>
        <v>0.69818181818181824</v>
      </c>
      <c r="Q37" s="20">
        <f t="shared" si="18"/>
        <v>1.1707317073170731</v>
      </c>
      <c r="R37" s="21">
        <f t="shared" si="18"/>
        <v>0.97560975609756095</v>
      </c>
      <c r="S37" s="20">
        <f t="shared" si="18"/>
        <v>1.1499999999999999</v>
      </c>
      <c r="T37" s="21">
        <f t="shared" si="18"/>
        <v>1.5093749999999999</v>
      </c>
      <c r="U37" s="20">
        <f t="shared" si="18"/>
        <v>0.70454545454545459</v>
      </c>
      <c r="V37" s="21">
        <f t="shared" si="18"/>
        <v>0.79261363636363635</v>
      </c>
      <c r="W37" s="20">
        <f t="shared" si="18"/>
        <v>0.9734753146176186</v>
      </c>
      <c r="X37" s="21">
        <f t="shared" si="18"/>
        <v>0.88241646550628894</v>
      </c>
      <c r="Y37" s="3"/>
      <c r="Z37" s="4"/>
      <c r="AA37" s="3"/>
      <c r="AB37" s="3"/>
      <c r="AC37" s="3"/>
      <c r="AD37" s="3"/>
    </row>
    <row r="38" spans="1:30">
      <c r="A38" s="11" t="s">
        <v>31</v>
      </c>
      <c r="B38" s="11" t="s">
        <v>11</v>
      </c>
      <c r="C38" s="11" t="s">
        <v>35</v>
      </c>
      <c r="I38" s="20">
        <f t="shared" ref="I38:L38" si="19">I28/I13</f>
        <v>2.5</v>
      </c>
      <c r="J38" s="21">
        <f t="shared" si="19"/>
        <v>6</v>
      </c>
      <c r="K38" s="20">
        <f t="shared" si="19"/>
        <v>1.8181818181818181</v>
      </c>
      <c r="L38" s="21">
        <f t="shared" si="19"/>
        <v>1.4814814814814814</v>
      </c>
      <c r="M38" s="20"/>
      <c r="N38" s="21"/>
      <c r="O38" s="20">
        <f t="shared" ref="O38:X38" si="20">O28/O13</f>
        <v>0.65656565656565657</v>
      </c>
      <c r="P38" s="21">
        <f t="shared" si="20"/>
        <v>0.61553030303030298</v>
      </c>
      <c r="Q38" s="20">
        <f t="shared" si="20"/>
        <v>0.60606060606060608</v>
      </c>
      <c r="R38" s="21">
        <f t="shared" si="20"/>
        <v>0.43010752688172044</v>
      </c>
      <c r="S38" s="20">
        <f t="shared" si="20"/>
        <v>1.0256410256410255</v>
      </c>
      <c r="T38" s="21">
        <f t="shared" si="20"/>
        <v>0.78895463510848129</v>
      </c>
      <c r="U38" s="20">
        <f t="shared" si="20"/>
        <v>1.4</v>
      </c>
      <c r="V38" s="21">
        <f t="shared" si="20"/>
        <v>1.33</v>
      </c>
      <c r="W38" s="20">
        <f t="shared" si="20"/>
        <v>1.4236179908856748</v>
      </c>
      <c r="X38" s="21">
        <f t="shared" si="20"/>
        <v>1.2892693258030357</v>
      </c>
      <c r="Y38" s="3"/>
      <c r="Z38" s="4"/>
      <c r="AA38" s="3"/>
      <c r="AB38" s="3"/>
      <c r="AC38" s="3"/>
      <c r="AD38" s="3"/>
    </row>
    <row r="39" spans="1:30">
      <c r="A39" s="11" t="s">
        <v>31</v>
      </c>
      <c r="B39" s="11" t="s">
        <v>11</v>
      </c>
      <c r="C39" s="11" t="s">
        <v>40</v>
      </c>
      <c r="I39" s="20">
        <f t="shared" ref="I39:R39" si="21">I29/I14</f>
        <v>0.7142857142857143</v>
      </c>
      <c r="J39" s="21">
        <f t="shared" si="21"/>
        <v>1.1071428571428572</v>
      </c>
      <c r="K39" s="20">
        <f t="shared" si="21"/>
        <v>0.3611111111111111</v>
      </c>
      <c r="L39" s="21">
        <f t="shared" si="21"/>
        <v>0.40123456790123457</v>
      </c>
      <c r="M39" s="20">
        <f t="shared" si="21"/>
        <v>0</v>
      </c>
      <c r="N39" s="21">
        <f t="shared" si="21"/>
        <v>0</v>
      </c>
      <c r="O39" s="20">
        <f t="shared" si="21"/>
        <v>1.6</v>
      </c>
      <c r="P39" s="21">
        <f t="shared" si="21"/>
        <v>1.6666666666666667</v>
      </c>
      <c r="Q39" s="20">
        <f t="shared" si="21"/>
        <v>0</v>
      </c>
      <c r="R39" s="21">
        <f t="shared" si="21"/>
        <v>0</v>
      </c>
      <c r="S39" s="20"/>
      <c r="T39" s="21"/>
      <c r="U39" s="20">
        <f t="shared" ref="U39:X39" si="22">U29/U14</f>
        <v>0.47499999999999998</v>
      </c>
      <c r="V39" s="21">
        <f t="shared" si="22"/>
        <v>0.85499999999999998</v>
      </c>
      <c r="W39" s="20">
        <f t="shared" si="22"/>
        <v>0.48187633262260127</v>
      </c>
      <c r="X39" s="21">
        <f t="shared" si="22"/>
        <v>0.76950354609929073</v>
      </c>
      <c r="Y39" s="3"/>
      <c r="Z39" s="4"/>
      <c r="AA39" s="3"/>
      <c r="AB39" s="3"/>
      <c r="AC39" s="3"/>
      <c r="AD39" s="3"/>
    </row>
    <row r="40" spans="1:30">
      <c r="A40" s="11" t="s">
        <v>31</v>
      </c>
      <c r="B40" s="11" t="s">
        <v>12</v>
      </c>
      <c r="C40" s="11" t="s">
        <v>16</v>
      </c>
      <c r="E40" s="20">
        <f>E30/E15</f>
        <v>1.032258064516129</v>
      </c>
      <c r="G40" s="20">
        <f>G30/G15</f>
        <v>0.57777777777777772</v>
      </c>
      <c r="I40" s="20">
        <f>I30/I15</f>
        <v>0.80952380952380953</v>
      </c>
      <c r="K40" s="20">
        <f>K30/K15</f>
        <v>0.88888888888888884</v>
      </c>
      <c r="M40" s="20">
        <f>M30/M15</f>
        <v>1</v>
      </c>
      <c r="O40" s="20">
        <f>O30/O15</f>
        <v>0.7857142857142857</v>
      </c>
      <c r="Q40" s="20">
        <f>Q30/Q15</f>
        <v>0.66666666666666663</v>
      </c>
      <c r="S40" s="20">
        <f>S30/S15</f>
        <v>0.25</v>
      </c>
      <c r="U40" s="20">
        <f>U30/U15</f>
        <v>0.70270270270270274</v>
      </c>
      <c r="W40" s="20">
        <f>W30/W15</f>
        <v>0.95321463897131553</v>
      </c>
      <c r="Y40" s="3"/>
      <c r="Z40" s="4"/>
      <c r="AA40" s="3"/>
      <c r="AB40" s="3"/>
      <c r="AC40" s="3"/>
      <c r="AD40" s="3"/>
    </row>
    <row r="43" spans="1:30">
      <c r="N43" s="32"/>
      <c r="O43" s="13"/>
      <c r="P43" s="16"/>
    </row>
    <row r="44" spans="1:30">
      <c r="N44" s="32"/>
    </row>
    <row r="45" spans="1:30">
      <c r="N45" s="32"/>
    </row>
    <row r="46" spans="1:30">
      <c r="N46" s="32"/>
      <c r="O46" s="13"/>
      <c r="P46" s="16"/>
    </row>
    <row r="47" spans="1:30">
      <c r="N47" s="32"/>
      <c r="O47" s="13"/>
      <c r="P47" s="16"/>
    </row>
    <row r="48" spans="1:30">
      <c r="N48" s="32"/>
      <c r="O48" s="13"/>
      <c r="P48" s="16"/>
      <c r="Q48" s="12"/>
      <c r="U48" s="12"/>
    </row>
    <row r="49" spans="7:21">
      <c r="N49" s="32"/>
      <c r="Q49" s="12"/>
      <c r="U49" s="12"/>
    </row>
    <row r="50" spans="7:21">
      <c r="N50" s="32"/>
      <c r="O50" s="13"/>
      <c r="P50" s="16"/>
      <c r="Q50" s="12"/>
      <c r="U50" s="12"/>
    </row>
    <row r="51" spans="7:21">
      <c r="N51" s="32"/>
      <c r="Q51" s="12"/>
      <c r="U51" s="12"/>
    </row>
    <row r="52" spans="7:21">
      <c r="G52" s="13"/>
      <c r="N52" s="32"/>
      <c r="O52" s="13"/>
      <c r="P52" s="16"/>
      <c r="Q52" s="12"/>
      <c r="U52" s="12"/>
    </row>
    <row r="53" spans="7:21">
      <c r="Q53" s="12"/>
      <c r="U53" s="12"/>
    </row>
    <row r="54" spans="7:21">
      <c r="Q54" s="12"/>
      <c r="U54" s="12"/>
    </row>
    <row r="55" spans="7:21">
      <c r="Q55" s="12"/>
      <c r="U55" s="12"/>
    </row>
    <row r="56" spans="7:21">
      <c r="Q56" s="12"/>
      <c r="U56" s="12"/>
    </row>
    <row r="57" spans="7:21">
      <c r="Q57" s="12"/>
      <c r="U57" s="12"/>
    </row>
    <row r="58" spans="7:21">
      <c r="Q58" s="12"/>
      <c r="U58" s="12"/>
    </row>
    <row r="59" spans="7:21">
      <c r="Q59" s="12"/>
      <c r="U59" s="12"/>
    </row>
    <row r="60" spans="7:21">
      <c r="Q60" s="12"/>
      <c r="U60" s="12"/>
    </row>
    <row r="61" spans="7:21">
      <c r="Q61" s="12"/>
      <c r="U61" s="12"/>
    </row>
    <row r="62" spans="7:21">
      <c r="Q62" s="12"/>
      <c r="U62" s="12"/>
    </row>
    <row r="63" spans="7:21">
      <c r="Q63" s="12"/>
      <c r="U63" s="12"/>
    </row>
    <row r="64" spans="7:21">
      <c r="Q64" s="12"/>
      <c r="U64" s="12"/>
    </row>
    <row r="65" spans="17:21">
      <c r="Q65" s="12"/>
      <c r="U65" s="12"/>
    </row>
    <row r="66" spans="17:21">
      <c r="Q66" s="12"/>
      <c r="U66" s="12"/>
    </row>
    <row r="67" spans="17:21">
      <c r="Q67" s="12"/>
      <c r="U67" s="12"/>
    </row>
    <row r="68" spans="17:21">
      <c r="Q68" s="12"/>
      <c r="U68" s="12"/>
    </row>
    <row r="69" spans="17:21">
      <c r="Q69" s="12"/>
      <c r="U69" s="12"/>
    </row>
    <row r="70" spans="17:21">
      <c r="Q70" s="12"/>
      <c r="U70" s="12"/>
    </row>
    <row r="71" spans="17:21">
      <c r="Q71" s="12"/>
      <c r="U71" s="12"/>
    </row>
    <row r="72" spans="17:21">
      <c r="Q72" s="12"/>
      <c r="U7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2016-04-28T13:17:34Z</dcterms:created>
  <dcterms:modified xsi:type="dcterms:W3CDTF">2016-07-26T04:29:15Z</dcterms:modified>
</cp:coreProperties>
</file>