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<sst xmlns="http://schemas.openxmlformats.org/spreadsheetml/2006/main" count="790" uniqueCount="146">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</sst>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422728"/>
        <c:axId val="-2005405096"/>
      </c:barChart>
      <c:catAx>
        <c:axId val="-200542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0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40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2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831112"/>
        <c:axId val="-1999804120"/>
      </c:barChart>
      <c:catAx>
        <c:axId val="-199983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0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80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3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390824"/>
        <c:axId val="-1996786264"/>
      </c:barChart>
      <c:catAx>
        <c:axId val="-20003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78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78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812952"/>
        <c:axId val="-1999882328"/>
      </c:barChart>
      <c:catAx>
        <c:axId val="-19968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8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88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1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Non-Affected Area with Grants</a:t>
            </a:r>
          </a:p>
        </c:rich>
      </c:tx>
      <c:layout>
        <c:manualLayout>
          <c:xMode val="edge"/>
          <c:yMode val="edge"/>
          <c:x val="0.314990684454599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8316.951190178257</c:v>
                </c:pt>
                <c:pt idx="3">
                  <c:v>18902.16179585968</c:v>
                </c:pt>
                <c:pt idx="4">
                  <c:v>0.0</c:v>
                </c:pt>
                <c:pt idx="5">
                  <c:v>0.0</c:v>
                </c:pt>
                <c:pt idx="6">
                  <c:v>3876.357060031411</c:v>
                </c:pt>
                <c:pt idx="7">
                  <c:v>7292.521577910421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10312.21410899218</c:v>
                </c:pt>
                <c:pt idx="5">
                  <c:v>19704.97128719375</c:v>
                </c:pt>
                <c:pt idx="6">
                  <c:v>37162.74549515031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109032.0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631384"/>
        <c:axId val="-1996628008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31384"/>
        <c:axId val="-1996628008"/>
      </c:lineChart>
      <c:catAx>
        <c:axId val="-19966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62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62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63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512488"/>
        <c:axId val="-19965092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12488"/>
        <c:axId val="-1996509256"/>
      </c:lineChart>
      <c:catAx>
        <c:axId val="-19965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50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50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5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7483784"/>
        <c:axId val="-19974870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83784"/>
        <c:axId val="-1997487080"/>
      </c:lineChart>
      <c:catAx>
        <c:axId val="-1997483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4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4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28152"/>
        <c:axId val="-1996324776"/>
      </c:barChart>
      <c:catAx>
        <c:axId val="-199632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2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2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2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266088"/>
        <c:axId val="-1996262680"/>
      </c:barChart>
      <c:catAx>
        <c:axId val="-199626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6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6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6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210840"/>
        <c:axId val="-1996207336"/>
      </c:barChart>
      <c:catAx>
        <c:axId val="-199621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0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0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1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149880"/>
        <c:axId val="-1996146504"/>
      </c:barChart>
      <c:catAx>
        <c:axId val="-199614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4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4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4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171112"/>
        <c:axId val="-2001109096"/>
      </c:barChart>
      <c:catAx>
        <c:axId val="-20011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17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003816"/>
        <c:axId val="-1996000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003816"/>
        <c:axId val="-1996000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003816"/>
        <c:axId val="-1996000392"/>
      </c:scatterChart>
      <c:catAx>
        <c:axId val="-1996003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000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000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003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9214024"/>
        <c:axId val="-1999210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14024"/>
        <c:axId val="-1999210664"/>
      </c:lineChart>
      <c:catAx>
        <c:axId val="-1999214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210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9210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214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024104"/>
        <c:axId val="-19990208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017224"/>
        <c:axId val="-1999014232"/>
      </c:scatterChart>
      <c:valAx>
        <c:axId val="-19990241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20824"/>
        <c:crosses val="autoZero"/>
        <c:crossBetween val="midCat"/>
      </c:valAx>
      <c:valAx>
        <c:axId val="-1999020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24104"/>
        <c:crosses val="autoZero"/>
        <c:crossBetween val="midCat"/>
      </c:valAx>
      <c:valAx>
        <c:axId val="-19990172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9014232"/>
        <c:crosses val="autoZero"/>
        <c:crossBetween val="midCat"/>
      </c:valAx>
      <c:valAx>
        <c:axId val="-1999014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172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34072"/>
        <c:axId val="-19989281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34072"/>
        <c:axId val="-1998928120"/>
      </c:lineChart>
      <c:catAx>
        <c:axId val="-199893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92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892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9340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4835592"/>
        <c:axId val="-2004431416"/>
      </c:barChart>
      <c:catAx>
        <c:axId val="-200483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43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43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83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722280"/>
        <c:axId val="-2000089592"/>
      </c:barChart>
      <c:catAx>
        <c:axId val="-199972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08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08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72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223112"/>
        <c:axId val="-1998219736"/>
      </c:barChart>
      <c:catAx>
        <c:axId val="-1998223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19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821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2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717128"/>
        <c:axId val="-2001713816"/>
      </c:barChart>
      <c:catAx>
        <c:axId val="-200171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13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7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1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627944"/>
        <c:axId val="-2000624632"/>
      </c:barChart>
      <c:catAx>
        <c:axId val="-2000627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2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062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2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7249256"/>
        <c:axId val="-1997344248"/>
      </c:barChart>
      <c:catAx>
        <c:axId val="-199724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344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73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24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412312"/>
        <c:axId val="-2001229368"/>
      </c:barChart>
      <c:catAx>
        <c:axId val="-199941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22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22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9" sqref="N11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19704.971287193752</v>
      </c>
      <c r="T13" s="220">
        <f>IF($B$81=0,0,(SUMIF($N$6:$N$28,$U13,M$6:M$28)+SUMIF($N$91:$N$118,$U13,M$91:M$118))*$I$83*Poor!$B$81/$B$81)</f>
        <v>19704.971287193752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6701.196831592024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47623.596831592018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22978.533333333333</v>
      </c>
      <c r="J71" s="51">
        <f t="shared" si="76"/>
        <v>22978.533333333333</v>
      </c>
      <c r="K71" s="40">
        <f t="shared" ref="K71:K72" si="79">B71/B$76</f>
        <v>0.39030582418867238</v>
      </c>
      <c r="L71" s="22">
        <f t="shared" si="77"/>
        <v>0.46056087254263323</v>
      </c>
      <c r="M71" s="24">
        <f t="shared" ref="M71:M72" si="80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6"/>
        <v>12161.795611195847</v>
      </c>
      <c r="K74" s="40">
        <f>B74/B$76</f>
        <v>0.26793606253444902</v>
      </c>
      <c r="L74" s="22">
        <f t="shared" si="77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6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6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1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4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4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4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37162.74549515031</v>
      </c>
      <c r="T13" s="220">
        <f>IF($B$81=0,0,(SUMIF($N$6:$N$28,$U13,M$6:M$28)+SUMIF($N$91:$N$118,$U13,M$91:M$118))*$I$83*Poor!$B$81/$B$81)</f>
        <v>37162.74549515031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18066.397833849598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109032</v>
      </c>
      <c r="T14" s="220">
        <f>IF($B$81=0,0,(SUMIF($N$6:$N$28,$U14,M$6:M$28)+SUMIF($N$91:$N$118,$U14,M$91:M$118))*$I$83*Poor!$B$81/$B$81)</f>
        <v>109032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1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10312.214108992182</v>
      </c>
      <c r="G78" s="109">
        <f>Poor!T13</f>
        <v>19704.971287193752</v>
      </c>
      <c r="H78" s="109">
        <f>Middle!T13</f>
        <v>37162.74549515031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109032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18066.397833849598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65173.808804621789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6701.196831592024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47623.596831592018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2016-08-10T09:54:13Z</dcterms:modified>
  <cp:category/>
</cp:coreProperties>
</file>