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<sst xmlns="http://schemas.openxmlformats.org/spreadsheetml/2006/main" count="790" uniqueCount="145">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</sst>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0.0231111674374344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0.331280002593848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0.557513740535492</c:v>
                </c:pt>
                <c:pt idx="2" formatCode="0.0%">
                  <c:v>0.526561210921099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836392"/>
        <c:axId val="-2063799528"/>
      </c:barChart>
      <c:catAx>
        <c:axId val="-207083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79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79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83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0.14268549113848</c:v>
                </c:pt>
                <c:pt idx="2">
                  <c:v>0.14268549113848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0.14418744367678</c:v>
                </c:pt>
                <c:pt idx="2">
                  <c:v>0.14418744367678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0.0750976269149895</c:v>
                </c:pt>
                <c:pt idx="2">
                  <c:v>0.0750976269149895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0.150195253829979</c:v>
                </c:pt>
                <c:pt idx="2">
                  <c:v>0.150195253829979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0.174113938698984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0.117152297987384</c:v>
                </c:pt>
                <c:pt idx="2">
                  <c:v>0.117152297987384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0.0762991889456293</c:v>
                </c:pt>
                <c:pt idx="2">
                  <c:v>0.0762991889456293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16184"/>
        <c:axId val="-2055564728"/>
      </c:barChart>
      <c:catAx>
        <c:axId val="-205551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56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1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0.146713615023474</c:v>
                </c:pt>
                <c:pt idx="2">
                  <c:v>0.146713615023474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0.122261345852895</c:v>
                </c:pt>
                <c:pt idx="2">
                  <c:v>0.122261345852895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0.254303599374022</c:v>
                </c:pt>
                <c:pt idx="2">
                  <c:v>0.254303599374022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0.153373410724127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0.0968309859154929</c:v>
                </c:pt>
                <c:pt idx="2">
                  <c:v>0.0968309859154929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54424"/>
        <c:axId val="-2043800216"/>
      </c:barChart>
      <c:catAx>
        <c:axId val="-20556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0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0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0.106516290726817</c:v>
                </c:pt>
                <c:pt idx="2">
                  <c:v>0.106516290726817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0.075187969924812</c:v>
                </c:pt>
                <c:pt idx="2">
                  <c:v>0.075187969924812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0.535087719298246</c:v>
                </c:pt>
                <c:pt idx="2">
                  <c:v>0.535087719298246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0.093984962406015</c:v>
                </c:pt>
                <c:pt idx="2">
                  <c:v>0.093984962406015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35288"/>
        <c:axId val="-2089335992"/>
      </c:barChart>
      <c:catAx>
        <c:axId val="-205603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33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3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3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402</c:v>
                </c:pt>
                <c:pt idx="1">
                  <c:v>9408.0</c:v>
                </c:pt>
                <c:pt idx="2">
                  <c:v>13860.0</c:v>
                </c:pt>
                <c:pt idx="3">
                  <c:v>198</c:v>
                </c:pt>
                <c:pt idx="4">
                  <c:v>402</c:v>
                </c:pt>
                <c:pt idx="5">
                  <c:v>9408.0</c:v>
                </c:pt>
                <c:pt idx="6">
                  <c:v>13860.0</c:v>
                </c:pt>
                <c:pt idx="7">
                  <c:v>198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</c:v>
                </c:pt>
                <c:pt idx="4">
                  <c:v>0.0</c:v>
                </c:pt>
                <c:pt idx="5">
                  <c:v>0.0</c:v>
                </c:pt>
                <c:pt idx="6">
                  <c:v>9000.0</c:v>
                </c:pt>
                <c:pt idx="7">
                  <c:v>231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  <c:pt idx="4">
                  <c:v>2808.0</c:v>
                </c:pt>
                <c:pt idx="5">
                  <c:v>5513.57423347798</c:v>
                </c:pt>
                <c:pt idx="6">
                  <c:v>6955.503623147016</c:v>
                </c:pt>
                <c:pt idx="7">
                  <c:v>9408.538507460837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  <c:pt idx="4">
                  <c:v>0.0</c:v>
                </c:pt>
                <c:pt idx="5">
                  <c:v>2820.0</c:v>
                </c:pt>
                <c:pt idx="6">
                  <c:v>4680.0</c:v>
                </c:pt>
                <c:pt idx="7">
                  <c:v>5940.0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  <c:pt idx="4">
                  <c:v>10248.0</c:v>
                </c:pt>
                <c:pt idx="5">
                  <c:v>10248.0</c:v>
                </c:pt>
                <c:pt idx="6">
                  <c:v>3048.0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  <c:pt idx="4">
                  <c:v>2544.0</c:v>
                </c:pt>
                <c:pt idx="5">
                  <c:v>1740.0</c:v>
                </c:pt>
                <c:pt idx="6">
                  <c:v>2340.0</c:v>
                </c:pt>
                <c:pt idx="7">
                  <c:v>3000.0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823528"/>
        <c:axId val="-2089644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12770.88480410937</c:v>
                </c:pt>
                <c:pt idx="5" formatCode="#,##0">
                  <c:v>12770.88480410937</c:v>
                </c:pt>
                <c:pt idx="6" formatCode="#,##0">
                  <c:v>12770.88480410937</c:v>
                </c:pt>
                <c:pt idx="7" formatCode="#,##0">
                  <c:v>12770.88480410937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20560.21813744271</c:v>
                </c:pt>
                <c:pt idx="5" formatCode="#,##0">
                  <c:v>20560.21813744271</c:v>
                </c:pt>
                <c:pt idx="6" formatCode="#,##0">
                  <c:v>20560.2181374427</c:v>
                </c:pt>
                <c:pt idx="7" formatCode="#,##0">
                  <c:v>20560.21813744271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34432.2181374427</c:v>
                </c:pt>
                <c:pt idx="1">
                  <c:v>34432.2181374427</c:v>
                </c:pt>
                <c:pt idx="2">
                  <c:v>34432.2181374427</c:v>
                </c:pt>
                <c:pt idx="3">
                  <c:v>34432.2181374427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34432.2181374427</c:v>
                </c:pt>
                <c:pt idx="5" formatCode="#,##0">
                  <c:v>34432.2181374427</c:v>
                </c:pt>
                <c:pt idx="6" formatCode="#,##0">
                  <c:v>34432.2181374427</c:v>
                </c:pt>
                <c:pt idx="7" formatCode="#,##0">
                  <c:v>34432.2181374427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23528"/>
        <c:axId val="-2089644136"/>
      </c:lineChart>
      <c:catAx>
        <c:axId val="-20588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6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6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2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402</c:v>
                </c:pt>
                <c:pt idx="1">
                  <c:v>9408.0</c:v>
                </c:pt>
                <c:pt idx="2">
                  <c:v>13860.0</c:v>
                </c:pt>
                <c:pt idx="3">
                  <c:v>198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0280"/>
        <c:axId val="-20451565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34432.2181374427</c:v>
                </c:pt>
                <c:pt idx="1">
                  <c:v>34432.2181374427</c:v>
                </c:pt>
                <c:pt idx="2">
                  <c:v>34432.2181374427</c:v>
                </c:pt>
                <c:pt idx="3">
                  <c:v>34432.2181374427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10280"/>
        <c:axId val="-2045156520"/>
      </c:lineChart>
      <c:catAx>
        <c:axId val="-206831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5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15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1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870712"/>
        <c:axId val="-20692976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70712"/>
        <c:axId val="-2069297640"/>
      </c:lineChart>
      <c:catAx>
        <c:axId val="-2064870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29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29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7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0.252114319019337</c:v>
                </c:pt>
                <c:pt idx="2">
                  <c:v>0.252114319019337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0.262479220020668</c:v>
                </c:pt>
                <c:pt idx="2">
                  <c:v>0.262479220020668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0.357253071015259</c:v>
                </c:pt>
                <c:pt idx="2">
                  <c:v>0.366173306737524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0.128153389944736</c:v>
                </c:pt>
                <c:pt idx="2">
                  <c:v>0.121038459299907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399032"/>
        <c:axId val="-2062395800"/>
      </c:barChart>
      <c:catAx>
        <c:axId val="-206239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39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39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39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0.187287086492887</c:v>
                </c:pt>
                <c:pt idx="2">
                  <c:v>0.187287086492887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0.0988701490793071</c:v>
                </c:pt>
                <c:pt idx="2">
                  <c:v>0.0663953145618889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0.0420546710723941</c:v>
                </c:pt>
                <c:pt idx="2">
                  <c:v>0.0420546710723941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0.347251426854911</c:v>
                </c:pt>
                <c:pt idx="2">
                  <c:v>0.347251426854911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0.129549850306115</c:v>
                </c:pt>
                <c:pt idx="2">
                  <c:v>0.160410176541441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0.0988701490793071</c:v>
                </c:pt>
                <c:pt idx="2">
                  <c:v>0.0663953145618889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22680"/>
        <c:axId val="-2059320056"/>
      </c:barChart>
      <c:catAx>
        <c:axId val="-206682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2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2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0.121963754095231</c:v>
                </c:pt>
                <c:pt idx="2">
                  <c:v>0.121963754095231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0.0691515696728579</c:v>
                </c:pt>
                <c:pt idx="2">
                  <c:v>0.0294409734312914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0.0491653625456442</c:v>
                </c:pt>
                <c:pt idx="2">
                  <c:v>0.0491653625456442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0.406606811512732</c:v>
                </c:pt>
                <c:pt idx="2">
                  <c:v>0.444761241013637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0.0691515696728579</c:v>
                </c:pt>
                <c:pt idx="2">
                  <c:v>0.0294409734312914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36184"/>
        <c:axId val="-2058794648"/>
      </c:barChart>
      <c:catAx>
        <c:axId val="-207163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9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9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3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0.390650821387732</c:v>
                </c:pt>
                <c:pt idx="2">
                  <c:v>0.390650821387732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0.406711222500696</c:v>
                </c:pt>
                <c:pt idx="2">
                  <c:v>0.406711222500696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0.0155124563553825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0.187125499756189</c:v>
                </c:pt>
                <c:pt idx="2">
                  <c:v>0.233764459874399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-0.391198766145314</c:v>
                </c:pt>
                <c:pt idx="2">
                  <c:v>-0.00669041353726318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936"/>
        <c:axId val="-2066929464"/>
      </c:barChart>
      <c:catAx>
        <c:axId val="21464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2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2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4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0.0277308638781937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0.464397942653441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0.579002374221669</c:v>
                </c:pt>
                <c:pt idx="2" formatCode="0.0%">
                  <c:v>0.388823574420746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05336"/>
        <c:axId val="-2066260808"/>
      </c:barChart>
      <c:catAx>
        <c:axId val="-206380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26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26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80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402</c:v>
                </c:pt>
                <c:pt idx="12">
                  <c:v>402</c:v>
                </c:pt>
                <c:pt idx="13">
                  <c:v>402</c:v>
                </c:pt>
                <c:pt idx="14">
                  <c:v>402</c:v>
                </c:pt>
                <c:pt idx="15">
                  <c:v>402</c:v>
                </c:pt>
                <c:pt idx="16">
                  <c:v>402</c:v>
                </c:pt>
                <c:pt idx="17">
                  <c:v>402</c:v>
                </c:pt>
                <c:pt idx="18">
                  <c:v>402</c:v>
                </c:pt>
                <c:pt idx="19">
                  <c:v>402</c:v>
                </c:pt>
                <c:pt idx="20">
                  <c:v>9408.0</c:v>
                </c:pt>
                <c:pt idx="21">
                  <c:v>9408.0</c:v>
                </c:pt>
                <c:pt idx="22">
                  <c:v>9408.0</c:v>
                </c:pt>
                <c:pt idx="23">
                  <c:v>9408.0</c:v>
                </c:pt>
                <c:pt idx="24">
                  <c:v>9408.0</c:v>
                </c:pt>
                <c:pt idx="25">
                  <c:v>9408.0</c:v>
                </c:pt>
                <c:pt idx="26">
                  <c:v>9408.0</c:v>
                </c:pt>
                <c:pt idx="27">
                  <c:v>9408.0</c:v>
                </c:pt>
                <c:pt idx="28">
                  <c:v>9408.0</c:v>
                </c:pt>
                <c:pt idx="29">
                  <c:v>9408.0</c:v>
                </c:pt>
                <c:pt idx="30">
                  <c:v>9408.0</c:v>
                </c:pt>
                <c:pt idx="31">
                  <c:v>9408.0</c:v>
                </c:pt>
                <c:pt idx="32">
                  <c:v>9408.0</c:v>
                </c:pt>
                <c:pt idx="33">
                  <c:v>9408.0</c:v>
                </c:pt>
                <c:pt idx="34">
                  <c:v>9408.0</c:v>
                </c:pt>
                <c:pt idx="35">
                  <c:v>9408.0</c:v>
                </c:pt>
                <c:pt idx="36">
                  <c:v>9408.0</c:v>
                </c:pt>
                <c:pt idx="37">
                  <c:v>9408.0</c:v>
                </c:pt>
                <c:pt idx="38">
                  <c:v>9408.0</c:v>
                </c:pt>
                <c:pt idx="39">
                  <c:v>9408.0</c:v>
                </c:pt>
                <c:pt idx="40">
                  <c:v>13860.0</c:v>
                </c:pt>
                <c:pt idx="41">
                  <c:v>13860.0</c:v>
                </c:pt>
                <c:pt idx="42">
                  <c:v>13860.0</c:v>
                </c:pt>
                <c:pt idx="43">
                  <c:v>13860.0</c:v>
                </c:pt>
                <c:pt idx="44">
                  <c:v>13860.0</c:v>
                </c:pt>
                <c:pt idx="45">
                  <c:v>13860.0</c:v>
                </c:pt>
                <c:pt idx="46">
                  <c:v>13860.0</c:v>
                </c:pt>
                <c:pt idx="47">
                  <c:v>13860.0</c:v>
                </c:pt>
                <c:pt idx="48">
                  <c:v>13860.0</c:v>
                </c:pt>
                <c:pt idx="49">
                  <c:v>13860.0</c:v>
                </c:pt>
                <c:pt idx="50">
                  <c:v>13860.0</c:v>
                </c:pt>
                <c:pt idx="51">
                  <c:v>13860.0</c:v>
                </c:pt>
                <c:pt idx="52">
                  <c:v>13860.0</c:v>
                </c:pt>
                <c:pt idx="53">
                  <c:v>13860.0</c:v>
                </c:pt>
                <c:pt idx="54">
                  <c:v>13860.0</c:v>
                </c:pt>
                <c:pt idx="55">
                  <c:v>13860.0</c:v>
                </c:pt>
                <c:pt idx="56">
                  <c:v>13860.0</c:v>
                </c:pt>
                <c:pt idx="57">
                  <c:v>13860.0</c:v>
                </c:pt>
                <c:pt idx="58">
                  <c:v>13860.0</c:v>
                </c:pt>
                <c:pt idx="59">
                  <c:v>13860.0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  <c:pt idx="65">
                  <c:v>198</c:v>
                </c:pt>
                <c:pt idx="66">
                  <c:v>198</c:v>
                </c:pt>
                <c:pt idx="67">
                  <c:v>198</c:v>
                </c:pt>
                <c:pt idx="68">
                  <c:v>198</c:v>
                </c:pt>
                <c:pt idx="69">
                  <c:v>198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9000.0</c:v>
                </c:pt>
                <c:pt idx="45">
                  <c:v>9000.0</c:v>
                </c:pt>
                <c:pt idx="46">
                  <c:v>9000.0</c:v>
                </c:pt>
                <c:pt idx="47">
                  <c:v>9000.0</c:v>
                </c:pt>
                <c:pt idx="48">
                  <c:v>9000.0</c:v>
                </c:pt>
                <c:pt idx="49">
                  <c:v>9000.0</c:v>
                </c:pt>
                <c:pt idx="50">
                  <c:v>9000.0</c:v>
                </c:pt>
                <c:pt idx="51">
                  <c:v>9000.0</c:v>
                </c:pt>
                <c:pt idx="52">
                  <c:v>9000.0</c:v>
                </c:pt>
                <c:pt idx="53">
                  <c:v>9000.0</c:v>
                </c:pt>
                <c:pt idx="54">
                  <c:v>9000.0</c:v>
                </c:pt>
                <c:pt idx="55">
                  <c:v>9000.0</c:v>
                </c:pt>
                <c:pt idx="56">
                  <c:v>9000.0</c:v>
                </c:pt>
                <c:pt idx="57">
                  <c:v>9000.0</c:v>
                </c:pt>
                <c:pt idx="58">
                  <c:v>9000.0</c:v>
                </c:pt>
                <c:pt idx="59">
                  <c:v>9000.0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2340.0</c:v>
                </c:pt>
                <c:pt idx="12">
                  <c:v>2340.0</c:v>
                </c:pt>
                <c:pt idx="13">
                  <c:v>2340.0</c:v>
                </c:pt>
                <c:pt idx="14">
                  <c:v>2340.0</c:v>
                </c:pt>
                <c:pt idx="15">
                  <c:v>2340.0</c:v>
                </c:pt>
                <c:pt idx="16">
                  <c:v>2340.0</c:v>
                </c:pt>
                <c:pt idx="17">
                  <c:v>2340.0</c:v>
                </c:pt>
                <c:pt idx="18">
                  <c:v>2340.0</c:v>
                </c:pt>
                <c:pt idx="19">
                  <c:v>2340.0</c:v>
                </c:pt>
                <c:pt idx="20">
                  <c:v>5460.0</c:v>
                </c:pt>
                <c:pt idx="21">
                  <c:v>5460.0</c:v>
                </c:pt>
                <c:pt idx="22">
                  <c:v>5460.0</c:v>
                </c:pt>
                <c:pt idx="23">
                  <c:v>5460.0</c:v>
                </c:pt>
                <c:pt idx="24">
                  <c:v>5460.0</c:v>
                </c:pt>
                <c:pt idx="25">
                  <c:v>5460.0</c:v>
                </c:pt>
                <c:pt idx="26">
                  <c:v>5460.0</c:v>
                </c:pt>
                <c:pt idx="27">
                  <c:v>5460.0</c:v>
                </c:pt>
                <c:pt idx="28">
                  <c:v>5460.0</c:v>
                </c:pt>
                <c:pt idx="29">
                  <c:v>5460.0</c:v>
                </c:pt>
                <c:pt idx="30">
                  <c:v>5460.0</c:v>
                </c:pt>
                <c:pt idx="31">
                  <c:v>5460.0</c:v>
                </c:pt>
                <c:pt idx="32">
                  <c:v>5460.0</c:v>
                </c:pt>
                <c:pt idx="33">
                  <c:v>5460.0</c:v>
                </c:pt>
                <c:pt idx="34">
                  <c:v>5460.0</c:v>
                </c:pt>
                <c:pt idx="35">
                  <c:v>5460.0</c:v>
                </c:pt>
                <c:pt idx="36">
                  <c:v>5460.0</c:v>
                </c:pt>
                <c:pt idx="37">
                  <c:v>5460.0</c:v>
                </c:pt>
                <c:pt idx="38">
                  <c:v>5460.0</c:v>
                </c:pt>
                <c:pt idx="39">
                  <c:v>5460.0</c:v>
                </c:pt>
                <c:pt idx="40">
                  <c:v>7020.0</c:v>
                </c:pt>
                <c:pt idx="41">
                  <c:v>7020.0</c:v>
                </c:pt>
                <c:pt idx="42">
                  <c:v>7020.0</c:v>
                </c:pt>
                <c:pt idx="43">
                  <c:v>7020.0</c:v>
                </c:pt>
                <c:pt idx="44">
                  <c:v>7020.0</c:v>
                </c:pt>
                <c:pt idx="45">
                  <c:v>7020.0</c:v>
                </c:pt>
                <c:pt idx="46">
                  <c:v>7020.0</c:v>
                </c:pt>
                <c:pt idx="47">
                  <c:v>7020.0</c:v>
                </c:pt>
                <c:pt idx="48">
                  <c:v>7020.0</c:v>
                </c:pt>
                <c:pt idx="49">
                  <c:v>7020.0</c:v>
                </c:pt>
                <c:pt idx="50">
                  <c:v>7020.0</c:v>
                </c:pt>
                <c:pt idx="51">
                  <c:v>7020.0</c:v>
                </c:pt>
                <c:pt idx="52">
                  <c:v>7020.0</c:v>
                </c:pt>
                <c:pt idx="53">
                  <c:v>7020.0</c:v>
                </c:pt>
                <c:pt idx="54">
                  <c:v>7020.0</c:v>
                </c:pt>
                <c:pt idx="55">
                  <c:v>7020.0</c:v>
                </c:pt>
                <c:pt idx="56">
                  <c:v>7020.0</c:v>
                </c:pt>
                <c:pt idx="57">
                  <c:v>7020.0</c:v>
                </c:pt>
                <c:pt idx="58">
                  <c:v>7020.0</c:v>
                </c:pt>
                <c:pt idx="59">
                  <c:v>7020.0</c:v>
                </c:pt>
                <c:pt idx="60">
                  <c:v>9504.0</c:v>
                </c:pt>
                <c:pt idx="61">
                  <c:v>9504.0</c:v>
                </c:pt>
                <c:pt idx="62">
                  <c:v>9504.0</c:v>
                </c:pt>
                <c:pt idx="63">
                  <c:v>9504.0</c:v>
                </c:pt>
                <c:pt idx="64">
                  <c:v>9504.0</c:v>
                </c:pt>
                <c:pt idx="65">
                  <c:v>9504.0</c:v>
                </c:pt>
                <c:pt idx="66">
                  <c:v>9504.0</c:v>
                </c:pt>
                <c:pt idx="67">
                  <c:v>9504.0</c:v>
                </c:pt>
                <c:pt idx="68">
                  <c:v>9504.0</c:v>
                </c:pt>
                <c:pt idx="69">
                  <c:v>9504.0</c:v>
                </c:pt>
                <c:pt idx="70">
                  <c:v>9504.0</c:v>
                </c:pt>
                <c:pt idx="71">
                  <c:v>9504.0</c:v>
                </c:pt>
                <c:pt idx="72">
                  <c:v>9504.0</c:v>
                </c:pt>
                <c:pt idx="73">
                  <c:v>9504.0</c:v>
                </c:pt>
                <c:pt idx="74">
                  <c:v>9504.0</c:v>
                </c:pt>
                <c:pt idx="75">
                  <c:v>9504.0</c:v>
                </c:pt>
                <c:pt idx="76">
                  <c:v>9504.0</c:v>
                </c:pt>
                <c:pt idx="77">
                  <c:v>9504.0</c:v>
                </c:pt>
                <c:pt idx="78">
                  <c:v>9504.0</c:v>
                </c:pt>
                <c:pt idx="79">
                  <c:v>9504.0</c:v>
                </c:pt>
                <c:pt idx="80">
                  <c:v>9504.0</c:v>
                </c:pt>
                <c:pt idx="81">
                  <c:v>9504.0</c:v>
                </c:pt>
                <c:pt idx="82">
                  <c:v>9504.0</c:v>
                </c:pt>
                <c:pt idx="83">
                  <c:v>9504.0</c:v>
                </c:pt>
                <c:pt idx="84">
                  <c:v>9504.0</c:v>
                </c:pt>
                <c:pt idx="85">
                  <c:v>9504.0</c:v>
                </c:pt>
                <c:pt idx="86">
                  <c:v>9504.0</c:v>
                </c:pt>
                <c:pt idx="87">
                  <c:v>9504.0</c:v>
                </c:pt>
                <c:pt idx="88">
                  <c:v>9504.0</c:v>
                </c:pt>
                <c:pt idx="89">
                  <c:v>9504.0</c:v>
                </c:pt>
                <c:pt idx="90">
                  <c:v>9504.0</c:v>
                </c:pt>
                <c:pt idx="91">
                  <c:v>9504.0</c:v>
                </c:pt>
                <c:pt idx="92">
                  <c:v>9504.0</c:v>
                </c:pt>
                <c:pt idx="93">
                  <c:v>9504.0</c:v>
                </c:pt>
                <c:pt idx="94">
                  <c:v>9504.0</c:v>
                </c:pt>
                <c:pt idx="95">
                  <c:v>9504.0</c:v>
                </c:pt>
                <c:pt idx="96">
                  <c:v>9504.0</c:v>
                </c:pt>
                <c:pt idx="97">
                  <c:v>9504.0</c:v>
                </c:pt>
                <c:pt idx="98">
                  <c:v>9504.0</c:v>
                </c:pt>
                <c:pt idx="99">
                  <c:v>9504.0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2820.0</c:v>
                </c:pt>
                <c:pt idx="21">
                  <c:v>2820.0</c:v>
                </c:pt>
                <c:pt idx="22">
                  <c:v>2820.0</c:v>
                </c:pt>
                <c:pt idx="23">
                  <c:v>2820.0</c:v>
                </c:pt>
                <c:pt idx="24">
                  <c:v>2820.0</c:v>
                </c:pt>
                <c:pt idx="25">
                  <c:v>2820.0</c:v>
                </c:pt>
                <c:pt idx="26">
                  <c:v>2820.0</c:v>
                </c:pt>
                <c:pt idx="27">
                  <c:v>2820.0</c:v>
                </c:pt>
                <c:pt idx="28">
                  <c:v>2820.0</c:v>
                </c:pt>
                <c:pt idx="29">
                  <c:v>2820.0</c:v>
                </c:pt>
                <c:pt idx="30">
                  <c:v>2820.0</c:v>
                </c:pt>
                <c:pt idx="31">
                  <c:v>2820.0</c:v>
                </c:pt>
                <c:pt idx="32">
                  <c:v>2820.0</c:v>
                </c:pt>
                <c:pt idx="33">
                  <c:v>2820.0</c:v>
                </c:pt>
                <c:pt idx="34">
                  <c:v>2820.0</c:v>
                </c:pt>
                <c:pt idx="35">
                  <c:v>2820.0</c:v>
                </c:pt>
                <c:pt idx="36">
                  <c:v>2820.0</c:v>
                </c:pt>
                <c:pt idx="37">
                  <c:v>2820.0</c:v>
                </c:pt>
                <c:pt idx="38">
                  <c:v>2820.0</c:v>
                </c:pt>
                <c:pt idx="39">
                  <c:v>2820.0</c:v>
                </c:pt>
                <c:pt idx="40">
                  <c:v>4680.0</c:v>
                </c:pt>
                <c:pt idx="41">
                  <c:v>4680.0</c:v>
                </c:pt>
                <c:pt idx="42">
                  <c:v>4680.0</c:v>
                </c:pt>
                <c:pt idx="43">
                  <c:v>4680.0</c:v>
                </c:pt>
                <c:pt idx="44">
                  <c:v>4680.0</c:v>
                </c:pt>
                <c:pt idx="45">
                  <c:v>4680.0</c:v>
                </c:pt>
                <c:pt idx="46">
                  <c:v>4680.0</c:v>
                </c:pt>
                <c:pt idx="47">
                  <c:v>4680.0</c:v>
                </c:pt>
                <c:pt idx="48">
                  <c:v>4680.0</c:v>
                </c:pt>
                <c:pt idx="49">
                  <c:v>4680.0</c:v>
                </c:pt>
                <c:pt idx="50">
                  <c:v>4680.0</c:v>
                </c:pt>
                <c:pt idx="51">
                  <c:v>4680.0</c:v>
                </c:pt>
                <c:pt idx="52">
                  <c:v>4680.0</c:v>
                </c:pt>
                <c:pt idx="53">
                  <c:v>4680.0</c:v>
                </c:pt>
                <c:pt idx="54">
                  <c:v>4680.0</c:v>
                </c:pt>
                <c:pt idx="55">
                  <c:v>4680.0</c:v>
                </c:pt>
                <c:pt idx="56">
                  <c:v>4680.0</c:v>
                </c:pt>
                <c:pt idx="57">
                  <c:v>4680.0</c:v>
                </c:pt>
                <c:pt idx="58">
                  <c:v>4680.0</c:v>
                </c:pt>
                <c:pt idx="59">
                  <c:v>4680.0</c:v>
                </c:pt>
                <c:pt idx="60">
                  <c:v>5940.0</c:v>
                </c:pt>
                <c:pt idx="61">
                  <c:v>5940.0</c:v>
                </c:pt>
                <c:pt idx="62">
                  <c:v>5940.0</c:v>
                </c:pt>
                <c:pt idx="63">
                  <c:v>5940.0</c:v>
                </c:pt>
                <c:pt idx="64">
                  <c:v>5940.0</c:v>
                </c:pt>
                <c:pt idx="65">
                  <c:v>5940.0</c:v>
                </c:pt>
                <c:pt idx="66">
                  <c:v>5940.0</c:v>
                </c:pt>
                <c:pt idx="67">
                  <c:v>5940.0</c:v>
                </c:pt>
                <c:pt idx="68">
                  <c:v>5940.0</c:v>
                </c:pt>
                <c:pt idx="69">
                  <c:v>5940.0</c:v>
                </c:pt>
                <c:pt idx="70">
                  <c:v>5940.0</c:v>
                </c:pt>
                <c:pt idx="71">
                  <c:v>5940.0</c:v>
                </c:pt>
                <c:pt idx="72">
                  <c:v>5940.0</c:v>
                </c:pt>
                <c:pt idx="73">
                  <c:v>5940.0</c:v>
                </c:pt>
                <c:pt idx="74">
                  <c:v>5940.0</c:v>
                </c:pt>
                <c:pt idx="75">
                  <c:v>5940.0</c:v>
                </c:pt>
                <c:pt idx="76">
                  <c:v>5940.0</c:v>
                </c:pt>
                <c:pt idx="77">
                  <c:v>5940.0</c:v>
                </c:pt>
                <c:pt idx="78">
                  <c:v>5940.0</c:v>
                </c:pt>
                <c:pt idx="79">
                  <c:v>5940.0</c:v>
                </c:pt>
                <c:pt idx="80">
                  <c:v>5940.0</c:v>
                </c:pt>
                <c:pt idx="81">
                  <c:v>5940.0</c:v>
                </c:pt>
                <c:pt idx="82">
                  <c:v>5940.0</c:v>
                </c:pt>
                <c:pt idx="83">
                  <c:v>5940.0</c:v>
                </c:pt>
                <c:pt idx="84">
                  <c:v>5940.0</c:v>
                </c:pt>
                <c:pt idx="85">
                  <c:v>5940.0</c:v>
                </c:pt>
                <c:pt idx="86">
                  <c:v>5940.0</c:v>
                </c:pt>
                <c:pt idx="87">
                  <c:v>5940.0</c:v>
                </c:pt>
                <c:pt idx="88">
                  <c:v>5940.0</c:v>
                </c:pt>
                <c:pt idx="89">
                  <c:v>5940.0</c:v>
                </c:pt>
                <c:pt idx="90">
                  <c:v>5940.0</c:v>
                </c:pt>
                <c:pt idx="91">
                  <c:v>5940.0</c:v>
                </c:pt>
                <c:pt idx="92">
                  <c:v>5940.0</c:v>
                </c:pt>
                <c:pt idx="93">
                  <c:v>5940.0</c:v>
                </c:pt>
                <c:pt idx="94">
                  <c:v>5940.0</c:v>
                </c:pt>
                <c:pt idx="95">
                  <c:v>5940.0</c:v>
                </c:pt>
                <c:pt idx="96">
                  <c:v>5940.0</c:v>
                </c:pt>
                <c:pt idx="97">
                  <c:v>5940.0</c:v>
                </c:pt>
                <c:pt idx="98">
                  <c:v>5940.0</c:v>
                </c:pt>
                <c:pt idx="99">
                  <c:v>5940.0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812.083337377039</c:v>
                </c:pt>
                <c:pt idx="72">
                  <c:v>812.083337377039</c:v>
                </c:pt>
                <c:pt idx="73">
                  <c:v>812.083337377039</c:v>
                </c:pt>
                <c:pt idx="74">
                  <c:v>812.083337377039</c:v>
                </c:pt>
                <c:pt idx="75">
                  <c:v>812.083337377039</c:v>
                </c:pt>
                <c:pt idx="76">
                  <c:v>812.083337377039</c:v>
                </c:pt>
                <c:pt idx="77">
                  <c:v>812.083337377039</c:v>
                </c:pt>
                <c:pt idx="78">
                  <c:v>812.083337377039</c:v>
                </c:pt>
                <c:pt idx="79">
                  <c:v>812.083337377039</c:v>
                </c:pt>
                <c:pt idx="80">
                  <c:v>812.083337377039</c:v>
                </c:pt>
                <c:pt idx="81">
                  <c:v>812.083337377039</c:v>
                </c:pt>
                <c:pt idx="82">
                  <c:v>812.083337377039</c:v>
                </c:pt>
                <c:pt idx="83">
                  <c:v>812.083337377039</c:v>
                </c:pt>
                <c:pt idx="84">
                  <c:v>812.083337377039</c:v>
                </c:pt>
                <c:pt idx="85">
                  <c:v>812.083337377039</c:v>
                </c:pt>
                <c:pt idx="86">
                  <c:v>812.083337377039</c:v>
                </c:pt>
                <c:pt idx="87">
                  <c:v>812.083337377039</c:v>
                </c:pt>
                <c:pt idx="88">
                  <c:v>812.083337377039</c:v>
                </c:pt>
                <c:pt idx="89">
                  <c:v>812.083337377039</c:v>
                </c:pt>
                <c:pt idx="90">
                  <c:v>812.083337377039</c:v>
                </c:pt>
                <c:pt idx="91">
                  <c:v>812.083337377039</c:v>
                </c:pt>
                <c:pt idx="92">
                  <c:v>812.083337377039</c:v>
                </c:pt>
                <c:pt idx="93">
                  <c:v>812.083337377039</c:v>
                </c:pt>
                <c:pt idx="94">
                  <c:v>812.083337377039</c:v>
                </c:pt>
                <c:pt idx="95">
                  <c:v>812.083337377039</c:v>
                </c:pt>
                <c:pt idx="96">
                  <c:v>812.083337377039</c:v>
                </c:pt>
                <c:pt idx="97">
                  <c:v>812.083337377039</c:v>
                </c:pt>
                <c:pt idx="98">
                  <c:v>812.083337377039</c:v>
                </c:pt>
                <c:pt idx="99">
                  <c:v>812.083337377039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10248.0</c:v>
                </c:pt>
                <c:pt idx="32">
                  <c:v>10248.0</c:v>
                </c:pt>
                <c:pt idx="33">
                  <c:v>10248.0</c:v>
                </c:pt>
                <c:pt idx="34">
                  <c:v>10248.0</c:v>
                </c:pt>
                <c:pt idx="35">
                  <c:v>10248.0</c:v>
                </c:pt>
                <c:pt idx="36">
                  <c:v>10248.0</c:v>
                </c:pt>
                <c:pt idx="37">
                  <c:v>10248.0</c:v>
                </c:pt>
                <c:pt idx="38">
                  <c:v>10248.0</c:v>
                </c:pt>
                <c:pt idx="39">
                  <c:v>10248.0</c:v>
                </c:pt>
                <c:pt idx="40">
                  <c:v>3048.0</c:v>
                </c:pt>
                <c:pt idx="41">
                  <c:v>3048.0</c:v>
                </c:pt>
                <c:pt idx="42">
                  <c:v>3048.0</c:v>
                </c:pt>
                <c:pt idx="43">
                  <c:v>3048.0</c:v>
                </c:pt>
                <c:pt idx="44">
                  <c:v>3048.0</c:v>
                </c:pt>
                <c:pt idx="45">
                  <c:v>3048.0</c:v>
                </c:pt>
                <c:pt idx="46">
                  <c:v>3048.0</c:v>
                </c:pt>
                <c:pt idx="47">
                  <c:v>3048.0</c:v>
                </c:pt>
                <c:pt idx="48">
                  <c:v>3048.0</c:v>
                </c:pt>
                <c:pt idx="49">
                  <c:v>3048.0</c:v>
                </c:pt>
                <c:pt idx="50">
                  <c:v>3048.0</c:v>
                </c:pt>
                <c:pt idx="51">
                  <c:v>3048.0</c:v>
                </c:pt>
                <c:pt idx="52">
                  <c:v>3048.0</c:v>
                </c:pt>
                <c:pt idx="53">
                  <c:v>3048.0</c:v>
                </c:pt>
                <c:pt idx="54">
                  <c:v>3048.0</c:v>
                </c:pt>
                <c:pt idx="55">
                  <c:v>3048.0</c:v>
                </c:pt>
                <c:pt idx="56">
                  <c:v>3048.0</c:v>
                </c:pt>
                <c:pt idx="57">
                  <c:v>3048.0</c:v>
                </c:pt>
                <c:pt idx="58">
                  <c:v>3048.0</c:v>
                </c:pt>
                <c:pt idx="59">
                  <c:v>3048.0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2544.0</c:v>
                </c:pt>
                <c:pt idx="12">
                  <c:v>2544.0</c:v>
                </c:pt>
                <c:pt idx="13">
                  <c:v>2544.0</c:v>
                </c:pt>
                <c:pt idx="14">
                  <c:v>2544.0</c:v>
                </c:pt>
                <c:pt idx="15">
                  <c:v>2544.0</c:v>
                </c:pt>
                <c:pt idx="16">
                  <c:v>2544.0</c:v>
                </c:pt>
                <c:pt idx="17">
                  <c:v>2544.0</c:v>
                </c:pt>
                <c:pt idx="18">
                  <c:v>2544.0</c:v>
                </c:pt>
                <c:pt idx="19">
                  <c:v>2544.0</c:v>
                </c:pt>
                <c:pt idx="20">
                  <c:v>1740.0</c:v>
                </c:pt>
                <c:pt idx="21">
                  <c:v>1740.0</c:v>
                </c:pt>
                <c:pt idx="22">
                  <c:v>1740.0</c:v>
                </c:pt>
                <c:pt idx="23">
                  <c:v>1740.0</c:v>
                </c:pt>
                <c:pt idx="24">
                  <c:v>1740.0</c:v>
                </c:pt>
                <c:pt idx="25">
                  <c:v>1740.0</c:v>
                </c:pt>
                <c:pt idx="26">
                  <c:v>1740.0</c:v>
                </c:pt>
                <c:pt idx="27">
                  <c:v>1740.0</c:v>
                </c:pt>
                <c:pt idx="28">
                  <c:v>1740.0</c:v>
                </c:pt>
                <c:pt idx="29">
                  <c:v>1740.0</c:v>
                </c:pt>
                <c:pt idx="30">
                  <c:v>1740.0</c:v>
                </c:pt>
                <c:pt idx="31">
                  <c:v>1740.0</c:v>
                </c:pt>
                <c:pt idx="32">
                  <c:v>1740.0</c:v>
                </c:pt>
                <c:pt idx="33">
                  <c:v>1740.0</c:v>
                </c:pt>
                <c:pt idx="34">
                  <c:v>1740.0</c:v>
                </c:pt>
                <c:pt idx="35">
                  <c:v>1740.0</c:v>
                </c:pt>
                <c:pt idx="36">
                  <c:v>1740.0</c:v>
                </c:pt>
                <c:pt idx="37">
                  <c:v>1740.0</c:v>
                </c:pt>
                <c:pt idx="38">
                  <c:v>1740.0</c:v>
                </c:pt>
                <c:pt idx="39">
                  <c:v>1740.0</c:v>
                </c:pt>
                <c:pt idx="40">
                  <c:v>2340.0</c:v>
                </c:pt>
                <c:pt idx="41">
                  <c:v>2340.0</c:v>
                </c:pt>
                <c:pt idx="42">
                  <c:v>2340.0</c:v>
                </c:pt>
                <c:pt idx="43">
                  <c:v>2340.0</c:v>
                </c:pt>
                <c:pt idx="44">
                  <c:v>2340.0</c:v>
                </c:pt>
                <c:pt idx="45">
                  <c:v>2340.0</c:v>
                </c:pt>
                <c:pt idx="46">
                  <c:v>2340.0</c:v>
                </c:pt>
                <c:pt idx="47">
                  <c:v>2340.0</c:v>
                </c:pt>
                <c:pt idx="48">
                  <c:v>2340.0</c:v>
                </c:pt>
                <c:pt idx="49">
                  <c:v>2340.0</c:v>
                </c:pt>
                <c:pt idx="50">
                  <c:v>2340.0</c:v>
                </c:pt>
                <c:pt idx="51">
                  <c:v>2340.0</c:v>
                </c:pt>
                <c:pt idx="52">
                  <c:v>2340.0</c:v>
                </c:pt>
                <c:pt idx="53">
                  <c:v>2340.0</c:v>
                </c:pt>
                <c:pt idx="54">
                  <c:v>2340.0</c:v>
                </c:pt>
                <c:pt idx="55">
                  <c:v>2340.0</c:v>
                </c:pt>
                <c:pt idx="56">
                  <c:v>2340.0</c:v>
                </c:pt>
                <c:pt idx="57">
                  <c:v>2340.0</c:v>
                </c:pt>
                <c:pt idx="58">
                  <c:v>2340.0</c:v>
                </c:pt>
                <c:pt idx="59">
                  <c:v>2340.0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677752"/>
        <c:axId val="-20888201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77752"/>
        <c:axId val="-20888201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21542.68333737704</c:v>
                </c:pt>
                <c:pt idx="1">
                  <c:v>22068.88333737704</c:v>
                </c:pt>
                <c:pt idx="2">
                  <c:v>22595.08333737704</c:v>
                </c:pt>
                <c:pt idx="3">
                  <c:v>23121.28333737704</c:v>
                </c:pt>
                <c:pt idx="4">
                  <c:v>23647.48333737704</c:v>
                </c:pt>
                <c:pt idx="5">
                  <c:v>24173.68333737704</c:v>
                </c:pt>
                <c:pt idx="6">
                  <c:v>24699.88333737704</c:v>
                </c:pt>
                <c:pt idx="7">
                  <c:v>25226.08333737704</c:v>
                </c:pt>
                <c:pt idx="8">
                  <c:v>25752.28333737704</c:v>
                </c:pt>
                <c:pt idx="9">
                  <c:v>26278.48333737704</c:v>
                </c:pt>
                <c:pt idx="10">
                  <c:v>26804.68333737704</c:v>
                </c:pt>
                <c:pt idx="11">
                  <c:v>27330.88333737704</c:v>
                </c:pt>
                <c:pt idx="12">
                  <c:v>27857.08333737704</c:v>
                </c:pt>
                <c:pt idx="13">
                  <c:v>28383.28333737704</c:v>
                </c:pt>
                <c:pt idx="14">
                  <c:v>28909.48333737704</c:v>
                </c:pt>
                <c:pt idx="15">
                  <c:v>29435.68333737704</c:v>
                </c:pt>
                <c:pt idx="16">
                  <c:v>29961.88333737704</c:v>
                </c:pt>
                <c:pt idx="17">
                  <c:v>30488.08333737704</c:v>
                </c:pt>
                <c:pt idx="18">
                  <c:v>31001.68333737704</c:v>
                </c:pt>
                <c:pt idx="19">
                  <c:v>31515.28333737704</c:v>
                </c:pt>
                <c:pt idx="20">
                  <c:v>32028.88333737704</c:v>
                </c:pt>
                <c:pt idx="21">
                  <c:v>32542.48333737704</c:v>
                </c:pt>
                <c:pt idx="22">
                  <c:v>33056.08333737703</c:v>
                </c:pt>
                <c:pt idx="23">
                  <c:v>33569.68333737703</c:v>
                </c:pt>
                <c:pt idx="24">
                  <c:v>34083.28333737704</c:v>
                </c:pt>
                <c:pt idx="25">
                  <c:v>34596.88333737703</c:v>
                </c:pt>
                <c:pt idx="26">
                  <c:v>35110.48333737703</c:v>
                </c:pt>
                <c:pt idx="27">
                  <c:v>35624.08333737703</c:v>
                </c:pt>
                <c:pt idx="28">
                  <c:v>36137.68333737703</c:v>
                </c:pt>
                <c:pt idx="29">
                  <c:v>36651.28333737704</c:v>
                </c:pt>
                <c:pt idx="30">
                  <c:v>37164.88333737703</c:v>
                </c:pt>
                <c:pt idx="31">
                  <c:v>37678.48333737703</c:v>
                </c:pt>
                <c:pt idx="32">
                  <c:v>38192.08333737703</c:v>
                </c:pt>
                <c:pt idx="33">
                  <c:v>38705.68333737703</c:v>
                </c:pt>
                <c:pt idx="34">
                  <c:v>39219.28333737704</c:v>
                </c:pt>
                <c:pt idx="35">
                  <c:v>39732.88333737703</c:v>
                </c:pt>
                <c:pt idx="36">
                  <c:v>40246.48333737703</c:v>
                </c:pt>
                <c:pt idx="37">
                  <c:v>40760.08333737703</c:v>
                </c:pt>
                <c:pt idx="38">
                  <c:v>41829.88333737703</c:v>
                </c:pt>
                <c:pt idx="39">
                  <c:v>42899.68333737703</c:v>
                </c:pt>
                <c:pt idx="40">
                  <c:v>43969.48333737703</c:v>
                </c:pt>
                <c:pt idx="41">
                  <c:v>45039.28333737703</c:v>
                </c:pt>
                <c:pt idx="42">
                  <c:v>46109.08333737703</c:v>
                </c:pt>
                <c:pt idx="43">
                  <c:v>47178.88333737703</c:v>
                </c:pt>
                <c:pt idx="44">
                  <c:v>48248.68333737703</c:v>
                </c:pt>
                <c:pt idx="45">
                  <c:v>49318.48333737703</c:v>
                </c:pt>
                <c:pt idx="46">
                  <c:v>50388.28333737703</c:v>
                </c:pt>
                <c:pt idx="47">
                  <c:v>51458.08333737702</c:v>
                </c:pt>
                <c:pt idx="48">
                  <c:v>52527.88333737703</c:v>
                </c:pt>
                <c:pt idx="49">
                  <c:v>53597.68333737703</c:v>
                </c:pt>
                <c:pt idx="50">
                  <c:v>54667.48333737703</c:v>
                </c:pt>
                <c:pt idx="51">
                  <c:v>55737.28333737703</c:v>
                </c:pt>
                <c:pt idx="52">
                  <c:v>56807.08333737702</c:v>
                </c:pt>
                <c:pt idx="53">
                  <c:v>57876.88333737703</c:v>
                </c:pt>
                <c:pt idx="54">
                  <c:v>58946.68333737703</c:v>
                </c:pt>
                <c:pt idx="55">
                  <c:v>60016.48333737703</c:v>
                </c:pt>
                <c:pt idx="56">
                  <c:v>61086.28333737702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677752"/>
        <c:axId val="-2088820184"/>
      </c:scatterChart>
      <c:catAx>
        <c:axId val="-2058677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820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8820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677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4289.4</c:v>
                </c:pt>
                <c:pt idx="12">
                  <c:v>4558.8</c:v>
                </c:pt>
                <c:pt idx="13">
                  <c:v>4828.2</c:v>
                </c:pt>
                <c:pt idx="14">
                  <c:v>5097.6</c:v>
                </c:pt>
                <c:pt idx="15">
                  <c:v>5367.0</c:v>
                </c:pt>
                <c:pt idx="16">
                  <c:v>5636.4</c:v>
                </c:pt>
                <c:pt idx="17">
                  <c:v>5905.8</c:v>
                </c:pt>
                <c:pt idx="18">
                  <c:v>6175.199999999998</c:v>
                </c:pt>
                <c:pt idx="19">
                  <c:v>6444.6</c:v>
                </c:pt>
                <c:pt idx="20">
                  <c:v>6714.0</c:v>
                </c:pt>
                <c:pt idx="21">
                  <c:v>6983.4</c:v>
                </c:pt>
                <c:pt idx="22">
                  <c:v>7252.8</c:v>
                </c:pt>
                <c:pt idx="23">
                  <c:v>7522.199999999998</c:v>
                </c:pt>
                <c:pt idx="24">
                  <c:v>7791.6</c:v>
                </c:pt>
                <c:pt idx="25">
                  <c:v>8061.0</c:v>
                </c:pt>
                <c:pt idx="26">
                  <c:v>8330.4</c:v>
                </c:pt>
                <c:pt idx="27">
                  <c:v>8599.799999999999</c:v>
                </c:pt>
                <c:pt idx="28">
                  <c:v>8869.199999999999</c:v>
                </c:pt>
                <c:pt idx="29">
                  <c:v>9138.6</c:v>
                </c:pt>
                <c:pt idx="30">
                  <c:v>9408.0</c:v>
                </c:pt>
                <c:pt idx="31">
                  <c:v>9630.6</c:v>
                </c:pt>
                <c:pt idx="32">
                  <c:v>9853.2</c:v>
                </c:pt>
                <c:pt idx="33">
                  <c:v>10075.8</c:v>
                </c:pt>
                <c:pt idx="34">
                  <c:v>10298.4</c:v>
                </c:pt>
                <c:pt idx="35">
                  <c:v>10521.0</c:v>
                </c:pt>
                <c:pt idx="36">
                  <c:v>10743.6</c:v>
                </c:pt>
                <c:pt idx="37">
                  <c:v>10966.2</c:v>
                </c:pt>
                <c:pt idx="38">
                  <c:v>11188.8</c:v>
                </c:pt>
                <c:pt idx="39">
                  <c:v>11411.4</c:v>
                </c:pt>
                <c:pt idx="40">
                  <c:v>11634.0</c:v>
                </c:pt>
                <c:pt idx="41">
                  <c:v>11856.6</c:v>
                </c:pt>
                <c:pt idx="42">
                  <c:v>12079.2</c:v>
                </c:pt>
                <c:pt idx="43">
                  <c:v>12301.8</c:v>
                </c:pt>
                <c:pt idx="44">
                  <c:v>12524.4</c:v>
                </c:pt>
                <c:pt idx="45">
                  <c:v>12747.0</c:v>
                </c:pt>
                <c:pt idx="46">
                  <c:v>12969.6</c:v>
                </c:pt>
                <c:pt idx="47">
                  <c:v>13192.2</c:v>
                </c:pt>
                <c:pt idx="48">
                  <c:v>13414.8</c:v>
                </c:pt>
                <c:pt idx="49">
                  <c:v>13637.4</c:v>
                </c:pt>
                <c:pt idx="50">
                  <c:v>13860.0</c:v>
                </c:pt>
                <c:pt idx="51">
                  <c:v>14157.0</c:v>
                </c:pt>
                <c:pt idx="52">
                  <c:v>14454.0</c:v>
                </c:pt>
                <c:pt idx="53">
                  <c:v>14751.0</c:v>
                </c:pt>
                <c:pt idx="54">
                  <c:v>15048.0</c:v>
                </c:pt>
                <c:pt idx="55">
                  <c:v>15345.0</c:v>
                </c:pt>
                <c:pt idx="56">
                  <c:v>15642</c:v>
                </c:pt>
                <c:pt idx="57">
                  <c:v>15939</c:v>
                </c:pt>
                <c:pt idx="58">
                  <c:v>16236</c:v>
                </c:pt>
                <c:pt idx="59">
                  <c:v>16533.0</c:v>
                </c:pt>
                <c:pt idx="60">
                  <c:v>16830.0</c:v>
                </c:pt>
                <c:pt idx="61">
                  <c:v>17127</c:v>
                </c:pt>
                <c:pt idx="62">
                  <c:v>17424</c:v>
                </c:pt>
                <c:pt idx="63">
                  <c:v>17721</c:v>
                </c:pt>
                <c:pt idx="64">
                  <c:v>18018</c:v>
                </c:pt>
                <c:pt idx="65">
                  <c:v>18315</c:v>
                </c:pt>
                <c:pt idx="66">
                  <c:v>18612</c:v>
                </c:pt>
                <c:pt idx="67">
                  <c:v>18909</c:v>
                </c:pt>
                <c:pt idx="68">
                  <c:v>19206</c:v>
                </c:pt>
                <c:pt idx="69">
                  <c:v>19503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450.0</c:v>
                </c:pt>
                <c:pt idx="32">
                  <c:v>900.0</c:v>
                </c:pt>
                <c:pt idx="33">
                  <c:v>1350.0</c:v>
                </c:pt>
                <c:pt idx="34">
                  <c:v>1800.0</c:v>
                </c:pt>
                <c:pt idx="35">
                  <c:v>2250.0</c:v>
                </c:pt>
                <c:pt idx="36">
                  <c:v>2700.0</c:v>
                </c:pt>
                <c:pt idx="37">
                  <c:v>3150.0</c:v>
                </c:pt>
                <c:pt idx="38">
                  <c:v>3600.0</c:v>
                </c:pt>
                <c:pt idx="39">
                  <c:v>4050.0</c:v>
                </c:pt>
                <c:pt idx="40">
                  <c:v>4500.0</c:v>
                </c:pt>
                <c:pt idx="41">
                  <c:v>4950.0</c:v>
                </c:pt>
                <c:pt idx="42">
                  <c:v>5400.0</c:v>
                </c:pt>
                <c:pt idx="43">
                  <c:v>5850.0</c:v>
                </c:pt>
                <c:pt idx="44">
                  <c:v>6300.0</c:v>
                </c:pt>
                <c:pt idx="45">
                  <c:v>6750.0</c:v>
                </c:pt>
                <c:pt idx="46">
                  <c:v>7200.0</c:v>
                </c:pt>
                <c:pt idx="47">
                  <c:v>7650.0</c:v>
                </c:pt>
                <c:pt idx="48">
                  <c:v>8100.0</c:v>
                </c:pt>
                <c:pt idx="49">
                  <c:v>8550.0</c:v>
                </c:pt>
                <c:pt idx="50">
                  <c:v>9000.0</c:v>
                </c:pt>
                <c:pt idx="51">
                  <c:v>9705.0</c:v>
                </c:pt>
                <c:pt idx="52">
                  <c:v>10410.0</c:v>
                </c:pt>
                <c:pt idx="53">
                  <c:v>11115.0</c:v>
                </c:pt>
                <c:pt idx="54">
                  <c:v>11820.0</c:v>
                </c:pt>
                <c:pt idx="55">
                  <c:v>12525.0</c:v>
                </c:pt>
                <c:pt idx="56">
                  <c:v>1323</c:v>
                </c:pt>
                <c:pt idx="57">
                  <c:v>13935</c:v>
                </c:pt>
                <c:pt idx="58">
                  <c:v>1464</c:v>
                </c:pt>
                <c:pt idx="59">
                  <c:v>15345</c:v>
                </c:pt>
                <c:pt idx="60">
                  <c:v>1605</c:v>
                </c:pt>
                <c:pt idx="61">
                  <c:v>16755.0</c:v>
                </c:pt>
                <c:pt idx="62">
                  <c:v>1746</c:v>
                </c:pt>
                <c:pt idx="63">
                  <c:v>18165</c:v>
                </c:pt>
                <c:pt idx="64">
                  <c:v>1887</c:v>
                </c:pt>
                <c:pt idx="65">
                  <c:v>19575</c:v>
                </c:pt>
                <c:pt idx="66">
                  <c:v>2028</c:v>
                </c:pt>
                <c:pt idx="67">
                  <c:v>20985</c:v>
                </c:pt>
                <c:pt idx="68">
                  <c:v>2169</c:v>
                </c:pt>
                <c:pt idx="69">
                  <c:v>22395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2496.0</c:v>
                </c:pt>
                <c:pt idx="12">
                  <c:v>2652.0</c:v>
                </c:pt>
                <c:pt idx="13">
                  <c:v>2808.0</c:v>
                </c:pt>
                <c:pt idx="14">
                  <c:v>2964.0</c:v>
                </c:pt>
                <c:pt idx="15">
                  <c:v>3120.0</c:v>
                </c:pt>
                <c:pt idx="16">
                  <c:v>3276.0</c:v>
                </c:pt>
                <c:pt idx="17">
                  <c:v>3432.0</c:v>
                </c:pt>
                <c:pt idx="18">
                  <c:v>3588.0</c:v>
                </c:pt>
                <c:pt idx="19">
                  <c:v>3744.0</c:v>
                </c:pt>
                <c:pt idx="20">
                  <c:v>3900.0</c:v>
                </c:pt>
                <c:pt idx="21">
                  <c:v>4056.0</c:v>
                </c:pt>
                <c:pt idx="22">
                  <c:v>4212.0</c:v>
                </c:pt>
                <c:pt idx="23">
                  <c:v>4368.0</c:v>
                </c:pt>
                <c:pt idx="24">
                  <c:v>4524.0</c:v>
                </c:pt>
                <c:pt idx="25">
                  <c:v>4680.0</c:v>
                </c:pt>
                <c:pt idx="26">
                  <c:v>4836.0</c:v>
                </c:pt>
                <c:pt idx="27">
                  <c:v>4992.0</c:v>
                </c:pt>
                <c:pt idx="28">
                  <c:v>5148.0</c:v>
                </c:pt>
                <c:pt idx="29">
                  <c:v>5304.0</c:v>
                </c:pt>
                <c:pt idx="30">
                  <c:v>5460.0</c:v>
                </c:pt>
                <c:pt idx="31">
                  <c:v>5538.0</c:v>
                </c:pt>
                <c:pt idx="32">
                  <c:v>5616.0</c:v>
                </c:pt>
                <c:pt idx="33">
                  <c:v>5694.0</c:v>
                </c:pt>
                <c:pt idx="34">
                  <c:v>5772.0</c:v>
                </c:pt>
                <c:pt idx="35">
                  <c:v>5850.0</c:v>
                </c:pt>
                <c:pt idx="36">
                  <c:v>5928.0</c:v>
                </c:pt>
                <c:pt idx="37">
                  <c:v>6006.0</c:v>
                </c:pt>
                <c:pt idx="38">
                  <c:v>6084.0</c:v>
                </c:pt>
                <c:pt idx="39">
                  <c:v>6162.0</c:v>
                </c:pt>
                <c:pt idx="40">
                  <c:v>6240.0</c:v>
                </c:pt>
                <c:pt idx="41">
                  <c:v>6318.0</c:v>
                </c:pt>
                <c:pt idx="42">
                  <c:v>6396.0</c:v>
                </c:pt>
                <c:pt idx="43">
                  <c:v>6474.0</c:v>
                </c:pt>
                <c:pt idx="44">
                  <c:v>6552.0</c:v>
                </c:pt>
                <c:pt idx="45">
                  <c:v>6630.0</c:v>
                </c:pt>
                <c:pt idx="46">
                  <c:v>6708.0</c:v>
                </c:pt>
                <c:pt idx="47">
                  <c:v>6786.0</c:v>
                </c:pt>
                <c:pt idx="48">
                  <c:v>6864.0</c:v>
                </c:pt>
                <c:pt idx="49">
                  <c:v>6942.0</c:v>
                </c:pt>
                <c:pt idx="50">
                  <c:v>7020.0</c:v>
                </c:pt>
                <c:pt idx="51">
                  <c:v>7144.2</c:v>
                </c:pt>
                <c:pt idx="52">
                  <c:v>7268.4</c:v>
                </c:pt>
                <c:pt idx="53">
                  <c:v>7392.6</c:v>
                </c:pt>
                <c:pt idx="54">
                  <c:v>7516.8</c:v>
                </c:pt>
                <c:pt idx="55">
                  <c:v>7641.0</c:v>
                </c:pt>
                <c:pt idx="56">
                  <c:v>7765.2</c:v>
                </c:pt>
                <c:pt idx="57">
                  <c:v>7889.4</c:v>
                </c:pt>
                <c:pt idx="58">
                  <c:v>8013.6</c:v>
                </c:pt>
                <c:pt idx="59">
                  <c:v>8137.8</c:v>
                </c:pt>
                <c:pt idx="60">
                  <c:v>8262.0</c:v>
                </c:pt>
                <c:pt idx="61">
                  <c:v>8386.2</c:v>
                </c:pt>
                <c:pt idx="62">
                  <c:v>8510.4</c:v>
                </c:pt>
                <c:pt idx="63">
                  <c:v>8634.6</c:v>
                </c:pt>
                <c:pt idx="64">
                  <c:v>8758.799999999999</c:v>
                </c:pt>
                <c:pt idx="65">
                  <c:v>8883.0</c:v>
                </c:pt>
                <c:pt idx="66">
                  <c:v>9007.2</c:v>
                </c:pt>
                <c:pt idx="67">
                  <c:v>9131.4</c:v>
                </c:pt>
                <c:pt idx="68">
                  <c:v>9255.6</c:v>
                </c:pt>
                <c:pt idx="69">
                  <c:v>9379.799999999999</c:v>
                </c:pt>
                <c:pt idx="70">
                  <c:v>9504.0</c:v>
                </c:pt>
                <c:pt idx="71">
                  <c:v>9504.0</c:v>
                </c:pt>
                <c:pt idx="72">
                  <c:v>9504.0</c:v>
                </c:pt>
                <c:pt idx="73">
                  <c:v>9504.0</c:v>
                </c:pt>
                <c:pt idx="74">
                  <c:v>9504.0</c:v>
                </c:pt>
                <c:pt idx="75">
                  <c:v>9504.0</c:v>
                </c:pt>
                <c:pt idx="76">
                  <c:v>9504.0</c:v>
                </c:pt>
                <c:pt idx="77">
                  <c:v>9504.0</c:v>
                </c:pt>
                <c:pt idx="78">
                  <c:v>9504.0</c:v>
                </c:pt>
                <c:pt idx="79">
                  <c:v>9504.0</c:v>
                </c:pt>
                <c:pt idx="80">
                  <c:v>9504.0</c:v>
                </c:pt>
                <c:pt idx="81">
                  <c:v>9504.0</c:v>
                </c:pt>
                <c:pt idx="82">
                  <c:v>9504.0</c:v>
                </c:pt>
                <c:pt idx="83">
                  <c:v>9504.0</c:v>
                </c:pt>
                <c:pt idx="84">
                  <c:v>9504.0</c:v>
                </c:pt>
                <c:pt idx="85">
                  <c:v>9504.0</c:v>
                </c:pt>
                <c:pt idx="86">
                  <c:v>9504.0</c:v>
                </c:pt>
                <c:pt idx="87">
                  <c:v>9504.0</c:v>
                </c:pt>
                <c:pt idx="88">
                  <c:v>9504.0</c:v>
                </c:pt>
                <c:pt idx="89">
                  <c:v>9504.0</c:v>
                </c:pt>
                <c:pt idx="90">
                  <c:v>9504.0</c:v>
                </c:pt>
                <c:pt idx="91">
                  <c:v>9504.0</c:v>
                </c:pt>
                <c:pt idx="92">
                  <c:v>9504.0</c:v>
                </c:pt>
                <c:pt idx="93">
                  <c:v>9504.0</c:v>
                </c:pt>
                <c:pt idx="94">
                  <c:v>9504.0</c:v>
                </c:pt>
                <c:pt idx="95">
                  <c:v>9504.0</c:v>
                </c:pt>
                <c:pt idx="96">
                  <c:v>9504.0</c:v>
                </c:pt>
                <c:pt idx="97">
                  <c:v>9504.0</c:v>
                </c:pt>
                <c:pt idx="98">
                  <c:v>9504.0</c:v>
                </c:pt>
                <c:pt idx="99">
                  <c:v>9504.0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141.0</c:v>
                </c:pt>
                <c:pt idx="12">
                  <c:v>282.0</c:v>
                </c:pt>
                <c:pt idx="13">
                  <c:v>423.0</c:v>
                </c:pt>
                <c:pt idx="14">
                  <c:v>564.0</c:v>
                </c:pt>
                <c:pt idx="15">
                  <c:v>705.0</c:v>
                </c:pt>
                <c:pt idx="16">
                  <c:v>846.0</c:v>
                </c:pt>
                <c:pt idx="17">
                  <c:v>987.0</c:v>
                </c:pt>
                <c:pt idx="18">
                  <c:v>1128.0</c:v>
                </c:pt>
                <c:pt idx="19">
                  <c:v>1269.0</c:v>
                </c:pt>
                <c:pt idx="20">
                  <c:v>1410.0</c:v>
                </c:pt>
                <c:pt idx="21">
                  <c:v>1551.0</c:v>
                </c:pt>
                <c:pt idx="22">
                  <c:v>1692.0</c:v>
                </c:pt>
                <c:pt idx="23">
                  <c:v>1833.0</c:v>
                </c:pt>
                <c:pt idx="24">
                  <c:v>1974.0</c:v>
                </c:pt>
                <c:pt idx="25">
                  <c:v>2115.0</c:v>
                </c:pt>
                <c:pt idx="26">
                  <c:v>2256.0</c:v>
                </c:pt>
                <c:pt idx="27">
                  <c:v>2397.0</c:v>
                </c:pt>
                <c:pt idx="28">
                  <c:v>2538.0</c:v>
                </c:pt>
                <c:pt idx="29">
                  <c:v>2679.0</c:v>
                </c:pt>
                <c:pt idx="30">
                  <c:v>2820.0</c:v>
                </c:pt>
                <c:pt idx="31">
                  <c:v>2913.0</c:v>
                </c:pt>
                <c:pt idx="32">
                  <c:v>3006.0</c:v>
                </c:pt>
                <c:pt idx="33">
                  <c:v>3099.0</c:v>
                </c:pt>
                <c:pt idx="34">
                  <c:v>3192.0</c:v>
                </c:pt>
                <c:pt idx="35">
                  <c:v>3285.0</c:v>
                </c:pt>
                <c:pt idx="36">
                  <c:v>3378.0</c:v>
                </c:pt>
                <c:pt idx="37">
                  <c:v>3471.0</c:v>
                </c:pt>
                <c:pt idx="38">
                  <c:v>3564.0</c:v>
                </c:pt>
                <c:pt idx="39">
                  <c:v>3657.0</c:v>
                </c:pt>
                <c:pt idx="40">
                  <c:v>3750.0</c:v>
                </c:pt>
                <c:pt idx="41">
                  <c:v>3843.0</c:v>
                </c:pt>
                <c:pt idx="42">
                  <c:v>3936.0</c:v>
                </c:pt>
                <c:pt idx="43">
                  <c:v>4029.0</c:v>
                </c:pt>
                <c:pt idx="44">
                  <c:v>4122.0</c:v>
                </c:pt>
                <c:pt idx="45">
                  <c:v>4215.0</c:v>
                </c:pt>
                <c:pt idx="46">
                  <c:v>4308.0</c:v>
                </c:pt>
                <c:pt idx="47">
                  <c:v>4401.0</c:v>
                </c:pt>
                <c:pt idx="48">
                  <c:v>4494.0</c:v>
                </c:pt>
                <c:pt idx="49">
                  <c:v>4587.0</c:v>
                </c:pt>
                <c:pt idx="50">
                  <c:v>4680.0</c:v>
                </c:pt>
                <c:pt idx="51">
                  <c:v>4743.0</c:v>
                </c:pt>
                <c:pt idx="52">
                  <c:v>4806.0</c:v>
                </c:pt>
                <c:pt idx="53">
                  <c:v>4869.0</c:v>
                </c:pt>
                <c:pt idx="54">
                  <c:v>4932.0</c:v>
                </c:pt>
                <c:pt idx="55">
                  <c:v>4995.0</c:v>
                </c:pt>
                <c:pt idx="56">
                  <c:v>5058.0</c:v>
                </c:pt>
                <c:pt idx="57">
                  <c:v>5121.0</c:v>
                </c:pt>
                <c:pt idx="58">
                  <c:v>5184.0</c:v>
                </c:pt>
                <c:pt idx="59">
                  <c:v>5247.0</c:v>
                </c:pt>
                <c:pt idx="60">
                  <c:v>5310.0</c:v>
                </c:pt>
                <c:pt idx="61">
                  <c:v>5373.0</c:v>
                </c:pt>
                <c:pt idx="62">
                  <c:v>5436.0</c:v>
                </c:pt>
                <c:pt idx="63">
                  <c:v>5499.0</c:v>
                </c:pt>
                <c:pt idx="64">
                  <c:v>5562.0</c:v>
                </c:pt>
                <c:pt idx="65">
                  <c:v>5625.0</c:v>
                </c:pt>
                <c:pt idx="66">
                  <c:v>5688.0</c:v>
                </c:pt>
                <c:pt idx="67">
                  <c:v>5751.0</c:v>
                </c:pt>
                <c:pt idx="68">
                  <c:v>5814.0</c:v>
                </c:pt>
                <c:pt idx="69">
                  <c:v>5877.0</c:v>
                </c:pt>
                <c:pt idx="70">
                  <c:v>5940.0</c:v>
                </c:pt>
                <c:pt idx="71">
                  <c:v>5940.0</c:v>
                </c:pt>
                <c:pt idx="72">
                  <c:v>5940.0</c:v>
                </c:pt>
                <c:pt idx="73">
                  <c:v>5940.0</c:v>
                </c:pt>
                <c:pt idx="74">
                  <c:v>5940.0</c:v>
                </c:pt>
                <c:pt idx="75">
                  <c:v>5940.0</c:v>
                </c:pt>
                <c:pt idx="76">
                  <c:v>5940.0</c:v>
                </c:pt>
                <c:pt idx="77">
                  <c:v>5940.0</c:v>
                </c:pt>
                <c:pt idx="78">
                  <c:v>5940.0</c:v>
                </c:pt>
                <c:pt idx="79">
                  <c:v>5940.0</c:v>
                </c:pt>
                <c:pt idx="80">
                  <c:v>5940.0</c:v>
                </c:pt>
                <c:pt idx="81">
                  <c:v>5940.0</c:v>
                </c:pt>
                <c:pt idx="82">
                  <c:v>5940.0</c:v>
                </c:pt>
                <c:pt idx="83">
                  <c:v>5940.0</c:v>
                </c:pt>
                <c:pt idx="84">
                  <c:v>5940.0</c:v>
                </c:pt>
                <c:pt idx="85">
                  <c:v>5940.0</c:v>
                </c:pt>
                <c:pt idx="86">
                  <c:v>5940.0</c:v>
                </c:pt>
                <c:pt idx="87">
                  <c:v>5940.0</c:v>
                </c:pt>
                <c:pt idx="88">
                  <c:v>5940.0</c:v>
                </c:pt>
                <c:pt idx="89">
                  <c:v>5940.0</c:v>
                </c:pt>
                <c:pt idx="90">
                  <c:v>5940.0</c:v>
                </c:pt>
                <c:pt idx="91">
                  <c:v>5940.0</c:v>
                </c:pt>
                <c:pt idx="92">
                  <c:v>5940.0</c:v>
                </c:pt>
                <c:pt idx="93">
                  <c:v>5940.0</c:v>
                </c:pt>
                <c:pt idx="94">
                  <c:v>5940.0</c:v>
                </c:pt>
                <c:pt idx="95">
                  <c:v>5940.0</c:v>
                </c:pt>
                <c:pt idx="96">
                  <c:v>5940.0</c:v>
                </c:pt>
                <c:pt idx="97">
                  <c:v>5940.0</c:v>
                </c:pt>
                <c:pt idx="98">
                  <c:v>5940.0</c:v>
                </c:pt>
                <c:pt idx="99">
                  <c:v>5940.0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812.083337377039</c:v>
                </c:pt>
                <c:pt idx="72">
                  <c:v>812.083337377039</c:v>
                </c:pt>
                <c:pt idx="73">
                  <c:v>812.083337377039</c:v>
                </c:pt>
                <c:pt idx="74">
                  <c:v>812.083337377039</c:v>
                </c:pt>
                <c:pt idx="75">
                  <c:v>812.083337377039</c:v>
                </c:pt>
                <c:pt idx="76">
                  <c:v>812.083337377039</c:v>
                </c:pt>
                <c:pt idx="77">
                  <c:v>812.083337377039</c:v>
                </c:pt>
                <c:pt idx="78">
                  <c:v>812.083337377039</c:v>
                </c:pt>
                <c:pt idx="79">
                  <c:v>812.083337377039</c:v>
                </c:pt>
                <c:pt idx="80">
                  <c:v>812.083337377039</c:v>
                </c:pt>
                <c:pt idx="81">
                  <c:v>812.083337377039</c:v>
                </c:pt>
                <c:pt idx="82">
                  <c:v>812.083337377039</c:v>
                </c:pt>
                <c:pt idx="83">
                  <c:v>812.083337377039</c:v>
                </c:pt>
                <c:pt idx="84">
                  <c:v>812.083337377039</c:v>
                </c:pt>
                <c:pt idx="85">
                  <c:v>812.083337377039</c:v>
                </c:pt>
                <c:pt idx="86">
                  <c:v>812.083337377039</c:v>
                </c:pt>
                <c:pt idx="87">
                  <c:v>812.083337377039</c:v>
                </c:pt>
                <c:pt idx="88">
                  <c:v>812.083337377039</c:v>
                </c:pt>
                <c:pt idx="89">
                  <c:v>812.083337377039</c:v>
                </c:pt>
                <c:pt idx="90">
                  <c:v>812.083337377039</c:v>
                </c:pt>
                <c:pt idx="91">
                  <c:v>812.083337377039</c:v>
                </c:pt>
                <c:pt idx="92">
                  <c:v>812.083337377039</c:v>
                </c:pt>
                <c:pt idx="93">
                  <c:v>812.083337377039</c:v>
                </c:pt>
                <c:pt idx="94">
                  <c:v>812.083337377039</c:v>
                </c:pt>
                <c:pt idx="95">
                  <c:v>812.083337377039</c:v>
                </c:pt>
                <c:pt idx="96">
                  <c:v>812.083337377039</c:v>
                </c:pt>
                <c:pt idx="97">
                  <c:v>812.083337377039</c:v>
                </c:pt>
                <c:pt idx="98">
                  <c:v>812.083337377039</c:v>
                </c:pt>
                <c:pt idx="99">
                  <c:v>812.083337377039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9888.0</c:v>
                </c:pt>
                <c:pt idx="32">
                  <c:v>9528.0</c:v>
                </c:pt>
                <c:pt idx="33">
                  <c:v>9168.0</c:v>
                </c:pt>
                <c:pt idx="34">
                  <c:v>8808.0</c:v>
                </c:pt>
                <c:pt idx="35">
                  <c:v>8448.0</c:v>
                </c:pt>
                <c:pt idx="36">
                  <c:v>8088.0</c:v>
                </c:pt>
                <c:pt idx="37">
                  <c:v>7728.0</c:v>
                </c:pt>
                <c:pt idx="38">
                  <c:v>7368.0</c:v>
                </c:pt>
                <c:pt idx="39">
                  <c:v>7008.0</c:v>
                </c:pt>
                <c:pt idx="40">
                  <c:v>6648.0</c:v>
                </c:pt>
                <c:pt idx="41">
                  <c:v>6288.0</c:v>
                </c:pt>
                <c:pt idx="42">
                  <c:v>5928.0</c:v>
                </c:pt>
                <c:pt idx="43">
                  <c:v>5568.0</c:v>
                </c:pt>
                <c:pt idx="44">
                  <c:v>5208.0</c:v>
                </c:pt>
                <c:pt idx="45">
                  <c:v>4848.0</c:v>
                </c:pt>
                <c:pt idx="46">
                  <c:v>4488.0</c:v>
                </c:pt>
                <c:pt idx="47">
                  <c:v>4128.0</c:v>
                </c:pt>
                <c:pt idx="48">
                  <c:v>3768.0</c:v>
                </c:pt>
                <c:pt idx="49">
                  <c:v>3408.0</c:v>
                </c:pt>
                <c:pt idx="50">
                  <c:v>3048.0</c:v>
                </c:pt>
                <c:pt idx="51">
                  <c:v>2895.6</c:v>
                </c:pt>
                <c:pt idx="52">
                  <c:v>2743.2</c:v>
                </c:pt>
                <c:pt idx="53">
                  <c:v>2590.8</c:v>
                </c:pt>
                <c:pt idx="54">
                  <c:v>2438.400000000001</c:v>
                </c:pt>
                <c:pt idx="55">
                  <c:v>2286.0</c:v>
                </c:pt>
                <c:pt idx="56">
                  <c:v>2133.6</c:v>
                </c:pt>
                <c:pt idx="57">
                  <c:v>1981.2</c:v>
                </c:pt>
                <c:pt idx="58">
                  <c:v>1828.8</c:v>
                </c:pt>
                <c:pt idx="59">
                  <c:v>1676.4</c:v>
                </c:pt>
                <c:pt idx="60">
                  <c:v>1524.0</c:v>
                </c:pt>
                <c:pt idx="61">
                  <c:v>1371.6</c:v>
                </c:pt>
                <c:pt idx="62">
                  <c:v>1219.2</c:v>
                </c:pt>
                <c:pt idx="63">
                  <c:v>1066.8</c:v>
                </c:pt>
                <c:pt idx="64">
                  <c:v>914.4000000000001</c:v>
                </c:pt>
                <c:pt idx="65">
                  <c:v>762.0</c:v>
                </c:pt>
                <c:pt idx="66">
                  <c:v>609.6</c:v>
                </c:pt>
                <c:pt idx="67">
                  <c:v>457.2000000000003</c:v>
                </c:pt>
                <c:pt idx="68">
                  <c:v>304.8000000000002</c:v>
                </c:pt>
                <c:pt idx="69">
                  <c:v>152.4000000000001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2503.800000000001</c:v>
                </c:pt>
                <c:pt idx="12">
                  <c:v>2463.6</c:v>
                </c:pt>
                <c:pt idx="13">
                  <c:v>2423.400000000001</c:v>
                </c:pt>
                <c:pt idx="14">
                  <c:v>2383.2</c:v>
                </c:pt>
                <c:pt idx="15">
                  <c:v>2343.0</c:v>
                </c:pt>
                <c:pt idx="16">
                  <c:v>2302.8</c:v>
                </c:pt>
                <c:pt idx="17">
                  <c:v>2262.6</c:v>
                </c:pt>
                <c:pt idx="18">
                  <c:v>2222.4</c:v>
                </c:pt>
                <c:pt idx="19">
                  <c:v>2182.2</c:v>
                </c:pt>
                <c:pt idx="20">
                  <c:v>2142.0</c:v>
                </c:pt>
                <c:pt idx="21">
                  <c:v>2101.8</c:v>
                </c:pt>
                <c:pt idx="22">
                  <c:v>2061.6</c:v>
                </c:pt>
                <c:pt idx="23">
                  <c:v>2021.4</c:v>
                </c:pt>
                <c:pt idx="24">
                  <c:v>1981.2</c:v>
                </c:pt>
                <c:pt idx="25">
                  <c:v>1941.0</c:v>
                </c:pt>
                <c:pt idx="26">
                  <c:v>1900.8</c:v>
                </c:pt>
                <c:pt idx="27">
                  <c:v>1860.6</c:v>
                </c:pt>
                <c:pt idx="28">
                  <c:v>1820.4</c:v>
                </c:pt>
                <c:pt idx="29">
                  <c:v>1780.2</c:v>
                </c:pt>
                <c:pt idx="30">
                  <c:v>1740.0</c:v>
                </c:pt>
                <c:pt idx="31">
                  <c:v>1770.0</c:v>
                </c:pt>
                <c:pt idx="32">
                  <c:v>1800.0</c:v>
                </c:pt>
                <c:pt idx="33">
                  <c:v>1830.0</c:v>
                </c:pt>
                <c:pt idx="34">
                  <c:v>1860.0</c:v>
                </c:pt>
                <c:pt idx="35">
                  <c:v>1890.0</c:v>
                </c:pt>
                <c:pt idx="36">
                  <c:v>1920.0</c:v>
                </c:pt>
                <c:pt idx="37">
                  <c:v>1950.0</c:v>
                </c:pt>
                <c:pt idx="38">
                  <c:v>1980.0</c:v>
                </c:pt>
                <c:pt idx="39">
                  <c:v>2010.0</c:v>
                </c:pt>
                <c:pt idx="40">
                  <c:v>2040.0</c:v>
                </c:pt>
                <c:pt idx="41">
                  <c:v>2070.0</c:v>
                </c:pt>
                <c:pt idx="42">
                  <c:v>2100.0</c:v>
                </c:pt>
                <c:pt idx="43">
                  <c:v>2130.0</c:v>
                </c:pt>
                <c:pt idx="44">
                  <c:v>2160.0</c:v>
                </c:pt>
                <c:pt idx="45">
                  <c:v>2190.0</c:v>
                </c:pt>
                <c:pt idx="46">
                  <c:v>2220.0</c:v>
                </c:pt>
                <c:pt idx="47">
                  <c:v>2250.0</c:v>
                </c:pt>
                <c:pt idx="48">
                  <c:v>2280.0</c:v>
                </c:pt>
                <c:pt idx="49">
                  <c:v>2310.0</c:v>
                </c:pt>
                <c:pt idx="50">
                  <c:v>2340.0</c:v>
                </c:pt>
                <c:pt idx="51">
                  <c:v>2373.0</c:v>
                </c:pt>
                <c:pt idx="52">
                  <c:v>2406.0</c:v>
                </c:pt>
                <c:pt idx="53">
                  <c:v>2439.0</c:v>
                </c:pt>
                <c:pt idx="54">
                  <c:v>2472.0</c:v>
                </c:pt>
                <c:pt idx="55">
                  <c:v>2505.0</c:v>
                </c:pt>
                <c:pt idx="56">
                  <c:v>2538.0</c:v>
                </c:pt>
                <c:pt idx="57">
                  <c:v>2571.0</c:v>
                </c:pt>
                <c:pt idx="58">
                  <c:v>2604.0</c:v>
                </c:pt>
                <c:pt idx="59">
                  <c:v>2637.0</c:v>
                </c:pt>
                <c:pt idx="60">
                  <c:v>2670.0</c:v>
                </c:pt>
                <c:pt idx="61">
                  <c:v>2703.0</c:v>
                </c:pt>
                <c:pt idx="62">
                  <c:v>2736.0</c:v>
                </c:pt>
                <c:pt idx="63">
                  <c:v>2769.0</c:v>
                </c:pt>
                <c:pt idx="64">
                  <c:v>2802.0</c:v>
                </c:pt>
                <c:pt idx="65">
                  <c:v>2835.0</c:v>
                </c:pt>
                <c:pt idx="66">
                  <c:v>2868.0</c:v>
                </c:pt>
                <c:pt idx="67">
                  <c:v>2901.0</c:v>
                </c:pt>
                <c:pt idx="68">
                  <c:v>2934.0</c:v>
                </c:pt>
                <c:pt idx="69">
                  <c:v>2967.0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708792"/>
        <c:axId val="-20440448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8792"/>
        <c:axId val="-2044044872"/>
      </c:lineChart>
      <c:catAx>
        <c:axId val="-2043708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044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044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708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156.0</c:v>
                </c:pt>
                <c:pt idx="1">
                  <c:v>124.2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-152.4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77208"/>
        <c:axId val="-2044273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269.4</c:v>
                </c:pt>
                <c:pt idx="1">
                  <c:v>296.9999999999998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704.9999999999998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141.0</c:v>
                </c:pt>
                <c:pt idx="1">
                  <c:v>63.0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-40.20000000000002</c:v>
                </c:pt>
                <c:pt idx="1">
                  <c:v>33.0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92360"/>
        <c:axId val="-2089589688"/>
      </c:scatterChart>
      <c:valAx>
        <c:axId val="-20442772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73928"/>
        <c:crosses val="autoZero"/>
        <c:crossBetween val="midCat"/>
      </c:valAx>
      <c:valAx>
        <c:axId val="-2044273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77208"/>
        <c:crosses val="autoZero"/>
        <c:crossBetween val="midCat"/>
      </c:valAx>
      <c:valAx>
        <c:axId val="-20895923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9589688"/>
        <c:crosses val="autoZero"/>
        <c:crossBetween val="midCat"/>
      </c:valAx>
      <c:valAx>
        <c:axId val="-2089589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5923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4289.4</c:v>
                </c:pt>
                <c:pt idx="12">
                  <c:v>4558.8</c:v>
                </c:pt>
                <c:pt idx="13">
                  <c:v>4828.2</c:v>
                </c:pt>
                <c:pt idx="14">
                  <c:v>5097.6</c:v>
                </c:pt>
                <c:pt idx="15">
                  <c:v>5367.0</c:v>
                </c:pt>
                <c:pt idx="16">
                  <c:v>5636.4</c:v>
                </c:pt>
                <c:pt idx="17">
                  <c:v>5905.8</c:v>
                </c:pt>
                <c:pt idx="18">
                  <c:v>6175.199999999998</c:v>
                </c:pt>
                <c:pt idx="19">
                  <c:v>6444.6</c:v>
                </c:pt>
                <c:pt idx="20">
                  <c:v>6714.0</c:v>
                </c:pt>
                <c:pt idx="21">
                  <c:v>6983.4</c:v>
                </c:pt>
                <c:pt idx="22">
                  <c:v>7252.8</c:v>
                </c:pt>
                <c:pt idx="23">
                  <c:v>7522.199999999998</c:v>
                </c:pt>
                <c:pt idx="24">
                  <c:v>7791.599999999998</c:v>
                </c:pt>
                <c:pt idx="25">
                  <c:v>8061</c:v>
                </c:pt>
                <c:pt idx="26">
                  <c:v>8330.4</c:v>
                </c:pt>
                <c:pt idx="27">
                  <c:v>8599.799999999999</c:v>
                </c:pt>
                <c:pt idx="28">
                  <c:v>8869.199999999999</c:v>
                </c:pt>
                <c:pt idx="29">
                  <c:v>9138.599999999999</c:v>
                </c:pt>
                <c:pt idx="30">
                  <c:v>9408.0</c:v>
                </c:pt>
                <c:pt idx="31">
                  <c:v>9630.6</c:v>
                </c:pt>
                <c:pt idx="32">
                  <c:v>9853.2</c:v>
                </c:pt>
                <c:pt idx="33">
                  <c:v>10075.8</c:v>
                </c:pt>
                <c:pt idx="34">
                  <c:v>10298.4</c:v>
                </c:pt>
                <c:pt idx="35">
                  <c:v>10521.0</c:v>
                </c:pt>
                <c:pt idx="36">
                  <c:v>10743.6</c:v>
                </c:pt>
                <c:pt idx="37">
                  <c:v>10966.2</c:v>
                </c:pt>
                <c:pt idx="38">
                  <c:v>11188.8</c:v>
                </c:pt>
                <c:pt idx="39">
                  <c:v>11411.4</c:v>
                </c:pt>
                <c:pt idx="40">
                  <c:v>11634.0</c:v>
                </c:pt>
                <c:pt idx="41">
                  <c:v>11856.6</c:v>
                </c:pt>
                <c:pt idx="42">
                  <c:v>12079.2</c:v>
                </c:pt>
                <c:pt idx="43">
                  <c:v>12301.8</c:v>
                </c:pt>
                <c:pt idx="44">
                  <c:v>12524.4</c:v>
                </c:pt>
                <c:pt idx="45">
                  <c:v>12747.0</c:v>
                </c:pt>
                <c:pt idx="46">
                  <c:v>12969.6</c:v>
                </c:pt>
                <c:pt idx="47">
                  <c:v>13192.2</c:v>
                </c:pt>
                <c:pt idx="48">
                  <c:v>13414.8</c:v>
                </c:pt>
                <c:pt idx="49">
                  <c:v>13637.4</c:v>
                </c:pt>
                <c:pt idx="50">
                  <c:v>13860.0</c:v>
                </c:pt>
                <c:pt idx="51">
                  <c:v>14157.0</c:v>
                </c:pt>
                <c:pt idx="52">
                  <c:v>14454.0</c:v>
                </c:pt>
                <c:pt idx="53">
                  <c:v>14751.0</c:v>
                </c:pt>
                <c:pt idx="54">
                  <c:v>15048.0</c:v>
                </c:pt>
                <c:pt idx="55">
                  <c:v>15345.0</c:v>
                </c:pt>
                <c:pt idx="56">
                  <c:v>15642.0</c:v>
                </c:pt>
                <c:pt idx="57">
                  <c:v>15939</c:v>
                </c:pt>
                <c:pt idx="58">
                  <c:v>16236</c:v>
                </c:pt>
                <c:pt idx="59">
                  <c:v>16533.0</c:v>
                </c:pt>
                <c:pt idx="60">
                  <c:v>16830.0</c:v>
                </c:pt>
                <c:pt idx="61">
                  <c:v>17127.0</c:v>
                </c:pt>
                <c:pt idx="62">
                  <c:v>17424.0</c:v>
                </c:pt>
                <c:pt idx="63">
                  <c:v>17721</c:v>
                </c:pt>
                <c:pt idx="64">
                  <c:v>18018</c:v>
                </c:pt>
                <c:pt idx="65">
                  <c:v>18315</c:v>
                </c:pt>
                <c:pt idx="66">
                  <c:v>18612</c:v>
                </c:pt>
                <c:pt idx="67">
                  <c:v>18909</c:v>
                </c:pt>
                <c:pt idx="68">
                  <c:v>19206</c:v>
                </c:pt>
                <c:pt idx="69">
                  <c:v>19503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450.0</c:v>
                </c:pt>
                <c:pt idx="32">
                  <c:v>900.0</c:v>
                </c:pt>
                <c:pt idx="33">
                  <c:v>1350.0</c:v>
                </c:pt>
                <c:pt idx="34">
                  <c:v>1800.0</c:v>
                </c:pt>
                <c:pt idx="35">
                  <c:v>2250.0</c:v>
                </c:pt>
                <c:pt idx="36">
                  <c:v>2700.0</c:v>
                </c:pt>
                <c:pt idx="37">
                  <c:v>3150.0</c:v>
                </c:pt>
                <c:pt idx="38">
                  <c:v>3600.0</c:v>
                </c:pt>
                <c:pt idx="39">
                  <c:v>4050.0</c:v>
                </c:pt>
                <c:pt idx="40">
                  <c:v>4500.0</c:v>
                </c:pt>
                <c:pt idx="41">
                  <c:v>4950.0</c:v>
                </c:pt>
                <c:pt idx="42">
                  <c:v>5400.0</c:v>
                </c:pt>
                <c:pt idx="43">
                  <c:v>5850.0</c:v>
                </c:pt>
                <c:pt idx="44">
                  <c:v>6300.0</c:v>
                </c:pt>
                <c:pt idx="45">
                  <c:v>6750.0</c:v>
                </c:pt>
                <c:pt idx="46">
                  <c:v>7200.0</c:v>
                </c:pt>
                <c:pt idx="47">
                  <c:v>7650.0</c:v>
                </c:pt>
                <c:pt idx="48">
                  <c:v>8100.0</c:v>
                </c:pt>
                <c:pt idx="49">
                  <c:v>8550.0</c:v>
                </c:pt>
                <c:pt idx="50">
                  <c:v>9000.0</c:v>
                </c:pt>
                <c:pt idx="51">
                  <c:v>9705.0</c:v>
                </c:pt>
                <c:pt idx="52">
                  <c:v>10410.0</c:v>
                </c:pt>
                <c:pt idx="53">
                  <c:v>11115.0</c:v>
                </c:pt>
                <c:pt idx="54">
                  <c:v>11820.0</c:v>
                </c:pt>
                <c:pt idx="55">
                  <c:v>12525.0</c:v>
                </c:pt>
                <c:pt idx="56">
                  <c:v>1323</c:v>
                </c:pt>
                <c:pt idx="57">
                  <c:v>13935</c:v>
                </c:pt>
                <c:pt idx="58">
                  <c:v>1464</c:v>
                </c:pt>
                <c:pt idx="59">
                  <c:v>15345</c:v>
                </c:pt>
                <c:pt idx="60">
                  <c:v>1605</c:v>
                </c:pt>
                <c:pt idx="61">
                  <c:v>16755</c:v>
                </c:pt>
                <c:pt idx="62">
                  <c:v>1746</c:v>
                </c:pt>
                <c:pt idx="63">
                  <c:v>18165</c:v>
                </c:pt>
                <c:pt idx="64">
                  <c:v>1887</c:v>
                </c:pt>
                <c:pt idx="65">
                  <c:v>19575</c:v>
                </c:pt>
                <c:pt idx="66">
                  <c:v>2028</c:v>
                </c:pt>
                <c:pt idx="67">
                  <c:v>20985</c:v>
                </c:pt>
                <c:pt idx="68">
                  <c:v>2169</c:v>
                </c:pt>
                <c:pt idx="69">
                  <c:v>22395</c:v>
                </c:pt>
                <c:pt idx="70">
                  <c:v>231</c:v>
                </c:pt>
                <c:pt idx="71">
                  <c:v>28017.1</c:v>
                </c:pt>
                <c:pt idx="72">
                  <c:v>32934.2</c:v>
                </c:pt>
                <c:pt idx="73">
                  <c:v>37851.3</c:v>
                </c:pt>
                <c:pt idx="74">
                  <c:v>42768.4</c:v>
                </c:pt>
                <c:pt idx="75">
                  <c:v>47685.5</c:v>
                </c:pt>
                <c:pt idx="76">
                  <c:v>52602.60000000001</c:v>
                </c:pt>
                <c:pt idx="77">
                  <c:v>57519.70000000001</c:v>
                </c:pt>
                <c:pt idx="78">
                  <c:v>62436.8</c:v>
                </c:pt>
                <c:pt idx="79">
                  <c:v>67353.90000000001</c:v>
                </c:pt>
                <c:pt idx="80">
                  <c:v>72271.00000000001</c:v>
                </c:pt>
                <c:pt idx="81">
                  <c:v>77188.1</c:v>
                </c:pt>
                <c:pt idx="82">
                  <c:v>82105.20000000001</c:v>
                </c:pt>
                <c:pt idx="83">
                  <c:v>87022.30000000001</c:v>
                </c:pt>
                <c:pt idx="84">
                  <c:v>91939.40000000002</c:v>
                </c:pt>
                <c:pt idx="85">
                  <c:v>96856.50000000001</c:v>
                </c:pt>
                <c:pt idx="86">
                  <c:v>101773.6</c:v>
                </c:pt>
                <c:pt idx="87">
                  <c:v>106690.7</c:v>
                </c:pt>
                <c:pt idx="88">
                  <c:v>111607.8</c:v>
                </c:pt>
                <c:pt idx="89">
                  <c:v>116524.9</c:v>
                </c:pt>
                <c:pt idx="90">
                  <c:v>121442.0</c:v>
                </c:pt>
                <c:pt idx="91">
                  <c:v>126359.1</c:v>
                </c:pt>
                <c:pt idx="92">
                  <c:v>131276.2</c:v>
                </c:pt>
                <c:pt idx="93">
                  <c:v>136193.3</c:v>
                </c:pt>
                <c:pt idx="94">
                  <c:v>141110.4</c:v>
                </c:pt>
                <c:pt idx="95">
                  <c:v>146027.5</c:v>
                </c:pt>
                <c:pt idx="96">
                  <c:v>150944.6</c:v>
                </c:pt>
                <c:pt idx="97">
                  <c:v>155861.7</c:v>
                </c:pt>
                <c:pt idx="98">
                  <c:v>160778.8</c:v>
                </c:pt>
                <c:pt idx="99">
                  <c:v>165695.9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2496.0</c:v>
                </c:pt>
                <c:pt idx="12">
                  <c:v>2652.0</c:v>
                </c:pt>
                <c:pt idx="13">
                  <c:v>2808.0</c:v>
                </c:pt>
                <c:pt idx="14">
                  <c:v>2964.0</c:v>
                </c:pt>
                <c:pt idx="15">
                  <c:v>3120.0</c:v>
                </c:pt>
                <c:pt idx="16">
                  <c:v>3276.0</c:v>
                </c:pt>
                <c:pt idx="17">
                  <c:v>3432.0</c:v>
                </c:pt>
                <c:pt idx="18">
                  <c:v>3588.0</c:v>
                </c:pt>
                <c:pt idx="19">
                  <c:v>3744.0</c:v>
                </c:pt>
                <c:pt idx="20">
                  <c:v>3900.0</c:v>
                </c:pt>
                <c:pt idx="21">
                  <c:v>4056.0</c:v>
                </c:pt>
                <c:pt idx="22">
                  <c:v>4212.0</c:v>
                </c:pt>
                <c:pt idx="23">
                  <c:v>4368.0</c:v>
                </c:pt>
                <c:pt idx="24">
                  <c:v>4524.0</c:v>
                </c:pt>
                <c:pt idx="25">
                  <c:v>4680.0</c:v>
                </c:pt>
                <c:pt idx="26">
                  <c:v>4836.0</c:v>
                </c:pt>
                <c:pt idx="27">
                  <c:v>4992.0</c:v>
                </c:pt>
                <c:pt idx="28">
                  <c:v>5148.0</c:v>
                </c:pt>
                <c:pt idx="29">
                  <c:v>5304.0</c:v>
                </c:pt>
                <c:pt idx="30">
                  <c:v>5460.0</c:v>
                </c:pt>
                <c:pt idx="31">
                  <c:v>5538.0</c:v>
                </c:pt>
                <c:pt idx="32">
                  <c:v>5616.0</c:v>
                </c:pt>
                <c:pt idx="33">
                  <c:v>5694.0</c:v>
                </c:pt>
                <c:pt idx="34">
                  <c:v>5772.0</c:v>
                </c:pt>
                <c:pt idx="35">
                  <c:v>5850.0</c:v>
                </c:pt>
                <c:pt idx="36">
                  <c:v>5928.0</c:v>
                </c:pt>
                <c:pt idx="37">
                  <c:v>6006.0</c:v>
                </c:pt>
                <c:pt idx="38">
                  <c:v>6084.0</c:v>
                </c:pt>
                <c:pt idx="39">
                  <c:v>6162.0</c:v>
                </c:pt>
                <c:pt idx="40">
                  <c:v>6240.0</c:v>
                </c:pt>
                <c:pt idx="41">
                  <c:v>6318.0</c:v>
                </c:pt>
                <c:pt idx="42">
                  <c:v>6396.0</c:v>
                </c:pt>
                <c:pt idx="43">
                  <c:v>6474.0</c:v>
                </c:pt>
                <c:pt idx="44">
                  <c:v>6552.0</c:v>
                </c:pt>
                <c:pt idx="45">
                  <c:v>6630.0</c:v>
                </c:pt>
                <c:pt idx="46">
                  <c:v>6708.0</c:v>
                </c:pt>
                <c:pt idx="47">
                  <c:v>6786.0</c:v>
                </c:pt>
                <c:pt idx="48">
                  <c:v>6864.0</c:v>
                </c:pt>
                <c:pt idx="49">
                  <c:v>6942.0</c:v>
                </c:pt>
                <c:pt idx="50">
                  <c:v>7020.0</c:v>
                </c:pt>
                <c:pt idx="51">
                  <c:v>7144.2</c:v>
                </c:pt>
                <c:pt idx="52">
                  <c:v>7268.4</c:v>
                </c:pt>
                <c:pt idx="53">
                  <c:v>7392.6</c:v>
                </c:pt>
                <c:pt idx="54">
                  <c:v>7516.8</c:v>
                </c:pt>
                <c:pt idx="55">
                  <c:v>7641.0</c:v>
                </c:pt>
                <c:pt idx="56">
                  <c:v>7765.2</c:v>
                </c:pt>
                <c:pt idx="57">
                  <c:v>7889.4</c:v>
                </c:pt>
                <c:pt idx="58">
                  <c:v>8013.6</c:v>
                </c:pt>
                <c:pt idx="59">
                  <c:v>8137.8</c:v>
                </c:pt>
                <c:pt idx="60">
                  <c:v>8262.0</c:v>
                </c:pt>
                <c:pt idx="61">
                  <c:v>8386.2</c:v>
                </c:pt>
                <c:pt idx="62">
                  <c:v>8510.4</c:v>
                </c:pt>
                <c:pt idx="63">
                  <c:v>8634.6</c:v>
                </c:pt>
                <c:pt idx="64">
                  <c:v>8758.799999999999</c:v>
                </c:pt>
                <c:pt idx="65">
                  <c:v>8883.0</c:v>
                </c:pt>
                <c:pt idx="66">
                  <c:v>9007.2</c:v>
                </c:pt>
                <c:pt idx="67">
                  <c:v>9131.4</c:v>
                </c:pt>
                <c:pt idx="68">
                  <c:v>9255.6</c:v>
                </c:pt>
                <c:pt idx="69">
                  <c:v>9379.799999999999</c:v>
                </c:pt>
                <c:pt idx="70">
                  <c:v>9504.0</c:v>
                </c:pt>
                <c:pt idx="71">
                  <c:v>10301.334</c:v>
                </c:pt>
                <c:pt idx="72">
                  <c:v>11098.668</c:v>
                </c:pt>
                <c:pt idx="73">
                  <c:v>11896.002</c:v>
                </c:pt>
                <c:pt idx="74">
                  <c:v>12693.336</c:v>
                </c:pt>
                <c:pt idx="75">
                  <c:v>13490.67</c:v>
                </c:pt>
                <c:pt idx="76">
                  <c:v>14288.004</c:v>
                </c:pt>
                <c:pt idx="77">
                  <c:v>15085.338</c:v>
                </c:pt>
                <c:pt idx="78">
                  <c:v>15882.672</c:v>
                </c:pt>
                <c:pt idx="79">
                  <c:v>16680.006</c:v>
                </c:pt>
                <c:pt idx="80">
                  <c:v>17477.34</c:v>
                </c:pt>
                <c:pt idx="81">
                  <c:v>18274.674</c:v>
                </c:pt>
                <c:pt idx="82">
                  <c:v>19072.008</c:v>
                </c:pt>
                <c:pt idx="83">
                  <c:v>19869.342</c:v>
                </c:pt>
                <c:pt idx="84">
                  <c:v>20666.676</c:v>
                </c:pt>
                <c:pt idx="85">
                  <c:v>21464.01</c:v>
                </c:pt>
                <c:pt idx="86">
                  <c:v>22261.344</c:v>
                </c:pt>
                <c:pt idx="87">
                  <c:v>23058.678</c:v>
                </c:pt>
                <c:pt idx="88">
                  <c:v>23856.012</c:v>
                </c:pt>
                <c:pt idx="89">
                  <c:v>24653.346</c:v>
                </c:pt>
                <c:pt idx="90">
                  <c:v>25450.68</c:v>
                </c:pt>
                <c:pt idx="91">
                  <c:v>26248.014</c:v>
                </c:pt>
                <c:pt idx="92">
                  <c:v>27045.348</c:v>
                </c:pt>
                <c:pt idx="93">
                  <c:v>27842.682</c:v>
                </c:pt>
                <c:pt idx="94">
                  <c:v>28640.016</c:v>
                </c:pt>
                <c:pt idx="95">
                  <c:v>29437.35</c:v>
                </c:pt>
                <c:pt idx="96">
                  <c:v>30234.684</c:v>
                </c:pt>
                <c:pt idx="97">
                  <c:v>31032.018</c:v>
                </c:pt>
                <c:pt idx="98">
                  <c:v>31829.352</c:v>
                </c:pt>
                <c:pt idx="99">
                  <c:v>32626.686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141.0</c:v>
                </c:pt>
                <c:pt idx="12">
                  <c:v>282.0</c:v>
                </c:pt>
                <c:pt idx="13">
                  <c:v>423.0</c:v>
                </c:pt>
                <c:pt idx="14">
                  <c:v>564.0</c:v>
                </c:pt>
                <c:pt idx="15">
                  <c:v>705.0</c:v>
                </c:pt>
                <c:pt idx="16">
                  <c:v>846.0</c:v>
                </c:pt>
                <c:pt idx="17">
                  <c:v>987.0</c:v>
                </c:pt>
                <c:pt idx="18">
                  <c:v>1128.0</c:v>
                </c:pt>
                <c:pt idx="19">
                  <c:v>1269.0</c:v>
                </c:pt>
                <c:pt idx="20">
                  <c:v>1410.0</c:v>
                </c:pt>
                <c:pt idx="21">
                  <c:v>1551.0</c:v>
                </c:pt>
                <c:pt idx="22">
                  <c:v>1692.0</c:v>
                </c:pt>
                <c:pt idx="23">
                  <c:v>1833.0</c:v>
                </c:pt>
                <c:pt idx="24">
                  <c:v>1974.0</c:v>
                </c:pt>
                <c:pt idx="25">
                  <c:v>2115.0</c:v>
                </c:pt>
                <c:pt idx="26">
                  <c:v>2256.0</c:v>
                </c:pt>
                <c:pt idx="27">
                  <c:v>2397.0</c:v>
                </c:pt>
                <c:pt idx="28">
                  <c:v>2538.0</c:v>
                </c:pt>
                <c:pt idx="29">
                  <c:v>2679.0</c:v>
                </c:pt>
                <c:pt idx="30">
                  <c:v>2820.0</c:v>
                </c:pt>
                <c:pt idx="31">
                  <c:v>2913.0</c:v>
                </c:pt>
                <c:pt idx="32">
                  <c:v>3006.0</c:v>
                </c:pt>
                <c:pt idx="33">
                  <c:v>3099.0</c:v>
                </c:pt>
                <c:pt idx="34">
                  <c:v>3192.0</c:v>
                </c:pt>
                <c:pt idx="35">
                  <c:v>3285.0</c:v>
                </c:pt>
                <c:pt idx="36">
                  <c:v>3378.0</c:v>
                </c:pt>
                <c:pt idx="37">
                  <c:v>3471.0</c:v>
                </c:pt>
                <c:pt idx="38">
                  <c:v>3564.0</c:v>
                </c:pt>
                <c:pt idx="39">
                  <c:v>3657.0</c:v>
                </c:pt>
                <c:pt idx="40">
                  <c:v>3750.0</c:v>
                </c:pt>
                <c:pt idx="41">
                  <c:v>3843.0</c:v>
                </c:pt>
                <c:pt idx="42">
                  <c:v>3936.0</c:v>
                </c:pt>
                <c:pt idx="43">
                  <c:v>4029.0</c:v>
                </c:pt>
                <c:pt idx="44">
                  <c:v>4122.0</c:v>
                </c:pt>
                <c:pt idx="45">
                  <c:v>4215.0</c:v>
                </c:pt>
                <c:pt idx="46">
                  <c:v>4308.0</c:v>
                </c:pt>
                <c:pt idx="47">
                  <c:v>4401.0</c:v>
                </c:pt>
                <c:pt idx="48">
                  <c:v>4494.0</c:v>
                </c:pt>
                <c:pt idx="49">
                  <c:v>4587.0</c:v>
                </c:pt>
                <c:pt idx="50">
                  <c:v>4680.0</c:v>
                </c:pt>
                <c:pt idx="51">
                  <c:v>4743.0</c:v>
                </c:pt>
                <c:pt idx="52">
                  <c:v>4806.0</c:v>
                </c:pt>
                <c:pt idx="53">
                  <c:v>4869.0</c:v>
                </c:pt>
                <c:pt idx="54">
                  <c:v>4932.0</c:v>
                </c:pt>
                <c:pt idx="55">
                  <c:v>4995.0</c:v>
                </c:pt>
                <c:pt idx="56">
                  <c:v>5058.0</c:v>
                </c:pt>
                <c:pt idx="57">
                  <c:v>5121.0</c:v>
                </c:pt>
                <c:pt idx="58">
                  <c:v>5184.0</c:v>
                </c:pt>
                <c:pt idx="59">
                  <c:v>5247.0</c:v>
                </c:pt>
                <c:pt idx="60">
                  <c:v>5310.0</c:v>
                </c:pt>
                <c:pt idx="61">
                  <c:v>5373.0</c:v>
                </c:pt>
                <c:pt idx="62">
                  <c:v>5436.0</c:v>
                </c:pt>
                <c:pt idx="63">
                  <c:v>5499.0</c:v>
                </c:pt>
                <c:pt idx="64">
                  <c:v>5562.0</c:v>
                </c:pt>
                <c:pt idx="65">
                  <c:v>5625.0</c:v>
                </c:pt>
                <c:pt idx="66">
                  <c:v>5688.0</c:v>
                </c:pt>
                <c:pt idx="67">
                  <c:v>5751.0</c:v>
                </c:pt>
                <c:pt idx="68">
                  <c:v>5814.0</c:v>
                </c:pt>
                <c:pt idx="69">
                  <c:v>5877.0</c:v>
                </c:pt>
                <c:pt idx="70">
                  <c:v>5940.0</c:v>
                </c:pt>
                <c:pt idx="71">
                  <c:v>8716.26</c:v>
                </c:pt>
                <c:pt idx="72">
                  <c:v>11492.52</c:v>
                </c:pt>
                <c:pt idx="73">
                  <c:v>14268.78</c:v>
                </c:pt>
                <c:pt idx="74">
                  <c:v>17045.04</c:v>
                </c:pt>
                <c:pt idx="75">
                  <c:v>19821.3</c:v>
                </c:pt>
                <c:pt idx="76">
                  <c:v>22597.56</c:v>
                </c:pt>
                <c:pt idx="77">
                  <c:v>25373.82</c:v>
                </c:pt>
                <c:pt idx="78">
                  <c:v>28150.08</c:v>
                </c:pt>
                <c:pt idx="79">
                  <c:v>30926.34</c:v>
                </c:pt>
                <c:pt idx="80">
                  <c:v>33702.60000000001</c:v>
                </c:pt>
                <c:pt idx="81">
                  <c:v>36478.86</c:v>
                </c:pt>
                <c:pt idx="82">
                  <c:v>39255.12</c:v>
                </c:pt>
                <c:pt idx="83">
                  <c:v>42031.38</c:v>
                </c:pt>
                <c:pt idx="84">
                  <c:v>44807.64</c:v>
                </c:pt>
                <c:pt idx="85">
                  <c:v>47583.9</c:v>
                </c:pt>
                <c:pt idx="86">
                  <c:v>50360.16</c:v>
                </c:pt>
                <c:pt idx="87">
                  <c:v>53136.42000000001</c:v>
                </c:pt>
                <c:pt idx="88">
                  <c:v>55912.68000000001</c:v>
                </c:pt>
                <c:pt idx="89">
                  <c:v>58688.94</c:v>
                </c:pt>
                <c:pt idx="90">
                  <c:v>61465.2</c:v>
                </c:pt>
                <c:pt idx="91">
                  <c:v>64241.46000000001</c:v>
                </c:pt>
                <c:pt idx="92">
                  <c:v>67017.72</c:v>
                </c:pt>
                <c:pt idx="93">
                  <c:v>69793.98000000001</c:v>
                </c:pt>
                <c:pt idx="94">
                  <c:v>72570.24000000001</c:v>
                </c:pt>
                <c:pt idx="95">
                  <c:v>75346.5</c:v>
                </c:pt>
                <c:pt idx="96">
                  <c:v>78122.76000000001</c:v>
                </c:pt>
                <c:pt idx="97">
                  <c:v>80899.02</c:v>
                </c:pt>
                <c:pt idx="98">
                  <c:v>83675.28</c:v>
                </c:pt>
                <c:pt idx="99">
                  <c:v>86451.54000000001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780.555337377039</c:v>
                </c:pt>
                <c:pt idx="72">
                  <c:v>749.027337377039</c:v>
                </c:pt>
                <c:pt idx="73">
                  <c:v>717.499337377039</c:v>
                </c:pt>
                <c:pt idx="74">
                  <c:v>685.971337377039</c:v>
                </c:pt>
                <c:pt idx="75">
                  <c:v>654.443337377039</c:v>
                </c:pt>
                <c:pt idx="76">
                  <c:v>622.9153373770388</c:v>
                </c:pt>
                <c:pt idx="77">
                  <c:v>591.3873373770388</c:v>
                </c:pt>
                <c:pt idx="78">
                  <c:v>559.8593373770388</c:v>
                </c:pt>
                <c:pt idx="79">
                  <c:v>528.3313373770388</c:v>
                </c:pt>
                <c:pt idx="80">
                  <c:v>496.8033373770388</c:v>
                </c:pt>
                <c:pt idx="81">
                  <c:v>465.2753373770387</c:v>
                </c:pt>
                <c:pt idx="82">
                  <c:v>433.7473373770387</c:v>
                </c:pt>
                <c:pt idx="83">
                  <c:v>402.2193373770387</c:v>
                </c:pt>
                <c:pt idx="84">
                  <c:v>370.6913373770386</c:v>
                </c:pt>
                <c:pt idx="85">
                  <c:v>339.1633373770386</c:v>
                </c:pt>
                <c:pt idx="86">
                  <c:v>307.6353373770386</c:v>
                </c:pt>
                <c:pt idx="87">
                  <c:v>276.1073373770386</c:v>
                </c:pt>
                <c:pt idx="88">
                  <c:v>244.5793373770385</c:v>
                </c:pt>
                <c:pt idx="89">
                  <c:v>213.0513373770385</c:v>
                </c:pt>
                <c:pt idx="90">
                  <c:v>181.5233373770385</c:v>
                </c:pt>
                <c:pt idx="91">
                  <c:v>149.9953373770383</c:v>
                </c:pt>
                <c:pt idx="92">
                  <c:v>118.4673373770383</c:v>
                </c:pt>
                <c:pt idx="93">
                  <c:v>86.93933737703833</c:v>
                </c:pt>
                <c:pt idx="94">
                  <c:v>55.41133737703831</c:v>
                </c:pt>
                <c:pt idx="95">
                  <c:v>23.88333737703829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9888.0</c:v>
                </c:pt>
                <c:pt idx="32">
                  <c:v>9528.0</c:v>
                </c:pt>
                <c:pt idx="33">
                  <c:v>9168.0</c:v>
                </c:pt>
                <c:pt idx="34">
                  <c:v>8808.0</c:v>
                </c:pt>
                <c:pt idx="35">
                  <c:v>8448.0</c:v>
                </c:pt>
                <c:pt idx="36">
                  <c:v>8088.0</c:v>
                </c:pt>
                <c:pt idx="37">
                  <c:v>7728.0</c:v>
                </c:pt>
                <c:pt idx="38">
                  <c:v>7368.0</c:v>
                </c:pt>
                <c:pt idx="39">
                  <c:v>7008.0</c:v>
                </c:pt>
                <c:pt idx="40">
                  <c:v>6648.0</c:v>
                </c:pt>
                <c:pt idx="41">
                  <c:v>6288.0</c:v>
                </c:pt>
                <c:pt idx="42">
                  <c:v>5928.0</c:v>
                </c:pt>
                <c:pt idx="43">
                  <c:v>5568.0</c:v>
                </c:pt>
                <c:pt idx="44">
                  <c:v>5208.0</c:v>
                </c:pt>
                <c:pt idx="45">
                  <c:v>4848.0</c:v>
                </c:pt>
                <c:pt idx="46">
                  <c:v>4488.0</c:v>
                </c:pt>
                <c:pt idx="47">
                  <c:v>4128.0</c:v>
                </c:pt>
                <c:pt idx="48">
                  <c:v>3768.0</c:v>
                </c:pt>
                <c:pt idx="49">
                  <c:v>3408.0</c:v>
                </c:pt>
                <c:pt idx="50">
                  <c:v>3048.0</c:v>
                </c:pt>
                <c:pt idx="51">
                  <c:v>2895.6</c:v>
                </c:pt>
                <c:pt idx="52">
                  <c:v>2743.2</c:v>
                </c:pt>
                <c:pt idx="53">
                  <c:v>2590.8</c:v>
                </c:pt>
                <c:pt idx="54">
                  <c:v>2438.400000000001</c:v>
                </c:pt>
                <c:pt idx="55">
                  <c:v>2286.0</c:v>
                </c:pt>
                <c:pt idx="56">
                  <c:v>2133.6</c:v>
                </c:pt>
                <c:pt idx="57">
                  <c:v>1981.2</c:v>
                </c:pt>
                <c:pt idx="58">
                  <c:v>1828.8</c:v>
                </c:pt>
                <c:pt idx="59">
                  <c:v>1676.4</c:v>
                </c:pt>
                <c:pt idx="60">
                  <c:v>1524.0</c:v>
                </c:pt>
                <c:pt idx="61">
                  <c:v>1371.6</c:v>
                </c:pt>
                <c:pt idx="62">
                  <c:v>1219.2</c:v>
                </c:pt>
                <c:pt idx="63">
                  <c:v>1066.8</c:v>
                </c:pt>
                <c:pt idx="64">
                  <c:v>914.4000000000001</c:v>
                </c:pt>
                <c:pt idx="65">
                  <c:v>762.0</c:v>
                </c:pt>
                <c:pt idx="66">
                  <c:v>609.6</c:v>
                </c:pt>
                <c:pt idx="67">
                  <c:v>457.1999999999998</c:v>
                </c:pt>
                <c:pt idx="68">
                  <c:v>304.7999999999997</c:v>
                </c:pt>
                <c:pt idx="69">
                  <c:v>152.3999999999996</c:v>
                </c:pt>
                <c:pt idx="70">
                  <c:v>-4.54747350886464E-13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2503.800000000001</c:v>
                </c:pt>
                <c:pt idx="12">
                  <c:v>2463.6</c:v>
                </c:pt>
                <c:pt idx="13">
                  <c:v>2423.400000000001</c:v>
                </c:pt>
                <c:pt idx="14">
                  <c:v>2383.2</c:v>
                </c:pt>
                <c:pt idx="15">
                  <c:v>2343.0</c:v>
                </c:pt>
                <c:pt idx="16">
                  <c:v>2302.8</c:v>
                </c:pt>
                <c:pt idx="17">
                  <c:v>2262.6</c:v>
                </c:pt>
                <c:pt idx="18">
                  <c:v>2222.4</c:v>
                </c:pt>
                <c:pt idx="19">
                  <c:v>2182.2</c:v>
                </c:pt>
                <c:pt idx="20">
                  <c:v>2142.0</c:v>
                </c:pt>
                <c:pt idx="21">
                  <c:v>2101.8</c:v>
                </c:pt>
                <c:pt idx="22">
                  <c:v>2061.6</c:v>
                </c:pt>
                <c:pt idx="23">
                  <c:v>2021.4</c:v>
                </c:pt>
                <c:pt idx="24">
                  <c:v>1981.2</c:v>
                </c:pt>
                <c:pt idx="25">
                  <c:v>1941.0</c:v>
                </c:pt>
                <c:pt idx="26">
                  <c:v>1900.8</c:v>
                </c:pt>
                <c:pt idx="27">
                  <c:v>1860.6</c:v>
                </c:pt>
                <c:pt idx="28">
                  <c:v>1820.4</c:v>
                </c:pt>
                <c:pt idx="29">
                  <c:v>1780.2</c:v>
                </c:pt>
                <c:pt idx="30">
                  <c:v>1740.0</c:v>
                </c:pt>
                <c:pt idx="31">
                  <c:v>1770.0</c:v>
                </c:pt>
                <c:pt idx="32">
                  <c:v>1800.0</c:v>
                </c:pt>
                <c:pt idx="33">
                  <c:v>1830.0</c:v>
                </c:pt>
                <c:pt idx="34">
                  <c:v>1860.0</c:v>
                </c:pt>
                <c:pt idx="35">
                  <c:v>1890.0</c:v>
                </c:pt>
                <c:pt idx="36">
                  <c:v>1920.0</c:v>
                </c:pt>
                <c:pt idx="37">
                  <c:v>1950.0</c:v>
                </c:pt>
                <c:pt idx="38">
                  <c:v>1980.0</c:v>
                </c:pt>
                <c:pt idx="39">
                  <c:v>2010.0</c:v>
                </c:pt>
                <c:pt idx="40">
                  <c:v>2040.0</c:v>
                </c:pt>
                <c:pt idx="41">
                  <c:v>2070.0</c:v>
                </c:pt>
                <c:pt idx="42">
                  <c:v>2100.0</c:v>
                </c:pt>
                <c:pt idx="43">
                  <c:v>2130.0</c:v>
                </c:pt>
                <c:pt idx="44">
                  <c:v>2160.0</c:v>
                </c:pt>
                <c:pt idx="45">
                  <c:v>2190.0</c:v>
                </c:pt>
                <c:pt idx="46">
                  <c:v>2220.0</c:v>
                </c:pt>
                <c:pt idx="47">
                  <c:v>2250.0</c:v>
                </c:pt>
                <c:pt idx="48">
                  <c:v>2280.0</c:v>
                </c:pt>
                <c:pt idx="49">
                  <c:v>2310.0</c:v>
                </c:pt>
                <c:pt idx="50">
                  <c:v>2340.0</c:v>
                </c:pt>
                <c:pt idx="51">
                  <c:v>2373.0</c:v>
                </c:pt>
                <c:pt idx="52">
                  <c:v>2406.0</c:v>
                </c:pt>
                <c:pt idx="53">
                  <c:v>2439.0</c:v>
                </c:pt>
                <c:pt idx="54">
                  <c:v>2472.0</c:v>
                </c:pt>
                <c:pt idx="55">
                  <c:v>2505.0</c:v>
                </c:pt>
                <c:pt idx="56">
                  <c:v>2538.0</c:v>
                </c:pt>
                <c:pt idx="57">
                  <c:v>2571.0</c:v>
                </c:pt>
                <c:pt idx="58">
                  <c:v>2604.0</c:v>
                </c:pt>
                <c:pt idx="59">
                  <c:v>2637.0</c:v>
                </c:pt>
                <c:pt idx="60">
                  <c:v>2670.0</c:v>
                </c:pt>
                <c:pt idx="61">
                  <c:v>2703.0</c:v>
                </c:pt>
                <c:pt idx="62">
                  <c:v>2736.0</c:v>
                </c:pt>
                <c:pt idx="63">
                  <c:v>2769.0</c:v>
                </c:pt>
                <c:pt idx="64">
                  <c:v>2802.0</c:v>
                </c:pt>
                <c:pt idx="65">
                  <c:v>2835.0</c:v>
                </c:pt>
                <c:pt idx="66">
                  <c:v>2868.0</c:v>
                </c:pt>
                <c:pt idx="67">
                  <c:v>2901.0</c:v>
                </c:pt>
                <c:pt idx="68">
                  <c:v>2934.0</c:v>
                </c:pt>
                <c:pt idx="69">
                  <c:v>2967.0</c:v>
                </c:pt>
                <c:pt idx="70">
                  <c:v>3000.0</c:v>
                </c:pt>
                <c:pt idx="71">
                  <c:v>3080.21</c:v>
                </c:pt>
                <c:pt idx="72">
                  <c:v>3160.42</c:v>
                </c:pt>
                <c:pt idx="73">
                  <c:v>3240.63</c:v>
                </c:pt>
                <c:pt idx="74">
                  <c:v>3320.84</c:v>
                </c:pt>
                <c:pt idx="75">
                  <c:v>3401.05</c:v>
                </c:pt>
                <c:pt idx="76">
                  <c:v>3481.26</c:v>
                </c:pt>
                <c:pt idx="77">
                  <c:v>3561.47</c:v>
                </c:pt>
                <c:pt idx="78">
                  <c:v>3641.68</c:v>
                </c:pt>
                <c:pt idx="79">
                  <c:v>3721.89</c:v>
                </c:pt>
                <c:pt idx="80">
                  <c:v>3802.1</c:v>
                </c:pt>
                <c:pt idx="81">
                  <c:v>3882.309999999999</c:v>
                </c:pt>
                <c:pt idx="82">
                  <c:v>3962.52</c:v>
                </c:pt>
                <c:pt idx="83">
                  <c:v>4042.73</c:v>
                </c:pt>
                <c:pt idx="84">
                  <c:v>4122.94</c:v>
                </c:pt>
                <c:pt idx="85">
                  <c:v>4203.15</c:v>
                </c:pt>
                <c:pt idx="86">
                  <c:v>4283.36</c:v>
                </c:pt>
                <c:pt idx="87">
                  <c:v>4363.57</c:v>
                </c:pt>
                <c:pt idx="88">
                  <c:v>4443.78</c:v>
                </c:pt>
                <c:pt idx="89">
                  <c:v>4523.99</c:v>
                </c:pt>
                <c:pt idx="90">
                  <c:v>4604.2</c:v>
                </c:pt>
                <c:pt idx="91">
                  <c:v>4684.41</c:v>
                </c:pt>
                <c:pt idx="92">
                  <c:v>4764.619999999998</c:v>
                </c:pt>
                <c:pt idx="93">
                  <c:v>4844.83</c:v>
                </c:pt>
                <c:pt idx="94">
                  <c:v>4925.04</c:v>
                </c:pt>
                <c:pt idx="95">
                  <c:v>5005.25</c:v>
                </c:pt>
                <c:pt idx="96">
                  <c:v>5085.46</c:v>
                </c:pt>
                <c:pt idx="97">
                  <c:v>5165.67</c:v>
                </c:pt>
                <c:pt idx="98">
                  <c:v>5245.88</c:v>
                </c:pt>
                <c:pt idx="99">
                  <c:v>5326.09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6872"/>
        <c:axId val="-20907688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19964.08333737704</c:v>
                </c:pt>
                <c:pt idx="1">
                  <c:v>19964.08333737704</c:v>
                </c:pt>
                <c:pt idx="2">
                  <c:v>19964.08333737704</c:v>
                </c:pt>
                <c:pt idx="3">
                  <c:v>19964.08333737704</c:v>
                </c:pt>
                <c:pt idx="4">
                  <c:v>19964.08333737704</c:v>
                </c:pt>
                <c:pt idx="5">
                  <c:v>19964.08333737704</c:v>
                </c:pt>
                <c:pt idx="6">
                  <c:v>19964.08333737704</c:v>
                </c:pt>
                <c:pt idx="7">
                  <c:v>19964.08333737704</c:v>
                </c:pt>
                <c:pt idx="8">
                  <c:v>19964.08333737704</c:v>
                </c:pt>
                <c:pt idx="9">
                  <c:v>19964.08333737704</c:v>
                </c:pt>
                <c:pt idx="10">
                  <c:v>19964.08333737704</c:v>
                </c:pt>
                <c:pt idx="11">
                  <c:v>20490.28333737704</c:v>
                </c:pt>
                <c:pt idx="12">
                  <c:v>21016.48333737704</c:v>
                </c:pt>
                <c:pt idx="13">
                  <c:v>21542.68333737704</c:v>
                </c:pt>
                <c:pt idx="14">
                  <c:v>22068.88333737704</c:v>
                </c:pt>
                <c:pt idx="15">
                  <c:v>22595.08333737704</c:v>
                </c:pt>
                <c:pt idx="16">
                  <c:v>23121.28333737704</c:v>
                </c:pt>
                <c:pt idx="17">
                  <c:v>23647.48333737704</c:v>
                </c:pt>
                <c:pt idx="18">
                  <c:v>24173.68333737704</c:v>
                </c:pt>
                <c:pt idx="19">
                  <c:v>24699.88333737704</c:v>
                </c:pt>
                <c:pt idx="20">
                  <c:v>25226.08333737704</c:v>
                </c:pt>
                <c:pt idx="21">
                  <c:v>25752.28333737704</c:v>
                </c:pt>
                <c:pt idx="22">
                  <c:v>26278.48333737704</c:v>
                </c:pt>
                <c:pt idx="23">
                  <c:v>26804.68333737704</c:v>
                </c:pt>
                <c:pt idx="24">
                  <c:v>27330.88333737704</c:v>
                </c:pt>
                <c:pt idx="25">
                  <c:v>27857.08333737704</c:v>
                </c:pt>
                <c:pt idx="26">
                  <c:v>28383.28333737704</c:v>
                </c:pt>
                <c:pt idx="27">
                  <c:v>28909.48333737704</c:v>
                </c:pt>
                <c:pt idx="28">
                  <c:v>29435.68333737704</c:v>
                </c:pt>
                <c:pt idx="29">
                  <c:v>29961.88333737704</c:v>
                </c:pt>
                <c:pt idx="30">
                  <c:v>30488.08333737704</c:v>
                </c:pt>
                <c:pt idx="31">
                  <c:v>31001.68333737704</c:v>
                </c:pt>
                <c:pt idx="32">
                  <c:v>31515.28333737704</c:v>
                </c:pt>
                <c:pt idx="33">
                  <c:v>32028.88333737704</c:v>
                </c:pt>
                <c:pt idx="34">
                  <c:v>32542.48333737704</c:v>
                </c:pt>
                <c:pt idx="35">
                  <c:v>33056.08333737704</c:v>
                </c:pt>
                <c:pt idx="36">
                  <c:v>33569.68333737703</c:v>
                </c:pt>
                <c:pt idx="37">
                  <c:v>34083.28333737704</c:v>
                </c:pt>
                <c:pt idx="38">
                  <c:v>34596.88333737703</c:v>
                </c:pt>
                <c:pt idx="39">
                  <c:v>35110.48333737703</c:v>
                </c:pt>
                <c:pt idx="40">
                  <c:v>35624.08333737704</c:v>
                </c:pt>
                <c:pt idx="41">
                  <c:v>36137.68333737703</c:v>
                </c:pt>
                <c:pt idx="42">
                  <c:v>36651.28333737704</c:v>
                </c:pt>
                <c:pt idx="43">
                  <c:v>37164.88333737703</c:v>
                </c:pt>
                <c:pt idx="44">
                  <c:v>37678.48333737703</c:v>
                </c:pt>
                <c:pt idx="45">
                  <c:v>38192.08333737704</c:v>
                </c:pt>
                <c:pt idx="46">
                  <c:v>38705.68333737703</c:v>
                </c:pt>
                <c:pt idx="47">
                  <c:v>39219.28333737704</c:v>
                </c:pt>
                <c:pt idx="48">
                  <c:v>39732.88333737703</c:v>
                </c:pt>
                <c:pt idx="49">
                  <c:v>40246.48333737703</c:v>
                </c:pt>
                <c:pt idx="50">
                  <c:v>40760.08333737703</c:v>
                </c:pt>
                <c:pt idx="51">
                  <c:v>41829.88333737703</c:v>
                </c:pt>
                <c:pt idx="52">
                  <c:v>42899.68333737703</c:v>
                </c:pt>
                <c:pt idx="53">
                  <c:v>43969.48333737703</c:v>
                </c:pt>
                <c:pt idx="54">
                  <c:v>45039.28333737704</c:v>
                </c:pt>
                <c:pt idx="55">
                  <c:v>46109.08333737703</c:v>
                </c:pt>
                <c:pt idx="56">
                  <c:v>47178.88333737703</c:v>
                </c:pt>
                <c:pt idx="57">
                  <c:v>48248.68333737702</c:v>
                </c:pt>
                <c:pt idx="58">
                  <c:v>49318.48333737703</c:v>
                </c:pt>
                <c:pt idx="59">
                  <c:v>50388.28333737704</c:v>
                </c:pt>
                <c:pt idx="60">
                  <c:v>51458.08333737703</c:v>
                </c:pt>
                <c:pt idx="61">
                  <c:v>52527.88333737703</c:v>
                </c:pt>
                <c:pt idx="62">
                  <c:v>53597.68333737703</c:v>
                </c:pt>
                <c:pt idx="63">
                  <c:v>54667.48333737703</c:v>
                </c:pt>
                <c:pt idx="64">
                  <c:v>55737.28333737702</c:v>
                </c:pt>
                <c:pt idx="65">
                  <c:v>56807.08333737702</c:v>
                </c:pt>
                <c:pt idx="66">
                  <c:v>57876.88333737703</c:v>
                </c:pt>
                <c:pt idx="67">
                  <c:v>58946.68333737702</c:v>
                </c:pt>
                <c:pt idx="68">
                  <c:v>60016.48333737703</c:v>
                </c:pt>
                <c:pt idx="69">
                  <c:v>61086.28333737702</c:v>
                </c:pt>
                <c:pt idx="70">
                  <c:v>62156.08333737702</c:v>
                </c:pt>
                <c:pt idx="71">
                  <c:v>71028.96833737704</c:v>
                </c:pt>
                <c:pt idx="72">
                  <c:v>79901.85333737702</c:v>
                </c:pt>
                <c:pt idx="73">
                  <c:v>88774.73833737704</c:v>
                </c:pt>
                <c:pt idx="74">
                  <c:v>97647.62333737704</c:v>
                </c:pt>
                <c:pt idx="75">
                  <c:v>106520.508337377</c:v>
                </c:pt>
                <c:pt idx="76">
                  <c:v>115393.393337377</c:v>
                </c:pt>
                <c:pt idx="77">
                  <c:v>124266.278337377</c:v>
                </c:pt>
                <c:pt idx="78">
                  <c:v>133139.163337377</c:v>
                </c:pt>
                <c:pt idx="79">
                  <c:v>142012.0483373771</c:v>
                </c:pt>
                <c:pt idx="80">
                  <c:v>150884.9333373771</c:v>
                </c:pt>
                <c:pt idx="81">
                  <c:v>159757.818337377</c:v>
                </c:pt>
                <c:pt idx="82">
                  <c:v>168630.7033373771</c:v>
                </c:pt>
                <c:pt idx="83">
                  <c:v>177503.5883373771</c:v>
                </c:pt>
                <c:pt idx="84">
                  <c:v>186376.473337377</c:v>
                </c:pt>
                <c:pt idx="85">
                  <c:v>195249.3583373771</c:v>
                </c:pt>
                <c:pt idx="86">
                  <c:v>204122.243337377</c:v>
                </c:pt>
                <c:pt idx="87">
                  <c:v>212995.1283373771</c:v>
                </c:pt>
                <c:pt idx="88">
                  <c:v>221868.013337377</c:v>
                </c:pt>
                <c:pt idx="89">
                  <c:v>230740.8983373771</c:v>
                </c:pt>
                <c:pt idx="90">
                  <c:v>239613.7833373771</c:v>
                </c:pt>
                <c:pt idx="91">
                  <c:v>248486.6683373771</c:v>
                </c:pt>
                <c:pt idx="92">
                  <c:v>257359.5533373771</c:v>
                </c:pt>
                <c:pt idx="93">
                  <c:v>266232.438337377</c:v>
                </c:pt>
                <c:pt idx="94">
                  <c:v>275105.323337377</c:v>
                </c:pt>
                <c:pt idx="95">
                  <c:v>283978.2083373771</c:v>
                </c:pt>
                <c:pt idx="96">
                  <c:v>292858.7380000001</c:v>
                </c:pt>
                <c:pt idx="97">
                  <c:v>301763.151</c:v>
                </c:pt>
                <c:pt idx="98">
                  <c:v>310667.564</c:v>
                </c:pt>
                <c:pt idx="99">
                  <c:v>319571.977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36872"/>
        <c:axId val="-2090768840"/>
      </c:lineChart>
      <c:catAx>
        <c:axId val="21440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768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0768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036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0.0696111233499388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0.54658613553601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0.621862327770859</c:v>
                </c:pt>
                <c:pt idx="2" formatCode="0.0%">
                  <c:v>0.264755122066432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071592"/>
        <c:axId val="-2066499864"/>
      </c:barChart>
      <c:catAx>
        <c:axId val="-20700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4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4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07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0.52537235996264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942136"/>
        <c:axId val="-2088803672"/>
      </c:barChart>
      <c:catAx>
        <c:axId val="214394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94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0.331280002593848</c:v>
                </c:pt>
                <c:pt idx="1">
                  <c:v>0.331280002593848</c:v>
                </c:pt>
                <c:pt idx="2">
                  <c:v>0.331280002593848</c:v>
                </c:pt>
                <c:pt idx="3">
                  <c:v>0.331280002593848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86456"/>
        <c:axId val="-2056345176"/>
      </c:barChart>
      <c:catAx>
        <c:axId val="-2056886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45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34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88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60232"/>
        <c:axId val="-2071919208"/>
      </c:barChart>
      <c:catAx>
        <c:axId val="-205906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91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19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6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0.464397942653441</c:v>
                </c:pt>
                <c:pt idx="1">
                  <c:v>0.464397942653441</c:v>
                </c:pt>
                <c:pt idx="2">
                  <c:v>0.464397942653441</c:v>
                </c:pt>
                <c:pt idx="3">
                  <c:v>0.464397942653441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99512"/>
        <c:axId val="-2044379416"/>
      </c:barChart>
      <c:catAx>
        <c:axId val="-205579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7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37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9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0.54658613553601</c:v>
                </c:pt>
                <c:pt idx="1">
                  <c:v>0.54658613553601</c:v>
                </c:pt>
                <c:pt idx="2">
                  <c:v>0.54658613553601</c:v>
                </c:pt>
                <c:pt idx="3">
                  <c:v>0.54658613553601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034872"/>
        <c:axId val="-2045801272"/>
      </c:barChart>
      <c:catAx>
        <c:axId val="-20650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01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80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0.121310149615851</c:v>
                </c:pt>
                <c:pt idx="2">
                  <c:v>0.121310149615851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0.139506672058229</c:v>
                </c:pt>
                <c:pt idx="2">
                  <c:v>0.139506672058229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0.185792365328143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0.0950262838657501</c:v>
                </c:pt>
                <c:pt idx="2">
                  <c:v>0.0950262838657501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0.34532955923979</c:v>
                </c:pt>
                <c:pt idx="2">
                  <c:v>0.34532955923979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59816"/>
        <c:axId val="-2059033624"/>
      </c:barChart>
      <c:catAx>
        <c:axId val="-20438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3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3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5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4019.9999999999995</v>
      </c>
      <c r="S13" s="222">
        <f>IF($B$81=0,0,(SUMIF($N$6:$N$28,$U13,L$6:L$28)+SUMIF($N$91:$N$118,$U13,L$91:L$118))*$I$83*'Q2'!$B$81/$B$81)</f>
        <v>4019.9999999999995</v>
      </c>
      <c r="T13" s="222">
        <f>IF($B$81=0,0,(SUMIF($N$6:$N$28,$U13,M$6:M$28)+SUMIF($N$91:$N$118,$U13,M$91:M$118))*$I$83*'Q2'!$B$81/$B$81)</f>
        <v>4019.9999999999995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2340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2808.0000000000005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10248</v>
      </c>
      <c r="S20" s="222">
        <f>IF($B$81=0,0,(SUMIF($N$6:$N$28,$U20,L$6:L$28)+SUMIF($N$91:$N$118,$U20,L$91:L$118))*$I$83*'Q2'!$B$81/$B$81)</f>
        <v>10248</v>
      </c>
      <c r="T20" s="222">
        <f>IF($B$81=0,0,(SUMIF($N$6:$N$28,$U20,M$6:M$28)+SUMIF($N$91:$N$118,$U20,M$91:M$118))*$I$83*'Q2'!$B$81/$B$81)</f>
        <v>10248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2544.0000000000005</v>
      </c>
      <c r="S21" s="222">
        <f>IF($B$81=0,0,(SUMIF($N$6:$N$28,$U21,L$6:L$28)+SUMIF($N$91:$N$118,$U21,L$91:L$118))*$I$83*'Q2'!$B$81/$B$81)</f>
        <v>2544.0000000000005</v>
      </c>
      <c r="T21" s="222">
        <f>IF($B$81=0,0,(SUMIF($N$6:$N$28,$U21,M$6:M$28)+SUMIF($N$91:$N$118,$U21,M$91:M$118))*$I$83*'Q2'!$B$81/$B$81)</f>
        <v>2544.0000000000005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19964.08333737704</v>
      </c>
      <c r="S23" s="179">
        <f>SUM(S7:S22)</f>
        <v>19964.08333737704</v>
      </c>
      <c r="T23" s="179">
        <f>SUM(T7:T22)</f>
        <v>20432.08333737704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1.7794114796365408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0.52537235996264009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-7.0842578085157371E-3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596.13480006566533</v>
      </c>
      <c r="S31" s="234">
        <f t="shared" si="24"/>
        <v>596.13480006566533</v>
      </c>
      <c r="T31" s="234">
        <f>IF(T25&gt;T$23,T25-T$23,0)</f>
        <v>128.13480006566533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2.1230958726261568</v>
      </c>
      <c r="J32" s="17"/>
      <c r="L32" s="22">
        <f>SUM(L6:L30)</f>
        <v>1.0070842578085157</v>
      </c>
      <c r="M32" s="23"/>
      <c r="N32" s="56"/>
      <c r="O32" s="2"/>
      <c r="P32" s="22"/>
      <c r="Q32" s="234" t="s">
        <v>143</v>
      </c>
      <c r="R32" s="234">
        <f t="shared" si="24"/>
        <v>14468.134800065662</v>
      </c>
      <c r="S32" s="234">
        <f t="shared" si="24"/>
        <v>14468.134800065662</v>
      </c>
      <c r="T32" s="234">
        <f t="shared" si="24"/>
        <v>14000.134800065662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6.9182123036999041E-2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128.13480006566445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</v>
      </c>
      <c r="G37" s="75">
        <f>'Q2'!G37</f>
        <v>1</v>
      </c>
      <c r="H37" s="24">
        <f t="shared" ref="H37" si="26">(E37*F37)</f>
        <v>1</v>
      </c>
      <c r="I37" s="39">
        <f t="shared" ref="I37" si="27">D37*H37</f>
        <v>2040</v>
      </c>
      <c r="J37" s="38">
        <f>J91*I$83</f>
        <v>2039.9999999999998</v>
      </c>
      <c r="K37" s="40">
        <f>(B37/B$65)</f>
        <v>0.10651629072681704</v>
      </c>
      <c r="L37" s="22">
        <f t="shared" ref="L37" si="28">(K37*H37)</f>
        <v>0.10651629072681704</v>
      </c>
      <c r="M37" s="24">
        <f>J37/B$65</f>
        <v>0.10651629072681704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</v>
      </c>
      <c r="G38" s="75">
        <f>'Q2'!G38</f>
        <v>1</v>
      </c>
      <c r="H38" s="24">
        <f t="shared" ref="H38:H64" si="30">(E38*F38)</f>
        <v>1</v>
      </c>
      <c r="I38" s="39">
        <f t="shared" ref="I38:I64" si="31">D38*H38</f>
        <v>1440</v>
      </c>
      <c r="J38" s="38">
        <f t="shared" ref="J38:J64" si="32">J92*I$83</f>
        <v>1440</v>
      </c>
      <c r="K38" s="40">
        <f t="shared" ref="K38:K64" si="33">(B38/B$65)</f>
        <v>7.5187969924812026E-2</v>
      </c>
      <c r="L38" s="22">
        <f t="shared" ref="L38:L64" si="34">(K38*H38)</f>
        <v>7.5187969924812026E-2</v>
      </c>
      <c r="M38" s="24">
        <f t="shared" ref="M38:M64" si="35">J38/B$65</f>
        <v>7.5187969924812026E-2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</v>
      </c>
      <c r="G39" s="75">
        <f>'Q2'!G39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</v>
      </c>
      <c r="G40" s="75">
        <f>'Q2'!G40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</v>
      </c>
      <c r="H41" s="24">
        <f t="shared" si="30"/>
        <v>1</v>
      </c>
      <c r="I41" s="39">
        <f t="shared" si="31"/>
        <v>2808</v>
      </c>
      <c r="J41" s="38">
        <f t="shared" si="32"/>
        <v>2808.0000000000005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2808.0000000000005</v>
      </c>
      <c r="AH41" s="123">
        <f t="shared" si="37"/>
        <v>1</v>
      </c>
      <c r="AI41" s="112">
        <f t="shared" si="37"/>
        <v>2808.0000000000005</v>
      </c>
      <c r="AJ41" s="148">
        <f t="shared" si="38"/>
        <v>0</v>
      </c>
      <c r="AK41" s="147">
        <f t="shared" si="39"/>
        <v>2808.0000000000005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</v>
      </c>
      <c r="G42" s="75">
        <f>'Q2'!G42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</v>
      </c>
      <c r="G43" s="75">
        <f>'Q2'!G43</f>
        <v>1</v>
      </c>
      <c r="H43" s="24">
        <f t="shared" si="30"/>
        <v>1</v>
      </c>
      <c r="I43" s="39">
        <f t="shared" si="31"/>
        <v>10248</v>
      </c>
      <c r="J43" s="38">
        <f t="shared" si="32"/>
        <v>10248</v>
      </c>
      <c r="K43" s="40">
        <f t="shared" si="33"/>
        <v>0.53508771929824561</v>
      </c>
      <c r="L43" s="22">
        <f t="shared" si="34"/>
        <v>0.53508771929824561</v>
      </c>
      <c r="M43" s="24">
        <f t="shared" si="35"/>
        <v>0.53508771929824561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2562</v>
      </c>
      <c r="AB43" s="156">
        <f>'Q2'!AB43</f>
        <v>0.25</v>
      </c>
      <c r="AC43" s="147">
        <f t="shared" si="41"/>
        <v>2562</v>
      </c>
      <c r="AD43" s="156">
        <f>'Q2'!AD43</f>
        <v>0.25</v>
      </c>
      <c r="AE43" s="147">
        <f t="shared" si="42"/>
        <v>2562</v>
      </c>
      <c r="AF43" s="122">
        <f t="shared" si="29"/>
        <v>0.25</v>
      </c>
      <c r="AG43" s="147">
        <f t="shared" si="36"/>
        <v>2562</v>
      </c>
      <c r="AH43" s="123">
        <f t="shared" si="37"/>
        <v>1</v>
      </c>
      <c r="AI43" s="112">
        <f t="shared" si="37"/>
        <v>10248</v>
      </c>
      <c r="AJ43" s="148">
        <f t="shared" si="38"/>
        <v>5124</v>
      </c>
      <c r="AK43" s="147">
        <f t="shared" si="39"/>
        <v>5124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</v>
      </c>
      <c r="G46" s="75">
        <f>'Q2'!G46</f>
        <v>1</v>
      </c>
      <c r="H46" s="24">
        <f t="shared" si="30"/>
        <v>1</v>
      </c>
      <c r="I46" s="39">
        <f t="shared" si="31"/>
        <v>1800</v>
      </c>
      <c r="J46" s="38">
        <f t="shared" si="32"/>
        <v>1800</v>
      </c>
      <c r="K46" s="40">
        <f t="shared" si="33"/>
        <v>9.3984962406015032E-2</v>
      </c>
      <c r="L46" s="22">
        <f t="shared" si="34"/>
        <v>9.3984962406015032E-2</v>
      </c>
      <c r="M46" s="24">
        <f t="shared" si="35"/>
        <v>9.3984962406015032E-2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450</v>
      </c>
      <c r="AB46" s="156">
        <f>'Q2'!AB46</f>
        <v>0.25</v>
      </c>
      <c r="AC46" s="147">
        <f t="shared" si="41"/>
        <v>450</v>
      </c>
      <c r="AD46" s="156">
        <f>'Q2'!AD46</f>
        <v>0.25</v>
      </c>
      <c r="AE46" s="147">
        <f t="shared" si="42"/>
        <v>450</v>
      </c>
      <c r="AF46" s="122">
        <f t="shared" si="29"/>
        <v>0.25</v>
      </c>
      <c r="AG46" s="147">
        <f t="shared" si="36"/>
        <v>450</v>
      </c>
      <c r="AH46" s="123">
        <f t="shared" si="37"/>
        <v>1</v>
      </c>
      <c r="AI46" s="112">
        <f t="shared" si="37"/>
        <v>1800</v>
      </c>
      <c r="AJ46" s="148">
        <f t="shared" si="38"/>
        <v>900</v>
      </c>
      <c r="AK46" s="147">
        <f t="shared" si="39"/>
        <v>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19620</v>
      </c>
      <c r="J65" s="39">
        <f>SUM(J37:J64)</f>
        <v>19620</v>
      </c>
      <c r="K65" s="40">
        <f>SUM(K37:K64)</f>
        <v>1</v>
      </c>
      <c r="L65" s="22">
        <f>SUM(L37:L64)</f>
        <v>1</v>
      </c>
      <c r="M65" s="24">
        <f>SUM(M37:M64)</f>
        <v>1.024436090225564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44">J124*I$83</f>
        <v>7481.7445312178406</v>
      </c>
      <c r="K70" s="40">
        <f>B70/B$76</f>
        <v>0.39065082138773188</v>
      </c>
      <c r="L70" s="22">
        <f t="shared" ref="L70:L74" si="45">(L124*G$37*F$9/F$7)/B$130</f>
        <v>0.39065082138773183</v>
      </c>
      <c r="M70" s="24">
        <f>J70/B$76</f>
        <v>0.39065082138773188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0.40671122250069619</v>
      </c>
      <c r="L71" s="22">
        <f t="shared" si="45"/>
        <v>0.40671122250069613</v>
      </c>
      <c r="M71" s="24">
        <f t="shared" ref="M71:M72" si="48">J71/B$76</f>
        <v>0.40671122250069619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1.5512456355382545E-2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51.75</v>
      </c>
      <c r="AB73" s="156">
        <f>'Q2'!AB73</f>
        <v>0.09</v>
      </c>
      <c r="AC73" s="147">
        <f>$H$73*$B$73*AB73</f>
        <v>51.75</v>
      </c>
      <c r="AD73" s="156">
        <f>'Q2'!AD73</f>
        <v>0.23</v>
      </c>
      <c r="AE73" s="147">
        <f>$H$73*$B$73*AD73</f>
        <v>132.25</v>
      </c>
      <c r="AF73" s="156">
        <f>'Q2'!AF73</f>
        <v>0.59</v>
      </c>
      <c r="AG73" s="147">
        <f>$H$73*$B$73*AF73</f>
        <v>339.25</v>
      </c>
      <c r="AH73" s="155">
        <f>SUM(Z73,AB73,AD73,AF73)</f>
        <v>1</v>
      </c>
      <c r="AI73" s="147">
        <f>SUM(AA73,AC73,AE73,AG73)</f>
        <v>575</v>
      </c>
      <c r="AJ73" s="148">
        <f>(AA73+AC73)</f>
        <v>103.5</v>
      </c>
      <c r="AK73" s="147">
        <f>(AE73+AG73)</f>
        <v>471.5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12138.255468782161</v>
      </c>
      <c r="J74" s="51">
        <f t="shared" si="44"/>
        <v>4477.0569355144908</v>
      </c>
      <c r="K74" s="40">
        <f>B74/B$76</f>
        <v>0.18712549975618942</v>
      </c>
      <c r="L74" s="22">
        <f t="shared" si="45"/>
        <v>0.18712549975618939</v>
      </c>
      <c r="M74" s="24">
        <f>J74/B$76</f>
        <v>0.23376445987439906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19620.000000000004</v>
      </c>
      <c r="J76" s="51">
        <f t="shared" si="44"/>
        <v>19620.000000000004</v>
      </c>
      <c r="K76" s="40">
        <f>SUM(K70:K75)</f>
        <v>1.7388212946888948</v>
      </c>
      <c r="L76" s="22">
        <f>SUM(L70:L75)</f>
        <v>0.99999999999999989</v>
      </c>
      <c r="M76" s="24">
        <f>SUM(M70:M75)</f>
        <v>1.0311265037628272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44"/>
        <v>128.13480006566445</v>
      </c>
      <c r="K77" s="40"/>
      <c r="L77" s="22">
        <f>-(L131*G$37*F$9/F$7)/B$130</f>
        <v>-0.39119876614531368</v>
      </c>
      <c r="M77" s="24">
        <f>-J77/B$76</f>
        <v>-6.6904135372631811E-3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1</v>
      </c>
      <c r="I91" s="22">
        <f t="shared" ref="I91:I106" si="54">(D91*H91)</f>
        <v>0.29905445867360236</v>
      </c>
      <c r="J91" s="24">
        <f t="shared" ref="J91:J99" si="55">IF(I$32&lt;=1+I$131,I91,L91+J$33*(I91-L91))</f>
        <v>0.29905445867360236</v>
      </c>
      <c r="K91" s="22">
        <f t="shared" ref="K91:K106" si="56">(B91)</f>
        <v>0.29905445867360236</v>
      </c>
      <c r="L91" s="22">
        <f t="shared" ref="L91:L106" si="57">(K91*H91)</f>
        <v>0.29905445867360236</v>
      </c>
      <c r="M91" s="227">
        <f t="shared" si="49"/>
        <v>0.29905445867360236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1</v>
      </c>
      <c r="I92" s="22">
        <f t="shared" si="54"/>
        <v>0.21109726494607228</v>
      </c>
      <c r="J92" s="24">
        <f t="shared" si="55"/>
        <v>0.21109726494607228</v>
      </c>
      <c r="K92" s="22">
        <f t="shared" si="56"/>
        <v>0.21109726494607228</v>
      </c>
      <c r="L92" s="22">
        <f t="shared" si="57"/>
        <v>0.21109726494607228</v>
      </c>
      <c r="M92" s="227">
        <f t="shared" si="49"/>
        <v>0.21109726494607228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1</v>
      </c>
      <c r="I95" s="22">
        <f t="shared" si="54"/>
        <v>0.41163966664484097</v>
      </c>
      <c r="J95" s="24">
        <f t="shared" si="55"/>
        <v>0.41163966664484097</v>
      </c>
      <c r="K95" s="22">
        <f t="shared" si="56"/>
        <v>0.34303305553736746</v>
      </c>
      <c r="L95" s="22">
        <f t="shared" si="57"/>
        <v>0.34303305553736746</v>
      </c>
      <c r="M95" s="228">
        <f t="shared" si="49"/>
        <v>0.41163966664484097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1</v>
      </c>
      <c r="I97" s="22">
        <f t="shared" si="54"/>
        <v>1.5023088688662143</v>
      </c>
      <c r="J97" s="24">
        <f t="shared" si="55"/>
        <v>1.5023088688662143</v>
      </c>
      <c r="K97" s="22">
        <f t="shared" si="56"/>
        <v>1.5023088688662143</v>
      </c>
      <c r="L97" s="22">
        <f t="shared" si="57"/>
        <v>1.5023088688662143</v>
      </c>
      <c r="M97" s="228">
        <f t="shared" si="49"/>
        <v>1.5023088688662143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1</v>
      </c>
      <c r="I98" s="22">
        <f t="shared" si="54"/>
        <v>7.9161474354777106E-2</v>
      </c>
      <c r="J98" s="24">
        <f t="shared" si="55"/>
        <v>7.9161474354777106E-2</v>
      </c>
      <c r="K98" s="22">
        <f t="shared" si="56"/>
        <v>7.9161474354777106E-2</v>
      </c>
      <c r="L98" s="22">
        <f t="shared" si="57"/>
        <v>7.9161474354777106E-2</v>
      </c>
      <c r="M98" s="228">
        <f t="shared" si="49"/>
        <v>7.9161474354777106E-2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1</v>
      </c>
      <c r="I99" s="22">
        <f t="shared" si="54"/>
        <v>0.10906692022213735</v>
      </c>
      <c r="J99" s="24">
        <f t="shared" si="55"/>
        <v>0.10906692022213735</v>
      </c>
      <c r="K99" s="22">
        <f t="shared" si="56"/>
        <v>0.10906692022213735</v>
      </c>
      <c r="L99" s="22">
        <f t="shared" si="57"/>
        <v>0.10906692022213735</v>
      </c>
      <c r="M99" s="228">
        <f t="shared" si="49"/>
        <v>0.10906692022213735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1</v>
      </c>
      <c r="I100" s="22">
        <f t="shared" si="54"/>
        <v>0.26387158118259035</v>
      </c>
      <c r="J100" s="24">
        <f>IF(I$32&lt;=1+I131,I100,L100+J$33*(I100-L100))</f>
        <v>0.26387158118259035</v>
      </c>
      <c r="K100" s="22">
        <f t="shared" si="56"/>
        <v>0.26387158118259035</v>
      </c>
      <c r="L100" s="22">
        <f t="shared" si="57"/>
        <v>0.26387158118259035</v>
      </c>
      <c r="M100" s="228">
        <f t="shared" si="49"/>
        <v>0.26387158118259035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2.8762002348902351</v>
      </c>
      <c r="J119" s="24">
        <f>SUM(J91:J118)</f>
        <v>2.8762002348902351</v>
      </c>
      <c r="K119" s="22">
        <f>SUM(K91:K118)</f>
        <v>2.8075936237827617</v>
      </c>
      <c r="L119" s="22">
        <f>SUM(L91:L118)</f>
        <v>2.8075936237827617</v>
      </c>
      <c r="M119" s="57">
        <f t="shared" si="49"/>
        <v>2.8762002348902351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9">
        <f>(B124)</f>
        <v>1.0967887552536943</v>
      </c>
      <c r="L124" s="29">
        <f>IF(SUMPRODUCT($B$124:$B124,$H$124:$H124)&lt;L$119,($B124*$H124),L$119)</f>
        <v>1.0967887552536943</v>
      </c>
      <c r="M124" s="240">
        <f t="shared" si="66"/>
        <v>1.0967887552536943</v>
      </c>
      <c r="N124" s="58"/>
      <c r="O124" s="174">
        <f>B124*H124</f>
        <v>1.0967887552536943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240">
        <f t="shared" si="66"/>
        <v>1.1418798350138466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4.3552673552580412E-2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8.4292310655549693E-2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1.7794114796365408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0.52537235996264009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2.8762002348902351</v>
      </c>
      <c r="J130" s="228">
        <f>(J119)</f>
        <v>2.8762002348902351</v>
      </c>
      <c r="K130" s="29">
        <f>(B130)</f>
        <v>2.8075936237827617</v>
      </c>
      <c r="L130" s="29">
        <f>(L119)</f>
        <v>2.8075936237827617</v>
      </c>
      <c r="M130" s="240">
        <f t="shared" si="66"/>
        <v>2.8762002348902351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1.8783962387689979E-2</v>
      </c>
      <c r="K131" s="29"/>
      <c r="L131" s="29">
        <f>IF(I131&lt;SUM(L126:L127),0,I131-(SUM(L126:L127)))</f>
        <v>1.0983271614612664</v>
      </c>
      <c r="M131" s="237">
        <f>IF(I131&lt;SUM(M126:M127),0,I131-(SUM(M126:M127)))</f>
        <v>1.1418798350138468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9408</v>
      </c>
      <c r="S13" s="222">
        <f>IF($B$81=0,0,(SUMIF($N$6:$N$28,$U13,L$6:L$28)+SUMIF($N$91:$N$118,$U13,L$91:L$118))*$I$83*'Q2'!$B$81/$B$81)</f>
        <v>9408</v>
      </c>
      <c r="T13" s="222">
        <f>IF($B$81=0,0,(SUMIF($N$6:$N$28,$U13,M$6:M$28)+SUMIF($N$91:$N$118,$U13,M$91:M$118))*$I$83*'Q2'!$B$81/$B$81)</f>
        <v>9408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5460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5513.5742334779798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2820</v>
      </c>
      <c r="S17" s="222">
        <f>IF($B$81=0,0,(SUMIF($N$6:$N$28,$U17,L$6:L$28)+SUMIF($N$91:$N$118,$U17,L$91:L$118))*$I$83*'Q2'!$B$81/$B$81)</f>
        <v>2820</v>
      </c>
      <c r="T17" s="222">
        <f>IF($B$81=0,0,(SUMIF($N$6:$N$28,$U17,M$6:M$28)+SUMIF($N$91:$N$118,$U17,M$91:M$118))*$I$83*'Q2'!$B$81/$B$81)</f>
        <v>2820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10248</v>
      </c>
      <c r="S20" s="222">
        <f>IF($B$81=0,0,(SUMIF($N$6:$N$28,$U20,L$6:L$28)+SUMIF($N$91:$N$118,$U20,L$91:L$118))*$I$83*'Q2'!$B$81/$B$81)</f>
        <v>10248</v>
      </c>
      <c r="T20" s="222">
        <f>IF($B$81=0,0,(SUMIF($N$6:$N$28,$U20,M$6:M$28)+SUMIF($N$91:$N$118,$U20,M$91:M$118))*$I$83*'Q2'!$B$81/$B$81)</f>
        <v>10248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1740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30488.08333737704</v>
      </c>
      <c r="S23" s="179">
        <f>SUM(S7:S22)</f>
        <v>30488.08333737704</v>
      </c>
      <c r="T23" s="179">
        <f>SUM(T7:T22)</f>
        <v>30541.657570855019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2.3111167437434452E-2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2.3111167437434452E-2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9.2444669749737807E-2</v>
      </c>
      <c r="Z27" s="116">
        <v>0.25</v>
      </c>
      <c r="AA27" s="121">
        <f t="shared" si="16"/>
        <v>2.3111167437434452E-2</v>
      </c>
      <c r="AB27" s="116">
        <v>0.25</v>
      </c>
      <c r="AC27" s="121">
        <f t="shared" si="7"/>
        <v>2.3111167437434452E-2</v>
      </c>
      <c r="AD27" s="116">
        <v>0.25</v>
      </c>
      <c r="AE27" s="121">
        <f t="shared" si="8"/>
        <v>2.3111167437434452E-2</v>
      </c>
      <c r="AF27" s="122">
        <f t="shared" si="10"/>
        <v>0.25</v>
      </c>
      <c r="AG27" s="121">
        <f t="shared" si="11"/>
        <v>2.3111167437434452E-2</v>
      </c>
      <c r="AH27" s="123">
        <f t="shared" si="12"/>
        <v>1</v>
      </c>
      <c r="AI27" s="183">
        <f t="shared" si="13"/>
        <v>2.3111167437434452E-2</v>
      </c>
      <c r="AJ27" s="120">
        <f t="shared" si="14"/>
        <v>2.3111167437434452E-2</v>
      </c>
      <c r="AK27" s="119">
        <f t="shared" si="15"/>
        <v>2.3111167437434452E-2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0.33128000259384788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0.33128000259384788</v>
      </c>
      <c r="N29" s="229"/>
      <c r="P29" s="22"/>
      <c r="V29" s="56"/>
      <c r="W29" s="110"/>
      <c r="X29" s="118"/>
      <c r="Y29" s="183">
        <f t="shared" si="9"/>
        <v>1.3251200103753915</v>
      </c>
      <c r="Z29" s="116">
        <v>0.25</v>
      </c>
      <c r="AA29" s="121">
        <f t="shared" si="16"/>
        <v>0.33128000259384788</v>
      </c>
      <c r="AB29" s="116">
        <v>0.25</v>
      </c>
      <c r="AC29" s="121">
        <f t="shared" si="7"/>
        <v>0.33128000259384788</v>
      </c>
      <c r="AD29" s="116">
        <v>0.25</v>
      </c>
      <c r="AE29" s="121">
        <f t="shared" si="8"/>
        <v>0.33128000259384788</v>
      </c>
      <c r="AF29" s="122">
        <f t="shared" si="10"/>
        <v>0.25</v>
      </c>
      <c r="AG29" s="121">
        <f t="shared" si="11"/>
        <v>0.33128000259384788</v>
      </c>
      <c r="AH29" s="123">
        <f t="shared" si="12"/>
        <v>1</v>
      </c>
      <c r="AI29" s="183">
        <f t="shared" si="13"/>
        <v>0.33128000259384788</v>
      </c>
      <c r="AJ29" s="120">
        <f t="shared" si="14"/>
        <v>0.33128000259384788</v>
      </c>
      <c r="AK29" s="119">
        <f t="shared" si="15"/>
        <v>0.33128000259384788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3.4136561390940496</v>
      </c>
      <c r="J30" s="231">
        <f>IF(I$32&lt;=1,I30,1-SUM(J6:J29))</f>
        <v>0.52656121092109864</v>
      </c>
      <c r="K30" s="22">
        <f t="shared" si="4"/>
        <v>0.55751374053549196</v>
      </c>
      <c r="L30" s="22">
        <f>IF(L124=L119,0,IF(K30="",0,(L119-L124)/(B119-B124)*K30))</f>
        <v>0.55751374053549196</v>
      </c>
      <c r="M30" s="175">
        <f t="shared" si="6"/>
        <v>0.52656121092109864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2.1062448436843946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-3.7646789844630213E-2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3.7573405320836657</v>
      </c>
      <c r="J32" s="17"/>
      <c r="L32" s="22">
        <f>SUM(L6:L30)</f>
        <v>1.0376467898446302</v>
      </c>
      <c r="M32" s="23"/>
      <c r="N32" s="56"/>
      <c r="O32" s="2"/>
      <c r="P32" s="22"/>
      <c r="Q32" s="234" t="s">
        <v>143</v>
      </c>
      <c r="R32" s="234">
        <f t="shared" si="50"/>
        <v>3944.1348000656617</v>
      </c>
      <c r="S32" s="234">
        <f t="shared" si="50"/>
        <v>3944.1348000656617</v>
      </c>
      <c r="T32" s="234">
        <f t="shared" si="50"/>
        <v>3890.5605665876828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4.9060653368113168E-2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3600</v>
      </c>
      <c r="J37" s="38">
        <f t="shared" ref="J37:J49" si="53">J91*I$83</f>
        <v>3600</v>
      </c>
      <c r="K37" s="40">
        <f t="shared" ref="K37:K49" si="54">(B37/B$65)</f>
        <v>0.1213101496158512</v>
      </c>
      <c r="L37" s="22">
        <f t="shared" ref="L37:L49" si="55">(K37*H37)</f>
        <v>0.1213101496158512</v>
      </c>
      <c r="M37" s="24">
        <f t="shared" ref="M37:M49" si="56">J37/B$65</f>
        <v>0.1213101496158512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4140</v>
      </c>
      <c r="J38" s="38">
        <f t="shared" si="53"/>
        <v>4140</v>
      </c>
      <c r="K38" s="40">
        <f t="shared" si="54"/>
        <v>0.13950667205822886</v>
      </c>
      <c r="L38" s="22">
        <f t="shared" si="55"/>
        <v>0.13950667205822886</v>
      </c>
      <c r="M38" s="24">
        <f t="shared" si="56"/>
        <v>0.13950667205822886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6552</v>
      </c>
      <c r="J41" s="38">
        <f t="shared" si="53"/>
        <v>5513.5742334779798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0.18579236532814328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5513.5742334779798</v>
      </c>
      <c r="AH41" s="123">
        <f t="shared" si="61"/>
        <v>1</v>
      </c>
      <c r="AI41" s="112">
        <f t="shared" si="61"/>
        <v>5513.5742334779798</v>
      </c>
      <c r="AJ41" s="148">
        <f t="shared" si="62"/>
        <v>0</v>
      </c>
      <c r="AK41" s="147">
        <f t="shared" si="63"/>
        <v>5513.5742334779798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2820</v>
      </c>
      <c r="J42" s="38">
        <f t="shared" si="53"/>
        <v>2820</v>
      </c>
      <c r="K42" s="40">
        <f t="shared" si="54"/>
        <v>9.50262838657501E-2</v>
      </c>
      <c r="L42" s="22">
        <f t="shared" si="55"/>
        <v>9.50262838657501E-2</v>
      </c>
      <c r="M42" s="24">
        <f t="shared" si="56"/>
        <v>9.50262838657501E-2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705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1410</v>
      </c>
      <c r="AF42" s="122">
        <f t="shared" si="57"/>
        <v>0.25</v>
      </c>
      <c r="AG42" s="147">
        <f t="shared" si="60"/>
        <v>705</v>
      </c>
      <c r="AH42" s="123">
        <f t="shared" si="61"/>
        <v>1</v>
      </c>
      <c r="AI42" s="112">
        <f t="shared" si="61"/>
        <v>2820</v>
      </c>
      <c r="AJ42" s="148">
        <f t="shared" si="62"/>
        <v>705</v>
      </c>
      <c r="AK42" s="147">
        <f t="shared" si="63"/>
        <v>2115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10248</v>
      </c>
      <c r="J43" s="38">
        <f t="shared" si="53"/>
        <v>10248</v>
      </c>
      <c r="K43" s="40">
        <f t="shared" si="54"/>
        <v>0.34532955923978975</v>
      </c>
      <c r="L43" s="22">
        <f t="shared" si="55"/>
        <v>0.34532955923978975</v>
      </c>
      <c r="M43" s="24">
        <f t="shared" si="56"/>
        <v>0.34532955923978975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2562</v>
      </c>
      <c r="AB43" s="116">
        <v>0.25</v>
      </c>
      <c r="AC43" s="147">
        <f t="shared" si="65"/>
        <v>2562</v>
      </c>
      <c r="AD43" s="116">
        <v>0.25</v>
      </c>
      <c r="AE43" s="147">
        <f t="shared" si="66"/>
        <v>2562</v>
      </c>
      <c r="AF43" s="122">
        <f t="shared" si="57"/>
        <v>0.25</v>
      </c>
      <c r="AG43" s="147">
        <f t="shared" si="60"/>
        <v>2562</v>
      </c>
      <c r="AH43" s="123">
        <f t="shared" si="61"/>
        <v>1</v>
      </c>
      <c r="AI43" s="112">
        <f t="shared" si="61"/>
        <v>10248</v>
      </c>
      <c r="AJ43" s="148">
        <f t="shared" si="62"/>
        <v>5124</v>
      </c>
      <c r="AK43" s="147">
        <f t="shared" si="63"/>
        <v>5124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1668</v>
      </c>
      <c r="J44" s="38">
        <f t="shared" si="53"/>
        <v>1668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5.6207035988677718E-2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</v>
      </c>
      <c r="AB44" s="116">
        <v>0.25</v>
      </c>
      <c r="AC44" s="147">
        <f t="shared" si="65"/>
        <v>417</v>
      </c>
      <c r="AD44" s="116">
        <v>0.25</v>
      </c>
      <c r="AE44" s="147">
        <f t="shared" si="66"/>
        <v>417</v>
      </c>
      <c r="AF44" s="122">
        <f t="shared" si="57"/>
        <v>0.25</v>
      </c>
      <c r="AG44" s="147">
        <f t="shared" si="60"/>
        <v>417</v>
      </c>
      <c r="AH44" s="123">
        <f t="shared" si="61"/>
        <v>1</v>
      </c>
      <c r="AI44" s="112">
        <f t="shared" si="61"/>
        <v>1668</v>
      </c>
      <c r="AJ44" s="148">
        <f t="shared" si="62"/>
        <v>834</v>
      </c>
      <c r="AK44" s="147">
        <f t="shared" si="63"/>
        <v>834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30768</v>
      </c>
      <c r="J65" s="39">
        <f>SUM(J37:J64)</f>
        <v>29729.574233477979</v>
      </c>
      <c r="K65" s="40">
        <f>SUM(K37:K64)</f>
        <v>1</v>
      </c>
      <c r="L65" s="22">
        <f>SUM(L37:L64)</f>
        <v>1</v>
      </c>
      <c r="M65" s="24">
        <f>SUM(M37:M64)</f>
        <v>1.0018053050774356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75">J124*I$83</f>
        <v>7481.7445312178406</v>
      </c>
      <c r="K70" s="40">
        <f>B70/B$76</f>
        <v>0.2521143190193369</v>
      </c>
      <c r="L70" s="22">
        <f t="shared" ref="L70:L75" si="76">(L124*G$37*F$9/F$7)/B$130</f>
        <v>0.25211431901933684</v>
      </c>
      <c r="M70" s="24">
        <f>J70/B$76</f>
        <v>0.25211431901933684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1870.4361328044602</v>
      </c>
      <c r="AB70" s="116">
        <v>0.25</v>
      </c>
      <c r="AC70" s="147">
        <f>$J70*AB70</f>
        <v>1870.4361328044602</v>
      </c>
      <c r="AD70" s="116">
        <v>0.25</v>
      </c>
      <c r="AE70" s="147">
        <f>$J70*AD70</f>
        <v>1870.4361328044602</v>
      </c>
      <c r="AF70" s="122">
        <f>1-SUM(Z70,AB70,AD70)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7789.3333333333339</v>
      </c>
      <c r="J71" s="51">
        <f t="shared" si="75"/>
        <v>7789.3333333333339</v>
      </c>
      <c r="K71" s="40">
        <f t="shared" ref="K71:K72" si="78">B71/B$76</f>
        <v>0.2624792200206677</v>
      </c>
      <c r="L71" s="22">
        <f t="shared" si="76"/>
        <v>0.26247922002066765</v>
      </c>
      <c r="M71" s="24">
        <f t="shared" ref="M71:M72" si="79">J71/B$76</f>
        <v>0.2624792200206677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10866.559050742761</v>
      </c>
      <c r="K72" s="40">
        <f t="shared" si="78"/>
        <v>0.46744844318641326</v>
      </c>
      <c r="L72" s="22">
        <f t="shared" si="76"/>
        <v>0.35725307101525905</v>
      </c>
      <c r="M72" s="24">
        <f t="shared" si="79"/>
        <v>0.36617330673752396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105.03</v>
      </c>
      <c r="AB73" s="116">
        <v>0.09</v>
      </c>
      <c r="AC73" s="147">
        <f>$H$73*$B$73*AB73</f>
        <v>105.03</v>
      </c>
      <c r="AD73" s="116">
        <v>0.23</v>
      </c>
      <c r="AE73" s="147">
        <f>$H$73*$B$73*AD73</f>
        <v>268.41000000000003</v>
      </c>
      <c r="AF73" s="122">
        <f>1-SUM(Z73,AB73,AD73)</f>
        <v>0.59</v>
      </c>
      <c r="AG73" s="147">
        <f>$H$73*$B$73*AF73</f>
        <v>688.53</v>
      </c>
      <c r="AH73" s="155">
        <f>SUM(Z73,AB73,AD73,AF73)</f>
        <v>1</v>
      </c>
      <c r="AI73" s="147">
        <f>SUM(AA73,AC73,AE73,AG73)</f>
        <v>1167</v>
      </c>
      <c r="AJ73" s="148">
        <f>(AA73+AC73)</f>
        <v>210.06</v>
      </c>
      <c r="AK73" s="147">
        <f>(AE73+AG73)</f>
        <v>956.94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23286.255468782158</v>
      </c>
      <c r="J74" s="51">
        <f t="shared" si="75"/>
        <v>3591.9373181840469</v>
      </c>
      <c r="K74" s="40">
        <f>B74/B$76</f>
        <v>0.12815338994473646</v>
      </c>
      <c r="L74" s="22">
        <f t="shared" si="76"/>
        <v>0.12815338994473646</v>
      </c>
      <c r="M74" s="24">
        <f>J74/B$76</f>
        <v>0.12103845929990723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30767.999999999996</v>
      </c>
      <c r="J76" s="51">
        <f t="shared" si="75"/>
        <v>29729.574233477982</v>
      </c>
      <c r="K76" s="40">
        <f>SUM(K70:K75)</f>
        <v>1.1495200790049596</v>
      </c>
      <c r="L76" s="22">
        <f>SUM(L70:L75)</f>
        <v>1</v>
      </c>
      <c r="M76" s="24">
        <f>SUM(M70:M75)</f>
        <v>1.0018053050774356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1</v>
      </c>
      <c r="I91" s="22">
        <f t="shared" ref="I91" si="82">(D91*H91)</f>
        <v>0.52774316236518071</v>
      </c>
      <c r="J91" s="24">
        <f>IF(I$32&lt;=1+I$131,I91,L91+J$33*(I91-L91))</f>
        <v>0.52774316236518071</v>
      </c>
      <c r="K91" s="22">
        <f t="shared" ref="K91" si="83">IF(B91="",0,B91)</f>
        <v>0.52774316236518071</v>
      </c>
      <c r="L91" s="22">
        <f t="shared" ref="L91" si="84">(K91*H91)</f>
        <v>0.52774316236518071</v>
      </c>
      <c r="M91" s="227">
        <f t="shared" si="80"/>
        <v>0.52774316236518071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1</v>
      </c>
      <c r="I92" s="22">
        <f t="shared" ref="I92:I118" si="88">(D92*H92)</f>
        <v>0.60690463671995776</v>
      </c>
      <c r="J92" s="24">
        <f t="shared" ref="J92:J118" si="89">IF(I$32&lt;=1+I$131,I92,L92+J$33*(I92-L92))</f>
        <v>0.60690463671995776</v>
      </c>
      <c r="K92" s="22">
        <f t="shared" ref="K92:K118" si="90">IF(B92="",0,B92)</f>
        <v>0.60690463671995776</v>
      </c>
      <c r="L92" s="22">
        <f t="shared" ref="L92:L118" si="91">(K92*H92)</f>
        <v>0.60690463671995776</v>
      </c>
      <c r="M92" s="227">
        <f t="shared" ref="M92:M118" si="92">(J92)</f>
        <v>0.60690463671995776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1</v>
      </c>
      <c r="I95" s="22">
        <f t="shared" si="88"/>
        <v>0.96049255550462886</v>
      </c>
      <c r="J95" s="24">
        <f t="shared" si="89"/>
        <v>0.80826419497523505</v>
      </c>
      <c r="K95" s="22">
        <f t="shared" si="90"/>
        <v>0.80041046292052409</v>
      </c>
      <c r="L95" s="22">
        <f t="shared" si="91"/>
        <v>0.80041046292052409</v>
      </c>
      <c r="M95" s="227">
        <f t="shared" si="92"/>
        <v>0.80826419497523505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1</v>
      </c>
      <c r="I96" s="22">
        <f t="shared" si="88"/>
        <v>0.41339881051939154</v>
      </c>
      <c r="J96" s="24">
        <f t="shared" si="89"/>
        <v>0.41339881051939154</v>
      </c>
      <c r="K96" s="22">
        <f t="shared" si="90"/>
        <v>0.41339881051939154</v>
      </c>
      <c r="L96" s="22">
        <f t="shared" si="91"/>
        <v>0.41339881051939154</v>
      </c>
      <c r="M96" s="227">
        <f t="shared" si="92"/>
        <v>0.41339881051939154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1</v>
      </c>
      <c r="I97" s="22">
        <f t="shared" si="88"/>
        <v>1.5023088688662143</v>
      </c>
      <c r="J97" s="24">
        <f t="shared" si="89"/>
        <v>1.5023088688662143</v>
      </c>
      <c r="K97" s="22">
        <f t="shared" si="90"/>
        <v>1.5023088688662143</v>
      </c>
      <c r="L97" s="22">
        <f t="shared" si="91"/>
        <v>1.5023088688662143</v>
      </c>
      <c r="M97" s="227">
        <f t="shared" si="92"/>
        <v>1.5023088688662143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1</v>
      </c>
      <c r="I98" s="22">
        <f t="shared" si="88"/>
        <v>0.24452099856253373</v>
      </c>
      <c r="J98" s="24">
        <f t="shared" si="89"/>
        <v>0.24452099856253373</v>
      </c>
      <c r="K98" s="22">
        <f t="shared" si="90"/>
        <v>0.24452099856253373</v>
      </c>
      <c r="L98" s="22">
        <f t="shared" si="91"/>
        <v>0.24452099856253373</v>
      </c>
      <c r="M98" s="227">
        <f t="shared" si="92"/>
        <v>0.24452099856253373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1</v>
      </c>
      <c r="I99" s="22">
        <f t="shared" si="88"/>
        <v>0.25507586180983732</v>
      </c>
      <c r="J99" s="24">
        <f t="shared" si="89"/>
        <v>0.25507586180983732</v>
      </c>
      <c r="K99" s="22">
        <f t="shared" si="90"/>
        <v>0.25507586180983732</v>
      </c>
      <c r="L99" s="22">
        <f t="shared" si="91"/>
        <v>0.25507586180983732</v>
      </c>
      <c r="M99" s="227">
        <f t="shared" si="92"/>
        <v>0.25507586180983732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4.510444894347744</v>
      </c>
      <c r="J119" s="24">
        <f>SUM(J91:J118)</f>
        <v>4.3582165338183509</v>
      </c>
      <c r="K119" s="22">
        <f>SUM(K91:K118)</f>
        <v>4.35036280176364</v>
      </c>
      <c r="L119" s="22">
        <f>SUM(L91:L118)</f>
        <v>4.35036280176364</v>
      </c>
      <c r="M119" s="57">
        <f t="shared" si="80"/>
        <v>4.3582165338183509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9">
        <f>(B124)</f>
        <v>1.0967887552536943</v>
      </c>
      <c r="L124" s="29">
        <f>IF(SUMPRODUCT($B$124:$B124,$H$124:$H124)&lt;L$119,($B124*$H124),L$119)</f>
        <v>1.0967887552536943</v>
      </c>
      <c r="M124" s="240">
        <f t="shared" si="93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240">
        <f t="shared" si="93"/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1.5929867326297114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1.5541804709606071</v>
      </c>
      <c r="M126" s="240">
        <f t="shared" si="93"/>
        <v>1.5929867326297114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3.4136561390940496</v>
      </c>
      <c r="J128" s="228">
        <f>(J30)</f>
        <v>0.52656121092109864</v>
      </c>
      <c r="K128" s="29">
        <f>(B128)</f>
        <v>0.55751374053549196</v>
      </c>
      <c r="L128" s="29">
        <f>IF(L124=L119,0,(L119-L124)/(B119-B124)*K128)</f>
        <v>0.55751374053549196</v>
      </c>
      <c r="M128" s="240">
        <f t="shared" si="93"/>
        <v>0.52656121092109864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4.510444894347744</v>
      </c>
      <c r="J130" s="228">
        <f>(J119)</f>
        <v>4.3582165338183509</v>
      </c>
      <c r="K130" s="29">
        <f>(B130)</f>
        <v>4.35036280176364</v>
      </c>
      <c r="L130" s="29">
        <f>(L119)</f>
        <v>4.35036280176364</v>
      </c>
      <c r="M130" s="240">
        <f t="shared" si="93"/>
        <v>4.3582165338183509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13860</v>
      </c>
      <c r="S13" s="222">
        <f>IF($B$81=0,0,(SUMIF($N$6:$N$28,$U13,L$6:L$28)+SUMIF($N$91:$N$118,$U13,L$91:L$118))*$I$83*'Q2'!$B$81/$B$81)</f>
        <v>13860</v>
      </c>
      <c r="T13" s="222">
        <f>IF($B$81=0,0,(SUMIF($N$6:$N$28,$U13,M$6:M$28)+SUMIF($N$91:$N$118,$U13,M$91:M$118))*$I$83*'Q2'!$B$81/$B$81)</f>
        <v>13860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9000</v>
      </c>
      <c r="S14" s="222">
        <f>IF($B$81=0,0,(SUMIF($N$6:$N$28,$U14,L$6:L$28)+SUMIF($N$91:$N$118,$U14,L$91:L$118))*$I$83*'Q2'!$B$81/$B$81)</f>
        <v>9000</v>
      </c>
      <c r="T14" s="222">
        <f>IF($B$81=0,0,(SUMIF($N$6:$N$28,$U14,M$6:M$28)+SUMIF($N$91:$N$118,$U14,M$91:M$118))*$I$83*'Q2'!$B$81/$B$81)</f>
        <v>9000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7020</v>
      </c>
      <c r="S16" s="222">
        <f>IF($B$81=0,0,(SUMIF($N$6:$N$28,$U16,L$6:L$28)+SUMIF($N$91:$N$118,$U16,L$91:L$118))*$I$83*'Q2'!$B$81/$B$81)</f>
        <v>7020</v>
      </c>
      <c r="T16" s="222">
        <f>IF($B$81=0,0,(SUMIF($N$6:$N$28,$U16,M$6:M$28)+SUMIF($N$91:$N$118,$U16,M$91:M$118))*$I$83*'Q2'!$B$81/$B$81)</f>
        <v>6955.5036231470158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4680</v>
      </c>
      <c r="S17" s="222">
        <f>IF($B$81=0,0,(SUMIF($N$6:$N$28,$U17,L$6:L$28)+SUMIF($N$91:$N$118,$U17,L$91:L$118))*$I$83*'Q2'!$B$81/$B$81)</f>
        <v>4680</v>
      </c>
      <c r="T17" s="222">
        <f>IF($B$81=0,0,(SUMIF($N$6:$N$28,$U17,M$6:M$28)+SUMIF($N$91:$N$118,$U17,M$91:M$118))*$I$83*'Q2'!$B$81/$B$81)</f>
        <v>4680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3048.0000000000005</v>
      </c>
      <c r="S20" s="222">
        <f>IF($B$81=0,0,(SUMIF($N$6:$N$28,$U20,L$6:L$28)+SUMIF($N$91:$N$118,$U20,L$91:L$118))*$I$83*'Q2'!$B$81/$B$81)</f>
        <v>3048.0000000000005</v>
      </c>
      <c r="T20" s="222">
        <f>IF($B$81=0,0,(SUMIF($N$6:$N$28,$U20,M$6:M$28)+SUMIF($N$91:$N$118,$U20,M$91:M$118))*$I$83*'Q2'!$B$81/$B$81)</f>
        <v>3048.0000000000005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2340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40760.083337377037</v>
      </c>
      <c r="S23" s="179">
        <f>SUM(S7:S22)</f>
        <v>40760.083337377037</v>
      </c>
      <c r="T23" s="179">
        <f>SUM(T7:T22)</f>
        <v>40695.586960524051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</v>
      </c>
      <c r="S24" s="41">
        <f>IF($B$81=0,0,(SUM(($B$70*$H$70))+((1-$D$29)*$I$83))*'Q2'!$B$81/$B$81)</f>
        <v>12770.88480410937</v>
      </c>
      <c r="T24" s="41">
        <f>IF($B$81=0,0,(SUM(($B$70*$H$70))+((1-$D$29)*$I$83))*'Q2'!$B$81/$B$81)</f>
        <v>12770.88480410937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20560.218137442702</v>
      </c>
      <c r="S25" s="41">
        <f>IF($B$81=0,0,(SUM(($B$70*$H$70),($B$71*$H$71))+((1-$D$29)*$I$83))*'Q2'!$B$81/$B$81)</f>
        <v>20560.218137442702</v>
      </c>
      <c r="T25" s="41">
        <f>IF($B$81=0,0,(SUM(($B$70*$H$70),($B$71*$H$71))+((1-$D$29)*$I$83))*'Q2'!$B$81/$B$81)</f>
        <v>20560.218137442702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2.7730863878193665E-2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2.7730863878193665E-2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0.11092345551277466</v>
      </c>
      <c r="Z27" s="156">
        <f>'Q2'!Z27</f>
        <v>0.25</v>
      </c>
      <c r="AA27" s="121">
        <f t="shared" si="16"/>
        <v>2.7730863878193665E-2</v>
      </c>
      <c r="AB27" s="156">
        <f>'Q2'!AB27</f>
        <v>0.25</v>
      </c>
      <c r="AC27" s="121">
        <f t="shared" si="7"/>
        <v>2.7730863878193665E-2</v>
      </c>
      <c r="AD27" s="156">
        <f>'Q2'!AD27</f>
        <v>0.25</v>
      </c>
      <c r="AE27" s="121">
        <f t="shared" si="8"/>
        <v>2.7730863878193665E-2</v>
      </c>
      <c r="AF27" s="122">
        <f t="shared" si="10"/>
        <v>0.25</v>
      </c>
      <c r="AG27" s="121">
        <f t="shared" si="11"/>
        <v>2.7730863878193665E-2</v>
      </c>
      <c r="AH27" s="123">
        <f t="shared" si="12"/>
        <v>1</v>
      </c>
      <c r="AI27" s="183">
        <f t="shared" si="13"/>
        <v>2.7730863878193665E-2</v>
      </c>
      <c r="AJ27" s="120">
        <f t="shared" si="14"/>
        <v>2.7730863878193665E-2</v>
      </c>
      <c r="AK27" s="119">
        <f t="shared" si="15"/>
        <v>2.7730863878193665E-2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0.46439794265344153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0.46439794265344153</v>
      </c>
      <c r="N29" s="229"/>
      <c r="P29" s="22"/>
      <c r="V29" s="56"/>
      <c r="W29" s="110"/>
      <c r="X29" s="118"/>
      <c r="Y29" s="183">
        <f t="shared" si="9"/>
        <v>1.8575917706137661</v>
      </c>
      <c r="Z29" s="156">
        <f>'Q2'!Z29</f>
        <v>0.25</v>
      </c>
      <c r="AA29" s="121">
        <f t="shared" si="16"/>
        <v>0.46439794265344153</v>
      </c>
      <c r="AB29" s="156">
        <f>'Q2'!AB29</f>
        <v>0.25</v>
      </c>
      <c r="AC29" s="121">
        <f t="shared" si="7"/>
        <v>0.46439794265344153</v>
      </c>
      <c r="AD29" s="156">
        <f>'Q2'!AD29</f>
        <v>0.25</v>
      </c>
      <c r="AE29" s="121">
        <f t="shared" si="8"/>
        <v>0.46439794265344153</v>
      </c>
      <c r="AF29" s="122">
        <f t="shared" si="10"/>
        <v>0.25</v>
      </c>
      <c r="AG29" s="121">
        <f t="shared" si="11"/>
        <v>0.46439794265344153</v>
      </c>
      <c r="AH29" s="123">
        <f t="shared" si="12"/>
        <v>1</v>
      </c>
      <c r="AI29" s="183">
        <f t="shared" si="13"/>
        <v>0.46439794265344153</v>
      </c>
      <c r="AJ29" s="120">
        <f t="shared" si="14"/>
        <v>0.46439794265344153</v>
      </c>
      <c r="AK29" s="119">
        <f t="shared" si="15"/>
        <v>0.46439794265344153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4.965221036447681</v>
      </c>
      <c r="J30" s="231">
        <f>IF(I$32&lt;=1,I30,1-SUM(J6:J29))</f>
        <v>0.38882357442074578</v>
      </c>
      <c r="K30" s="22">
        <f t="shared" si="4"/>
        <v>0.57900237422166878</v>
      </c>
      <c r="L30" s="22">
        <f>IF(L124=L119,0,IF(K30="",0,(L119-L124)/(B119-B124)*K30))</f>
        <v>0.57900237422166878</v>
      </c>
      <c r="M30" s="175">
        <f t="shared" si="6"/>
        <v>0.38882357442074578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1.5552942976829831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-0.17843054681847836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5.3089054294372975</v>
      </c>
      <c r="J32" s="17"/>
      <c r="L32" s="22">
        <f>SUM(L6:L30)</f>
        <v>1.1784305468184784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-4.5937590351128946E-2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</v>
      </c>
      <c r="G37" s="75">
        <f>'Q2'!G37</f>
        <v>1</v>
      </c>
      <c r="H37" s="24">
        <f t="shared" ref="H37" si="26">(E37*F37)</f>
        <v>1</v>
      </c>
      <c r="I37" s="39">
        <f t="shared" ref="I37" si="27">D37*H37</f>
        <v>5700</v>
      </c>
      <c r="J37" s="38">
        <f>J91*I$83</f>
        <v>5700</v>
      </c>
      <c r="K37" s="40">
        <f>(B37/B$65)</f>
        <v>0.14268549113848003</v>
      </c>
      <c r="L37" s="22">
        <f t="shared" ref="L37" si="28">(K37*H37)</f>
        <v>0.14268549113848003</v>
      </c>
      <c r="M37" s="24">
        <f>J37/B$65</f>
        <v>0.14268549113848003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</v>
      </c>
      <c r="G38" s="75">
        <f>'Q2'!G38</f>
        <v>1</v>
      </c>
      <c r="H38" s="24">
        <f t="shared" ref="H38:H64" si="30">(E38*F38)</f>
        <v>1</v>
      </c>
      <c r="I38" s="39">
        <f t="shared" ref="I38:I64" si="31">D38*H38</f>
        <v>5760</v>
      </c>
      <c r="J38" s="38">
        <f t="shared" ref="J38:J64" si="32">J92*I$83</f>
        <v>5760</v>
      </c>
      <c r="K38" s="40">
        <f t="shared" ref="K38:K64" si="33">(B38/B$65)</f>
        <v>0.14418744367677983</v>
      </c>
      <c r="L38" s="22">
        <f t="shared" ref="L38:L64" si="34">(K38*H38)</f>
        <v>0.14418744367677983</v>
      </c>
      <c r="M38" s="24">
        <f t="shared" ref="M38:M64" si="35">J38/B$65</f>
        <v>0.14418744367677983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</v>
      </c>
      <c r="G39" s="75">
        <f>'Q2'!G39</f>
        <v>1</v>
      </c>
      <c r="H39" s="24">
        <f t="shared" si="30"/>
        <v>1</v>
      </c>
      <c r="I39" s="39">
        <f t="shared" si="31"/>
        <v>3000</v>
      </c>
      <c r="J39" s="38">
        <f t="shared" si="32"/>
        <v>3000</v>
      </c>
      <c r="K39" s="40">
        <f t="shared" si="33"/>
        <v>7.5097626914989488E-2</v>
      </c>
      <c r="L39" s="22">
        <f t="shared" si="34"/>
        <v>7.5097626914989488E-2</v>
      </c>
      <c r="M39" s="24">
        <f t="shared" si="35"/>
        <v>7.5097626914989488E-2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3000</v>
      </c>
      <c r="AH39" s="123">
        <f t="shared" si="37"/>
        <v>1</v>
      </c>
      <c r="AI39" s="112">
        <f t="shared" si="37"/>
        <v>3000</v>
      </c>
      <c r="AJ39" s="148">
        <f t="shared" si="38"/>
        <v>0</v>
      </c>
      <c r="AK39" s="147">
        <f t="shared" si="39"/>
        <v>3000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</v>
      </c>
      <c r="G40" s="75">
        <f>'Q2'!G40</f>
        <v>1</v>
      </c>
      <c r="H40" s="24">
        <f t="shared" si="30"/>
        <v>1</v>
      </c>
      <c r="I40" s="39">
        <f t="shared" si="31"/>
        <v>6000</v>
      </c>
      <c r="J40" s="38">
        <f t="shared" si="32"/>
        <v>6000</v>
      </c>
      <c r="K40" s="40">
        <f t="shared" si="33"/>
        <v>0.15019525382997898</v>
      </c>
      <c r="L40" s="22">
        <f t="shared" si="34"/>
        <v>0.15019525382997898</v>
      </c>
      <c r="M40" s="24">
        <f t="shared" si="35"/>
        <v>0.15019525382997898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6000</v>
      </c>
      <c r="AH40" s="123">
        <f t="shared" si="37"/>
        <v>1</v>
      </c>
      <c r="AI40" s="112">
        <f t="shared" si="37"/>
        <v>6000</v>
      </c>
      <c r="AJ40" s="148">
        <f t="shared" si="38"/>
        <v>0</v>
      </c>
      <c r="AK40" s="147">
        <f t="shared" si="39"/>
        <v>6000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</v>
      </c>
      <c r="H41" s="24">
        <f t="shared" si="30"/>
        <v>1</v>
      </c>
      <c r="I41" s="39">
        <f t="shared" si="31"/>
        <v>8424</v>
      </c>
      <c r="J41" s="38">
        <f t="shared" si="32"/>
        <v>6955.5036231470158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0.17411393869898406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6955.5036231470158</v>
      </c>
      <c r="AH41" s="123">
        <f t="shared" si="37"/>
        <v>1</v>
      </c>
      <c r="AI41" s="112">
        <f t="shared" si="37"/>
        <v>6955.5036231470158</v>
      </c>
      <c r="AJ41" s="148">
        <f t="shared" si="38"/>
        <v>0</v>
      </c>
      <c r="AK41" s="147">
        <f t="shared" si="39"/>
        <v>6955.5036231470158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</v>
      </c>
      <c r="G42" s="75">
        <f>'Q2'!G42</f>
        <v>1</v>
      </c>
      <c r="H42" s="24">
        <f t="shared" si="30"/>
        <v>1</v>
      </c>
      <c r="I42" s="39">
        <f t="shared" si="31"/>
        <v>4680</v>
      </c>
      <c r="J42" s="38">
        <f t="shared" si="32"/>
        <v>4680</v>
      </c>
      <c r="K42" s="40">
        <f t="shared" si="33"/>
        <v>0.11715229798738359</v>
      </c>
      <c r="L42" s="22">
        <f t="shared" si="34"/>
        <v>0.11715229798738359</v>
      </c>
      <c r="M42" s="24">
        <f t="shared" si="35"/>
        <v>0.11715229798738359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1170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2340</v>
      </c>
      <c r="AF42" s="122">
        <f t="shared" si="29"/>
        <v>0.25</v>
      </c>
      <c r="AG42" s="147">
        <f t="shared" si="36"/>
        <v>1170</v>
      </c>
      <c r="AH42" s="123">
        <f t="shared" si="37"/>
        <v>1</v>
      </c>
      <c r="AI42" s="112">
        <f t="shared" si="37"/>
        <v>4680</v>
      </c>
      <c r="AJ42" s="148">
        <f t="shared" si="38"/>
        <v>1170</v>
      </c>
      <c r="AK42" s="147">
        <f t="shared" si="39"/>
        <v>3510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</v>
      </c>
      <c r="G43" s="75">
        <f>'Q2'!G43</f>
        <v>1</v>
      </c>
      <c r="H43" s="24">
        <f t="shared" si="30"/>
        <v>1</v>
      </c>
      <c r="I43" s="39">
        <f t="shared" si="31"/>
        <v>3048.0000000000005</v>
      </c>
      <c r="J43" s="38">
        <f t="shared" si="32"/>
        <v>3048.0000000000005</v>
      </c>
      <c r="K43" s="40">
        <f t="shared" si="33"/>
        <v>7.6299188945629329E-2</v>
      </c>
      <c r="L43" s="22">
        <f t="shared" si="34"/>
        <v>7.6299188945629329E-2</v>
      </c>
      <c r="M43" s="24">
        <f t="shared" si="35"/>
        <v>7.6299188945629329E-2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762.00000000000011</v>
      </c>
      <c r="AB43" s="156">
        <f>'Q2'!AB43</f>
        <v>0.25</v>
      </c>
      <c r="AC43" s="147">
        <f t="shared" si="41"/>
        <v>762.00000000000011</v>
      </c>
      <c r="AD43" s="156">
        <f>'Q2'!AD43</f>
        <v>0.25</v>
      </c>
      <c r="AE43" s="147">
        <f t="shared" si="42"/>
        <v>762.00000000000011</v>
      </c>
      <c r="AF43" s="122">
        <f t="shared" si="29"/>
        <v>0.25</v>
      </c>
      <c r="AG43" s="147">
        <f t="shared" si="36"/>
        <v>762.00000000000011</v>
      </c>
      <c r="AH43" s="123">
        <f t="shared" si="37"/>
        <v>1</v>
      </c>
      <c r="AI43" s="112">
        <f t="shared" si="37"/>
        <v>3048.0000000000005</v>
      </c>
      <c r="AJ43" s="148">
        <f t="shared" si="38"/>
        <v>1524.0000000000002</v>
      </c>
      <c r="AK43" s="147">
        <f t="shared" si="39"/>
        <v>1524.0000000000002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</v>
      </c>
      <c r="H44" s="24">
        <f t="shared" si="30"/>
        <v>1</v>
      </c>
      <c r="I44" s="39">
        <f t="shared" si="31"/>
        <v>2400</v>
      </c>
      <c r="J44" s="38">
        <f t="shared" si="32"/>
        <v>2400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6.0078101531991591E-2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600</v>
      </c>
      <c r="AB44" s="156">
        <f>'Q2'!AB44</f>
        <v>0.25</v>
      </c>
      <c r="AC44" s="147">
        <f t="shared" si="41"/>
        <v>600</v>
      </c>
      <c r="AD44" s="156">
        <f>'Q2'!AD44</f>
        <v>0.25</v>
      </c>
      <c r="AE44" s="147">
        <f t="shared" si="42"/>
        <v>600</v>
      </c>
      <c r="AF44" s="122">
        <f t="shared" si="29"/>
        <v>0.25</v>
      </c>
      <c r="AG44" s="147">
        <f t="shared" si="36"/>
        <v>600</v>
      </c>
      <c r="AH44" s="123">
        <f t="shared" si="37"/>
        <v>1</v>
      </c>
      <c r="AI44" s="112">
        <f t="shared" si="37"/>
        <v>2400</v>
      </c>
      <c r="AJ44" s="148">
        <f t="shared" si="38"/>
        <v>1200</v>
      </c>
      <c r="AK44" s="147">
        <f t="shared" si="39"/>
        <v>1200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</v>
      </c>
      <c r="G46" s="75">
        <f>'Q2'!G46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41352</v>
      </c>
      <c r="J65" s="39">
        <f>SUM(J37:J64)</f>
        <v>39883.503623147015</v>
      </c>
      <c r="K65" s="40">
        <f>SUM(K37:K64)</f>
        <v>1</v>
      </c>
      <c r="L65" s="22">
        <f>SUM(L37:L64)</f>
        <v>1</v>
      </c>
      <c r="M65" s="24">
        <f>SUM(M37:M64)</f>
        <v>0.99838549171790869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44">J124*I$83</f>
        <v>7481.7445312178406</v>
      </c>
      <c r="K70" s="40">
        <f>B70/B$76</f>
        <v>0.18728708649288678</v>
      </c>
      <c r="L70" s="22">
        <f t="shared" ref="L70:L75" si="45">(L124*G$37*F$9/F$7)/B$130</f>
        <v>0.18728708649288675</v>
      </c>
      <c r="M70" s="24">
        <f>J70/B$76</f>
        <v>0.18728708649288678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0.19498681619438604</v>
      </c>
      <c r="L71" s="22">
        <f t="shared" si="45"/>
        <v>0.19498681619438604</v>
      </c>
      <c r="M71" s="24">
        <f t="shared" ref="M71:M72" si="48">J71/B$76</f>
        <v>0.19498681619438604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13872</v>
      </c>
      <c r="K72" s="40">
        <f t="shared" si="47"/>
        <v>0.34725142685491139</v>
      </c>
      <c r="L72" s="22">
        <f t="shared" si="45"/>
        <v>0.34725142685491139</v>
      </c>
      <c r="M72" s="24">
        <f t="shared" si="48"/>
        <v>0.34725142685491139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1680</v>
      </c>
      <c r="K73" s="40">
        <f>B73/B$76</f>
        <v>4.2054671072394113E-2</v>
      </c>
      <c r="L73" s="22">
        <f t="shared" si="45"/>
        <v>4.2054671072394106E-2</v>
      </c>
      <c r="M73" s="24">
        <f>J73/B$76</f>
        <v>4.2054671072394113E-2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151.19999999999999</v>
      </c>
      <c r="AB73" s="156">
        <f>'Q2'!AB73</f>
        <v>0.09</v>
      </c>
      <c r="AC73" s="147">
        <f>$H$73*$B$73*AB73</f>
        <v>151.19999999999999</v>
      </c>
      <c r="AD73" s="156">
        <f>'Q2'!AD73</f>
        <v>0.23</v>
      </c>
      <c r="AE73" s="147">
        <f>$H$73*$B$73*AD73</f>
        <v>386.40000000000003</v>
      </c>
      <c r="AF73" s="156">
        <f>'Q2'!AF73</f>
        <v>0.59</v>
      </c>
      <c r="AG73" s="147">
        <f>$H$73*$B$73*AF73</f>
        <v>991.19999999999993</v>
      </c>
      <c r="AH73" s="155">
        <f>SUM(Z73,AB73,AD73,AF73)</f>
        <v>1</v>
      </c>
      <c r="AI73" s="147">
        <f>SUM(AA73,AC73,AE73,AG73)</f>
        <v>1680</v>
      </c>
      <c r="AJ73" s="148">
        <f>(AA73+AC73)</f>
        <v>302.39999999999998</v>
      </c>
      <c r="AK73" s="147">
        <f>(AE73+AG73)</f>
        <v>1377.6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33870.255468782161</v>
      </c>
      <c r="J74" s="51">
        <f t="shared" si="44"/>
        <v>2652.3600261183378</v>
      </c>
      <c r="K74" s="40">
        <f>B74/B$76</f>
        <v>9.8870149079307149E-2</v>
      </c>
      <c r="L74" s="22">
        <f t="shared" si="45"/>
        <v>9.8870149079307135E-2</v>
      </c>
      <c r="M74" s="24">
        <f>J74/B$76</f>
        <v>6.6395314561888907E-2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6408.0657324775011</v>
      </c>
      <c r="K75" s="40">
        <f>B75/B$76</f>
        <v>0.12954985030611454</v>
      </c>
      <c r="L75" s="22">
        <f t="shared" si="45"/>
        <v>0.1295498503061146</v>
      </c>
      <c r="M75" s="24">
        <f>J75/B$76</f>
        <v>0.16041017654144141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41352</v>
      </c>
      <c r="J76" s="51">
        <f t="shared" si="44"/>
        <v>39883.503623147015</v>
      </c>
      <c r="K76" s="40">
        <f>SUM(K70:K75)</f>
        <v>1</v>
      </c>
      <c r="L76" s="22">
        <f>SUM(L70:L75)</f>
        <v>1</v>
      </c>
      <c r="M76" s="24">
        <f>SUM(M70:M75)</f>
        <v>0.99838549171790869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3192.7212010273424</v>
      </c>
      <c r="AB83" s="112"/>
      <c r="AC83" s="165">
        <f>$I$84*AB82/4</f>
        <v>3192.7212010273424</v>
      </c>
      <c r="AD83" s="112"/>
      <c r="AE83" s="165">
        <f>$I$84*AD82/4</f>
        <v>3192.7212010273424</v>
      </c>
      <c r="AF83" s="112"/>
      <c r="AG83" s="165">
        <f>$I$84*AF82/4</f>
        <v>3192.7212010273424</v>
      </c>
      <c r="AH83" s="165">
        <f>SUM(AA83,AC83,AE83,AG83)</f>
        <v>12770.88480410937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1</v>
      </c>
      <c r="I91" s="22">
        <f t="shared" ref="I91" si="52">(D91*H91)</f>
        <v>0.8355933404115361</v>
      </c>
      <c r="J91" s="24">
        <f>IF(I$32&lt;=1+I$131,I91,L91+J$33*(I91-L91))</f>
        <v>0.8355933404115361</v>
      </c>
      <c r="K91" s="22">
        <f t="shared" ref="K91" si="53">(B91)</f>
        <v>0.8355933404115361</v>
      </c>
      <c r="L91" s="22">
        <f t="shared" ref="L91" si="54">(K91*H91)</f>
        <v>0.8355933404115361</v>
      </c>
      <c r="M91" s="227">
        <f t="shared" si="49"/>
        <v>0.8355933404115361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1</v>
      </c>
      <c r="I92" s="22">
        <f t="shared" ref="I92:I118" si="58">(D92*H92)</f>
        <v>0.84438905978428913</v>
      </c>
      <c r="J92" s="24">
        <f t="shared" ref="J92:J118" si="59">IF(I$32&lt;=1+I$131,I92,L92+J$33*(I92-L92))</f>
        <v>0.84438905978428913</v>
      </c>
      <c r="K92" s="22">
        <f t="shared" ref="K92:K118" si="60">(B92)</f>
        <v>0.84438905978428913</v>
      </c>
      <c r="L92" s="22">
        <f t="shared" ref="L92:L118" si="61">(K92*H92)</f>
        <v>0.84438905978428913</v>
      </c>
      <c r="M92" s="227">
        <f t="shared" ref="M92:M118" si="62">(J92)</f>
        <v>0.84438905978428913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1</v>
      </c>
      <c r="I93" s="22">
        <f t="shared" si="58"/>
        <v>0.43978596863765057</v>
      </c>
      <c r="J93" s="24">
        <f t="shared" si="59"/>
        <v>0.43978596863765057</v>
      </c>
      <c r="K93" s="22">
        <f t="shared" si="60"/>
        <v>0.43978596863765057</v>
      </c>
      <c r="L93" s="22">
        <f t="shared" si="61"/>
        <v>0.43978596863765057</v>
      </c>
      <c r="M93" s="227">
        <f t="shared" si="62"/>
        <v>0.43978596863765057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1</v>
      </c>
      <c r="I94" s="22">
        <f t="shared" si="58"/>
        <v>0.87957193727530114</v>
      </c>
      <c r="J94" s="24">
        <f t="shared" si="59"/>
        <v>0.87957193727530114</v>
      </c>
      <c r="K94" s="22">
        <f t="shared" si="60"/>
        <v>0.87957193727530114</v>
      </c>
      <c r="L94" s="22">
        <f t="shared" si="61"/>
        <v>0.87957193727530114</v>
      </c>
      <c r="M94" s="227">
        <f t="shared" si="62"/>
        <v>0.87957193727530114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1</v>
      </c>
      <c r="I95" s="22">
        <f t="shared" si="58"/>
        <v>1.2349189999345227</v>
      </c>
      <c r="J95" s="24">
        <f t="shared" si="59"/>
        <v>1.0196442994227994</v>
      </c>
      <c r="K95" s="22">
        <f t="shared" si="60"/>
        <v>1.0290991666121023</v>
      </c>
      <c r="L95" s="22">
        <f t="shared" si="61"/>
        <v>1.0290991666121023</v>
      </c>
      <c r="M95" s="227">
        <f t="shared" si="62"/>
        <v>1.0196442994227994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1</v>
      </c>
      <c r="I96" s="22">
        <f t="shared" si="58"/>
        <v>0.68606611107473492</v>
      </c>
      <c r="J96" s="24">
        <f t="shared" si="59"/>
        <v>0.68606611107473492</v>
      </c>
      <c r="K96" s="22">
        <f t="shared" si="60"/>
        <v>0.68606611107473492</v>
      </c>
      <c r="L96" s="22">
        <f t="shared" si="61"/>
        <v>0.68606611107473492</v>
      </c>
      <c r="M96" s="227">
        <f t="shared" si="62"/>
        <v>0.68606611107473492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1</v>
      </c>
      <c r="I97" s="22">
        <f t="shared" si="58"/>
        <v>0.44682254413585304</v>
      </c>
      <c r="J97" s="24">
        <f t="shared" si="59"/>
        <v>0.44682254413585304</v>
      </c>
      <c r="K97" s="22">
        <f t="shared" si="60"/>
        <v>0.44682254413585304</v>
      </c>
      <c r="L97" s="22">
        <f t="shared" si="61"/>
        <v>0.44682254413585304</v>
      </c>
      <c r="M97" s="227">
        <f t="shared" si="62"/>
        <v>0.44682254413585304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1</v>
      </c>
      <c r="I98" s="22">
        <f t="shared" si="58"/>
        <v>0.35182877491012043</v>
      </c>
      <c r="J98" s="24">
        <f t="shared" si="59"/>
        <v>0.35182877491012043</v>
      </c>
      <c r="K98" s="22">
        <f t="shared" si="60"/>
        <v>0.35182877491012043</v>
      </c>
      <c r="L98" s="22">
        <f t="shared" si="61"/>
        <v>0.35182877491012043</v>
      </c>
      <c r="M98" s="227">
        <f t="shared" si="62"/>
        <v>0.35182877491012043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1</v>
      </c>
      <c r="I99" s="22">
        <f t="shared" si="58"/>
        <v>0.34303305553736746</v>
      </c>
      <c r="J99" s="24">
        <f t="shared" si="59"/>
        <v>0.34303305553736746</v>
      </c>
      <c r="K99" s="22">
        <f t="shared" si="60"/>
        <v>0.34303305553736746</v>
      </c>
      <c r="L99" s="22">
        <f t="shared" si="61"/>
        <v>0.34303305553736746</v>
      </c>
      <c r="M99" s="227">
        <f t="shared" si="62"/>
        <v>0.34303305553736746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6.0620097917013753</v>
      </c>
      <c r="J119" s="24">
        <f>SUM(J91:J118)</f>
        <v>5.8467350911896521</v>
      </c>
      <c r="K119" s="22">
        <f>SUM(K91:K118)</f>
        <v>5.8561899583789554</v>
      </c>
      <c r="L119" s="22">
        <f>SUM(L91:L118)</f>
        <v>5.8561899583789554</v>
      </c>
      <c r="M119" s="57">
        <f t="shared" si="49"/>
        <v>5.8467350911896521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2">
        <f>(B124)</f>
        <v>1.0967887552536943</v>
      </c>
      <c r="L124" s="29">
        <f>IF(SUMPRODUCT($B$124:$B124,$H$124:$H124)&lt;L$119,($B124*$H124),L$119)</f>
        <v>1.0967887552536943</v>
      </c>
      <c r="M124" s="57">
        <f t="shared" si="63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57">
        <f t="shared" ref="M125:M126" si="65">(J125)</f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2.0335703189804963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2.0335703189804963</v>
      </c>
      <c r="M126" s="57">
        <f t="shared" si="65"/>
        <v>2.0335703189804963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0.24628014243708432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0.24628014243708432</v>
      </c>
      <c r="M127" s="57">
        <f t="shared" si="63"/>
        <v>0.24628014243708432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4.965221036447681</v>
      </c>
      <c r="J128" s="228">
        <f>(J30)</f>
        <v>0.38882357442074578</v>
      </c>
      <c r="K128" s="22">
        <f>(B128)</f>
        <v>0.57900237422166878</v>
      </c>
      <c r="L128" s="22">
        <f>IF(L124=L119,0,(L119-L124)/(B119-B124)*K128)</f>
        <v>0.57900237422166878</v>
      </c>
      <c r="M128" s="57">
        <f t="shared" si="63"/>
        <v>0.38882357442074578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0.9393924650837846</v>
      </c>
      <c r="K129" s="29">
        <f>(B129)</f>
        <v>0.7586685324721647</v>
      </c>
      <c r="L129" s="60">
        <f>IF(SUM(L124:L128)&gt;L130,0,L130-SUM(L124:L128))</f>
        <v>0.75866853247216515</v>
      </c>
      <c r="M129" s="57">
        <f t="shared" si="63"/>
        <v>0.9393924650837846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6.0620097917013753</v>
      </c>
      <c r="J130" s="228">
        <f>(J119)</f>
        <v>5.8467350911896521</v>
      </c>
      <c r="K130" s="22">
        <f>(B130)</f>
        <v>5.8561899583789554</v>
      </c>
      <c r="L130" s="22">
        <f>(L119)</f>
        <v>5.8561899583789554</v>
      </c>
      <c r="M130" s="57">
        <f t="shared" si="63"/>
        <v>5.8467350911896521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19799.999999999996</v>
      </c>
      <c r="S13" s="222">
        <f>IF($B$81=0,0,(SUMIF($N$6:$N$28,$U13,L$6:L$28)+SUMIF($N$91:$N$118,$U13,L$91:L$118))*$I$83*'Q2'!$B$81/$B$81)</f>
        <v>19799.999999999996</v>
      </c>
      <c r="T13" s="222">
        <f>IF($B$81=0,0,(SUMIF($N$6:$N$28,$U13,M$6:M$28)+SUMIF($N$91:$N$118,$U13,M$91:M$118))*$I$83*'Q2'!$B$81/$B$81)</f>
        <v>19799.999999999996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23099.999999999996</v>
      </c>
      <c r="S14" s="222">
        <f>IF($B$81=0,0,(SUMIF($N$6:$N$28,$U14,L$6:L$28)+SUMIF($N$91:$N$118,$U14,L$91:L$118))*$I$83*'Q2'!$B$81/$B$81)</f>
        <v>23099.999999999996</v>
      </c>
      <c r="T14" s="222">
        <f>IF($B$81=0,0,(SUMIF($N$6:$N$28,$U14,M$6:M$28)+SUMIF($N$91:$N$118,$U14,M$91:M$118))*$I$83*'Q2'!$B$81/$B$81)</f>
        <v>23099.999999999996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9504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9408.5385074608366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5940</v>
      </c>
      <c r="S17" s="222">
        <f>IF($B$81=0,0,(SUMIF($N$6:$N$28,$U17,L$6:L$28)+SUMIF($N$91:$N$118,$U17,L$91:L$118))*$I$83*'Q2'!$B$81/$B$81)</f>
        <v>5940</v>
      </c>
      <c r="T17" s="222">
        <f>IF($B$81=0,0,(SUMIF($N$6:$N$28,$U17,M$6:M$28)+SUMIF($N$91:$N$118,$U17,M$91:M$118))*$I$83*'Q2'!$B$81/$B$81)</f>
        <v>5940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3000</v>
      </c>
      <c r="S21" s="222">
        <f>IF($B$81=0,0,(SUMIF($N$6:$N$28,$U21,L$6:L$28)+SUMIF($N$91:$N$118,$U21,L$91:L$118))*$I$83*'Q2'!$B$81/$B$81)</f>
        <v>3000</v>
      </c>
      <c r="T21" s="222">
        <f>IF($B$81=0,0,(SUMIF($N$6:$N$28,$U21,M$6:M$28)+SUMIF($N$91:$N$118,$U21,M$91:M$118))*$I$83*'Q2'!$B$81/$B$81)</f>
        <v>3000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62156.083337377029</v>
      </c>
      <c r="S23" s="179">
        <f>SUM(S7:S22)</f>
        <v>62156.083337377029</v>
      </c>
      <c r="T23" s="179">
        <f>SUM(T7:T22)</f>
        <v>62060.621844837864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6.9611123349938853E-2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6.9611123349938853E-2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0.27844449339975541</v>
      </c>
      <c r="Z27" s="156">
        <f>'Q2'!Z27</f>
        <v>0.25</v>
      </c>
      <c r="AA27" s="121">
        <f t="shared" si="16"/>
        <v>6.9611123349938853E-2</v>
      </c>
      <c r="AB27" s="156">
        <f>'Q2'!AB27</f>
        <v>0.25</v>
      </c>
      <c r="AC27" s="121">
        <f t="shared" si="7"/>
        <v>6.9611123349938853E-2</v>
      </c>
      <c r="AD27" s="156">
        <f>'Q2'!AD27</f>
        <v>0.25</v>
      </c>
      <c r="AE27" s="121">
        <f t="shared" si="8"/>
        <v>6.9611123349938853E-2</v>
      </c>
      <c r="AF27" s="122">
        <f t="shared" si="10"/>
        <v>0.25</v>
      </c>
      <c r="AG27" s="121">
        <f t="shared" si="11"/>
        <v>6.9611123349938853E-2</v>
      </c>
      <c r="AH27" s="123">
        <f t="shared" si="12"/>
        <v>1</v>
      </c>
      <c r="AI27" s="183">
        <f t="shared" si="13"/>
        <v>6.9611123349938853E-2</v>
      </c>
      <c r="AJ27" s="120">
        <f t="shared" si="14"/>
        <v>6.9611123349938853E-2</v>
      </c>
      <c r="AK27" s="119">
        <f t="shared" si="15"/>
        <v>6.9611123349938853E-2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0.54658613553600965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0.54658613553600965</v>
      </c>
      <c r="N29" s="229"/>
      <c r="P29" s="22"/>
      <c r="V29" s="56"/>
      <c r="W29" s="110"/>
      <c r="X29" s="118"/>
      <c r="Y29" s="183">
        <f t="shared" si="9"/>
        <v>2.1863445421440386</v>
      </c>
      <c r="Z29" s="156">
        <f>'Q2'!Z29</f>
        <v>0.25</v>
      </c>
      <c r="AA29" s="121">
        <f t="shared" si="16"/>
        <v>0.54658613553600965</v>
      </c>
      <c r="AB29" s="156">
        <f>'Q2'!AB29</f>
        <v>0.25</v>
      </c>
      <c r="AC29" s="121">
        <f t="shared" si="7"/>
        <v>0.54658613553600965</v>
      </c>
      <c r="AD29" s="156">
        <f>'Q2'!AD29</f>
        <v>0.25</v>
      </c>
      <c r="AE29" s="121">
        <f t="shared" si="8"/>
        <v>0.54658613553600965</v>
      </c>
      <c r="AF29" s="122">
        <f t="shared" si="10"/>
        <v>0.25</v>
      </c>
      <c r="AG29" s="121">
        <f t="shared" si="11"/>
        <v>0.54658613553600965</v>
      </c>
      <c r="AH29" s="123">
        <f t="shared" si="12"/>
        <v>1</v>
      </c>
      <c r="AI29" s="183">
        <f t="shared" si="13"/>
        <v>0.54658613553600965</v>
      </c>
      <c r="AJ29" s="120">
        <f t="shared" si="14"/>
        <v>0.54658613553600965</v>
      </c>
      <c r="AK29" s="119">
        <f t="shared" si="15"/>
        <v>0.54658613553600965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8.1746031211777996</v>
      </c>
      <c r="J30" s="231">
        <f>IF(I$32&lt;=1,I30,1-SUM(J6:J29))</f>
        <v>0.26475512206643248</v>
      </c>
      <c r="K30" s="22">
        <f t="shared" si="4"/>
        <v>0.62186232777085926</v>
      </c>
      <c r="L30" s="22">
        <f>IF(L124=L119,0,IF(K30="",0,(L119-L124)/(B119-B124)*K30))</f>
        <v>0.62186232777085926</v>
      </c>
      <c r="M30" s="175">
        <f t="shared" si="6"/>
        <v>0.26475512206643248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1.0590204882657299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-0.33838273075372105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8.5182875141674153</v>
      </c>
      <c r="J32" s="17"/>
      <c r="L32" s="22">
        <f>SUM(L6:L30)</f>
        <v>1.3383827307537211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-5.0221744812269986E-2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</v>
      </c>
      <c r="G37" s="75">
        <f>'Q3'!G37</f>
        <v>1</v>
      </c>
      <c r="H37" s="24">
        <f t="shared" ref="H37:H52" si="26">(E37*F37)</f>
        <v>1</v>
      </c>
      <c r="I37" s="39">
        <f t="shared" ref="I37:I52" si="27">D37*H37</f>
        <v>9000</v>
      </c>
      <c r="J37" s="38">
        <f>J91*I$83</f>
        <v>9000</v>
      </c>
      <c r="K37" s="40">
        <f t="shared" ref="K37:K52" si="28">(B37/B$65)</f>
        <v>0.14671361502347419</v>
      </c>
      <c r="L37" s="22">
        <f t="shared" ref="L37:L52" si="29">(K37*H37)</f>
        <v>0.14671361502347419</v>
      </c>
      <c r="M37" s="24">
        <f t="shared" ref="M37:M52" si="30">J37/B$65</f>
        <v>0.14671361502347419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6960</v>
      </c>
      <c r="J38" s="38">
        <f t="shared" ref="J38:J64" si="33">J92*I$83</f>
        <v>6960</v>
      </c>
      <c r="K38" s="40">
        <f t="shared" si="28"/>
        <v>0.1134585289514867</v>
      </c>
      <c r="L38" s="22">
        <f t="shared" si="29"/>
        <v>0.1134585289514867</v>
      </c>
      <c r="M38" s="24">
        <f t="shared" si="30"/>
        <v>0.1134585289514867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</v>
      </c>
      <c r="G39" s="22">
        <f t="shared" si="32"/>
        <v>1</v>
      </c>
      <c r="H39" s="24">
        <f t="shared" si="26"/>
        <v>1</v>
      </c>
      <c r="I39" s="39">
        <f t="shared" si="27"/>
        <v>7500</v>
      </c>
      <c r="J39" s="38">
        <f t="shared" si="33"/>
        <v>7499.9999999999991</v>
      </c>
      <c r="K39" s="40">
        <f t="shared" si="28"/>
        <v>0.12226134585289515</v>
      </c>
      <c r="L39" s="22">
        <f t="shared" si="29"/>
        <v>0.12226134585289515</v>
      </c>
      <c r="M39" s="24">
        <f t="shared" si="30"/>
        <v>0.12226134585289514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7499.9999999999991</v>
      </c>
      <c r="AH39" s="123">
        <f t="shared" si="35"/>
        <v>1</v>
      </c>
      <c r="AI39" s="112">
        <f t="shared" si="35"/>
        <v>7499.9999999999991</v>
      </c>
      <c r="AJ39" s="148">
        <f t="shared" si="36"/>
        <v>0</v>
      </c>
      <c r="AK39" s="147">
        <f t="shared" si="37"/>
        <v>7499.9999999999991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</v>
      </c>
      <c r="G40" s="22">
        <f t="shared" si="32"/>
        <v>1</v>
      </c>
      <c r="H40" s="24">
        <f t="shared" si="26"/>
        <v>1</v>
      </c>
      <c r="I40" s="39">
        <f t="shared" si="27"/>
        <v>15600</v>
      </c>
      <c r="J40" s="38">
        <f t="shared" si="33"/>
        <v>15600</v>
      </c>
      <c r="K40" s="40">
        <f t="shared" si="28"/>
        <v>0.25430359937402192</v>
      </c>
      <c r="L40" s="22">
        <f t="shared" si="29"/>
        <v>0.25430359937402192</v>
      </c>
      <c r="M40" s="24">
        <f t="shared" si="30"/>
        <v>0.25430359937402192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15600</v>
      </c>
      <c r="AH40" s="123">
        <f t="shared" si="35"/>
        <v>1</v>
      </c>
      <c r="AI40" s="112">
        <f t="shared" si="35"/>
        <v>15600</v>
      </c>
      <c r="AJ40" s="148">
        <f t="shared" si="36"/>
        <v>0</v>
      </c>
      <c r="AK40" s="147">
        <f t="shared" si="37"/>
        <v>15600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</v>
      </c>
      <c r="H41" s="24">
        <f t="shared" si="26"/>
        <v>1</v>
      </c>
      <c r="I41" s="39">
        <f t="shared" si="27"/>
        <v>11404.8</v>
      </c>
      <c r="J41" s="38">
        <f t="shared" si="33"/>
        <v>9408.5385074608366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0.15337341072412683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9408.5385074608366</v>
      </c>
      <c r="AH41" s="123">
        <f t="shared" si="35"/>
        <v>1</v>
      </c>
      <c r="AI41" s="112">
        <f t="shared" si="35"/>
        <v>9408.5385074608366</v>
      </c>
      <c r="AJ41" s="148">
        <f t="shared" si="36"/>
        <v>0</v>
      </c>
      <c r="AK41" s="147">
        <f t="shared" si="37"/>
        <v>9408.5385074608366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</v>
      </c>
      <c r="G42" s="22">
        <f t="shared" si="32"/>
        <v>1</v>
      </c>
      <c r="H42" s="24">
        <f t="shared" si="26"/>
        <v>1</v>
      </c>
      <c r="I42" s="39">
        <f t="shared" si="27"/>
        <v>5940</v>
      </c>
      <c r="J42" s="38">
        <f t="shared" si="33"/>
        <v>5940</v>
      </c>
      <c r="K42" s="40">
        <f t="shared" si="28"/>
        <v>9.6830985915492954E-2</v>
      </c>
      <c r="L42" s="22">
        <f t="shared" si="29"/>
        <v>9.6830985915492954E-2</v>
      </c>
      <c r="M42" s="24">
        <f t="shared" si="30"/>
        <v>9.6830985915492954E-2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1485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2970</v>
      </c>
      <c r="AF42" s="122">
        <f t="shared" si="31"/>
        <v>0.25</v>
      </c>
      <c r="AG42" s="147">
        <f t="shared" si="34"/>
        <v>1485</v>
      </c>
      <c r="AH42" s="123">
        <f t="shared" si="35"/>
        <v>1</v>
      </c>
      <c r="AI42" s="112">
        <f t="shared" si="35"/>
        <v>5940</v>
      </c>
      <c r="AJ42" s="148">
        <f t="shared" si="36"/>
        <v>1485</v>
      </c>
      <c r="AK42" s="147">
        <f t="shared" si="37"/>
        <v>4455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</v>
      </c>
      <c r="H44" s="24">
        <f t="shared" si="26"/>
        <v>1</v>
      </c>
      <c r="I44" s="39">
        <f t="shared" si="27"/>
        <v>3840</v>
      </c>
      <c r="J44" s="38">
        <f t="shared" si="33"/>
        <v>3840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6.2597809076682318E-2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960</v>
      </c>
      <c r="AB44" s="156">
        <f>'Q2'!AB44</f>
        <v>0.25</v>
      </c>
      <c r="AC44" s="147">
        <f t="shared" si="39"/>
        <v>960</v>
      </c>
      <c r="AD44" s="156">
        <f>'Q2'!AD44</f>
        <v>0.25</v>
      </c>
      <c r="AE44" s="147">
        <f t="shared" si="40"/>
        <v>960</v>
      </c>
      <c r="AF44" s="122">
        <f t="shared" si="31"/>
        <v>0.25</v>
      </c>
      <c r="AG44" s="147">
        <f t="shared" si="34"/>
        <v>960</v>
      </c>
      <c r="AH44" s="123">
        <f t="shared" si="35"/>
        <v>1</v>
      </c>
      <c r="AI44" s="112">
        <f t="shared" si="35"/>
        <v>3840</v>
      </c>
      <c r="AJ44" s="148">
        <f t="shared" si="36"/>
        <v>1920</v>
      </c>
      <c r="AK44" s="147">
        <f t="shared" si="37"/>
        <v>1920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</v>
      </c>
      <c r="H45" s="24">
        <f t="shared" si="26"/>
        <v>1</v>
      </c>
      <c r="I45" s="39">
        <f t="shared" si="27"/>
        <v>3000</v>
      </c>
      <c r="J45" s="38">
        <f t="shared" si="33"/>
        <v>3000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4.8904538341158058E-2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750</v>
      </c>
      <c r="AB45" s="156">
        <f>'Q2'!AB45</f>
        <v>0.25</v>
      </c>
      <c r="AC45" s="147">
        <f t="shared" si="39"/>
        <v>750</v>
      </c>
      <c r="AD45" s="156">
        <f>'Q2'!AD45</f>
        <v>0.25</v>
      </c>
      <c r="AE45" s="147">
        <f t="shared" si="40"/>
        <v>750</v>
      </c>
      <c r="AF45" s="122">
        <f t="shared" si="31"/>
        <v>0.25</v>
      </c>
      <c r="AG45" s="147">
        <f t="shared" si="34"/>
        <v>750</v>
      </c>
      <c r="AH45" s="123">
        <f t="shared" si="35"/>
        <v>1</v>
      </c>
      <c r="AI45" s="112">
        <f t="shared" si="35"/>
        <v>3000</v>
      </c>
      <c r="AJ45" s="148">
        <f t="shared" si="36"/>
        <v>1500</v>
      </c>
      <c r="AK45" s="147">
        <f t="shared" si="37"/>
        <v>1500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63244.800000000003</v>
      </c>
      <c r="J65" s="39">
        <f>SUM(J37:J64)</f>
        <v>61248.538507460835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0.99844383325933816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</v>
      </c>
      <c r="G70" s="22"/>
      <c r="H70" s="24">
        <f>(E70*F70)</f>
        <v>1</v>
      </c>
      <c r="I70" s="39">
        <f>I124*I$83</f>
        <v>7481.7445312178406</v>
      </c>
      <c r="J70" s="51">
        <f>J124*I$83</f>
        <v>7481.7445312178406</v>
      </c>
      <c r="K70" s="40">
        <f>B70/B$76</f>
        <v>0.12196375409523086</v>
      </c>
      <c r="L70" s="22">
        <f>(L124*G$37*F$9/F$7)/B$130</f>
        <v>0.12196375409523084</v>
      </c>
      <c r="M70" s="24">
        <f>J70/B$76</f>
        <v>0.12196375409523084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3016</v>
      </c>
      <c r="K73" s="40">
        <f>B73/B$76</f>
        <v>4.9165362545644235E-2</v>
      </c>
      <c r="L73" s="22">
        <f>(L127*G$37*F$9/F$7)/B$130</f>
        <v>4.9165362545644235E-2</v>
      </c>
      <c r="M73" s="24">
        <f>J73/B$76</f>
        <v>4.9165362545644235E-2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271.44</v>
      </c>
      <c r="AB73" s="156">
        <f>'Q2'!AB73</f>
        <v>0.09</v>
      </c>
      <c r="AC73" s="147">
        <f>$H$73*$B$73*AB73</f>
        <v>271.44</v>
      </c>
      <c r="AD73" s="156">
        <f>'Q2'!AD73</f>
        <v>0.23</v>
      </c>
      <c r="AE73" s="147">
        <f>$H$73*$B$73*AD73</f>
        <v>693.68000000000006</v>
      </c>
      <c r="AF73" s="156">
        <f>'Q2'!AF73</f>
        <v>0.59</v>
      </c>
      <c r="AG73" s="147">
        <f>$H$73*$B$73*AF73</f>
        <v>1779.4399999999998</v>
      </c>
      <c r="AH73" s="155">
        <f>SUM(Z73,AB73,AD73,AF73)</f>
        <v>1</v>
      </c>
      <c r="AI73" s="147">
        <f>SUM(AA73,AC73,AE73,AG73)</f>
        <v>3016</v>
      </c>
      <c r="AJ73" s="148">
        <f>(AA73+AC73)</f>
        <v>542.88</v>
      </c>
      <c r="AK73" s="147">
        <f>(AE73+AG73)</f>
        <v>2473.12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55763.055468782157</v>
      </c>
      <c r="J74" s="51">
        <f>J128*I$83</f>
        <v>1806.0270741691404</v>
      </c>
      <c r="K74" s="40">
        <f>B74/B$76</f>
        <v>6.915156967285789E-2</v>
      </c>
      <c r="L74" s="22">
        <f>(L128*G$37*F$9/F$7)/B$130</f>
        <v>6.915156967285789E-2</v>
      </c>
      <c r="M74" s="24">
        <f>J74/B$76</f>
        <v>2.9440973431291411E-2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27283.433568740522</v>
      </c>
      <c r="K75" s="40">
        <f>B75/B$76</f>
        <v>0.40660681151273192</v>
      </c>
      <c r="L75" s="22">
        <f>(L129*G$37*F$9/F$7)/B$130</f>
        <v>0.40660681151273198</v>
      </c>
      <c r="M75" s="24">
        <f>J75/B$76</f>
        <v>0.44476124101363657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63244.799999999996</v>
      </c>
      <c r="J76" s="51">
        <f>J130*I$83</f>
        <v>61248.538507460835</v>
      </c>
      <c r="K76" s="40">
        <f>SUM(K70:K75)</f>
        <v>0.64688749782646493</v>
      </c>
      <c r="L76" s="22">
        <f>SUM(L70:L75)</f>
        <v>0.64688749782646493</v>
      </c>
      <c r="M76" s="24">
        <f>SUM(M70:M75)</f>
        <v>0.64533133108580309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7789.3333333333294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1</v>
      </c>
      <c r="I91" s="22">
        <f t="shared" ref="I91" si="52">(D91*H91)</f>
        <v>1.3193579059129517</v>
      </c>
      <c r="J91" s="24">
        <f>IF(I$32&lt;=1+I$131,I91,L91+J$33*(I91-L91))</f>
        <v>1.3193579059129517</v>
      </c>
      <c r="K91" s="22">
        <f t="shared" ref="K91" si="53">(B91)</f>
        <v>1.3193579059129517</v>
      </c>
      <c r="L91" s="22">
        <f t="shared" ref="L91" si="54">(K91*H91)</f>
        <v>1.3193579059129517</v>
      </c>
      <c r="M91" s="227">
        <f t="shared" si="50"/>
        <v>1.3193579059129517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1</v>
      </c>
      <c r="I92" s="22">
        <f t="shared" ref="I92:I118" si="59">(D92*H92)</f>
        <v>1.0203034472393493</v>
      </c>
      <c r="J92" s="24">
        <f t="shared" ref="J92:J118" si="60">IF(I$32&lt;=1+I$131,I92,L92+J$33*(I92-L92))</f>
        <v>1.0203034472393493</v>
      </c>
      <c r="K92" s="22">
        <f t="shared" ref="K92:K118" si="61">(B92)</f>
        <v>1.0203034472393493</v>
      </c>
      <c r="L92" s="22">
        <f t="shared" ref="L92:L118" si="62">(K92*H92)</f>
        <v>1.0203034472393493</v>
      </c>
      <c r="M92" s="227">
        <f t="shared" ref="M92:M118" si="63">(J92)</f>
        <v>1.0203034472393493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1</v>
      </c>
      <c r="I93" s="22">
        <f t="shared" si="59"/>
        <v>1.0994649215941263</v>
      </c>
      <c r="J93" s="24">
        <f t="shared" si="60"/>
        <v>1.0994649215941263</v>
      </c>
      <c r="K93" s="22">
        <f t="shared" si="61"/>
        <v>1.0994649215941263</v>
      </c>
      <c r="L93" s="22">
        <f t="shared" si="62"/>
        <v>1.0994649215941263</v>
      </c>
      <c r="M93" s="227">
        <f t="shared" si="63"/>
        <v>1.0994649215941263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1</v>
      </c>
      <c r="I94" s="22">
        <f t="shared" si="59"/>
        <v>2.286887036915783</v>
      </c>
      <c r="J94" s="24">
        <f t="shared" si="60"/>
        <v>2.286887036915783</v>
      </c>
      <c r="K94" s="22">
        <f t="shared" si="61"/>
        <v>2.286887036915783</v>
      </c>
      <c r="L94" s="22">
        <f t="shared" si="62"/>
        <v>2.286887036915783</v>
      </c>
      <c r="M94" s="227">
        <f t="shared" si="63"/>
        <v>2.286887036915783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1</v>
      </c>
      <c r="I95" s="22">
        <f t="shared" si="59"/>
        <v>1.6718903383728922</v>
      </c>
      <c r="J95" s="24">
        <f t="shared" si="60"/>
        <v>1.3792477403227665</v>
      </c>
      <c r="K95" s="22">
        <f t="shared" si="61"/>
        <v>1.393241948644077</v>
      </c>
      <c r="L95" s="22">
        <f t="shared" si="62"/>
        <v>1.393241948644077</v>
      </c>
      <c r="M95" s="227">
        <f t="shared" si="63"/>
        <v>1.3792477403227665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1</v>
      </c>
      <c r="I96" s="22">
        <f t="shared" si="59"/>
        <v>0.87077621790254811</v>
      </c>
      <c r="J96" s="24">
        <f t="shared" si="60"/>
        <v>0.87077621790254811</v>
      </c>
      <c r="K96" s="22">
        <f t="shared" si="61"/>
        <v>0.87077621790254811</v>
      </c>
      <c r="L96" s="22">
        <f t="shared" si="62"/>
        <v>0.87077621790254811</v>
      </c>
      <c r="M96" s="227">
        <f t="shared" si="63"/>
        <v>0.87077621790254811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1</v>
      </c>
      <c r="I98" s="22">
        <f t="shared" si="59"/>
        <v>0.56292603985619272</v>
      </c>
      <c r="J98" s="24">
        <f t="shared" si="60"/>
        <v>0.56292603985619272</v>
      </c>
      <c r="K98" s="22">
        <f t="shared" si="61"/>
        <v>0.56292603985619272</v>
      </c>
      <c r="L98" s="22">
        <f t="shared" si="62"/>
        <v>0.56292603985619272</v>
      </c>
      <c r="M98" s="227">
        <f t="shared" si="63"/>
        <v>0.56292603985619272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1</v>
      </c>
      <c r="I99" s="22">
        <f t="shared" si="59"/>
        <v>0.43978596863765057</v>
      </c>
      <c r="J99" s="24">
        <f t="shared" si="60"/>
        <v>0.43978596863765057</v>
      </c>
      <c r="K99" s="22">
        <f t="shared" si="61"/>
        <v>0.43978596863765057</v>
      </c>
      <c r="L99" s="22">
        <f t="shared" si="62"/>
        <v>0.43978596863765057</v>
      </c>
      <c r="M99" s="227">
        <f t="shared" si="63"/>
        <v>0.43978596863765057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9.271391876431494</v>
      </c>
      <c r="J119" s="24">
        <f>SUM(J91:J118)</f>
        <v>8.9787492783813683</v>
      </c>
      <c r="K119" s="22">
        <f>SUM(K91:K118)</f>
        <v>8.992743486702679</v>
      </c>
      <c r="L119" s="22">
        <f>SUM(L91:L118)</f>
        <v>8.992743486702679</v>
      </c>
      <c r="M119" s="57">
        <f t="shared" si="50"/>
        <v>8.9787492783813683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2">
        <f>(B124)</f>
        <v>1.0967887552536943</v>
      </c>
      <c r="L124" s="29">
        <f>IF(SUMPRODUCT($B$124:$B124,$H$124:$H124)&lt;L$119,($B124*$H124),L$119)</f>
        <v>1.0967887552536943</v>
      </c>
      <c r="M124" s="57">
        <f t="shared" si="90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57">
        <f t="shared" ref="M125:M126" si="92">(J125)</f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2.0335703189804963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2.0335703189804963</v>
      </c>
      <c r="M126" s="57">
        <f t="shared" si="92"/>
        <v>2.0335703189804963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0.44213149380371802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0.44213149380371802</v>
      </c>
      <c r="M127" s="57">
        <f t="shared" si="90"/>
        <v>0.44213149380371802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8.1746031211777996</v>
      </c>
      <c r="J128" s="228">
        <f>(J30)</f>
        <v>0.26475512206643248</v>
      </c>
      <c r="K128" s="22">
        <f>(B128)</f>
        <v>0.62186232777085926</v>
      </c>
      <c r="L128" s="22">
        <f>IF(L124=L119,0,(L119-L124)/(B119-B124)*K128)</f>
        <v>0.62186232777085926</v>
      </c>
      <c r="M128" s="57">
        <f t="shared" si="90"/>
        <v>0.26475512206643248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3.9996237532631804</v>
      </c>
      <c r="K129" s="29">
        <f>(B129)</f>
        <v>3.6565107558800642</v>
      </c>
      <c r="L129" s="60">
        <f>IF(SUM(L124:L128)&gt;L130,0,L130-SUM(L124:L128))</f>
        <v>3.6565107558800642</v>
      </c>
      <c r="M129" s="57">
        <f t="shared" si="90"/>
        <v>3.9996237532631804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9.271391876431494</v>
      </c>
      <c r="J130" s="228">
        <f>(J119)</f>
        <v>8.9787492783813683</v>
      </c>
      <c r="K130" s="22">
        <f>(B130)</f>
        <v>8.992743486702679</v>
      </c>
      <c r="L130" s="22">
        <f>(L119)</f>
        <v>8.992743486702679</v>
      </c>
      <c r="M130" s="57">
        <f t="shared" si="90"/>
        <v>8.9787492783813683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1.1418798350138459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4019.9999999999995</v>
      </c>
      <c r="C78" s="109">
        <f>'Q2'!R13</f>
        <v>9408</v>
      </c>
      <c r="D78" s="109">
        <f>'Q3'!R13</f>
        <v>13860</v>
      </c>
      <c r="E78" s="109">
        <f>'Q4'!R13</f>
        <v>19799.999999999996</v>
      </c>
      <c r="F78" s="109">
        <f>'Q1'!T13</f>
        <v>4019.9999999999995</v>
      </c>
      <c r="G78" s="109">
        <f>'Q2'!T13</f>
        <v>9408</v>
      </c>
      <c r="H78" s="109">
        <f>'Q3'!T13</f>
        <v>13860</v>
      </c>
      <c r="I78" s="109">
        <f>'Q4'!T13</f>
        <v>19799.999999999996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9000</v>
      </c>
      <c r="E79" s="109">
        <f>'Q4'!R14</f>
        <v>23099.999999999996</v>
      </c>
      <c r="F79" s="109">
        <f>'Q1'!T14</f>
        <v>0</v>
      </c>
      <c r="G79" s="109">
        <f>'Q2'!T14</f>
        <v>0</v>
      </c>
      <c r="H79" s="109">
        <f>'Q3'!T14</f>
        <v>9000</v>
      </c>
      <c r="I79" s="109">
        <f>'Q4'!T14</f>
        <v>23099.999999999996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2340</v>
      </c>
      <c r="C81" s="109">
        <f>'Q2'!R16</f>
        <v>5460</v>
      </c>
      <c r="D81" s="109">
        <f>'Q3'!R16</f>
        <v>7020</v>
      </c>
      <c r="E81" s="109">
        <f>'Q4'!R16</f>
        <v>9504</v>
      </c>
      <c r="F81" s="109">
        <f>'Q1'!T16</f>
        <v>2808.0000000000005</v>
      </c>
      <c r="G81" s="109">
        <f>'Q2'!T16</f>
        <v>5513.5742334779798</v>
      </c>
      <c r="H81" s="109">
        <f>'Q3'!T16</f>
        <v>6955.5036231470158</v>
      </c>
      <c r="I81" s="109">
        <f>'Q4'!T16</f>
        <v>9408.5385074608366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2820</v>
      </c>
      <c r="D82" s="109">
        <f>'Q3'!R17</f>
        <v>4680</v>
      </c>
      <c r="E82" s="109">
        <f>'Q4'!R17</f>
        <v>5940</v>
      </c>
      <c r="F82" s="109">
        <f>'Q1'!T17</f>
        <v>0</v>
      </c>
      <c r="G82" s="109">
        <f>'Q2'!T17</f>
        <v>2820</v>
      </c>
      <c r="H82" s="109">
        <f>'Q3'!T17</f>
        <v>4680</v>
      </c>
      <c r="I82" s="109">
        <f>'Q4'!T17</f>
        <v>5940</v>
      </c>
    </row>
    <row r="83" spans="1:9">
      <c r="A83" t="str">
        <f>'Q1'!Q18</f>
        <v>Food transfer - official</v>
      </c>
      <c r="B83" s="109">
        <f>'Q1'!R18</f>
        <v>812.08333737703913</v>
      </c>
      <c r="C83" s="109">
        <f>'Q2'!R18</f>
        <v>812.08333737703913</v>
      </c>
      <c r="D83" s="109">
        <f>'Q3'!R18</f>
        <v>812.08333737703913</v>
      </c>
      <c r="E83" s="109">
        <f>'Q4'!R18</f>
        <v>812.08333737703913</v>
      </c>
      <c r="F83" s="109">
        <f>'Q1'!T18</f>
        <v>812.08333737703913</v>
      </c>
      <c r="G83" s="109">
        <f>'Q2'!T18</f>
        <v>812.08333737703913</v>
      </c>
      <c r="H83" s="109">
        <f>'Q3'!T18</f>
        <v>812.08333737703913</v>
      </c>
      <c r="I83" s="109">
        <f>'Q4'!T18</f>
        <v>812.08333737703913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10248</v>
      </c>
      <c r="C85" s="109">
        <f>'Q2'!R20</f>
        <v>10248</v>
      </c>
      <c r="D85" s="109">
        <f>'Q3'!R20</f>
        <v>3048.0000000000005</v>
      </c>
      <c r="E85" s="109">
        <f>'Q4'!R20</f>
        <v>0</v>
      </c>
      <c r="F85" s="109">
        <f>'Q1'!T20</f>
        <v>10248</v>
      </c>
      <c r="G85" s="109">
        <f>'Q2'!T20</f>
        <v>10248</v>
      </c>
      <c r="H85" s="109">
        <f>'Q3'!T20</f>
        <v>3048.0000000000005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2544.0000000000005</v>
      </c>
      <c r="C86" s="109">
        <f>'Q2'!R21</f>
        <v>1740</v>
      </c>
      <c r="D86" s="109">
        <f>'Q3'!R21</f>
        <v>2340</v>
      </c>
      <c r="E86" s="109">
        <f>'Q4'!R21</f>
        <v>3000</v>
      </c>
      <c r="F86" s="109">
        <f>'Q1'!T21</f>
        <v>2544.0000000000005</v>
      </c>
      <c r="G86" s="109">
        <f>'Q2'!T21</f>
        <v>1740</v>
      </c>
      <c r="H86" s="109">
        <f>'Q3'!T21</f>
        <v>2340</v>
      </c>
      <c r="I86" s="109">
        <f>'Q4'!T21</f>
        <v>3000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19964.08333737704</v>
      </c>
      <c r="C88" s="109">
        <f>'Q2'!R23</f>
        <v>30488.08333737704</v>
      </c>
      <c r="D88" s="109">
        <f>'Q3'!R23</f>
        <v>40760.083337377037</v>
      </c>
      <c r="E88" s="109">
        <f>'Q4'!R23</f>
        <v>62156.083337377029</v>
      </c>
      <c r="F88" s="109">
        <f>'Q1'!T23</f>
        <v>20432.08333737704</v>
      </c>
      <c r="G88" s="109">
        <f>'Q2'!T23</f>
        <v>30541.657570855019</v>
      </c>
      <c r="H88" s="109">
        <f>'Q3'!T23</f>
        <v>40695.586960524051</v>
      </c>
      <c r="I88" s="109">
        <f>'Q4'!T23</f>
        <v>62060.621844837864</v>
      </c>
    </row>
    <row r="89" spans="1:9">
      <c r="A89" t="str">
        <f>'Q1'!Q24</f>
        <v>Food Poverty line</v>
      </c>
      <c r="B89" s="109">
        <f>'Q1'!R24</f>
        <v>12770.884804109372</v>
      </c>
      <c r="C89" s="109">
        <f>'Q2'!R24</f>
        <v>12770.884804109372</v>
      </c>
      <c r="D89" s="109">
        <f>'Q3'!R24</f>
        <v>12770.88480410937</v>
      </c>
      <c r="E89" s="109">
        <f>'Q4'!R24</f>
        <v>12770.884804109372</v>
      </c>
      <c r="F89" s="109">
        <f>'Q1'!T24</f>
        <v>12770.884804109372</v>
      </c>
      <c r="G89" s="109">
        <f>'Q2'!T24</f>
        <v>12770.884804109372</v>
      </c>
      <c r="H89" s="109">
        <f>'Q3'!T24</f>
        <v>12770.88480410937</v>
      </c>
      <c r="I89" s="109">
        <f>'Q4'!T24</f>
        <v>12770.884804109372</v>
      </c>
    </row>
    <row r="90" spans="1:9">
      <c r="A90" s="108" t="str">
        <f>'Q1'!Q25</f>
        <v>Lower Bound Poverty line</v>
      </c>
      <c r="B90" s="109">
        <f>'Q1'!R25</f>
        <v>20560.218137442705</v>
      </c>
      <c r="C90" s="109">
        <f>'Q2'!R25</f>
        <v>20560.218137442705</v>
      </c>
      <c r="D90" s="109">
        <f>'Q3'!R25</f>
        <v>20560.218137442702</v>
      </c>
      <c r="E90" s="109">
        <f>'Q4'!R25</f>
        <v>20560.218137442705</v>
      </c>
      <c r="F90" s="109">
        <f>'Q1'!T25</f>
        <v>20560.218137442705</v>
      </c>
      <c r="G90" s="109">
        <f>'Q2'!T25</f>
        <v>20560.218137442705</v>
      </c>
      <c r="H90" s="109">
        <f>'Q3'!T25</f>
        <v>20560.218137442702</v>
      </c>
      <c r="I90" s="109">
        <f>'Q4'!T25</f>
        <v>20560.218137442705</v>
      </c>
    </row>
    <row r="91" spans="1:9">
      <c r="A91" s="108" t="str">
        <f>'Q1'!Q26</f>
        <v>Upper Bound Poverty line</v>
      </c>
      <c r="B91" s="109">
        <f>'Q1'!R26</f>
        <v>34432.218137442702</v>
      </c>
      <c r="C91" s="109">
        <f>'Q2'!R26</f>
        <v>34432.218137442702</v>
      </c>
      <c r="D91" s="109">
        <f>'Q3'!R26</f>
        <v>34432.218137442702</v>
      </c>
      <c r="E91" s="109">
        <f>'Q4'!R26</f>
        <v>34432.218137442702</v>
      </c>
      <c r="F91" s="109">
        <f>'Q1'!T26</f>
        <v>34432.218137442702</v>
      </c>
      <c r="G91" s="109">
        <f>'Q2'!T26</f>
        <v>34432.218137442702</v>
      </c>
      <c r="H91" s="109">
        <f>'Q3'!T26</f>
        <v>34432.218137442702</v>
      </c>
      <c r="I91" s="109">
        <f>'Q4'!T26</f>
        <v>34432.218137442702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12770.884804109372</v>
      </c>
      <c r="G93" s="109">
        <f>'Q2'!T24</f>
        <v>12770.884804109372</v>
      </c>
      <c r="H93" s="109">
        <f>'Q3'!T24</f>
        <v>12770.88480410937</v>
      </c>
      <c r="I93" s="109">
        <f>'Q4'!T24</f>
        <v>12770.884804109372</v>
      </c>
    </row>
    <row r="94" spans="1:9">
      <c r="A94" t="str">
        <f>'Q1'!Q25</f>
        <v>Lower Bound Poverty line</v>
      </c>
      <c r="F94" s="109">
        <f>'Q1'!T25</f>
        <v>20560.218137442705</v>
      </c>
      <c r="G94" s="109">
        <f>'Q2'!T25</f>
        <v>20560.218137442705</v>
      </c>
      <c r="H94" s="109">
        <f>'Q3'!T25</f>
        <v>20560.218137442702</v>
      </c>
      <c r="I94" s="109">
        <f>'Q4'!T25</f>
        <v>20560.218137442705</v>
      </c>
    </row>
    <row r="95" spans="1:9">
      <c r="A95" t="str">
        <f>'Q1'!Q26</f>
        <v>Upper Bound Poverty line</v>
      </c>
      <c r="F95" s="109">
        <f>'Q1'!T26</f>
        <v>34432.218137442702</v>
      </c>
      <c r="G95" s="109">
        <f>'Q2'!T26</f>
        <v>34432.218137442702</v>
      </c>
      <c r="H95" s="109">
        <f>'Q3'!T26</f>
        <v>34432.218137442702</v>
      </c>
      <c r="I95" s="109">
        <f>'Q4'!T26</f>
        <v>34432.218137442702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596.13480006566533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128.13480006566533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14468.134800065662</v>
      </c>
      <c r="C100" s="239">
        <f t="shared" si="0"/>
        <v>3944.1348000656617</v>
      </c>
      <c r="D100" s="239">
        <f t="shared" si="0"/>
        <v>0</v>
      </c>
      <c r="E100" s="239">
        <f t="shared" si="0"/>
        <v>0</v>
      </c>
      <c r="F100" s="239">
        <f t="shared" si="0"/>
        <v>14000.134800065662</v>
      </c>
      <c r="G100" s="239">
        <f t="shared" si="0"/>
        <v>3890.5605665876828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4019.9999999999995</v>
      </c>
      <c r="C9" s="203">
        <f>Income!C78</f>
        <v>9408</v>
      </c>
      <c r="D9" s="203">
        <f>Income!D78</f>
        <v>13860</v>
      </c>
      <c r="E9" s="203">
        <f>Income!E78</f>
        <v>19799.999999999996</v>
      </c>
      <c r="F9" s="204">
        <f t="shared" si="4"/>
        <v>4019.9999999999995</v>
      </c>
      <c r="G9" s="204">
        <f t="shared" si="4"/>
        <v>4019.9999999999995</v>
      </c>
      <c r="H9" s="204">
        <f t="shared" si="4"/>
        <v>4019.9999999999995</v>
      </c>
      <c r="I9" s="204">
        <f t="shared" si="4"/>
        <v>4019.9999999999995</v>
      </c>
      <c r="J9" s="204">
        <f t="shared" si="4"/>
        <v>4019.9999999999995</v>
      </c>
      <c r="K9" s="204">
        <f t="shared" si="4"/>
        <v>4019.9999999999995</v>
      </c>
      <c r="L9" s="204">
        <f t="shared" si="4"/>
        <v>4019.9999999999995</v>
      </c>
      <c r="M9" s="204">
        <f t="shared" si="4"/>
        <v>4019.9999999999995</v>
      </c>
      <c r="N9" s="204">
        <f t="shared" si="4"/>
        <v>4019.9999999999995</v>
      </c>
      <c r="O9" s="204">
        <f t="shared" si="4"/>
        <v>4019.9999999999995</v>
      </c>
      <c r="P9" s="204">
        <f t="shared" si="4"/>
        <v>4019.9999999999995</v>
      </c>
      <c r="Q9" s="204">
        <f t="shared" si="4"/>
        <v>4019.9999999999995</v>
      </c>
      <c r="R9" s="204">
        <f t="shared" si="4"/>
        <v>4019.9999999999995</v>
      </c>
      <c r="S9" s="204">
        <f t="shared" si="4"/>
        <v>4019.9999999999995</v>
      </c>
      <c r="T9" s="204">
        <f t="shared" si="4"/>
        <v>4019.9999999999995</v>
      </c>
      <c r="U9" s="204">
        <f t="shared" si="4"/>
        <v>4019.9999999999995</v>
      </c>
      <c r="V9" s="204">
        <f t="shared" si="6"/>
        <v>4019.9999999999995</v>
      </c>
      <c r="W9" s="204">
        <f t="shared" si="6"/>
        <v>4019.9999999999995</v>
      </c>
      <c r="X9" s="204">
        <f t="shared" si="6"/>
        <v>4019.9999999999995</v>
      </c>
      <c r="Y9" s="204">
        <f t="shared" si="6"/>
        <v>4019.9999999999995</v>
      </c>
      <c r="Z9" s="204">
        <f t="shared" si="6"/>
        <v>9408</v>
      </c>
      <c r="AA9" s="204">
        <f t="shared" si="6"/>
        <v>9408</v>
      </c>
      <c r="AB9" s="204">
        <f t="shared" si="6"/>
        <v>9408</v>
      </c>
      <c r="AC9" s="204">
        <f t="shared" si="6"/>
        <v>9408</v>
      </c>
      <c r="AD9" s="204">
        <f t="shared" si="6"/>
        <v>9408</v>
      </c>
      <c r="AE9" s="204">
        <f t="shared" si="6"/>
        <v>9408</v>
      </c>
      <c r="AF9" s="204">
        <f t="shared" si="6"/>
        <v>9408</v>
      </c>
      <c r="AG9" s="204">
        <f t="shared" si="6"/>
        <v>9408</v>
      </c>
      <c r="AH9" s="204">
        <f t="shared" si="6"/>
        <v>9408</v>
      </c>
      <c r="AI9" s="204">
        <f t="shared" si="6"/>
        <v>9408</v>
      </c>
      <c r="AJ9" s="204">
        <f t="shared" si="6"/>
        <v>9408</v>
      </c>
      <c r="AK9" s="204">
        <f t="shared" si="6"/>
        <v>9408</v>
      </c>
      <c r="AL9" s="204">
        <f t="shared" si="7"/>
        <v>9408</v>
      </c>
      <c r="AM9" s="204">
        <f t="shared" si="7"/>
        <v>9408</v>
      </c>
      <c r="AN9" s="204">
        <f t="shared" si="7"/>
        <v>9408</v>
      </c>
      <c r="AO9" s="204">
        <f t="shared" si="7"/>
        <v>9408</v>
      </c>
      <c r="AP9" s="204">
        <f t="shared" si="7"/>
        <v>9408</v>
      </c>
      <c r="AQ9" s="204">
        <f t="shared" si="7"/>
        <v>9408</v>
      </c>
      <c r="AR9" s="204">
        <f t="shared" si="7"/>
        <v>9408</v>
      </c>
      <c r="AS9" s="204">
        <f t="shared" si="7"/>
        <v>9408</v>
      </c>
      <c r="AT9" s="204">
        <f t="shared" si="7"/>
        <v>13860</v>
      </c>
      <c r="AU9" s="204">
        <f t="shared" si="7"/>
        <v>13860</v>
      </c>
      <c r="AV9" s="204">
        <f t="shared" si="7"/>
        <v>13860</v>
      </c>
      <c r="AW9" s="204">
        <f t="shared" si="7"/>
        <v>13860</v>
      </c>
      <c r="AX9" s="204">
        <f t="shared" si="1"/>
        <v>13860</v>
      </c>
      <c r="AY9" s="204">
        <f t="shared" si="1"/>
        <v>13860</v>
      </c>
      <c r="AZ9" s="204">
        <f t="shared" si="1"/>
        <v>13860</v>
      </c>
      <c r="BA9" s="204">
        <f t="shared" si="1"/>
        <v>13860</v>
      </c>
      <c r="BB9" s="204">
        <f t="shared" si="1"/>
        <v>13860</v>
      </c>
      <c r="BC9" s="204">
        <f t="shared" si="1"/>
        <v>13860</v>
      </c>
      <c r="BD9" s="204">
        <f t="shared" si="1"/>
        <v>13860</v>
      </c>
      <c r="BE9" s="204">
        <f t="shared" si="1"/>
        <v>13860</v>
      </c>
      <c r="BF9" s="204">
        <f t="shared" si="1"/>
        <v>13860</v>
      </c>
      <c r="BG9" s="204">
        <f t="shared" si="1"/>
        <v>13860</v>
      </c>
      <c r="BH9" s="204">
        <f t="shared" si="1"/>
        <v>13860</v>
      </c>
      <c r="BI9" s="204">
        <f t="shared" si="1"/>
        <v>13860</v>
      </c>
      <c r="BJ9" s="204">
        <f t="shared" si="1"/>
        <v>13860</v>
      </c>
      <c r="BK9" s="204">
        <f t="shared" si="1"/>
        <v>13860</v>
      </c>
      <c r="BL9" s="204">
        <f t="shared" si="1"/>
        <v>13860</v>
      </c>
      <c r="BM9" s="204">
        <f t="shared" si="1"/>
        <v>13860</v>
      </c>
      <c r="BN9" s="204">
        <f t="shared" si="1"/>
        <v>19799.999999999996</v>
      </c>
      <c r="BO9" s="204">
        <f t="shared" si="1"/>
        <v>19799.999999999996</v>
      </c>
      <c r="BP9" s="204">
        <f t="shared" si="1"/>
        <v>19799.999999999996</v>
      </c>
      <c r="BQ9" s="204">
        <f t="shared" si="1"/>
        <v>19799.999999999996</v>
      </c>
      <c r="BR9" s="204">
        <f t="shared" si="1"/>
        <v>19799.999999999996</v>
      </c>
      <c r="BS9" s="204">
        <f t="shared" si="1"/>
        <v>19799.999999999996</v>
      </c>
      <c r="BT9" s="204">
        <f t="shared" si="1"/>
        <v>19799.999999999996</v>
      </c>
      <c r="BU9" s="204">
        <f t="shared" si="1"/>
        <v>19799.999999999996</v>
      </c>
      <c r="BV9" s="204">
        <f t="shared" si="1"/>
        <v>19799.999999999996</v>
      </c>
      <c r="BW9" s="204">
        <f t="shared" si="1"/>
        <v>19799.999999999996</v>
      </c>
      <c r="BX9" s="204">
        <f t="shared" si="1"/>
        <v>19799.999999999996</v>
      </c>
      <c r="BY9" s="204">
        <f t="shared" si="1"/>
        <v>19799.999999999996</v>
      </c>
      <c r="BZ9" s="204">
        <f t="shared" si="1"/>
        <v>19799.999999999996</v>
      </c>
      <c r="CA9" s="204">
        <f t="shared" si="2"/>
        <v>19799.999999999996</v>
      </c>
      <c r="CB9" s="204">
        <f t="shared" si="2"/>
        <v>19799.999999999996</v>
      </c>
      <c r="CC9" s="204">
        <f t="shared" si="2"/>
        <v>19799.999999999996</v>
      </c>
      <c r="CD9" s="204">
        <f t="shared" si="2"/>
        <v>19799.999999999996</v>
      </c>
      <c r="CE9" s="204">
        <f t="shared" si="2"/>
        <v>19799.999999999996</v>
      </c>
      <c r="CF9" s="204">
        <f t="shared" si="2"/>
        <v>19799.999999999996</v>
      </c>
      <c r="CG9" s="204">
        <f t="shared" si="2"/>
        <v>19799.999999999996</v>
      </c>
      <c r="CH9" s="204">
        <f t="shared" si="2"/>
        <v>19799.999999999996</v>
      </c>
      <c r="CI9" s="204">
        <f t="shared" si="2"/>
        <v>19799.999999999996</v>
      </c>
      <c r="CJ9" s="204">
        <f t="shared" si="2"/>
        <v>19799.999999999996</v>
      </c>
      <c r="CK9" s="204">
        <f t="shared" si="2"/>
        <v>19799.999999999996</v>
      </c>
      <c r="CL9" s="204">
        <f t="shared" si="2"/>
        <v>19799.999999999996</v>
      </c>
      <c r="CM9" s="204">
        <f t="shared" si="2"/>
        <v>19799.999999999996</v>
      </c>
      <c r="CN9" s="204">
        <f t="shared" si="2"/>
        <v>19799.999999999996</v>
      </c>
      <c r="CO9" s="204">
        <f t="shared" si="2"/>
        <v>19799.999999999996</v>
      </c>
      <c r="CP9" s="204">
        <f t="shared" si="2"/>
        <v>19799.999999999996</v>
      </c>
      <c r="CQ9" s="204">
        <f t="shared" si="2"/>
        <v>19799.999999999996</v>
      </c>
      <c r="CR9" s="204">
        <f t="shared" si="2"/>
        <v>19799.999999999996</v>
      </c>
      <c r="CS9" s="204">
        <f t="shared" si="3"/>
        <v>19799.999999999996</v>
      </c>
      <c r="CT9" s="204">
        <f t="shared" si="3"/>
        <v>19799.999999999996</v>
      </c>
      <c r="CU9" s="204">
        <f t="shared" si="3"/>
        <v>19799.999999999996</v>
      </c>
      <c r="CV9" s="204">
        <f t="shared" si="3"/>
        <v>19799.999999999996</v>
      </c>
      <c r="CW9" s="204">
        <f t="shared" si="3"/>
        <v>19799.999999999996</v>
      </c>
      <c r="CX9" s="204">
        <f t="shared" si="3"/>
        <v>19799.999999999996</v>
      </c>
      <c r="CY9" s="204">
        <f t="shared" si="3"/>
        <v>19799.999999999996</v>
      </c>
      <c r="CZ9" s="204">
        <f t="shared" si="3"/>
        <v>19799.999999999996</v>
      </c>
      <c r="DA9" s="204">
        <f t="shared" si="3"/>
        <v>19799.999999999996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9000</v>
      </c>
      <c r="E10" s="203">
        <f>Income!E79</f>
        <v>23099.999999999996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9000</v>
      </c>
      <c r="AU10" s="204">
        <f t="shared" si="7"/>
        <v>9000</v>
      </c>
      <c r="AV10" s="204">
        <f t="shared" si="7"/>
        <v>9000</v>
      </c>
      <c r="AW10" s="204">
        <f t="shared" si="7"/>
        <v>9000</v>
      </c>
      <c r="AX10" s="204">
        <f t="shared" si="1"/>
        <v>9000</v>
      </c>
      <c r="AY10" s="204">
        <f t="shared" si="1"/>
        <v>9000</v>
      </c>
      <c r="AZ10" s="204">
        <f t="shared" si="1"/>
        <v>9000</v>
      </c>
      <c r="BA10" s="204">
        <f t="shared" si="1"/>
        <v>9000</v>
      </c>
      <c r="BB10" s="204">
        <f t="shared" si="1"/>
        <v>9000</v>
      </c>
      <c r="BC10" s="204">
        <f t="shared" si="1"/>
        <v>9000</v>
      </c>
      <c r="BD10" s="204">
        <f t="shared" si="1"/>
        <v>9000</v>
      </c>
      <c r="BE10" s="204">
        <f t="shared" si="1"/>
        <v>9000</v>
      </c>
      <c r="BF10" s="204">
        <f t="shared" si="1"/>
        <v>9000</v>
      </c>
      <c r="BG10" s="204">
        <f t="shared" si="1"/>
        <v>9000</v>
      </c>
      <c r="BH10" s="204">
        <f t="shared" si="1"/>
        <v>9000</v>
      </c>
      <c r="BI10" s="204">
        <f t="shared" si="1"/>
        <v>9000</v>
      </c>
      <c r="BJ10" s="204">
        <f t="shared" si="1"/>
        <v>9000</v>
      </c>
      <c r="BK10" s="204">
        <f t="shared" si="1"/>
        <v>9000</v>
      </c>
      <c r="BL10" s="204">
        <f t="shared" si="1"/>
        <v>9000</v>
      </c>
      <c r="BM10" s="204">
        <f t="shared" si="1"/>
        <v>9000</v>
      </c>
      <c r="BN10" s="204">
        <f t="shared" si="1"/>
        <v>23099.999999999996</v>
      </c>
      <c r="BO10" s="204">
        <f t="shared" si="1"/>
        <v>23099.999999999996</v>
      </c>
      <c r="BP10" s="204">
        <f t="shared" si="1"/>
        <v>23099.999999999996</v>
      </c>
      <c r="BQ10" s="204">
        <f t="shared" si="1"/>
        <v>23099.999999999996</v>
      </c>
      <c r="BR10" s="204">
        <f t="shared" ref="AX10:BZ18" si="8">IF(BR$2&lt;=($B$2+$C$2+$D$2),IF(BR$2&lt;=($B$2+$C$2),IF(BR$2&lt;=$B$2,$B10,$C10),$D10),$E10)</f>
        <v>23099.999999999996</v>
      </c>
      <c r="BS10" s="204">
        <f t="shared" si="8"/>
        <v>23099.999999999996</v>
      </c>
      <c r="BT10" s="204">
        <f t="shared" si="8"/>
        <v>23099.999999999996</v>
      </c>
      <c r="BU10" s="204">
        <f t="shared" si="8"/>
        <v>23099.999999999996</v>
      </c>
      <c r="BV10" s="204">
        <f t="shared" si="8"/>
        <v>23099.999999999996</v>
      </c>
      <c r="BW10" s="204">
        <f t="shared" si="8"/>
        <v>23099.999999999996</v>
      </c>
      <c r="BX10" s="204">
        <f t="shared" si="8"/>
        <v>23099.999999999996</v>
      </c>
      <c r="BY10" s="204">
        <f t="shared" si="8"/>
        <v>23099.999999999996</v>
      </c>
      <c r="BZ10" s="204">
        <f t="shared" si="8"/>
        <v>23099.999999999996</v>
      </c>
      <c r="CA10" s="204">
        <f t="shared" si="2"/>
        <v>23099.999999999996</v>
      </c>
      <c r="CB10" s="204">
        <f t="shared" si="2"/>
        <v>23099.999999999996</v>
      </c>
      <c r="CC10" s="204">
        <f t="shared" si="2"/>
        <v>23099.999999999996</v>
      </c>
      <c r="CD10" s="204">
        <f t="shared" si="2"/>
        <v>23099.999999999996</v>
      </c>
      <c r="CE10" s="204">
        <f t="shared" si="2"/>
        <v>23099.999999999996</v>
      </c>
      <c r="CF10" s="204">
        <f t="shared" si="2"/>
        <v>23099.999999999996</v>
      </c>
      <c r="CG10" s="204">
        <f t="shared" si="2"/>
        <v>23099.999999999996</v>
      </c>
      <c r="CH10" s="204">
        <f t="shared" si="2"/>
        <v>23099.999999999996</v>
      </c>
      <c r="CI10" s="204">
        <f t="shared" si="2"/>
        <v>23099.999999999996</v>
      </c>
      <c r="CJ10" s="204">
        <f t="shared" si="2"/>
        <v>23099.999999999996</v>
      </c>
      <c r="CK10" s="204">
        <f t="shared" si="2"/>
        <v>23099.999999999996</v>
      </c>
      <c r="CL10" s="204">
        <f t="shared" si="2"/>
        <v>23099.999999999996</v>
      </c>
      <c r="CM10" s="204">
        <f t="shared" si="2"/>
        <v>23099.999999999996</v>
      </c>
      <c r="CN10" s="204">
        <f t="shared" si="2"/>
        <v>23099.999999999996</v>
      </c>
      <c r="CO10" s="204">
        <f t="shared" si="2"/>
        <v>23099.999999999996</v>
      </c>
      <c r="CP10" s="204">
        <f t="shared" si="2"/>
        <v>23099.999999999996</v>
      </c>
      <c r="CQ10" s="204">
        <f t="shared" si="2"/>
        <v>23099.999999999996</v>
      </c>
      <c r="CR10" s="204">
        <f t="shared" si="2"/>
        <v>23099.999999999996</v>
      </c>
      <c r="CS10" s="204">
        <f t="shared" si="3"/>
        <v>23099.999999999996</v>
      </c>
      <c r="CT10" s="204">
        <f t="shared" si="3"/>
        <v>23099.999999999996</v>
      </c>
      <c r="CU10" s="204">
        <f t="shared" si="3"/>
        <v>23099.999999999996</v>
      </c>
      <c r="CV10" s="204">
        <f t="shared" si="3"/>
        <v>23099.999999999996</v>
      </c>
      <c r="CW10" s="204">
        <f t="shared" si="3"/>
        <v>23099.999999999996</v>
      </c>
      <c r="CX10" s="204">
        <f t="shared" si="3"/>
        <v>23099.999999999996</v>
      </c>
      <c r="CY10" s="204">
        <f t="shared" si="3"/>
        <v>23099.999999999996</v>
      </c>
      <c r="CZ10" s="204">
        <f t="shared" si="3"/>
        <v>23099.999999999996</v>
      </c>
      <c r="DA10" s="204">
        <f t="shared" si="3"/>
        <v>23099.999999999996</v>
      </c>
      <c r="DB10" s="204"/>
    </row>
    <row r="11" spans="1:106">
      <c r="A11" s="201" t="str">
        <f>Income!A81</f>
        <v>Self - employment</v>
      </c>
      <c r="B11" s="203">
        <f>Income!B81</f>
        <v>2340</v>
      </c>
      <c r="C11" s="203">
        <f>Income!C81</f>
        <v>5460</v>
      </c>
      <c r="D11" s="203">
        <f>Income!D81</f>
        <v>7020</v>
      </c>
      <c r="E11" s="203">
        <f>Income!E81</f>
        <v>9504</v>
      </c>
      <c r="F11" s="204">
        <f t="shared" si="4"/>
        <v>2340</v>
      </c>
      <c r="G11" s="204">
        <f t="shared" si="4"/>
        <v>2340</v>
      </c>
      <c r="H11" s="204">
        <f t="shared" si="4"/>
        <v>2340</v>
      </c>
      <c r="I11" s="204">
        <f t="shared" si="4"/>
        <v>2340</v>
      </c>
      <c r="J11" s="204">
        <f t="shared" si="4"/>
        <v>2340</v>
      </c>
      <c r="K11" s="204">
        <f t="shared" si="4"/>
        <v>2340</v>
      </c>
      <c r="L11" s="204">
        <f t="shared" si="4"/>
        <v>2340</v>
      </c>
      <c r="M11" s="204">
        <f t="shared" si="4"/>
        <v>2340</v>
      </c>
      <c r="N11" s="204">
        <f t="shared" si="4"/>
        <v>2340</v>
      </c>
      <c r="O11" s="204">
        <f t="shared" si="4"/>
        <v>2340</v>
      </c>
      <c r="P11" s="204">
        <f t="shared" si="4"/>
        <v>2340</v>
      </c>
      <c r="Q11" s="204">
        <f t="shared" si="4"/>
        <v>2340</v>
      </c>
      <c r="R11" s="204">
        <f t="shared" si="4"/>
        <v>2340</v>
      </c>
      <c r="S11" s="204">
        <f t="shared" si="4"/>
        <v>2340</v>
      </c>
      <c r="T11" s="204">
        <f t="shared" si="4"/>
        <v>2340</v>
      </c>
      <c r="U11" s="204">
        <f t="shared" si="4"/>
        <v>2340</v>
      </c>
      <c r="V11" s="204">
        <f t="shared" si="6"/>
        <v>2340</v>
      </c>
      <c r="W11" s="204">
        <f t="shared" si="6"/>
        <v>2340</v>
      </c>
      <c r="X11" s="204">
        <f t="shared" si="6"/>
        <v>2340</v>
      </c>
      <c r="Y11" s="204">
        <f t="shared" si="6"/>
        <v>2340</v>
      </c>
      <c r="Z11" s="204">
        <f t="shared" si="6"/>
        <v>5460</v>
      </c>
      <c r="AA11" s="204">
        <f t="shared" si="6"/>
        <v>5460</v>
      </c>
      <c r="AB11" s="204">
        <f t="shared" si="6"/>
        <v>5460</v>
      </c>
      <c r="AC11" s="204">
        <f t="shared" si="6"/>
        <v>5460</v>
      </c>
      <c r="AD11" s="204">
        <f t="shared" si="6"/>
        <v>5460</v>
      </c>
      <c r="AE11" s="204">
        <f t="shared" si="6"/>
        <v>5460</v>
      </c>
      <c r="AF11" s="204">
        <f t="shared" si="6"/>
        <v>5460</v>
      </c>
      <c r="AG11" s="204">
        <f t="shared" si="6"/>
        <v>5460</v>
      </c>
      <c r="AH11" s="204">
        <f t="shared" si="6"/>
        <v>5460</v>
      </c>
      <c r="AI11" s="204">
        <f t="shared" si="6"/>
        <v>5460</v>
      </c>
      <c r="AJ11" s="204">
        <f t="shared" si="6"/>
        <v>5460</v>
      </c>
      <c r="AK11" s="204">
        <f t="shared" si="6"/>
        <v>5460</v>
      </c>
      <c r="AL11" s="204">
        <f t="shared" si="7"/>
        <v>5460</v>
      </c>
      <c r="AM11" s="204">
        <f t="shared" si="7"/>
        <v>5460</v>
      </c>
      <c r="AN11" s="204">
        <f t="shared" si="7"/>
        <v>5460</v>
      </c>
      <c r="AO11" s="204">
        <f t="shared" si="7"/>
        <v>5460</v>
      </c>
      <c r="AP11" s="204">
        <f t="shared" si="7"/>
        <v>5460</v>
      </c>
      <c r="AQ11" s="204">
        <f t="shared" si="7"/>
        <v>5460</v>
      </c>
      <c r="AR11" s="204">
        <f t="shared" si="7"/>
        <v>5460</v>
      </c>
      <c r="AS11" s="204">
        <f t="shared" si="7"/>
        <v>5460</v>
      </c>
      <c r="AT11" s="204">
        <f t="shared" si="7"/>
        <v>7020</v>
      </c>
      <c r="AU11" s="204">
        <f t="shared" si="7"/>
        <v>7020</v>
      </c>
      <c r="AV11" s="204">
        <f t="shared" si="7"/>
        <v>7020</v>
      </c>
      <c r="AW11" s="204">
        <f t="shared" si="7"/>
        <v>7020</v>
      </c>
      <c r="AX11" s="204">
        <f t="shared" si="8"/>
        <v>7020</v>
      </c>
      <c r="AY11" s="204">
        <f t="shared" si="8"/>
        <v>7020</v>
      </c>
      <c r="AZ11" s="204">
        <f t="shared" si="8"/>
        <v>7020</v>
      </c>
      <c r="BA11" s="204">
        <f t="shared" si="8"/>
        <v>7020</v>
      </c>
      <c r="BB11" s="204">
        <f t="shared" si="8"/>
        <v>7020</v>
      </c>
      <c r="BC11" s="204">
        <f t="shared" si="8"/>
        <v>7020</v>
      </c>
      <c r="BD11" s="204">
        <f t="shared" si="8"/>
        <v>7020</v>
      </c>
      <c r="BE11" s="204">
        <f t="shared" si="8"/>
        <v>7020</v>
      </c>
      <c r="BF11" s="204">
        <f t="shared" si="8"/>
        <v>7020</v>
      </c>
      <c r="BG11" s="204">
        <f t="shared" si="8"/>
        <v>7020</v>
      </c>
      <c r="BH11" s="204">
        <f t="shared" si="8"/>
        <v>7020</v>
      </c>
      <c r="BI11" s="204">
        <f t="shared" si="8"/>
        <v>7020</v>
      </c>
      <c r="BJ11" s="204">
        <f t="shared" si="8"/>
        <v>7020</v>
      </c>
      <c r="BK11" s="204">
        <f t="shared" si="8"/>
        <v>7020</v>
      </c>
      <c r="BL11" s="204">
        <f t="shared" si="8"/>
        <v>7020</v>
      </c>
      <c r="BM11" s="204">
        <f t="shared" si="8"/>
        <v>7020</v>
      </c>
      <c r="BN11" s="204">
        <f t="shared" si="8"/>
        <v>9504</v>
      </c>
      <c r="BO11" s="204">
        <f t="shared" si="8"/>
        <v>9504</v>
      </c>
      <c r="BP11" s="204">
        <f t="shared" si="8"/>
        <v>9504</v>
      </c>
      <c r="BQ11" s="204">
        <f t="shared" si="8"/>
        <v>9504</v>
      </c>
      <c r="BR11" s="204">
        <f t="shared" si="8"/>
        <v>9504</v>
      </c>
      <c r="BS11" s="204">
        <f t="shared" si="8"/>
        <v>9504</v>
      </c>
      <c r="BT11" s="204">
        <f t="shared" si="8"/>
        <v>9504</v>
      </c>
      <c r="BU11" s="204">
        <f t="shared" si="8"/>
        <v>9504</v>
      </c>
      <c r="BV11" s="204">
        <f t="shared" si="8"/>
        <v>9504</v>
      </c>
      <c r="BW11" s="204">
        <f t="shared" si="8"/>
        <v>9504</v>
      </c>
      <c r="BX11" s="204">
        <f t="shared" si="8"/>
        <v>9504</v>
      </c>
      <c r="BY11" s="204">
        <f t="shared" si="8"/>
        <v>9504</v>
      </c>
      <c r="BZ11" s="204">
        <f t="shared" si="8"/>
        <v>9504</v>
      </c>
      <c r="CA11" s="204">
        <f t="shared" si="2"/>
        <v>9504</v>
      </c>
      <c r="CB11" s="204">
        <f t="shared" si="2"/>
        <v>9504</v>
      </c>
      <c r="CC11" s="204">
        <f t="shared" si="2"/>
        <v>9504</v>
      </c>
      <c r="CD11" s="204">
        <f t="shared" si="2"/>
        <v>9504</v>
      </c>
      <c r="CE11" s="204">
        <f t="shared" si="2"/>
        <v>9504</v>
      </c>
      <c r="CF11" s="204">
        <f t="shared" si="2"/>
        <v>9504</v>
      </c>
      <c r="CG11" s="204">
        <f t="shared" si="2"/>
        <v>9504</v>
      </c>
      <c r="CH11" s="204">
        <f t="shared" si="2"/>
        <v>9504</v>
      </c>
      <c r="CI11" s="204">
        <f t="shared" si="2"/>
        <v>9504</v>
      </c>
      <c r="CJ11" s="204">
        <f t="shared" si="2"/>
        <v>9504</v>
      </c>
      <c r="CK11" s="204">
        <f t="shared" si="2"/>
        <v>9504</v>
      </c>
      <c r="CL11" s="204">
        <f t="shared" si="2"/>
        <v>9504</v>
      </c>
      <c r="CM11" s="204">
        <f t="shared" si="2"/>
        <v>9504</v>
      </c>
      <c r="CN11" s="204">
        <f t="shared" si="2"/>
        <v>9504</v>
      </c>
      <c r="CO11" s="204">
        <f t="shared" si="2"/>
        <v>9504</v>
      </c>
      <c r="CP11" s="204">
        <f t="shared" si="2"/>
        <v>9504</v>
      </c>
      <c r="CQ11" s="204">
        <f t="shared" si="2"/>
        <v>9504</v>
      </c>
      <c r="CR11" s="204">
        <f t="shared" si="2"/>
        <v>9504</v>
      </c>
      <c r="CS11" s="204">
        <f t="shared" si="3"/>
        <v>9504</v>
      </c>
      <c r="CT11" s="204">
        <f t="shared" si="3"/>
        <v>9504</v>
      </c>
      <c r="CU11" s="204">
        <f t="shared" si="3"/>
        <v>9504</v>
      </c>
      <c r="CV11" s="204">
        <f t="shared" si="3"/>
        <v>9504</v>
      </c>
      <c r="CW11" s="204">
        <f t="shared" si="3"/>
        <v>9504</v>
      </c>
      <c r="CX11" s="204">
        <f t="shared" si="3"/>
        <v>9504</v>
      </c>
      <c r="CY11" s="204">
        <f t="shared" si="3"/>
        <v>9504</v>
      </c>
      <c r="CZ11" s="204">
        <f t="shared" si="3"/>
        <v>9504</v>
      </c>
      <c r="DA11" s="204">
        <f t="shared" si="3"/>
        <v>9504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2820</v>
      </c>
      <c r="D12" s="203">
        <f>Income!D82</f>
        <v>4680</v>
      </c>
      <c r="E12" s="203">
        <f>Income!E82</f>
        <v>5940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2820</v>
      </c>
      <c r="AA12" s="204">
        <f t="shared" si="6"/>
        <v>2820</v>
      </c>
      <c r="AB12" s="204">
        <f t="shared" si="6"/>
        <v>2820</v>
      </c>
      <c r="AC12" s="204">
        <f t="shared" si="6"/>
        <v>2820</v>
      </c>
      <c r="AD12" s="204">
        <f t="shared" si="6"/>
        <v>2820</v>
      </c>
      <c r="AE12" s="204">
        <f t="shared" si="6"/>
        <v>2820</v>
      </c>
      <c r="AF12" s="204">
        <f t="shared" si="6"/>
        <v>2820</v>
      </c>
      <c r="AG12" s="204">
        <f t="shared" si="6"/>
        <v>2820</v>
      </c>
      <c r="AH12" s="204">
        <f t="shared" si="6"/>
        <v>2820</v>
      </c>
      <c r="AI12" s="204">
        <f t="shared" si="6"/>
        <v>2820</v>
      </c>
      <c r="AJ12" s="204">
        <f t="shared" si="6"/>
        <v>2820</v>
      </c>
      <c r="AK12" s="204">
        <f t="shared" si="6"/>
        <v>2820</v>
      </c>
      <c r="AL12" s="204">
        <f t="shared" si="7"/>
        <v>2820</v>
      </c>
      <c r="AM12" s="204">
        <f t="shared" si="7"/>
        <v>2820</v>
      </c>
      <c r="AN12" s="204">
        <f t="shared" si="7"/>
        <v>2820</v>
      </c>
      <c r="AO12" s="204">
        <f t="shared" si="7"/>
        <v>2820</v>
      </c>
      <c r="AP12" s="204">
        <f t="shared" si="7"/>
        <v>2820</v>
      </c>
      <c r="AQ12" s="204">
        <f t="shared" si="7"/>
        <v>2820</v>
      </c>
      <c r="AR12" s="204">
        <f t="shared" si="7"/>
        <v>2820</v>
      </c>
      <c r="AS12" s="204">
        <f t="shared" si="7"/>
        <v>2820</v>
      </c>
      <c r="AT12" s="204">
        <f t="shared" si="7"/>
        <v>4680</v>
      </c>
      <c r="AU12" s="204">
        <f t="shared" si="7"/>
        <v>4680</v>
      </c>
      <c r="AV12" s="204">
        <f t="shared" si="7"/>
        <v>4680</v>
      </c>
      <c r="AW12" s="204">
        <f t="shared" si="7"/>
        <v>4680</v>
      </c>
      <c r="AX12" s="204">
        <f t="shared" si="8"/>
        <v>4680</v>
      </c>
      <c r="AY12" s="204">
        <f t="shared" si="8"/>
        <v>4680</v>
      </c>
      <c r="AZ12" s="204">
        <f t="shared" si="8"/>
        <v>4680</v>
      </c>
      <c r="BA12" s="204">
        <f t="shared" si="8"/>
        <v>4680</v>
      </c>
      <c r="BB12" s="204">
        <f t="shared" si="8"/>
        <v>4680</v>
      </c>
      <c r="BC12" s="204">
        <f t="shared" si="8"/>
        <v>4680</v>
      </c>
      <c r="BD12" s="204">
        <f t="shared" si="8"/>
        <v>4680</v>
      </c>
      <c r="BE12" s="204">
        <f t="shared" si="8"/>
        <v>4680</v>
      </c>
      <c r="BF12" s="204">
        <f t="shared" si="8"/>
        <v>4680</v>
      </c>
      <c r="BG12" s="204">
        <f t="shared" si="8"/>
        <v>4680</v>
      </c>
      <c r="BH12" s="204">
        <f t="shared" si="8"/>
        <v>4680</v>
      </c>
      <c r="BI12" s="204">
        <f t="shared" si="8"/>
        <v>4680</v>
      </c>
      <c r="BJ12" s="204">
        <f t="shared" si="8"/>
        <v>4680</v>
      </c>
      <c r="BK12" s="204">
        <f t="shared" si="8"/>
        <v>4680</v>
      </c>
      <c r="BL12" s="204">
        <f t="shared" si="8"/>
        <v>4680</v>
      </c>
      <c r="BM12" s="204">
        <f t="shared" si="8"/>
        <v>4680</v>
      </c>
      <c r="BN12" s="204">
        <f t="shared" si="8"/>
        <v>5940</v>
      </c>
      <c r="BO12" s="204">
        <f t="shared" si="8"/>
        <v>5940</v>
      </c>
      <c r="BP12" s="204">
        <f t="shared" si="8"/>
        <v>5940</v>
      </c>
      <c r="BQ12" s="204">
        <f t="shared" si="8"/>
        <v>5940</v>
      </c>
      <c r="BR12" s="204">
        <f t="shared" si="8"/>
        <v>5940</v>
      </c>
      <c r="BS12" s="204">
        <f t="shared" si="8"/>
        <v>5940</v>
      </c>
      <c r="BT12" s="204">
        <f t="shared" si="8"/>
        <v>5940</v>
      </c>
      <c r="BU12" s="204">
        <f t="shared" si="8"/>
        <v>5940</v>
      </c>
      <c r="BV12" s="204">
        <f t="shared" si="8"/>
        <v>5940</v>
      </c>
      <c r="BW12" s="204">
        <f t="shared" si="8"/>
        <v>5940</v>
      </c>
      <c r="BX12" s="204">
        <f t="shared" si="8"/>
        <v>5940</v>
      </c>
      <c r="BY12" s="204">
        <f t="shared" si="8"/>
        <v>5940</v>
      </c>
      <c r="BZ12" s="204">
        <f t="shared" si="8"/>
        <v>5940</v>
      </c>
      <c r="CA12" s="204">
        <f t="shared" si="2"/>
        <v>5940</v>
      </c>
      <c r="CB12" s="204">
        <f t="shared" si="2"/>
        <v>5940</v>
      </c>
      <c r="CC12" s="204">
        <f t="shared" si="2"/>
        <v>5940</v>
      </c>
      <c r="CD12" s="204">
        <f t="shared" si="2"/>
        <v>5940</v>
      </c>
      <c r="CE12" s="204">
        <f t="shared" si="2"/>
        <v>5940</v>
      </c>
      <c r="CF12" s="204">
        <f t="shared" si="2"/>
        <v>5940</v>
      </c>
      <c r="CG12" s="204">
        <f t="shared" si="2"/>
        <v>5940</v>
      </c>
      <c r="CH12" s="204">
        <f t="shared" si="2"/>
        <v>5940</v>
      </c>
      <c r="CI12" s="204">
        <f t="shared" si="2"/>
        <v>5940</v>
      </c>
      <c r="CJ12" s="204">
        <f t="shared" si="2"/>
        <v>5940</v>
      </c>
      <c r="CK12" s="204">
        <f t="shared" si="2"/>
        <v>5940</v>
      </c>
      <c r="CL12" s="204">
        <f t="shared" si="2"/>
        <v>5940</v>
      </c>
      <c r="CM12" s="204">
        <f t="shared" si="2"/>
        <v>5940</v>
      </c>
      <c r="CN12" s="204">
        <f t="shared" si="2"/>
        <v>5940</v>
      </c>
      <c r="CO12" s="204">
        <f t="shared" si="2"/>
        <v>5940</v>
      </c>
      <c r="CP12" s="204">
        <f t="shared" si="2"/>
        <v>5940</v>
      </c>
      <c r="CQ12" s="204">
        <f t="shared" si="2"/>
        <v>5940</v>
      </c>
      <c r="CR12" s="204">
        <f t="shared" si="2"/>
        <v>5940</v>
      </c>
      <c r="CS12" s="204">
        <f t="shared" si="3"/>
        <v>5940</v>
      </c>
      <c r="CT12" s="204">
        <f t="shared" si="3"/>
        <v>5940</v>
      </c>
      <c r="CU12" s="204">
        <f t="shared" si="3"/>
        <v>5940</v>
      </c>
      <c r="CV12" s="204">
        <f t="shared" si="3"/>
        <v>5940</v>
      </c>
      <c r="CW12" s="204">
        <f t="shared" si="3"/>
        <v>5940</v>
      </c>
      <c r="CX12" s="204">
        <f t="shared" si="3"/>
        <v>5940</v>
      </c>
      <c r="CY12" s="204">
        <f t="shared" si="3"/>
        <v>5940</v>
      </c>
      <c r="CZ12" s="204">
        <f t="shared" si="3"/>
        <v>5940</v>
      </c>
      <c r="DA12" s="204">
        <f t="shared" si="3"/>
        <v>5940</v>
      </c>
      <c r="DB12" s="204"/>
    </row>
    <row r="13" spans="1:106">
      <c r="A13" s="201" t="str">
        <f>Income!A83</f>
        <v>Food transfer - official</v>
      </c>
      <c r="B13" s="203">
        <f>Income!B83</f>
        <v>812.08333737703913</v>
      </c>
      <c r="C13" s="203">
        <f>Income!C83</f>
        <v>812.08333737703913</v>
      </c>
      <c r="D13" s="203">
        <f>Income!D83</f>
        <v>812.08333737703913</v>
      </c>
      <c r="E13" s="203">
        <f>Income!E83</f>
        <v>812.08333737703913</v>
      </c>
      <c r="F13" s="204">
        <f t="shared" si="4"/>
        <v>812.08333737703913</v>
      </c>
      <c r="G13" s="204">
        <f t="shared" si="4"/>
        <v>812.08333737703913</v>
      </c>
      <c r="H13" s="204">
        <f t="shared" si="4"/>
        <v>812.08333737703913</v>
      </c>
      <c r="I13" s="204">
        <f t="shared" si="4"/>
        <v>812.08333737703913</v>
      </c>
      <c r="J13" s="204">
        <f t="shared" si="4"/>
        <v>812.08333737703913</v>
      </c>
      <c r="K13" s="204">
        <f t="shared" si="4"/>
        <v>812.08333737703913</v>
      </c>
      <c r="L13" s="204">
        <f t="shared" si="4"/>
        <v>812.08333737703913</v>
      </c>
      <c r="M13" s="204">
        <f t="shared" si="4"/>
        <v>812.08333737703913</v>
      </c>
      <c r="N13" s="204">
        <f t="shared" si="4"/>
        <v>812.08333737703913</v>
      </c>
      <c r="O13" s="204">
        <f t="shared" si="4"/>
        <v>812.08333737703913</v>
      </c>
      <c r="P13" s="204">
        <f t="shared" si="4"/>
        <v>812.08333737703913</v>
      </c>
      <c r="Q13" s="204">
        <f t="shared" si="4"/>
        <v>812.08333737703913</v>
      </c>
      <c r="R13" s="204">
        <f t="shared" si="4"/>
        <v>812.08333737703913</v>
      </c>
      <c r="S13" s="204">
        <f t="shared" si="4"/>
        <v>812.08333737703913</v>
      </c>
      <c r="T13" s="204">
        <f t="shared" si="4"/>
        <v>812.08333737703913</v>
      </c>
      <c r="U13" s="204">
        <f t="shared" si="4"/>
        <v>812.08333737703913</v>
      </c>
      <c r="V13" s="204">
        <f t="shared" si="6"/>
        <v>812.08333737703913</v>
      </c>
      <c r="W13" s="204">
        <f t="shared" si="6"/>
        <v>812.08333737703913</v>
      </c>
      <c r="X13" s="204">
        <f t="shared" si="6"/>
        <v>812.08333737703913</v>
      </c>
      <c r="Y13" s="204">
        <f t="shared" si="6"/>
        <v>812.08333737703913</v>
      </c>
      <c r="Z13" s="204">
        <f t="shared" si="6"/>
        <v>812.08333737703913</v>
      </c>
      <c r="AA13" s="204">
        <f t="shared" si="6"/>
        <v>812.08333737703913</v>
      </c>
      <c r="AB13" s="204">
        <f t="shared" si="6"/>
        <v>812.08333737703913</v>
      </c>
      <c r="AC13" s="204">
        <f t="shared" si="6"/>
        <v>812.08333737703913</v>
      </c>
      <c r="AD13" s="204">
        <f t="shared" si="6"/>
        <v>812.08333737703913</v>
      </c>
      <c r="AE13" s="204">
        <f t="shared" si="6"/>
        <v>812.08333737703913</v>
      </c>
      <c r="AF13" s="204">
        <f t="shared" si="6"/>
        <v>812.08333737703913</v>
      </c>
      <c r="AG13" s="204">
        <f t="shared" si="6"/>
        <v>812.08333737703913</v>
      </c>
      <c r="AH13" s="204">
        <f t="shared" si="6"/>
        <v>812.08333737703913</v>
      </c>
      <c r="AI13" s="204">
        <f t="shared" si="6"/>
        <v>812.08333737703913</v>
      </c>
      <c r="AJ13" s="204">
        <f t="shared" si="6"/>
        <v>812.08333737703913</v>
      </c>
      <c r="AK13" s="204">
        <f t="shared" si="6"/>
        <v>812.08333737703913</v>
      </c>
      <c r="AL13" s="204">
        <f t="shared" si="7"/>
        <v>812.08333737703913</v>
      </c>
      <c r="AM13" s="204">
        <f t="shared" si="7"/>
        <v>812.08333737703913</v>
      </c>
      <c r="AN13" s="204">
        <f t="shared" si="7"/>
        <v>812.08333737703913</v>
      </c>
      <c r="AO13" s="204">
        <f t="shared" si="7"/>
        <v>812.08333737703913</v>
      </c>
      <c r="AP13" s="204">
        <f t="shared" si="7"/>
        <v>812.08333737703913</v>
      </c>
      <c r="AQ13" s="204">
        <f t="shared" si="7"/>
        <v>812.08333737703913</v>
      </c>
      <c r="AR13" s="204">
        <f t="shared" si="7"/>
        <v>812.08333737703913</v>
      </c>
      <c r="AS13" s="204">
        <f t="shared" si="7"/>
        <v>812.08333737703913</v>
      </c>
      <c r="AT13" s="204">
        <f t="shared" si="7"/>
        <v>812.08333737703913</v>
      </c>
      <c r="AU13" s="204">
        <f t="shared" si="7"/>
        <v>812.08333737703913</v>
      </c>
      <c r="AV13" s="204">
        <f t="shared" si="7"/>
        <v>812.08333737703913</v>
      </c>
      <c r="AW13" s="204">
        <f t="shared" si="7"/>
        <v>812.08333737703913</v>
      </c>
      <c r="AX13" s="204">
        <f t="shared" si="8"/>
        <v>812.08333737703913</v>
      </c>
      <c r="AY13" s="204">
        <f t="shared" si="8"/>
        <v>812.08333737703913</v>
      </c>
      <c r="AZ13" s="204">
        <f t="shared" si="8"/>
        <v>812.08333737703913</v>
      </c>
      <c r="BA13" s="204">
        <f t="shared" si="8"/>
        <v>812.08333737703913</v>
      </c>
      <c r="BB13" s="204">
        <f t="shared" si="8"/>
        <v>812.08333737703913</v>
      </c>
      <c r="BC13" s="204">
        <f t="shared" si="8"/>
        <v>812.08333737703913</v>
      </c>
      <c r="BD13" s="204">
        <f t="shared" si="8"/>
        <v>812.08333737703913</v>
      </c>
      <c r="BE13" s="204">
        <f t="shared" si="8"/>
        <v>812.08333737703913</v>
      </c>
      <c r="BF13" s="204">
        <f t="shared" si="8"/>
        <v>812.08333737703913</v>
      </c>
      <c r="BG13" s="204">
        <f t="shared" si="8"/>
        <v>812.08333737703913</v>
      </c>
      <c r="BH13" s="204">
        <f t="shared" si="8"/>
        <v>812.08333737703913</v>
      </c>
      <c r="BI13" s="204">
        <f t="shared" si="8"/>
        <v>812.08333737703913</v>
      </c>
      <c r="BJ13" s="204">
        <f t="shared" si="8"/>
        <v>812.08333737703913</v>
      </c>
      <c r="BK13" s="204">
        <f t="shared" si="8"/>
        <v>812.08333737703913</v>
      </c>
      <c r="BL13" s="204">
        <f t="shared" si="8"/>
        <v>812.08333737703913</v>
      </c>
      <c r="BM13" s="204">
        <f t="shared" si="8"/>
        <v>812.08333737703913</v>
      </c>
      <c r="BN13" s="204">
        <f t="shared" si="8"/>
        <v>812.08333737703913</v>
      </c>
      <c r="BO13" s="204">
        <f t="shared" si="8"/>
        <v>812.08333737703913</v>
      </c>
      <c r="BP13" s="204">
        <f t="shared" si="8"/>
        <v>812.08333737703913</v>
      </c>
      <c r="BQ13" s="204">
        <f t="shared" si="8"/>
        <v>812.08333737703913</v>
      </c>
      <c r="BR13" s="204">
        <f t="shared" si="8"/>
        <v>812.08333737703913</v>
      </c>
      <c r="BS13" s="204">
        <f t="shared" si="8"/>
        <v>812.08333737703913</v>
      </c>
      <c r="BT13" s="204">
        <f t="shared" si="8"/>
        <v>812.08333737703913</v>
      </c>
      <c r="BU13" s="204">
        <f t="shared" si="8"/>
        <v>812.08333737703913</v>
      </c>
      <c r="BV13" s="204">
        <f t="shared" si="8"/>
        <v>812.08333737703913</v>
      </c>
      <c r="BW13" s="204">
        <f t="shared" si="8"/>
        <v>812.08333737703913</v>
      </c>
      <c r="BX13" s="204">
        <f t="shared" si="8"/>
        <v>812.08333737703913</v>
      </c>
      <c r="BY13" s="204">
        <f t="shared" si="8"/>
        <v>812.08333737703913</v>
      </c>
      <c r="BZ13" s="204">
        <f t="shared" si="8"/>
        <v>812.08333737703913</v>
      </c>
      <c r="CA13" s="204">
        <f t="shared" si="2"/>
        <v>812.08333737703913</v>
      </c>
      <c r="CB13" s="204">
        <f t="shared" si="2"/>
        <v>812.08333737703913</v>
      </c>
      <c r="CC13" s="204">
        <f t="shared" si="2"/>
        <v>812.08333737703913</v>
      </c>
      <c r="CD13" s="204">
        <f t="shared" si="2"/>
        <v>812.08333737703913</v>
      </c>
      <c r="CE13" s="204">
        <f t="shared" si="2"/>
        <v>812.08333737703913</v>
      </c>
      <c r="CF13" s="204">
        <f t="shared" si="2"/>
        <v>812.08333737703913</v>
      </c>
      <c r="CG13" s="204">
        <f t="shared" si="2"/>
        <v>812.08333737703913</v>
      </c>
      <c r="CH13" s="204">
        <f t="shared" si="2"/>
        <v>812.08333737703913</v>
      </c>
      <c r="CI13" s="204">
        <f t="shared" si="2"/>
        <v>812.08333737703913</v>
      </c>
      <c r="CJ13" s="204">
        <f t="shared" si="2"/>
        <v>812.08333737703913</v>
      </c>
      <c r="CK13" s="204">
        <f t="shared" si="2"/>
        <v>812.08333737703913</v>
      </c>
      <c r="CL13" s="204">
        <f t="shared" si="2"/>
        <v>812.08333737703913</v>
      </c>
      <c r="CM13" s="204">
        <f t="shared" si="2"/>
        <v>812.08333737703913</v>
      </c>
      <c r="CN13" s="204">
        <f t="shared" si="2"/>
        <v>812.08333737703913</v>
      </c>
      <c r="CO13" s="204">
        <f t="shared" si="2"/>
        <v>812.08333737703913</v>
      </c>
      <c r="CP13" s="204">
        <f t="shared" si="2"/>
        <v>812.08333737703913</v>
      </c>
      <c r="CQ13" s="204">
        <f t="shared" si="2"/>
        <v>812.08333737703913</v>
      </c>
      <c r="CR13" s="204">
        <f t="shared" si="2"/>
        <v>812.08333737703913</v>
      </c>
      <c r="CS13" s="204">
        <f t="shared" si="3"/>
        <v>812.08333737703913</v>
      </c>
      <c r="CT13" s="204">
        <f t="shared" si="3"/>
        <v>812.08333737703913</v>
      </c>
      <c r="CU13" s="204">
        <f t="shared" si="3"/>
        <v>812.08333737703913</v>
      </c>
      <c r="CV13" s="204">
        <f t="shared" si="3"/>
        <v>812.08333737703913</v>
      </c>
      <c r="CW13" s="204">
        <f t="shared" si="3"/>
        <v>812.08333737703913</v>
      </c>
      <c r="CX13" s="204">
        <f t="shared" si="3"/>
        <v>812.08333737703913</v>
      </c>
      <c r="CY13" s="204">
        <f t="shared" si="3"/>
        <v>812.08333737703913</v>
      </c>
      <c r="CZ13" s="204">
        <f t="shared" si="3"/>
        <v>812.08333737703913</v>
      </c>
      <c r="DA13" s="204">
        <f t="shared" si="3"/>
        <v>812.08333737703913</v>
      </c>
      <c r="DB13" s="204"/>
    </row>
    <row r="14" spans="1:106">
      <c r="A14" s="201" t="str">
        <f>Income!A85</f>
        <v>Cash transfer - official</v>
      </c>
      <c r="B14" s="203">
        <f>Income!B85</f>
        <v>10248</v>
      </c>
      <c r="C14" s="203">
        <f>Income!C85</f>
        <v>10248</v>
      </c>
      <c r="D14" s="203">
        <f>Income!D85</f>
        <v>3048.0000000000005</v>
      </c>
      <c r="E14" s="203">
        <f>Income!E85</f>
        <v>0</v>
      </c>
      <c r="F14" s="204">
        <f t="shared" si="4"/>
        <v>10248</v>
      </c>
      <c r="G14" s="204">
        <f t="shared" si="4"/>
        <v>10248</v>
      </c>
      <c r="H14" s="204">
        <f t="shared" si="4"/>
        <v>10248</v>
      </c>
      <c r="I14" s="204">
        <f t="shared" si="4"/>
        <v>10248</v>
      </c>
      <c r="J14" s="204">
        <f t="shared" si="4"/>
        <v>10248</v>
      </c>
      <c r="K14" s="204">
        <f t="shared" si="4"/>
        <v>10248</v>
      </c>
      <c r="L14" s="204">
        <f t="shared" si="4"/>
        <v>10248</v>
      </c>
      <c r="M14" s="204">
        <f t="shared" si="4"/>
        <v>10248</v>
      </c>
      <c r="N14" s="204">
        <f t="shared" si="4"/>
        <v>10248</v>
      </c>
      <c r="O14" s="204">
        <f t="shared" si="4"/>
        <v>10248</v>
      </c>
      <c r="P14" s="204">
        <f t="shared" si="4"/>
        <v>10248</v>
      </c>
      <c r="Q14" s="204">
        <f t="shared" si="4"/>
        <v>10248</v>
      </c>
      <c r="R14" s="204">
        <f t="shared" si="4"/>
        <v>10248</v>
      </c>
      <c r="S14" s="204">
        <f t="shared" si="4"/>
        <v>10248</v>
      </c>
      <c r="T14" s="204">
        <f t="shared" si="4"/>
        <v>10248</v>
      </c>
      <c r="U14" s="204">
        <f t="shared" si="4"/>
        <v>10248</v>
      </c>
      <c r="V14" s="204">
        <f t="shared" si="6"/>
        <v>10248</v>
      </c>
      <c r="W14" s="204">
        <f t="shared" si="6"/>
        <v>10248</v>
      </c>
      <c r="X14" s="204">
        <f t="shared" si="6"/>
        <v>10248</v>
      </c>
      <c r="Y14" s="204">
        <f t="shared" si="6"/>
        <v>10248</v>
      </c>
      <c r="Z14" s="204">
        <f t="shared" si="6"/>
        <v>10248</v>
      </c>
      <c r="AA14" s="204">
        <f t="shared" si="6"/>
        <v>10248</v>
      </c>
      <c r="AB14" s="204">
        <f t="shared" si="6"/>
        <v>10248</v>
      </c>
      <c r="AC14" s="204">
        <f t="shared" si="6"/>
        <v>10248</v>
      </c>
      <c r="AD14" s="204">
        <f t="shared" si="6"/>
        <v>10248</v>
      </c>
      <c r="AE14" s="204">
        <f t="shared" si="6"/>
        <v>10248</v>
      </c>
      <c r="AF14" s="204">
        <f t="shared" si="6"/>
        <v>10248</v>
      </c>
      <c r="AG14" s="204">
        <f t="shared" si="6"/>
        <v>10248</v>
      </c>
      <c r="AH14" s="204">
        <f t="shared" si="6"/>
        <v>10248</v>
      </c>
      <c r="AI14" s="204">
        <f t="shared" si="6"/>
        <v>10248</v>
      </c>
      <c r="AJ14" s="204">
        <f t="shared" si="6"/>
        <v>10248</v>
      </c>
      <c r="AK14" s="204">
        <f t="shared" si="6"/>
        <v>10248</v>
      </c>
      <c r="AL14" s="204">
        <f t="shared" si="7"/>
        <v>10248</v>
      </c>
      <c r="AM14" s="204">
        <f t="shared" si="7"/>
        <v>10248</v>
      </c>
      <c r="AN14" s="204">
        <f t="shared" si="7"/>
        <v>10248</v>
      </c>
      <c r="AO14" s="204">
        <f t="shared" si="7"/>
        <v>10248</v>
      </c>
      <c r="AP14" s="204">
        <f t="shared" si="7"/>
        <v>10248</v>
      </c>
      <c r="AQ14" s="204">
        <f t="shared" si="7"/>
        <v>10248</v>
      </c>
      <c r="AR14" s="204">
        <f t="shared" si="7"/>
        <v>10248</v>
      </c>
      <c r="AS14" s="204">
        <f t="shared" si="7"/>
        <v>10248</v>
      </c>
      <c r="AT14" s="204">
        <f t="shared" si="7"/>
        <v>3048.0000000000005</v>
      </c>
      <c r="AU14" s="204">
        <f t="shared" si="7"/>
        <v>3048.0000000000005</v>
      </c>
      <c r="AV14" s="204">
        <f t="shared" si="7"/>
        <v>3048.0000000000005</v>
      </c>
      <c r="AW14" s="204">
        <f t="shared" si="7"/>
        <v>3048.0000000000005</v>
      </c>
      <c r="AX14" s="204">
        <f t="shared" si="7"/>
        <v>3048.0000000000005</v>
      </c>
      <c r="AY14" s="204">
        <f t="shared" si="7"/>
        <v>3048.0000000000005</v>
      </c>
      <c r="AZ14" s="204">
        <f t="shared" si="7"/>
        <v>3048.0000000000005</v>
      </c>
      <c r="BA14" s="204">
        <f t="shared" si="7"/>
        <v>3048.0000000000005</v>
      </c>
      <c r="BB14" s="204">
        <f t="shared" si="8"/>
        <v>3048.0000000000005</v>
      </c>
      <c r="BC14" s="204">
        <f t="shared" si="8"/>
        <v>3048.0000000000005</v>
      </c>
      <c r="BD14" s="204">
        <f t="shared" si="8"/>
        <v>3048.0000000000005</v>
      </c>
      <c r="BE14" s="204">
        <f t="shared" si="8"/>
        <v>3048.0000000000005</v>
      </c>
      <c r="BF14" s="204">
        <f t="shared" si="8"/>
        <v>3048.0000000000005</v>
      </c>
      <c r="BG14" s="204">
        <f t="shared" si="8"/>
        <v>3048.0000000000005</v>
      </c>
      <c r="BH14" s="204">
        <f t="shared" si="8"/>
        <v>3048.0000000000005</v>
      </c>
      <c r="BI14" s="204">
        <f t="shared" si="8"/>
        <v>3048.0000000000005</v>
      </c>
      <c r="BJ14" s="204">
        <f t="shared" si="8"/>
        <v>3048.0000000000005</v>
      </c>
      <c r="BK14" s="204">
        <f t="shared" si="8"/>
        <v>3048.0000000000005</v>
      </c>
      <c r="BL14" s="204">
        <f t="shared" si="8"/>
        <v>3048.0000000000005</v>
      </c>
      <c r="BM14" s="204">
        <f t="shared" si="8"/>
        <v>3048.0000000000005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2544.0000000000005</v>
      </c>
      <c r="C15" s="203">
        <f>Income!C86</f>
        <v>1740</v>
      </c>
      <c r="D15" s="203">
        <f>Income!D86</f>
        <v>2340</v>
      </c>
      <c r="E15" s="203">
        <f>Income!E86</f>
        <v>3000</v>
      </c>
      <c r="F15" s="204">
        <f t="shared" si="4"/>
        <v>2544.0000000000005</v>
      </c>
      <c r="G15" s="204">
        <f t="shared" si="4"/>
        <v>2544.0000000000005</v>
      </c>
      <c r="H15" s="204">
        <f t="shared" si="4"/>
        <v>2544.0000000000005</v>
      </c>
      <c r="I15" s="204">
        <f t="shared" si="4"/>
        <v>2544.0000000000005</v>
      </c>
      <c r="J15" s="204">
        <f t="shared" si="4"/>
        <v>2544.0000000000005</v>
      </c>
      <c r="K15" s="204">
        <f t="shared" si="4"/>
        <v>2544.0000000000005</v>
      </c>
      <c r="L15" s="204">
        <f t="shared" si="4"/>
        <v>2544.0000000000005</v>
      </c>
      <c r="M15" s="204">
        <f t="shared" si="4"/>
        <v>2544.0000000000005</v>
      </c>
      <c r="N15" s="204">
        <f t="shared" si="4"/>
        <v>2544.0000000000005</v>
      </c>
      <c r="O15" s="204">
        <f t="shared" si="4"/>
        <v>2544.0000000000005</v>
      </c>
      <c r="P15" s="204">
        <f t="shared" si="4"/>
        <v>2544.0000000000005</v>
      </c>
      <c r="Q15" s="204">
        <f t="shared" si="4"/>
        <v>2544.0000000000005</v>
      </c>
      <c r="R15" s="204">
        <f t="shared" si="4"/>
        <v>2544.0000000000005</v>
      </c>
      <c r="S15" s="204">
        <f t="shared" si="4"/>
        <v>2544.0000000000005</v>
      </c>
      <c r="T15" s="204">
        <f t="shared" si="4"/>
        <v>2544.0000000000005</v>
      </c>
      <c r="U15" s="204">
        <f t="shared" si="4"/>
        <v>2544.0000000000005</v>
      </c>
      <c r="V15" s="204">
        <f t="shared" si="6"/>
        <v>2544.0000000000005</v>
      </c>
      <c r="W15" s="204">
        <f t="shared" si="6"/>
        <v>2544.0000000000005</v>
      </c>
      <c r="X15" s="204">
        <f t="shared" si="6"/>
        <v>2544.0000000000005</v>
      </c>
      <c r="Y15" s="204">
        <f t="shared" si="6"/>
        <v>2544.0000000000005</v>
      </c>
      <c r="Z15" s="204">
        <f t="shared" si="6"/>
        <v>1740</v>
      </c>
      <c r="AA15" s="204">
        <f t="shared" si="6"/>
        <v>1740</v>
      </c>
      <c r="AB15" s="204">
        <f t="shared" si="6"/>
        <v>1740</v>
      </c>
      <c r="AC15" s="204">
        <f t="shared" si="6"/>
        <v>1740</v>
      </c>
      <c r="AD15" s="204">
        <f t="shared" si="6"/>
        <v>1740</v>
      </c>
      <c r="AE15" s="204">
        <f t="shared" si="6"/>
        <v>1740</v>
      </c>
      <c r="AF15" s="204">
        <f t="shared" si="6"/>
        <v>1740</v>
      </c>
      <c r="AG15" s="204">
        <f t="shared" si="6"/>
        <v>1740</v>
      </c>
      <c r="AH15" s="204">
        <f t="shared" si="6"/>
        <v>1740</v>
      </c>
      <c r="AI15" s="204">
        <f t="shared" si="6"/>
        <v>1740</v>
      </c>
      <c r="AJ15" s="204">
        <f t="shared" si="6"/>
        <v>1740</v>
      </c>
      <c r="AK15" s="204">
        <f t="shared" si="6"/>
        <v>1740</v>
      </c>
      <c r="AL15" s="204">
        <f t="shared" si="7"/>
        <v>1740</v>
      </c>
      <c r="AM15" s="204">
        <f t="shared" si="7"/>
        <v>1740</v>
      </c>
      <c r="AN15" s="204">
        <f t="shared" si="7"/>
        <v>1740</v>
      </c>
      <c r="AO15" s="204">
        <f t="shared" si="7"/>
        <v>1740</v>
      </c>
      <c r="AP15" s="204">
        <f t="shared" si="7"/>
        <v>1740</v>
      </c>
      <c r="AQ15" s="204">
        <f t="shared" si="7"/>
        <v>1740</v>
      </c>
      <c r="AR15" s="204">
        <f t="shared" si="7"/>
        <v>1740</v>
      </c>
      <c r="AS15" s="204">
        <f t="shared" si="7"/>
        <v>1740</v>
      </c>
      <c r="AT15" s="204">
        <f t="shared" si="7"/>
        <v>2340</v>
      </c>
      <c r="AU15" s="204">
        <f t="shared" si="7"/>
        <v>2340</v>
      </c>
      <c r="AV15" s="204">
        <f t="shared" si="7"/>
        <v>2340</v>
      </c>
      <c r="AW15" s="204">
        <f t="shared" si="7"/>
        <v>2340</v>
      </c>
      <c r="AX15" s="204">
        <f t="shared" si="8"/>
        <v>2340</v>
      </c>
      <c r="AY15" s="204">
        <f t="shared" si="8"/>
        <v>2340</v>
      </c>
      <c r="AZ15" s="204">
        <f t="shared" si="8"/>
        <v>2340</v>
      </c>
      <c r="BA15" s="204">
        <f t="shared" si="8"/>
        <v>2340</v>
      </c>
      <c r="BB15" s="204">
        <f t="shared" si="8"/>
        <v>2340</v>
      </c>
      <c r="BC15" s="204">
        <f t="shared" si="8"/>
        <v>2340</v>
      </c>
      <c r="BD15" s="204">
        <f t="shared" si="8"/>
        <v>2340</v>
      </c>
      <c r="BE15" s="204">
        <f t="shared" si="8"/>
        <v>2340</v>
      </c>
      <c r="BF15" s="204">
        <f t="shared" si="8"/>
        <v>2340</v>
      </c>
      <c r="BG15" s="204">
        <f t="shared" si="8"/>
        <v>2340</v>
      </c>
      <c r="BH15" s="204">
        <f t="shared" si="8"/>
        <v>2340</v>
      </c>
      <c r="BI15" s="204">
        <f t="shared" si="8"/>
        <v>2340</v>
      </c>
      <c r="BJ15" s="204">
        <f t="shared" si="8"/>
        <v>2340</v>
      </c>
      <c r="BK15" s="204">
        <f t="shared" si="8"/>
        <v>2340</v>
      </c>
      <c r="BL15" s="204">
        <f t="shared" si="8"/>
        <v>2340</v>
      </c>
      <c r="BM15" s="204">
        <f t="shared" si="8"/>
        <v>2340</v>
      </c>
      <c r="BN15" s="204">
        <f t="shared" si="8"/>
        <v>3000</v>
      </c>
      <c r="BO15" s="204">
        <f t="shared" si="8"/>
        <v>3000</v>
      </c>
      <c r="BP15" s="204">
        <f t="shared" si="8"/>
        <v>3000</v>
      </c>
      <c r="BQ15" s="204">
        <f t="shared" si="8"/>
        <v>3000</v>
      </c>
      <c r="BR15" s="204">
        <f t="shared" si="8"/>
        <v>3000</v>
      </c>
      <c r="BS15" s="204">
        <f t="shared" si="8"/>
        <v>3000</v>
      </c>
      <c r="BT15" s="204">
        <f t="shared" si="8"/>
        <v>3000</v>
      </c>
      <c r="BU15" s="204">
        <f t="shared" si="8"/>
        <v>3000</v>
      </c>
      <c r="BV15" s="204">
        <f t="shared" si="8"/>
        <v>3000</v>
      </c>
      <c r="BW15" s="204">
        <f t="shared" si="8"/>
        <v>3000</v>
      </c>
      <c r="BX15" s="204">
        <f t="shared" si="8"/>
        <v>3000</v>
      </c>
      <c r="BY15" s="204">
        <f t="shared" si="8"/>
        <v>3000</v>
      </c>
      <c r="BZ15" s="204">
        <f t="shared" si="8"/>
        <v>3000</v>
      </c>
      <c r="CA15" s="204">
        <f t="shared" si="2"/>
        <v>3000</v>
      </c>
      <c r="CB15" s="204">
        <f t="shared" si="2"/>
        <v>3000</v>
      </c>
      <c r="CC15" s="204">
        <f t="shared" si="2"/>
        <v>3000</v>
      </c>
      <c r="CD15" s="204">
        <f t="shared" ref="CC15:CR18" si="9">IF(CD$2&lt;=($B$2+$C$2+$D$2),IF(CD$2&lt;=($B$2+$C$2),IF(CD$2&lt;=$B$2,$B15,$C15),$D15),$E15)</f>
        <v>3000</v>
      </c>
      <c r="CE15" s="204">
        <f t="shared" si="9"/>
        <v>3000</v>
      </c>
      <c r="CF15" s="204">
        <f t="shared" si="9"/>
        <v>3000</v>
      </c>
      <c r="CG15" s="204">
        <f t="shared" si="9"/>
        <v>3000</v>
      </c>
      <c r="CH15" s="204">
        <f t="shared" si="9"/>
        <v>3000</v>
      </c>
      <c r="CI15" s="204">
        <f t="shared" si="9"/>
        <v>3000</v>
      </c>
      <c r="CJ15" s="204">
        <f t="shared" si="9"/>
        <v>3000</v>
      </c>
      <c r="CK15" s="204">
        <f t="shared" si="9"/>
        <v>3000</v>
      </c>
      <c r="CL15" s="204">
        <f t="shared" si="9"/>
        <v>3000</v>
      </c>
      <c r="CM15" s="204">
        <f t="shared" si="9"/>
        <v>3000</v>
      </c>
      <c r="CN15" s="204">
        <f t="shared" si="9"/>
        <v>3000</v>
      </c>
      <c r="CO15" s="204">
        <f t="shared" si="9"/>
        <v>3000</v>
      </c>
      <c r="CP15" s="204">
        <f t="shared" si="9"/>
        <v>3000</v>
      </c>
      <c r="CQ15" s="204">
        <f t="shared" si="9"/>
        <v>3000</v>
      </c>
      <c r="CR15" s="204">
        <f t="shared" si="9"/>
        <v>3000</v>
      </c>
      <c r="CS15" s="204">
        <f t="shared" si="3"/>
        <v>3000</v>
      </c>
      <c r="CT15" s="204">
        <f t="shared" si="3"/>
        <v>3000</v>
      </c>
      <c r="CU15" s="204">
        <f t="shared" si="3"/>
        <v>3000</v>
      </c>
      <c r="CV15" s="204">
        <f t="shared" si="3"/>
        <v>3000</v>
      </c>
      <c r="CW15" s="204">
        <f t="shared" si="3"/>
        <v>3000</v>
      </c>
      <c r="CX15" s="204">
        <f t="shared" si="3"/>
        <v>3000</v>
      </c>
      <c r="CY15" s="204">
        <f t="shared" si="3"/>
        <v>3000</v>
      </c>
      <c r="CZ15" s="204">
        <f t="shared" si="3"/>
        <v>3000</v>
      </c>
      <c r="DA15" s="204">
        <f t="shared" si="3"/>
        <v>3000</v>
      </c>
      <c r="DB15" s="204"/>
    </row>
    <row r="16" spans="1:106">
      <c r="A16" s="201" t="s">
        <v>115</v>
      </c>
      <c r="B16" s="203">
        <f>Income!B88</f>
        <v>19964.08333737704</v>
      </c>
      <c r="C16" s="203">
        <f>Income!C88</f>
        <v>30488.08333737704</v>
      </c>
      <c r="D16" s="203">
        <f>Income!D88</f>
        <v>40760.083337377037</v>
      </c>
      <c r="E16" s="203">
        <f>Income!E88</f>
        <v>62156.083337377029</v>
      </c>
      <c r="F16" s="204">
        <f t="shared" si="4"/>
        <v>19964.08333737704</v>
      </c>
      <c r="G16" s="204">
        <f t="shared" si="4"/>
        <v>19964.08333737704</v>
      </c>
      <c r="H16" s="204">
        <f t="shared" si="4"/>
        <v>19964.08333737704</v>
      </c>
      <c r="I16" s="204">
        <f t="shared" si="4"/>
        <v>19964.08333737704</v>
      </c>
      <c r="J16" s="204">
        <f t="shared" si="4"/>
        <v>19964.08333737704</v>
      </c>
      <c r="K16" s="204">
        <f t="shared" si="4"/>
        <v>19964.08333737704</v>
      </c>
      <c r="L16" s="204">
        <f t="shared" si="4"/>
        <v>19964.08333737704</v>
      </c>
      <c r="M16" s="204">
        <f t="shared" si="4"/>
        <v>19964.08333737704</v>
      </c>
      <c r="N16" s="204">
        <f t="shared" si="4"/>
        <v>19964.08333737704</v>
      </c>
      <c r="O16" s="204">
        <f t="shared" si="4"/>
        <v>19964.08333737704</v>
      </c>
      <c r="P16" s="204">
        <f t="shared" si="4"/>
        <v>19964.08333737704</v>
      </c>
      <c r="Q16" s="204">
        <f t="shared" si="4"/>
        <v>19964.08333737704</v>
      </c>
      <c r="R16" s="204">
        <f t="shared" si="4"/>
        <v>19964.08333737704</v>
      </c>
      <c r="S16" s="204">
        <f t="shared" si="4"/>
        <v>19964.08333737704</v>
      </c>
      <c r="T16" s="204">
        <f t="shared" si="4"/>
        <v>19964.08333737704</v>
      </c>
      <c r="U16" s="204">
        <f t="shared" si="4"/>
        <v>19964.08333737704</v>
      </c>
      <c r="V16" s="204">
        <f t="shared" si="6"/>
        <v>19964.08333737704</v>
      </c>
      <c r="W16" s="204">
        <f t="shared" si="6"/>
        <v>19964.08333737704</v>
      </c>
      <c r="X16" s="204">
        <f t="shared" si="6"/>
        <v>19964.08333737704</v>
      </c>
      <c r="Y16" s="204">
        <f t="shared" si="6"/>
        <v>19964.08333737704</v>
      </c>
      <c r="Z16" s="204">
        <f t="shared" si="6"/>
        <v>30488.08333737704</v>
      </c>
      <c r="AA16" s="204">
        <f t="shared" si="6"/>
        <v>30488.08333737704</v>
      </c>
      <c r="AB16" s="204">
        <f t="shared" si="6"/>
        <v>30488.08333737704</v>
      </c>
      <c r="AC16" s="204">
        <f t="shared" si="6"/>
        <v>30488.08333737704</v>
      </c>
      <c r="AD16" s="204">
        <f t="shared" si="6"/>
        <v>30488.08333737704</v>
      </c>
      <c r="AE16" s="204">
        <f>IF(AE$2&lt;=($B$2+$C$2+$D$2),IF(AE$2&lt;=($B$2+$C$2),IF(AE$2&lt;=$B$2,$B16,$C16),$D16),$E16)</f>
        <v>30488.08333737704</v>
      </c>
      <c r="AF16" s="204">
        <f t="shared" si="6"/>
        <v>30488.08333737704</v>
      </c>
      <c r="AG16" s="204">
        <f t="shared" si="6"/>
        <v>30488.08333737704</v>
      </c>
      <c r="AH16" s="204">
        <f t="shared" si="6"/>
        <v>30488.08333737704</v>
      </c>
      <c r="AI16" s="204">
        <f t="shared" si="6"/>
        <v>30488.08333737704</v>
      </c>
      <c r="AJ16" s="204">
        <f t="shared" si="6"/>
        <v>30488.08333737704</v>
      </c>
      <c r="AK16" s="204">
        <f t="shared" si="6"/>
        <v>30488.08333737704</v>
      </c>
      <c r="AL16" s="204">
        <f t="shared" si="7"/>
        <v>30488.08333737704</v>
      </c>
      <c r="AM16" s="204">
        <f t="shared" si="7"/>
        <v>30488.08333737704</v>
      </c>
      <c r="AN16" s="204">
        <f t="shared" si="7"/>
        <v>30488.08333737704</v>
      </c>
      <c r="AO16" s="204">
        <f t="shared" si="7"/>
        <v>30488.08333737704</v>
      </c>
      <c r="AP16" s="204">
        <f t="shared" si="7"/>
        <v>30488.08333737704</v>
      </c>
      <c r="AQ16" s="204">
        <f t="shared" si="7"/>
        <v>30488.08333737704</v>
      </c>
      <c r="AR16" s="204">
        <f t="shared" si="7"/>
        <v>30488.08333737704</v>
      </c>
      <c r="AS16" s="204">
        <f t="shared" si="7"/>
        <v>30488.08333737704</v>
      </c>
      <c r="AT16" s="204">
        <f t="shared" si="7"/>
        <v>40760.083337377037</v>
      </c>
      <c r="AU16" s="204">
        <f t="shared" si="7"/>
        <v>40760.083337377037</v>
      </c>
      <c r="AV16" s="204">
        <f t="shared" si="7"/>
        <v>40760.083337377037</v>
      </c>
      <c r="AW16" s="204">
        <f t="shared" si="7"/>
        <v>40760.083337377037</v>
      </c>
      <c r="AX16" s="204">
        <f t="shared" si="8"/>
        <v>40760.083337377037</v>
      </c>
      <c r="AY16" s="204">
        <f t="shared" si="8"/>
        <v>40760.083337377037</v>
      </c>
      <c r="AZ16" s="204">
        <f t="shared" si="8"/>
        <v>40760.083337377037</v>
      </c>
      <c r="BA16" s="204">
        <f t="shared" si="8"/>
        <v>40760.083337377037</v>
      </c>
      <c r="BB16" s="204">
        <f t="shared" si="8"/>
        <v>40760.083337377037</v>
      </c>
      <c r="BC16" s="204">
        <f t="shared" si="8"/>
        <v>40760.083337377037</v>
      </c>
      <c r="BD16" s="204">
        <f t="shared" si="8"/>
        <v>40760.083337377037</v>
      </c>
      <c r="BE16" s="204">
        <f t="shared" si="8"/>
        <v>40760.083337377037</v>
      </c>
      <c r="BF16" s="204">
        <f t="shared" si="8"/>
        <v>40760.083337377037</v>
      </c>
      <c r="BG16" s="204">
        <f t="shared" si="8"/>
        <v>40760.083337377037</v>
      </c>
      <c r="BH16" s="204">
        <f t="shared" si="8"/>
        <v>40760.083337377037</v>
      </c>
      <c r="BI16" s="204">
        <f t="shared" si="8"/>
        <v>40760.083337377037</v>
      </c>
      <c r="BJ16" s="204">
        <f t="shared" si="8"/>
        <v>40760.083337377037</v>
      </c>
      <c r="BK16" s="204">
        <f t="shared" si="8"/>
        <v>40760.083337377037</v>
      </c>
      <c r="BL16" s="204">
        <f t="shared" si="8"/>
        <v>40760.083337377037</v>
      </c>
      <c r="BM16" s="204">
        <f t="shared" si="8"/>
        <v>40760.083337377037</v>
      </c>
      <c r="BN16" s="204">
        <f t="shared" si="8"/>
        <v>62156.083337377029</v>
      </c>
      <c r="BO16" s="204">
        <f t="shared" si="8"/>
        <v>62156.083337377029</v>
      </c>
      <c r="BP16" s="204">
        <f t="shared" si="8"/>
        <v>62156.083337377029</v>
      </c>
      <c r="BQ16" s="204">
        <f t="shared" si="8"/>
        <v>62156.083337377029</v>
      </c>
      <c r="BR16" s="204">
        <f t="shared" si="8"/>
        <v>62156.083337377029</v>
      </c>
      <c r="BS16" s="204">
        <f t="shared" si="8"/>
        <v>62156.083337377029</v>
      </c>
      <c r="BT16" s="204">
        <f t="shared" si="8"/>
        <v>62156.083337377029</v>
      </c>
      <c r="BU16" s="204">
        <f t="shared" si="8"/>
        <v>62156.083337377029</v>
      </c>
      <c r="BV16" s="204">
        <f t="shared" si="8"/>
        <v>62156.083337377029</v>
      </c>
      <c r="BW16" s="204">
        <f t="shared" si="8"/>
        <v>62156.083337377029</v>
      </c>
      <c r="BX16" s="204">
        <f t="shared" si="8"/>
        <v>62156.083337377029</v>
      </c>
      <c r="BY16" s="204">
        <f t="shared" si="8"/>
        <v>62156.083337377029</v>
      </c>
      <c r="BZ16" s="204">
        <f t="shared" si="8"/>
        <v>62156.083337377029</v>
      </c>
      <c r="CA16" s="204">
        <f t="shared" ref="CA16:CB18" si="10">IF(CA$2&lt;=($B$2+$C$2+$D$2),IF(CA$2&lt;=($B$2+$C$2),IF(CA$2&lt;=$B$2,$B16,$C16),$D16),$E16)</f>
        <v>62156.083337377029</v>
      </c>
      <c r="CB16" s="204">
        <f t="shared" si="10"/>
        <v>62156.083337377029</v>
      </c>
      <c r="CC16" s="204">
        <f t="shared" si="9"/>
        <v>62156.083337377029</v>
      </c>
      <c r="CD16" s="204">
        <f t="shared" si="9"/>
        <v>62156.083337377029</v>
      </c>
      <c r="CE16" s="204">
        <f t="shared" si="9"/>
        <v>62156.083337377029</v>
      </c>
      <c r="CF16" s="204">
        <f t="shared" si="9"/>
        <v>62156.083337377029</v>
      </c>
      <c r="CG16" s="204">
        <f t="shared" si="9"/>
        <v>62156.083337377029</v>
      </c>
      <c r="CH16" s="204">
        <f t="shared" si="9"/>
        <v>62156.083337377029</v>
      </c>
      <c r="CI16" s="204">
        <f t="shared" si="9"/>
        <v>62156.083337377029</v>
      </c>
      <c r="CJ16" s="204">
        <f t="shared" si="9"/>
        <v>62156.083337377029</v>
      </c>
      <c r="CK16" s="204">
        <f t="shared" si="9"/>
        <v>62156.083337377029</v>
      </c>
      <c r="CL16" s="204">
        <f t="shared" si="9"/>
        <v>62156.083337377029</v>
      </c>
      <c r="CM16" s="204">
        <f t="shared" si="9"/>
        <v>62156.083337377029</v>
      </c>
      <c r="CN16" s="204">
        <f t="shared" si="9"/>
        <v>62156.083337377029</v>
      </c>
      <c r="CO16" s="204">
        <f t="shared" si="9"/>
        <v>62156.083337377029</v>
      </c>
      <c r="CP16" s="204">
        <f t="shared" si="9"/>
        <v>62156.083337377029</v>
      </c>
      <c r="CQ16" s="204">
        <f t="shared" si="9"/>
        <v>62156.083337377029</v>
      </c>
      <c r="CR16" s="204">
        <f t="shared" si="9"/>
        <v>62156.083337377029</v>
      </c>
      <c r="CS16" s="204">
        <f t="shared" ref="CS16:DA18" si="11">IF(CS$2&lt;=($B$2+$C$2+$D$2),IF(CS$2&lt;=($B$2+$C$2),IF(CS$2&lt;=$B$2,$B16,$C16),$D16),$E16)</f>
        <v>62156.083337377029</v>
      </c>
      <c r="CT16" s="204">
        <f t="shared" si="11"/>
        <v>62156.083337377029</v>
      </c>
      <c r="CU16" s="204">
        <f t="shared" si="11"/>
        <v>62156.083337377029</v>
      </c>
      <c r="CV16" s="204">
        <f t="shared" si="11"/>
        <v>62156.083337377029</v>
      </c>
      <c r="CW16" s="204">
        <f t="shared" si="11"/>
        <v>62156.083337377029</v>
      </c>
      <c r="CX16" s="204">
        <f t="shared" si="11"/>
        <v>62156.083337377029</v>
      </c>
      <c r="CY16" s="204">
        <f t="shared" si="11"/>
        <v>62156.083337377029</v>
      </c>
      <c r="CZ16" s="204">
        <f t="shared" si="11"/>
        <v>62156.083337377029</v>
      </c>
      <c r="DA16" s="204">
        <f t="shared" si="11"/>
        <v>62156.083337377029</v>
      </c>
      <c r="DB16" s="204"/>
    </row>
    <row r="17" spans="1:105">
      <c r="A17" s="201" t="s">
        <v>101</v>
      </c>
      <c r="B17" s="203">
        <f>Income!B89</f>
        <v>12770.884804109372</v>
      </c>
      <c r="C17" s="203">
        <f>Income!C89</f>
        <v>12770.884804109372</v>
      </c>
      <c r="D17" s="203">
        <f>Income!D89</f>
        <v>12770.88480410937</v>
      </c>
      <c r="E17" s="203">
        <f>Income!E89</f>
        <v>12770.884804109372</v>
      </c>
      <c r="F17" s="204">
        <f t="shared" si="4"/>
        <v>12770.884804109372</v>
      </c>
      <c r="G17" s="204">
        <f t="shared" si="4"/>
        <v>12770.884804109372</v>
      </c>
      <c r="H17" s="204">
        <f t="shared" si="4"/>
        <v>12770.884804109372</v>
      </c>
      <c r="I17" s="204">
        <f t="shared" si="4"/>
        <v>12770.884804109372</v>
      </c>
      <c r="J17" s="204">
        <f t="shared" si="4"/>
        <v>12770.884804109372</v>
      </c>
      <c r="K17" s="204">
        <f t="shared" si="4"/>
        <v>12770.884804109372</v>
      </c>
      <c r="L17" s="204">
        <f t="shared" si="4"/>
        <v>12770.884804109372</v>
      </c>
      <c r="M17" s="204">
        <f t="shared" si="4"/>
        <v>12770.884804109372</v>
      </c>
      <c r="N17" s="204">
        <f t="shared" si="4"/>
        <v>12770.884804109372</v>
      </c>
      <c r="O17" s="204">
        <f t="shared" si="4"/>
        <v>12770.884804109372</v>
      </c>
      <c r="P17" s="204">
        <f t="shared" si="4"/>
        <v>12770.884804109372</v>
      </c>
      <c r="Q17" s="204">
        <f t="shared" si="4"/>
        <v>12770.884804109372</v>
      </c>
      <c r="R17" s="204">
        <f t="shared" si="4"/>
        <v>12770.884804109372</v>
      </c>
      <c r="S17" s="204">
        <f t="shared" si="4"/>
        <v>12770.884804109372</v>
      </c>
      <c r="T17" s="204">
        <f t="shared" si="4"/>
        <v>12770.884804109372</v>
      </c>
      <c r="U17" s="204">
        <f t="shared" si="4"/>
        <v>12770.884804109372</v>
      </c>
      <c r="V17" s="204">
        <f t="shared" si="6"/>
        <v>12770.884804109372</v>
      </c>
      <c r="W17" s="204">
        <f t="shared" si="6"/>
        <v>12770.884804109372</v>
      </c>
      <c r="X17" s="204">
        <f t="shared" si="6"/>
        <v>12770.884804109372</v>
      </c>
      <c r="Y17" s="204">
        <f t="shared" si="6"/>
        <v>12770.884804109372</v>
      </c>
      <c r="Z17" s="204">
        <f t="shared" si="6"/>
        <v>12770.884804109372</v>
      </c>
      <c r="AA17" s="204">
        <f t="shared" si="6"/>
        <v>12770.884804109372</v>
      </c>
      <c r="AB17" s="204">
        <f t="shared" si="6"/>
        <v>12770.884804109372</v>
      </c>
      <c r="AC17" s="204">
        <f t="shared" si="6"/>
        <v>12770.884804109372</v>
      </c>
      <c r="AD17" s="204">
        <f t="shared" si="6"/>
        <v>12770.884804109372</v>
      </c>
      <c r="AE17" s="204">
        <f t="shared" si="6"/>
        <v>12770.884804109372</v>
      </c>
      <c r="AF17" s="204">
        <f t="shared" si="6"/>
        <v>12770.884804109372</v>
      </c>
      <c r="AG17" s="204">
        <f t="shared" si="6"/>
        <v>12770.884804109372</v>
      </c>
      <c r="AH17" s="204">
        <f t="shared" si="6"/>
        <v>12770.884804109372</v>
      </c>
      <c r="AI17" s="204">
        <f t="shared" si="6"/>
        <v>12770.884804109372</v>
      </c>
      <c r="AJ17" s="204">
        <f t="shared" si="6"/>
        <v>12770.884804109372</v>
      </c>
      <c r="AK17" s="204">
        <f t="shared" si="6"/>
        <v>12770.884804109372</v>
      </c>
      <c r="AL17" s="204">
        <f t="shared" si="7"/>
        <v>12770.884804109372</v>
      </c>
      <c r="AM17" s="204">
        <f t="shared" si="7"/>
        <v>12770.884804109372</v>
      </c>
      <c r="AN17" s="204">
        <f t="shared" si="7"/>
        <v>12770.884804109372</v>
      </c>
      <c r="AO17" s="204">
        <f t="shared" si="7"/>
        <v>12770.884804109372</v>
      </c>
      <c r="AP17" s="204">
        <f t="shared" si="7"/>
        <v>12770.884804109372</v>
      </c>
      <c r="AQ17" s="204">
        <f t="shared" si="7"/>
        <v>12770.884804109372</v>
      </c>
      <c r="AR17" s="204">
        <f t="shared" si="7"/>
        <v>12770.884804109372</v>
      </c>
      <c r="AS17" s="204">
        <f t="shared" si="7"/>
        <v>12770.884804109372</v>
      </c>
      <c r="AT17" s="204">
        <f t="shared" si="7"/>
        <v>12770.88480410937</v>
      </c>
      <c r="AU17" s="204">
        <f t="shared" si="7"/>
        <v>12770.88480410937</v>
      </c>
      <c r="AV17" s="204">
        <f t="shared" si="7"/>
        <v>12770.88480410937</v>
      </c>
      <c r="AW17" s="204">
        <f t="shared" si="7"/>
        <v>12770.88480410937</v>
      </c>
      <c r="AX17" s="204">
        <f t="shared" si="8"/>
        <v>12770.88480410937</v>
      </c>
      <c r="AY17" s="204">
        <f t="shared" si="8"/>
        <v>12770.88480410937</v>
      </c>
      <c r="AZ17" s="204">
        <f t="shared" si="8"/>
        <v>12770.88480410937</v>
      </c>
      <c r="BA17" s="204">
        <f t="shared" si="8"/>
        <v>12770.88480410937</v>
      </c>
      <c r="BB17" s="204">
        <f t="shared" si="8"/>
        <v>12770.88480410937</v>
      </c>
      <c r="BC17" s="204">
        <f t="shared" si="8"/>
        <v>12770.88480410937</v>
      </c>
      <c r="BD17" s="204">
        <f t="shared" si="8"/>
        <v>12770.88480410937</v>
      </c>
      <c r="BE17" s="204">
        <f t="shared" si="8"/>
        <v>12770.88480410937</v>
      </c>
      <c r="BF17" s="204">
        <f t="shared" si="8"/>
        <v>12770.88480410937</v>
      </c>
      <c r="BG17" s="204">
        <f t="shared" si="8"/>
        <v>12770.88480410937</v>
      </c>
      <c r="BH17" s="204">
        <f t="shared" si="8"/>
        <v>12770.88480410937</v>
      </c>
      <c r="BI17" s="204">
        <f t="shared" si="8"/>
        <v>12770.88480410937</v>
      </c>
      <c r="BJ17" s="204">
        <f t="shared" si="8"/>
        <v>12770.88480410937</v>
      </c>
      <c r="BK17" s="204">
        <f t="shared" si="8"/>
        <v>12770.88480410937</v>
      </c>
      <c r="BL17" s="204">
        <f t="shared" si="8"/>
        <v>12770.88480410937</v>
      </c>
      <c r="BM17" s="204">
        <f t="shared" si="8"/>
        <v>12770.88480410937</v>
      </c>
      <c r="BN17" s="204">
        <f t="shared" si="8"/>
        <v>12770.884804109372</v>
      </c>
      <c r="BO17" s="204">
        <f t="shared" si="8"/>
        <v>12770.884804109372</v>
      </c>
      <c r="BP17" s="204">
        <f t="shared" si="8"/>
        <v>12770.884804109372</v>
      </c>
      <c r="BQ17" s="204">
        <f t="shared" si="8"/>
        <v>12770.884804109372</v>
      </c>
      <c r="BR17" s="204">
        <f t="shared" si="8"/>
        <v>12770.884804109372</v>
      </c>
      <c r="BS17" s="204">
        <f t="shared" si="8"/>
        <v>12770.884804109372</v>
      </c>
      <c r="BT17" s="204">
        <f t="shared" si="8"/>
        <v>12770.884804109372</v>
      </c>
      <c r="BU17" s="204">
        <f t="shared" si="8"/>
        <v>12770.884804109372</v>
      </c>
      <c r="BV17" s="204">
        <f t="shared" si="8"/>
        <v>12770.884804109372</v>
      </c>
      <c r="BW17" s="204">
        <f t="shared" si="8"/>
        <v>12770.884804109372</v>
      </c>
      <c r="BX17" s="204">
        <f t="shared" si="8"/>
        <v>12770.884804109372</v>
      </c>
      <c r="BY17" s="204">
        <f t="shared" si="8"/>
        <v>12770.884804109372</v>
      </c>
      <c r="BZ17" s="204">
        <f t="shared" si="8"/>
        <v>12770.884804109372</v>
      </c>
      <c r="CA17" s="204">
        <f t="shared" si="10"/>
        <v>12770.884804109372</v>
      </c>
      <c r="CB17" s="204">
        <f t="shared" si="10"/>
        <v>12770.884804109372</v>
      </c>
      <c r="CC17" s="204">
        <f t="shared" si="9"/>
        <v>12770.884804109372</v>
      </c>
      <c r="CD17" s="204">
        <f t="shared" si="9"/>
        <v>12770.884804109372</v>
      </c>
      <c r="CE17" s="204">
        <f t="shared" si="9"/>
        <v>12770.884804109372</v>
      </c>
      <c r="CF17" s="204">
        <f t="shared" si="9"/>
        <v>12770.884804109372</v>
      </c>
      <c r="CG17" s="204">
        <f t="shared" si="9"/>
        <v>12770.884804109372</v>
      </c>
      <c r="CH17" s="204">
        <f t="shared" si="9"/>
        <v>12770.884804109372</v>
      </c>
      <c r="CI17" s="204">
        <f t="shared" si="9"/>
        <v>12770.884804109372</v>
      </c>
      <c r="CJ17" s="204">
        <f t="shared" si="9"/>
        <v>12770.884804109372</v>
      </c>
      <c r="CK17" s="204">
        <f t="shared" si="9"/>
        <v>12770.884804109372</v>
      </c>
      <c r="CL17" s="204">
        <f t="shared" si="9"/>
        <v>12770.884804109372</v>
      </c>
      <c r="CM17" s="204">
        <f t="shared" si="9"/>
        <v>12770.884804109372</v>
      </c>
      <c r="CN17" s="204">
        <f t="shared" si="9"/>
        <v>12770.884804109372</v>
      </c>
      <c r="CO17" s="204">
        <f t="shared" si="9"/>
        <v>12770.884804109372</v>
      </c>
      <c r="CP17" s="204">
        <f t="shared" si="9"/>
        <v>12770.884804109372</v>
      </c>
      <c r="CQ17" s="204">
        <f t="shared" si="9"/>
        <v>12770.884804109372</v>
      </c>
      <c r="CR17" s="204">
        <f t="shared" si="9"/>
        <v>12770.884804109372</v>
      </c>
      <c r="CS17" s="204">
        <f t="shared" si="11"/>
        <v>12770.884804109372</v>
      </c>
      <c r="CT17" s="204">
        <f t="shared" si="11"/>
        <v>12770.884804109372</v>
      </c>
      <c r="CU17" s="204">
        <f t="shared" si="11"/>
        <v>12770.884804109372</v>
      </c>
      <c r="CV17" s="204">
        <f t="shared" si="11"/>
        <v>12770.884804109372</v>
      </c>
      <c r="CW17" s="204">
        <f t="shared" si="11"/>
        <v>12770.884804109372</v>
      </c>
      <c r="CX17" s="204">
        <f t="shared" si="11"/>
        <v>12770.884804109372</v>
      </c>
      <c r="CY17" s="204">
        <f t="shared" si="11"/>
        <v>12770.884804109372</v>
      </c>
      <c r="CZ17" s="204">
        <f t="shared" si="11"/>
        <v>12770.884804109372</v>
      </c>
      <c r="DA17" s="204">
        <f t="shared" si="11"/>
        <v>12770.884804109372</v>
      </c>
    </row>
    <row r="18" spans="1:105">
      <c r="A18" s="201" t="s">
        <v>85</v>
      </c>
      <c r="B18" s="203">
        <f>Income!B90</f>
        <v>20560.218137442705</v>
      </c>
      <c r="C18" s="203">
        <f>Income!C90</f>
        <v>20560.218137442705</v>
      </c>
      <c r="D18" s="203">
        <f>Income!D90</f>
        <v>20560.218137442702</v>
      </c>
      <c r="E18" s="203">
        <f>Income!E90</f>
        <v>20560.218137442705</v>
      </c>
      <c r="F18" s="204">
        <f t="shared" ref="F18:U18" si="12">IF(F$2&lt;=($B$2+$C$2+$D$2),IF(F$2&lt;=($B$2+$C$2),IF(F$2&lt;=$B$2,$B18,$C18),$D18),$E18)</f>
        <v>20560.218137442705</v>
      </c>
      <c r="G18" s="204">
        <f t="shared" si="12"/>
        <v>20560.218137442705</v>
      </c>
      <c r="H18" s="204">
        <f t="shared" si="12"/>
        <v>20560.218137442705</v>
      </c>
      <c r="I18" s="204">
        <f t="shared" si="12"/>
        <v>20560.218137442705</v>
      </c>
      <c r="J18" s="204">
        <f t="shared" si="12"/>
        <v>20560.218137442705</v>
      </c>
      <c r="K18" s="204">
        <f t="shared" si="12"/>
        <v>20560.218137442705</v>
      </c>
      <c r="L18" s="204">
        <f t="shared" si="12"/>
        <v>20560.218137442705</v>
      </c>
      <c r="M18" s="204">
        <f t="shared" si="12"/>
        <v>20560.218137442705</v>
      </c>
      <c r="N18" s="204">
        <f t="shared" si="12"/>
        <v>20560.218137442705</v>
      </c>
      <c r="O18" s="204">
        <f t="shared" si="12"/>
        <v>20560.218137442705</v>
      </c>
      <c r="P18" s="204">
        <f t="shared" si="12"/>
        <v>20560.218137442705</v>
      </c>
      <c r="Q18" s="204">
        <f t="shared" si="12"/>
        <v>20560.218137442705</v>
      </c>
      <c r="R18" s="204">
        <f t="shared" si="12"/>
        <v>20560.218137442705</v>
      </c>
      <c r="S18" s="204">
        <f t="shared" si="12"/>
        <v>20560.218137442705</v>
      </c>
      <c r="T18" s="204">
        <f t="shared" si="12"/>
        <v>20560.218137442705</v>
      </c>
      <c r="U18" s="204">
        <f t="shared" si="12"/>
        <v>20560.218137442705</v>
      </c>
      <c r="V18" s="204">
        <f t="shared" si="6"/>
        <v>20560.218137442705</v>
      </c>
      <c r="W18" s="204">
        <f t="shared" si="6"/>
        <v>20560.218137442705</v>
      </c>
      <c r="X18" s="204">
        <f t="shared" si="6"/>
        <v>20560.218137442705</v>
      </c>
      <c r="Y18" s="204">
        <f t="shared" si="6"/>
        <v>20560.218137442705</v>
      </c>
      <c r="Z18" s="204">
        <f t="shared" si="6"/>
        <v>20560.218137442705</v>
      </c>
      <c r="AA18" s="204">
        <f t="shared" si="6"/>
        <v>20560.218137442705</v>
      </c>
      <c r="AB18" s="204">
        <f t="shared" si="6"/>
        <v>20560.218137442705</v>
      </c>
      <c r="AC18" s="204">
        <f t="shared" si="6"/>
        <v>20560.218137442705</v>
      </c>
      <c r="AD18" s="204">
        <f t="shared" si="6"/>
        <v>20560.218137442705</v>
      </c>
      <c r="AE18" s="204">
        <f t="shared" si="6"/>
        <v>20560.218137442705</v>
      </c>
      <c r="AF18" s="204">
        <f t="shared" si="6"/>
        <v>20560.218137442705</v>
      </c>
      <c r="AG18" s="204">
        <f t="shared" si="6"/>
        <v>20560.218137442705</v>
      </c>
      <c r="AH18" s="204">
        <f t="shared" si="6"/>
        <v>20560.218137442705</v>
      </c>
      <c r="AI18" s="204">
        <f t="shared" si="6"/>
        <v>20560.218137442705</v>
      </c>
      <c r="AJ18" s="204">
        <f t="shared" si="6"/>
        <v>20560.218137442705</v>
      </c>
      <c r="AK18" s="204">
        <f t="shared" si="6"/>
        <v>20560.218137442705</v>
      </c>
      <c r="AL18" s="204">
        <f t="shared" si="7"/>
        <v>20560.218137442705</v>
      </c>
      <c r="AM18" s="204">
        <f t="shared" si="7"/>
        <v>20560.218137442705</v>
      </c>
      <c r="AN18" s="204">
        <f t="shared" si="7"/>
        <v>20560.218137442705</v>
      </c>
      <c r="AO18" s="204">
        <f t="shared" si="7"/>
        <v>20560.218137442705</v>
      </c>
      <c r="AP18" s="204">
        <f t="shared" si="7"/>
        <v>20560.218137442705</v>
      </c>
      <c r="AQ18" s="204">
        <f t="shared" si="7"/>
        <v>20560.218137442705</v>
      </c>
      <c r="AR18" s="204">
        <f t="shared" si="7"/>
        <v>20560.218137442705</v>
      </c>
      <c r="AS18" s="204">
        <f t="shared" si="7"/>
        <v>20560.218137442705</v>
      </c>
      <c r="AT18" s="204">
        <f t="shared" si="7"/>
        <v>20560.218137442702</v>
      </c>
      <c r="AU18" s="204">
        <f t="shared" si="7"/>
        <v>20560.218137442702</v>
      </c>
      <c r="AV18" s="204">
        <f t="shared" si="7"/>
        <v>20560.218137442702</v>
      </c>
      <c r="AW18" s="204">
        <f t="shared" si="7"/>
        <v>20560.218137442702</v>
      </c>
      <c r="AX18" s="204">
        <f t="shared" si="8"/>
        <v>20560.218137442702</v>
      </c>
      <c r="AY18" s="204">
        <f t="shared" si="8"/>
        <v>20560.218137442702</v>
      </c>
      <c r="AZ18" s="204">
        <f t="shared" si="8"/>
        <v>20560.218137442702</v>
      </c>
      <c r="BA18" s="204">
        <f t="shared" si="8"/>
        <v>20560.218137442702</v>
      </c>
      <c r="BB18" s="204">
        <f t="shared" si="8"/>
        <v>20560.218137442702</v>
      </c>
      <c r="BC18" s="204">
        <f t="shared" si="8"/>
        <v>20560.218137442702</v>
      </c>
      <c r="BD18" s="204">
        <f t="shared" si="8"/>
        <v>20560.218137442702</v>
      </c>
      <c r="BE18" s="204">
        <f t="shared" si="8"/>
        <v>20560.218137442702</v>
      </c>
      <c r="BF18" s="204">
        <f t="shared" si="8"/>
        <v>20560.218137442702</v>
      </c>
      <c r="BG18" s="204">
        <f t="shared" si="8"/>
        <v>20560.218137442702</v>
      </c>
      <c r="BH18" s="204">
        <f t="shared" si="8"/>
        <v>20560.218137442702</v>
      </c>
      <c r="BI18" s="204">
        <f t="shared" si="8"/>
        <v>20560.218137442702</v>
      </c>
      <c r="BJ18" s="204">
        <f t="shared" si="8"/>
        <v>20560.218137442702</v>
      </c>
      <c r="BK18" s="204">
        <f t="shared" si="8"/>
        <v>20560.218137442702</v>
      </c>
      <c r="BL18" s="204">
        <f t="shared" ref="BL18:BZ18" si="13">IF(BL$2&lt;=($B$2+$C$2+$D$2),IF(BL$2&lt;=($B$2+$C$2),IF(BL$2&lt;=$B$2,$B18,$C18),$D18),$E18)</f>
        <v>20560.218137442702</v>
      </c>
      <c r="BM18" s="204">
        <f t="shared" si="13"/>
        <v>20560.218137442702</v>
      </c>
      <c r="BN18" s="204">
        <f t="shared" si="13"/>
        <v>20560.218137442705</v>
      </c>
      <c r="BO18" s="204">
        <f t="shared" si="13"/>
        <v>20560.218137442705</v>
      </c>
      <c r="BP18" s="204">
        <f t="shared" si="13"/>
        <v>20560.218137442705</v>
      </c>
      <c r="BQ18" s="204">
        <f t="shared" si="13"/>
        <v>20560.218137442705</v>
      </c>
      <c r="BR18" s="204">
        <f t="shared" si="13"/>
        <v>20560.218137442705</v>
      </c>
      <c r="BS18" s="204">
        <f t="shared" si="13"/>
        <v>20560.218137442705</v>
      </c>
      <c r="BT18" s="204">
        <f t="shared" si="13"/>
        <v>20560.218137442705</v>
      </c>
      <c r="BU18" s="204">
        <f t="shared" si="13"/>
        <v>20560.218137442705</v>
      </c>
      <c r="BV18" s="204">
        <f t="shared" si="13"/>
        <v>20560.218137442705</v>
      </c>
      <c r="BW18" s="204">
        <f t="shared" si="13"/>
        <v>20560.218137442705</v>
      </c>
      <c r="BX18" s="204">
        <f t="shared" si="13"/>
        <v>20560.218137442705</v>
      </c>
      <c r="BY18" s="204">
        <f t="shared" si="13"/>
        <v>20560.218137442705</v>
      </c>
      <c r="BZ18" s="204">
        <f t="shared" si="13"/>
        <v>20560.218137442705</v>
      </c>
      <c r="CA18" s="204">
        <f t="shared" si="10"/>
        <v>20560.218137442705</v>
      </c>
      <c r="CB18" s="204">
        <f t="shared" si="10"/>
        <v>20560.218137442705</v>
      </c>
      <c r="CC18" s="204">
        <f t="shared" si="9"/>
        <v>20560.218137442705</v>
      </c>
      <c r="CD18" s="204">
        <f t="shared" si="9"/>
        <v>20560.218137442705</v>
      </c>
      <c r="CE18" s="204">
        <f t="shared" si="9"/>
        <v>20560.218137442705</v>
      </c>
      <c r="CF18" s="204">
        <f t="shared" si="9"/>
        <v>20560.218137442705</v>
      </c>
      <c r="CG18" s="204">
        <f t="shared" si="9"/>
        <v>20560.218137442705</v>
      </c>
      <c r="CH18" s="204">
        <f t="shared" si="9"/>
        <v>20560.218137442705</v>
      </c>
      <c r="CI18" s="204">
        <f t="shared" si="9"/>
        <v>20560.218137442705</v>
      </c>
      <c r="CJ18" s="204">
        <f t="shared" si="9"/>
        <v>20560.218137442705</v>
      </c>
      <c r="CK18" s="204">
        <f t="shared" si="9"/>
        <v>20560.218137442705</v>
      </c>
      <c r="CL18" s="204">
        <f t="shared" si="9"/>
        <v>20560.218137442705</v>
      </c>
      <c r="CM18" s="204">
        <f t="shared" si="9"/>
        <v>20560.218137442705</v>
      </c>
      <c r="CN18" s="204">
        <f t="shared" si="9"/>
        <v>20560.218137442705</v>
      </c>
      <c r="CO18" s="204">
        <f t="shared" si="9"/>
        <v>20560.218137442705</v>
      </c>
      <c r="CP18" s="204">
        <f t="shared" si="9"/>
        <v>20560.218137442705</v>
      </c>
      <c r="CQ18" s="204">
        <f t="shared" si="9"/>
        <v>20560.218137442705</v>
      </c>
      <c r="CR18" s="204">
        <f t="shared" si="9"/>
        <v>20560.218137442705</v>
      </c>
      <c r="CS18" s="204">
        <f t="shared" si="11"/>
        <v>20560.218137442705</v>
      </c>
      <c r="CT18" s="204">
        <f t="shared" si="11"/>
        <v>20560.218137442705</v>
      </c>
      <c r="CU18" s="204">
        <f t="shared" si="11"/>
        <v>20560.218137442705</v>
      </c>
      <c r="CV18" s="204">
        <f t="shared" si="11"/>
        <v>20560.218137442705</v>
      </c>
      <c r="CW18" s="204">
        <f t="shared" si="11"/>
        <v>20560.218137442705</v>
      </c>
      <c r="CX18" s="204">
        <f t="shared" si="11"/>
        <v>20560.218137442705</v>
      </c>
      <c r="CY18" s="204">
        <f t="shared" si="11"/>
        <v>20560.218137442705</v>
      </c>
      <c r="CZ18" s="204">
        <f t="shared" si="11"/>
        <v>20560.218137442705</v>
      </c>
      <c r="DA18" s="204">
        <f t="shared" si="11"/>
        <v>20560.218137442705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19964.08333737704</v>
      </c>
      <c r="Q19" s="201">
        <f t="shared" si="14"/>
        <v>20490.283337377041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21016.483337377042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21542.683337377039</v>
      </c>
      <c r="T19" s="201">
        <f t="shared" si="14"/>
        <v>22068.883337377039</v>
      </c>
      <c r="U19" s="201">
        <f t="shared" si="14"/>
        <v>22595.08333737704</v>
      </c>
      <c r="V19" s="201">
        <f t="shared" si="14"/>
        <v>23121.283337377041</v>
      </c>
      <c r="W19" s="201">
        <f t="shared" si="14"/>
        <v>23647.483337377042</v>
      </c>
      <c r="X19" s="201">
        <f t="shared" si="14"/>
        <v>24173.683337377042</v>
      </c>
      <c r="Y19" s="201">
        <f t="shared" si="14"/>
        <v>24699.883337377039</v>
      </c>
      <c r="Z19" s="201">
        <f t="shared" si="14"/>
        <v>25226.08333737704</v>
      </c>
      <c r="AA19" s="201">
        <f t="shared" si="14"/>
        <v>25752.283337377041</v>
      </c>
      <c r="AB19" s="201">
        <f t="shared" si="14"/>
        <v>26278.483337377042</v>
      </c>
      <c r="AC19" s="201">
        <f t="shared" si="14"/>
        <v>26804.683337377042</v>
      </c>
      <c r="AD19" s="201">
        <f t="shared" si="14"/>
        <v>27330.883337377039</v>
      </c>
      <c r="AE19" s="201">
        <f t="shared" si="14"/>
        <v>27857.08333737704</v>
      </c>
      <c r="AF19" s="201">
        <f t="shared" si="14"/>
        <v>28383.283337377041</v>
      </c>
      <c r="AG19" s="201">
        <f t="shared" si="14"/>
        <v>28909.483337377042</v>
      </c>
      <c r="AH19" s="201">
        <f t="shared" si="14"/>
        <v>29435.683337377042</v>
      </c>
      <c r="AI19" s="201">
        <f t="shared" si="14"/>
        <v>29961.883337377039</v>
      </c>
      <c r="AJ19" s="201">
        <f t="shared" si="14"/>
        <v>30488.08333737704</v>
      </c>
      <c r="AK19" s="201">
        <f t="shared" si="14"/>
        <v>31001.683337377039</v>
      </c>
      <c r="AL19" s="201">
        <f t="shared" si="14"/>
        <v>31515.283337377041</v>
      </c>
      <c r="AM19" s="201">
        <f t="shared" si="14"/>
        <v>32028.883337377039</v>
      </c>
      <c r="AN19" s="201">
        <f t="shared" si="14"/>
        <v>32542.483337377038</v>
      </c>
      <c r="AO19" s="201">
        <f t="shared" si="14"/>
        <v>33056.083337377037</v>
      </c>
      <c r="AP19" s="201">
        <f t="shared" si="14"/>
        <v>33569.683337377035</v>
      </c>
      <c r="AQ19" s="201">
        <f t="shared" si="14"/>
        <v>34083.283337377041</v>
      </c>
      <c r="AR19" s="201">
        <f t="shared" si="14"/>
        <v>34596.883337377039</v>
      </c>
      <c r="AS19" s="201">
        <f t="shared" si="14"/>
        <v>35110.483337377038</v>
      </c>
      <c r="AT19" s="201">
        <f t="shared" si="14"/>
        <v>35624.083337377037</v>
      </c>
      <c r="AU19" s="201">
        <f t="shared" si="14"/>
        <v>36137.683337377035</v>
      </c>
      <c r="AV19" s="201">
        <f t="shared" si="14"/>
        <v>36651.283337377041</v>
      </c>
      <c r="AW19" s="201">
        <f t="shared" si="14"/>
        <v>37164.883337377039</v>
      </c>
      <c r="AX19" s="201">
        <f t="shared" si="14"/>
        <v>37678.483337377038</v>
      </c>
      <c r="AY19" s="201">
        <f t="shared" si="14"/>
        <v>38192.083337377037</v>
      </c>
      <c r="AZ19" s="201">
        <f t="shared" si="14"/>
        <v>38705.683337377035</v>
      </c>
      <c r="BA19" s="201">
        <f t="shared" si="14"/>
        <v>39219.283337377041</v>
      </c>
      <c r="BB19" s="201">
        <f t="shared" si="14"/>
        <v>39732.883337377032</v>
      </c>
      <c r="BC19" s="201">
        <f t="shared" si="14"/>
        <v>40246.483337377038</v>
      </c>
      <c r="BD19" s="201">
        <f t="shared" si="14"/>
        <v>40760.083337377037</v>
      </c>
      <c r="BE19" s="201">
        <f t="shared" si="14"/>
        <v>41829.883337377039</v>
      </c>
      <c r="BF19" s="201">
        <f t="shared" si="14"/>
        <v>42899.683337377035</v>
      </c>
      <c r="BG19" s="201">
        <f t="shared" si="14"/>
        <v>43969.483337377038</v>
      </c>
      <c r="BH19" s="201">
        <f t="shared" si="14"/>
        <v>45039.283337377034</v>
      </c>
      <c r="BI19" s="201">
        <f t="shared" si="14"/>
        <v>46109.083337377037</v>
      </c>
      <c r="BJ19" s="201">
        <f t="shared" si="14"/>
        <v>47178.883337377032</v>
      </c>
      <c r="BK19" s="201">
        <f t="shared" si="14"/>
        <v>48248.683337377035</v>
      </c>
      <c r="BL19" s="201">
        <f t="shared" si="14"/>
        <v>49318.483337377038</v>
      </c>
      <c r="BM19" s="201">
        <f t="shared" si="14"/>
        <v>50388.283337377034</v>
      </c>
      <c r="BN19" s="201">
        <f t="shared" si="14"/>
        <v>51458.083337377029</v>
      </c>
      <c r="BO19" s="201">
        <f t="shared" si="14"/>
        <v>52527.883337377032</v>
      </c>
      <c r="BP19" s="201">
        <f t="shared" si="14"/>
        <v>53597.683337377035</v>
      </c>
      <c r="BQ19" s="201">
        <f t="shared" si="14"/>
        <v>54667.483337377031</v>
      </c>
      <c r="BR19" s="201">
        <f t="shared" si="14"/>
        <v>55737.283337377034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56807.083337377029</v>
      </c>
      <c r="BT19" s="201">
        <f t="shared" si="15"/>
        <v>57876.883337377032</v>
      </c>
      <c r="BU19" s="201">
        <f t="shared" si="15"/>
        <v>58946.683337377035</v>
      </c>
      <c r="BV19" s="201">
        <f t="shared" si="15"/>
        <v>60016.483337377031</v>
      </c>
      <c r="BW19" s="201">
        <f t="shared" si="15"/>
        <v>61086.283337377026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4019.9999999999995</v>
      </c>
      <c r="C31" s="203">
        <f>Income!C78</f>
        <v>9408</v>
      </c>
      <c r="D31" s="203">
        <f>Income!D78</f>
        <v>13860</v>
      </c>
      <c r="E31" s="203">
        <f>Income!E78</f>
        <v>19799.999999999996</v>
      </c>
      <c r="F31" s="210">
        <f t="shared" si="16"/>
        <v>4019.9999999999995</v>
      </c>
      <c r="G31" s="210">
        <f t="shared" si="16"/>
        <v>4019.9999999999995</v>
      </c>
      <c r="H31" s="210">
        <f t="shared" si="16"/>
        <v>4019.9999999999995</v>
      </c>
      <c r="I31" s="210">
        <f t="shared" si="16"/>
        <v>4019.9999999999995</v>
      </c>
      <c r="J31" s="210">
        <f t="shared" si="16"/>
        <v>4019.9999999999995</v>
      </c>
      <c r="K31" s="210">
        <f t="shared" si="16"/>
        <v>4019.9999999999995</v>
      </c>
      <c r="L31" s="210">
        <f t="shared" si="16"/>
        <v>4019.9999999999995</v>
      </c>
      <c r="M31" s="210">
        <f t="shared" si="16"/>
        <v>4019.9999999999995</v>
      </c>
      <c r="N31" s="210">
        <f t="shared" si="16"/>
        <v>4019.9999999999995</v>
      </c>
      <c r="O31" s="210">
        <f t="shared" si="16"/>
        <v>4019.9999999999995</v>
      </c>
      <c r="P31" s="210">
        <f t="shared" si="17"/>
        <v>4019.9999999999995</v>
      </c>
      <c r="Q31" s="210">
        <f t="shared" si="17"/>
        <v>4289.3999999999996</v>
      </c>
      <c r="R31" s="210">
        <f t="shared" si="17"/>
        <v>4558.7999999999993</v>
      </c>
      <c r="S31" s="210">
        <f t="shared" si="17"/>
        <v>4828.2</v>
      </c>
      <c r="T31" s="210">
        <f t="shared" si="17"/>
        <v>5097.5999999999995</v>
      </c>
      <c r="U31" s="210">
        <f t="shared" si="17"/>
        <v>5367</v>
      </c>
      <c r="V31" s="210">
        <f t="shared" si="17"/>
        <v>5636.4</v>
      </c>
      <c r="W31" s="210">
        <f t="shared" si="17"/>
        <v>5905.7999999999993</v>
      </c>
      <c r="X31" s="210">
        <f t="shared" si="17"/>
        <v>6175.1999999999989</v>
      </c>
      <c r="Y31" s="210">
        <f t="shared" si="17"/>
        <v>6444.5999999999995</v>
      </c>
      <c r="Z31" s="210">
        <f t="shared" si="18"/>
        <v>6714</v>
      </c>
      <c r="AA31" s="210">
        <f t="shared" si="18"/>
        <v>6983.4</v>
      </c>
      <c r="AB31" s="210">
        <f t="shared" si="18"/>
        <v>7252.7999999999993</v>
      </c>
      <c r="AC31" s="210">
        <f t="shared" si="18"/>
        <v>7522.1999999999989</v>
      </c>
      <c r="AD31" s="210">
        <f t="shared" si="18"/>
        <v>7791.5999999999995</v>
      </c>
      <c r="AE31" s="210">
        <f t="shared" si="18"/>
        <v>8061</v>
      </c>
      <c r="AF31" s="210">
        <f t="shared" si="18"/>
        <v>8330.4</v>
      </c>
      <c r="AG31" s="210">
        <f t="shared" si="18"/>
        <v>8599.7999999999993</v>
      </c>
      <c r="AH31" s="210">
        <f t="shared" si="18"/>
        <v>8869.1999999999989</v>
      </c>
      <c r="AI31" s="210">
        <f t="shared" si="18"/>
        <v>9138.6</v>
      </c>
      <c r="AJ31" s="210">
        <f t="shared" si="19"/>
        <v>9408</v>
      </c>
      <c r="AK31" s="210">
        <f t="shared" si="19"/>
        <v>9630.6</v>
      </c>
      <c r="AL31" s="210">
        <f t="shared" si="19"/>
        <v>9853.2000000000007</v>
      </c>
      <c r="AM31" s="210">
        <f t="shared" si="19"/>
        <v>10075.799999999999</v>
      </c>
      <c r="AN31" s="210">
        <f t="shared" si="19"/>
        <v>10298.4</v>
      </c>
      <c r="AO31" s="210">
        <f t="shared" si="19"/>
        <v>10521</v>
      </c>
      <c r="AP31" s="210">
        <f t="shared" si="19"/>
        <v>10743.6</v>
      </c>
      <c r="AQ31" s="210">
        <f t="shared" si="19"/>
        <v>10966.2</v>
      </c>
      <c r="AR31" s="210">
        <f t="shared" si="19"/>
        <v>11188.8</v>
      </c>
      <c r="AS31" s="210">
        <f t="shared" si="19"/>
        <v>11411.4</v>
      </c>
      <c r="AT31" s="210">
        <f t="shared" si="20"/>
        <v>11634</v>
      </c>
      <c r="AU31" s="210">
        <f t="shared" si="20"/>
        <v>11856.6</v>
      </c>
      <c r="AV31" s="210">
        <f t="shared" si="20"/>
        <v>12079.2</v>
      </c>
      <c r="AW31" s="210">
        <f t="shared" si="20"/>
        <v>12301.8</v>
      </c>
      <c r="AX31" s="210">
        <f t="shared" si="20"/>
        <v>12524.4</v>
      </c>
      <c r="AY31" s="210">
        <f t="shared" si="20"/>
        <v>12747</v>
      </c>
      <c r="AZ31" s="210">
        <f t="shared" si="20"/>
        <v>12969.6</v>
      </c>
      <c r="BA31" s="210">
        <f t="shared" si="20"/>
        <v>13192.2</v>
      </c>
      <c r="BB31" s="210">
        <f t="shared" si="20"/>
        <v>13414.8</v>
      </c>
      <c r="BC31" s="210">
        <f t="shared" si="20"/>
        <v>13637.4</v>
      </c>
      <c r="BD31" s="210">
        <f t="shared" si="21"/>
        <v>13860</v>
      </c>
      <c r="BE31" s="210">
        <f t="shared" si="21"/>
        <v>14157</v>
      </c>
      <c r="BF31" s="210">
        <f t="shared" si="21"/>
        <v>14454</v>
      </c>
      <c r="BG31" s="210">
        <f t="shared" si="21"/>
        <v>14751</v>
      </c>
      <c r="BH31" s="210">
        <f t="shared" si="21"/>
        <v>15048</v>
      </c>
      <c r="BI31" s="210">
        <f t="shared" si="21"/>
        <v>15345</v>
      </c>
      <c r="BJ31" s="210">
        <f t="shared" si="21"/>
        <v>15641.999999999998</v>
      </c>
      <c r="BK31" s="210">
        <f t="shared" si="21"/>
        <v>15938.999999999998</v>
      </c>
      <c r="BL31" s="210">
        <f t="shared" si="21"/>
        <v>16235.999999999998</v>
      </c>
      <c r="BM31" s="210">
        <f t="shared" si="21"/>
        <v>16533</v>
      </c>
      <c r="BN31" s="210">
        <f t="shared" si="22"/>
        <v>16830</v>
      </c>
      <c r="BO31" s="210">
        <f t="shared" si="22"/>
        <v>17126.999999999996</v>
      </c>
      <c r="BP31" s="210">
        <f t="shared" si="22"/>
        <v>17423.999999999996</v>
      </c>
      <c r="BQ31" s="210">
        <f t="shared" si="22"/>
        <v>17720.999999999996</v>
      </c>
      <c r="BR31" s="210">
        <f t="shared" si="22"/>
        <v>18017.999999999996</v>
      </c>
      <c r="BS31" s="210">
        <f t="shared" si="22"/>
        <v>18314.999999999996</v>
      </c>
      <c r="BT31" s="210">
        <f t="shared" si="22"/>
        <v>18611.999999999996</v>
      </c>
      <c r="BU31" s="210">
        <f t="shared" si="22"/>
        <v>18908.999999999996</v>
      </c>
      <c r="BV31" s="210">
        <f t="shared" si="22"/>
        <v>19205.999999999996</v>
      </c>
      <c r="BW31" s="210">
        <f t="shared" si="22"/>
        <v>19502.999999999996</v>
      </c>
      <c r="BX31" s="210">
        <f t="shared" si="23"/>
        <v>19799.999999999996</v>
      </c>
      <c r="BY31" s="210">
        <f t="shared" si="23"/>
        <v>19799.999999999996</v>
      </c>
      <c r="BZ31" s="210">
        <f t="shared" si="23"/>
        <v>19799.999999999996</v>
      </c>
      <c r="CA31" s="210">
        <f t="shared" si="23"/>
        <v>19799.999999999996</v>
      </c>
      <c r="CB31" s="210">
        <f t="shared" si="23"/>
        <v>19799.999999999996</v>
      </c>
      <c r="CC31" s="210">
        <f t="shared" si="23"/>
        <v>19799.999999999996</v>
      </c>
      <c r="CD31" s="210">
        <f t="shared" si="23"/>
        <v>19799.999999999996</v>
      </c>
      <c r="CE31" s="210">
        <f t="shared" si="23"/>
        <v>19799.999999999996</v>
      </c>
      <c r="CF31" s="210">
        <f t="shared" si="23"/>
        <v>19799.999999999996</v>
      </c>
      <c r="CG31" s="210">
        <f t="shared" si="23"/>
        <v>19799.999999999996</v>
      </c>
      <c r="CH31" s="210">
        <f t="shared" si="24"/>
        <v>19799.999999999996</v>
      </c>
      <c r="CI31" s="210">
        <f t="shared" si="24"/>
        <v>19799.999999999996</v>
      </c>
      <c r="CJ31" s="210">
        <f t="shared" si="24"/>
        <v>19799.999999999996</v>
      </c>
      <c r="CK31" s="210">
        <f t="shared" si="24"/>
        <v>19799.999999999996</v>
      </c>
      <c r="CL31" s="210">
        <f t="shared" si="24"/>
        <v>19799.999999999996</v>
      </c>
      <c r="CM31" s="210">
        <f t="shared" si="24"/>
        <v>19799.999999999996</v>
      </c>
      <c r="CN31" s="210">
        <f t="shared" si="24"/>
        <v>19799.999999999996</v>
      </c>
      <c r="CO31" s="210">
        <f t="shared" si="24"/>
        <v>19799.999999999996</v>
      </c>
      <c r="CP31" s="210">
        <f t="shared" si="24"/>
        <v>19799.999999999996</v>
      </c>
      <c r="CQ31" s="210">
        <f t="shared" si="24"/>
        <v>19799.999999999996</v>
      </c>
      <c r="CR31" s="210">
        <f t="shared" si="25"/>
        <v>19799.999999999996</v>
      </c>
      <c r="CS31" s="210">
        <f t="shared" si="25"/>
        <v>19799.999999999996</v>
      </c>
      <c r="CT31" s="210">
        <f t="shared" si="25"/>
        <v>19799.999999999996</v>
      </c>
      <c r="CU31" s="210">
        <f t="shared" si="25"/>
        <v>19799.999999999996</v>
      </c>
      <c r="CV31" s="210">
        <f t="shared" si="25"/>
        <v>19799.999999999996</v>
      </c>
      <c r="CW31" s="210">
        <f t="shared" si="25"/>
        <v>19799.999999999996</v>
      </c>
      <c r="CX31" s="210">
        <f t="shared" si="25"/>
        <v>19799.999999999996</v>
      </c>
      <c r="CY31" s="210">
        <f t="shared" si="25"/>
        <v>19799.999999999996</v>
      </c>
      <c r="CZ31" s="210">
        <f t="shared" si="25"/>
        <v>19799.999999999996</v>
      </c>
      <c r="DA31" s="210">
        <f t="shared" si="25"/>
        <v>19799.999999999996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9000</v>
      </c>
      <c r="E32" s="203">
        <f>Income!E79</f>
        <v>23099.999999999996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450</v>
      </c>
      <c r="AL32" s="210">
        <f t="shared" si="19"/>
        <v>900</v>
      </c>
      <c r="AM32" s="210">
        <f t="shared" si="19"/>
        <v>1350</v>
      </c>
      <c r="AN32" s="210">
        <f t="shared" si="19"/>
        <v>1800</v>
      </c>
      <c r="AO32" s="210">
        <f t="shared" si="19"/>
        <v>2250</v>
      </c>
      <c r="AP32" s="210">
        <f t="shared" si="19"/>
        <v>2700</v>
      </c>
      <c r="AQ32" s="210">
        <f t="shared" si="19"/>
        <v>3150</v>
      </c>
      <c r="AR32" s="210">
        <f t="shared" si="19"/>
        <v>3600</v>
      </c>
      <c r="AS32" s="210">
        <f t="shared" si="19"/>
        <v>4050</v>
      </c>
      <c r="AT32" s="210">
        <f t="shared" si="20"/>
        <v>4500</v>
      </c>
      <c r="AU32" s="210">
        <f t="shared" si="20"/>
        <v>4950</v>
      </c>
      <c r="AV32" s="210">
        <f t="shared" si="20"/>
        <v>5400</v>
      </c>
      <c r="AW32" s="210">
        <f t="shared" si="20"/>
        <v>5850</v>
      </c>
      <c r="AX32" s="210">
        <f t="shared" si="20"/>
        <v>6300</v>
      </c>
      <c r="AY32" s="210">
        <f t="shared" si="20"/>
        <v>6750</v>
      </c>
      <c r="AZ32" s="210">
        <f t="shared" si="20"/>
        <v>7200</v>
      </c>
      <c r="BA32" s="210">
        <f t="shared" si="20"/>
        <v>7650</v>
      </c>
      <c r="BB32" s="210">
        <f t="shared" si="20"/>
        <v>8100</v>
      </c>
      <c r="BC32" s="210">
        <f t="shared" si="20"/>
        <v>8550</v>
      </c>
      <c r="BD32" s="210">
        <f t="shared" si="21"/>
        <v>9000</v>
      </c>
      <c r="BE32" s="210">
        <f t="shared" si="21"/>
        <v>9705</v>
      </c>
      <c r="BF32" s="210">
        <f t="shared" si="21"/>
        <v>10410</v>
      </c>
      <c r="BG32" s="210">
        <f t="shared" si="21"/>
        <v>11115</v>
      </c>
      <c r="BH32" s="210">
        <f t="shared" si="21"/>
        <v>11820</v>
      </c>
      <c r="BI32" s="210">
        <f t="shared" si="21"/>
        <v>12525</v>
      </c>
      <c r="BJ32" s="210">
        <f t="shared" si="21"/>
        <v>13229.999999999998</v>
      </c>
      <c r="BK32" s="210">
        <f t="shared" si="21"/>
        <v>13934.999999999998</v>
      </c>
      <c r="BL32" s="210">
        <f t="shared" si="21"/>
        <v>14639.999999999998</v>
      </c>
      <c r="BM32" s="210">
        <f t="shared" si="21"/>
        <v>15344.999999999998</v>
      </c>
      <c r="BN32" s="210">
        <f t="shared" si="22"/>
        <v>16049.999999999998</v>
      </c>
      <c r="BO32" s="210">
        <f t="shared" si="22"/>
        <v>16755</v>
      </c>
      <c r="BP32" s="210">
        <f t="shared" si="22"/>
        <v>17459.999999999996</v>
      </c>
      <c r="BQ32" s="210">
        <f t="shared" si="22"/>
        <v>18164.999999999996</v>
      </c>
      <c r="BR32" s="210">
        <f t="shared" si="22"/>
        <v>18869.999999999996</v>
      </c>
      <c r="BS32" s="210">
        <f t="shared" si="22"/>
        <v>19574.999999999996</v>
      </c>
      <c r="BT32" s="210">
        <f t="shared" si="22"/>
        <v>20279.999999999996</v>
      </c>
      <c r="BU32" s="210">
        <f t="shared" si="22"/>
        <v>20984.999999999996</v>
      </c>
      <c r="BV32" s="210">
        <f t="shared" si="22"/>
        <v>21689.999999999996</v>
      </c>
      <c r="BW32" s="210">
        <f t="shared" si="22"/>
        <v>22394.999999999996</v>
      </c>
      <c r="BX32" s="210">
        <f t="shared" si="23"/>
        <v>23099.999999999996</v>
      </c>
      <c r="BY32" s="210">
        <f t="shared" si="23"/>
        <v>23099.999999999996</v>
      </c>
      <c r="BZ32" s="210">
        <f t="shared" si="23"/>
        <v>23099.999999999996</v>
      </c>
      <c r="CA32" s="210">
        <f t="shared" si="23"/>
        <v>23099.999999999996</v>
      </c>
      <c r="CB32" s="210">
        <f t="shared" si="23"/>
        <v>23099.999999999996</v>
      </c>
      <c r="CC32" s="210">
        <f t="shared" si="23"/>
        <v>23099.999999999996</v>
      </c>
      <c r="CD32" s="210">
        <f t="shared" si="23"/>
        <v>23099.999999999996</v>
      </c>
      <c r="CE32" s="210">
        <f t="shared" si="23"/>
        <v>23099.999999999996</v>
      </c>
      <c r="CF32" s="210">
        <f t="shared" si="23"/>
        <v>23099.999999999996</v>
      </c>
      <c r="CG32" s="210">
        <f t="shared" si="23"/>
        <v>23099.999999999996</v>
      </c>
      <c r="CH32" s="210">
        <f t="shared" si="24"/>
        <v>23099.999999999996</v>
      </c>
      <c r="CI32" s="210">
        <f t="shared" si="24"/>
        <v>23099.999999999996</v>
      </c>
      <c r="CJ32" s="210">
        <f t="shared" si="24"/>
        <v>23099.999999999996</v>
      </c>
      <c r="CK32" s="210">
        <f t="shared" si="24"/>
        <v>23099.999999999996</v>
      </c>
      <c r="CL32" s="210">
        <f t="shared" si="24"/>
        <v>23099.999999999996</v>
      </c>
      <c r="CM32" s="210">
        <f t="shared" si="24"/>
        <v>23099.999999999996</v>
      </c>
      <c r="CN32" s="210">
        <f t="shared" si="24"/>
        <v>23099.999999999996</v>
      </c>
      <c r="CO32" s="210">
        <f t="shared" si="24"/>
        <v>23099.999999999996</v>
      </c>
      <c r="CP32" s="210">
        <f t="shared" si="24"/>
        <v>23099.999999999996</v>
      </c>
      <c r="CQ32" s="210">
        <f t="shared" si="24"/>
        <v>23099.999999999996</v>
      </c>
      <c r="CR32" s="210">
        <f t="shared" si="25"/>
        <v>23099.999999999996</v>
      </c>
      <c r="CS32" s="210">
        <f t="shared" si="25"/>
        <v>23099.999999999996</v>
      </c>
      <c r="CT32" s="210">
        <f t="shared" si="25"/>
        <v>23099.999999999996</v>
      </c>
      <c r="CU32" s="210">
        <f t="shared" si="25"/>
        <v>23099.999999999996</v>
      </c>
      <c r="CV32" s="210">
        <f t="shared" si="25"/>
        <v>23099.999999999996</v>
      </c>
      <c r="CW32" s="210">
        <f t="shared" si="25"/>
        <v>23099.999999999996</v>
      </c>
      <c r="CX32" s="210">
        <f t="shared" si="25"/>
        <v>23099.999999999996</v>
      </c>
      <c r="CY32" s="210">
        <f t="shared" si="25"/>
        <v>23099.999999999996</v>
      </c>
      <c r="CZ32" s="210">
        <f t="shared" si="25"/>
        <v>23099.999999999996</v>
      </c>
      <c r="DA32" s="210">
        <f t="shared" si="25"/>
        <v>23099.999999999996</v>
      </c>
    </row>
    <row r="33" spans="1:105">
      <c r="A33" s="201" t="str">
        <f>Income!A81</f>
        <v>Self - employment</v>
      </c>
      <c r="B33" s="203">
        <f>Income!B81</f>
        <v>2340</v>
      </c>
      <c r="C33" s="203">
        <f>Income!C81</f>
        <v>5460</v>
      </c>
      <c r="D33" s="203">
        <f>Income!D81</f>
        <v>7020</v>
      </c>
      <c r="E33" s="203">
        <f>Income!E81</f>
        <v>9504</v>
      </c>
      <c r="F33" s="210">
        <f t="shared" si="16"/>
        <v>2340</v>
      </c>
      <c r="G33" s="210">
        <f t="shared" si="16"/>
        <v>2340</v>
      </c>
      <c r="H33" s="210">
        <f t="shared" si="16"/>
        <v>2340</v>
      </c>
      <c r="I33" s="210">
        <f t="shared" si="16"/>
        <v>2340</v>
      </c>
      <c r="J33" s="210">
        <f t="shared" si="16"/>
        <v>2340</v>
      </c>
      <c r="K33" s="210">
        <f t="shared" si="16"/>
        <v>2340</v>
      </c>
      <c r="L33" s="210">
        <f t="shared" si="16"/>
        <v>2340</v>
      </c>
      <c r="M33" s="210">
        <f t="shared" si="16"/>
        <v>2340</v>
      </c>
      <c r="N33" s="210">
        <f t="shared" si="16"/>
        <v>2340</v>
      </c>
      <c r="O33" s="210">
        <f t="shared" si="16"/>
        <v>2340</v>
      </c>
      <c r="P33" s="210">
        <f t="shared" si="17"/>
        <v>2340</v>
      </c>
      <c r="Q33" s="210">
        <f t="shared" si="17"/>
        <v>2496</v>
      </c>
      <c r="R33" s="210">
        <f t="shared" si="17"/>
        <v>2652</v>
      </c>
      <c r="S33" s="210">
        <f t="shared" si="17"/>
        <v>2808</v>
      </c>
      <c r="T33" s="210">
        <f t="shared" si="17"/>
        <v>2964</v>
      </c>
      <c r="U33" s="210">
        <f t="shared" si="17"/>
        <v>3120</v>
      </c>
      <c r="V33" s="210">
        <f t="shared" si="17"/>
        <v>3276</v>
      </c>
      <c r="W33" s="210">
        <f t="shared" si="17"/>
        <v>3432</v>
      </c>
      <c r="X33" s="210">
        <f t="shared" si="17"/>
        <v>3588</v>
      </c>
      <c r="Y33" s="210">
        <f t="shared" si="17"/>
        <v>3744</v>
      </c>
      <c r="Z33" s="210">
        <f t="shared" si="18"/>
        <v>3900</v>
      </c>
      <c r="AA33" s="210">
        <f t="shared" si="18"/>
        <v>4056</v>
      </c>
      <c r="AB33" s="210">
        <f t="shared" si="18"/>
        <v>4212</v>
      </c>
      <c r="AC33" s="210">
        <f t="shared" si="18"/>
        <v>4368</v>
      </c>
      <c r="AD33" s="210">
        <f t="shared" si="18"/>
        <v>4524</v>
      </c>
      <c r="AE33" s="210">
        <f t="shared" si="18"/>
        <v>4680</v>
      </c>
      <c r="AF33" s="210">
        <f t="shared" si="18"/>
        <v>4836</v>
      </c>
      <c r="AG33" s="210">
        <f t="shared" si="18"/>
        <v>4992</v>
      </c>
      <c r="AH33" s="210">
        <f t="shared" si="18"/>
        <v>5148</v>
      </c>
      <c r="AI33" s="210">
        <f t="shared" si="18"/>
        <v>5304</v>
      </c>
      <c r="AJ33" s="210">
        <f t="shared" si="19"/>
        <v>5460</v>
      </c>
      <c r="AK33" s="210">
        <f t="shared" si="19"/>
        <v>5538</v>
      </c>
      <c r="AL33" s="210">
        <f t="shared" si="19"/>
        <v>5616</v>
      </c>
      <c r="AM33" s="210">
        <f t="shared" si="19"/>
        <v>5694</v>
      </c>
      <c r="AN33" s="210">
        <f t="shared" si="19"/>
        <v>5772</v>
      </c>
      <c r="AO33" s="210">
        <f t="shared" si="19"/>
        <v>5850</v>
      </c>
      <c r="AP33" s="210">
        <f t="shared" si="19"/>
        <v>5928</v>
      </c>
      <c r="AQ33" s="210">
        <f t="shared" si="19"/>
        <v>6006</v>
      </c>
      <c r="AR33" s="210">
        <f t="shared" si="19"/>
        <v>6084</v>
      </c>
      <c r="AS33" s="210">
        <f t="shared" si="19"/>
        <v>6162</v>
      </c>
      <c r="AT33" s="210">
        <f t="shared" si="20"/>
        <v>6240</v>
      </c>
      <c r="AU33" s="210">
        <f t="shared" si="20"/>
        <v>6318</v>
      </c>
      <c r="AV33" s="210">
        <f t="shared" si="20"/>
        <v>6396</v>
      </c>
      <c r="AW33" s="210">
        <f t="shared" si="20"/>
        <v>6474</v>
      </c>
      <c r="AX33" s="210">
        <f t="shared" si="20"/>
        <v>6552</v>
      </c>
      <c r="AY33" s="210">
        <f t="shared" si="20"/>
        <v>6630</v>
      </c>
      <c r="AZ33" s="210">
        <f t="shared" si="20"/>
        <v>6708</v>
      </c>
      <c r="BA33" s="210">
        <f t="shared" si="20"/>
        <v>6786</v>
      </c>
      <c r="BB33" s="210">
        <f t="shared" si="20"/>
        <v>6864</v>
      </c>
      <c r="BC33" s="210">
        <f t="shared" si="20"/>
        <v>6942</v>
      </c>
      <c r="BD33" s="210">
        <f t="shared" si="21"/>
        <v>7020</v>
      </c>
      <c r="BE33" s="210">
        <f t="shared" si="21"/>
        <v>7144.2</v>
      </c>
      <c r="BF33" s="210">
        <f t="shared" si="21"/>
        <v>7268.4</v>
      </c>
      <c r="BG33" s="210">
        <f t="shared" si="21"/>
        <v>7392.6</v>
      </c>
      <c r="BH33" s="210">
        <f t="shared" si="21"/>
        <v>7516.8</v>
      </c>
      <c r="BI33" s="210">
        <f t="shared" si="21"/>
        <v>7641</v>
      </c>
      <c r="BJ33" s="210">
        <f t="shared" si="21"/>
        <v>7765.2</v>
      </c>
      <c r="BK33" s="210">
        <f t="shared" si="21"/>
        <v>7889.4</v>
      </c>
      <c r="BL33" s="210">
        <f t="shared" si="21"/>
        <v>8013.6</v>
      </c>
      <c r="BM33" s="210">
        <f t="shared" si="21"/>
        <v>8137.8</v>
      </c>
      <c r="BN33" s="210">
        <f t="shared" si="22"/>
        <v>8262</v>
      </c>
      <c r="BO33" s="210">
        <f t="shared" si="22"/>
        <v>8386.2000000000007</v>
      </c>
      <c r="BP33" s="210">
        <f t="shared" si="22"/>
        <v>8510.4</v>
      </c>
      <c r="BQ33" s="210">
        <f t="shared" si="22"/>
        <v>8634.6</v>
      </c>
      <c r="BR33" s="210">
        <f t="shared" si="22"/>
        <v>8758.7999999999993</v>
      </c>
      <c r="BS33" s="210">
        <f t="shared" si="22"/>
        <v>8883</v>
      </c>
      <c r="BT33" s="210">
        <f t="shared" si="22"/>
        <v>9007.2000000000007</v>
      </c>
      <c r="BU33" s="210">
        <f t="shared" si="22"/>
        <v>9131.4</v>
      </c>
      <c r="BV33" s="210">
        <f t="shared" si="22"/>
        <v>9255.6</v>
      </c>
      <c r="BW33" s="210">
        <f t="shared" si="22"/>
        <v>9379.7999999999993</v>
      </c>
      <c r="BX33" s="210">
        <f t="shared" si="23"/>
        <v>9504</v>
      </c>
      <c r="BY33" s="210">
        <f t="shared" si="23"/>
        <v>9504</v>
      </c>
      <c r="BZ33" s="210">
        <f t="shared" si="23"/>
        <v>9504</v>
      </c>
      <c r="CA33" s="210">
        <f t="shared" si="23"/>
        <v>9504</v>
      </c>
      <c r="CB33" s="210">
        <f t="shared" si="23"/>
        <v>9504</v>
      </c>
      <c r="CC33" s="210">
        <f t="shared" si="23"/>
        <v>9504</v>
      </c>
      <c r="CD33" s="210">
        <f t="shared" si="23"/>
        <v>9504</v>
      </c>
      <c r="CE33" s="210">
        <f t="shared" si="23"/>
        <v>9504</v>
      </c>
      <c r="CF33" s="210">
        <f t="shared" si="23"/>
        <v>9504</v>
      </c>
      <c r="CG33" s="210">
        <f t="shared" si="23"/>
        <v>9504</v>
      </c>
      <c r="CH33" s="210">
        <f t="shared" si="24"/>
        <v>9504</v>
      </c>
      <c r="CI33" s="210">
        <f t="shared" si="24"/>
        <v>9504</v>
      </c>
      <c r="CJ33" s="210">
        <f t="shared" si="24"/>
        <v>9504</v>
      </c>
      <c r="CK33" s="210">
        <f t="shared" si="24"/>
        <v>9504</v>
      </c>
      <c r="CL33" s="210">
        <f t="shared" si="24"/>
        <v>9504</v>
      </c>
      <c r="CM33" s="210">
        <f t="shared" si="24"/>
        <v>9504</v>
      </c>
      <c r="CN33" s="210">
        <f t="shared" si="24"/>
        <v>9504</v>
      </c>
      <c r="CO33" s="210">
        <f t="shared" si="24"/>
        <v>9504</v>
      </c>
      <c r="CP33" s="210">
        <f t="shared" si="24"/>
        <v>9504</v>
      </c>
      <c r="CQ33" s="210">
        <f t="shared" si="24"/>
        <v>9504</v>
      </c>
      <c r="CR33" s="210">
        <f t="shared" si="25"/>
        <v>9504</v>
      </c>
      <c r="CS33" s="210">
        <f t="shared" si="25"/>
        <v>9504</v>
      </c>
      <c r="CT33" s="210">
        <f t="shared" si="25"/>
        <v>9504</v>
      </c>
      <c r="CU33" s="210">
        <f t="shared" si="25"/>
        <v>9504</v>
      </c>
      <c r="CV33" s="210">
        <f t="shared" si="25"/>
        <v>9504</v>
      </c>
      <c r="CW33" s="210">
        <f t="shared" si="25"/>
        <v>9504</v>
      </c>
      <c r="CX33" s="210">
        <f t="shared" si="25"/>
        <v>9504</v>
      </c>
      <c r="CY33" s="210">
        <f t="shared" si="25"/>
        <v>9504</v>
      </c>
      <c r="CZ33" s="210">
        <f t="shared" si="25"/>
        <v>9504</v>
      </c>
      <c r="DA33" s="210">
        <f t="shared" si="25"/>
        <v>9504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2820</v>
      </c>
      <c r="D34" s="203">
        <f>Income!D82</f>
        <v>4680</v>
      </c>
      <c r="E34" s="203">
        <f>Income!E82</f>
        <v>5940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141</v>
      </c>
      <c r="R34" s="210">
        <f t="shared" si="17"/>
        <v>282</v>
      </c>
      <c r="S34" s="210">
        <f t="shared" si="17"/>
        <v>423</v>
      </c>
      <c r="T34" s="210">
        <f t="shared" si="17"/>
        <v>564</v>
      </c>
      <c r="U34" s="210">
        <f t="shared" si="17"/>
        <v>705</v>
      </c>
      <c r="V34" s="210">
        <f t="shared" si="17"/>
        <v>846</v>
      </c>
      <c r="W34" s="210">
        <f t="shared" si="17"/>
        <v>987</v>
      </c>
      <c r="X34" s="210">
        <f t="shared" si="17"/>
        <v>1128</v>
      </c>
      <c r="Y34" s="210">
        <f t="shared" si="17"/>
        <v>1269</v>
      </c>
      <c r="Z34" s="210">
        <f t="shared" si="18"/>
        <v>1410</v>
      </c>
      <c r="AA34" s="210">
        <f t="shared" si="18"/>
        <v>1551</v>
      </c>
      <c r="AB34" s="210">
        <f t="shared" si="18"/>
        <v>1692</v>
      </c>
      <c r="AC34" s="210">
        <f t="shared" si="18"/>
        <v>1833</v>
      </c>
      <c r="AD34" s="210">
        <f t="shared" si="18"/>
        <v>1974</v>
      </c>
      <c r="AE34" s="210">
        <f t="shared" si="18"/>
        <v>2115</v>
      </c>
      <c r="AF34" s="210">
        <f t="shared" si="18"/>
        <v>2256</v>
      </c>
      <c r="AG34" s="210">
        <f t="shared" si="18"/>
        <v>2397</v>
      </c>
      <c r="AH34" s="210">
        <f t="shared" si="18"/>
        <v>2538</v>
      </c>
      <c r="AI34" s="210">
        <f t="shared" si="18"/>
        <v>2679</v>
      </c>
      <c r="AJ34" s="210">
        <f t="shared" si="19"/>
        <v>2820</v>
      </c>
      <c r="AK34" s="210">
        <f t="shared" si="19"/>
        <v>2913</v>
      </c>
      <c r="AL34" s="210">
        <f t="shared" si="19"/>
        <v>3006</v>
      </c>
      <c r="AM34" s="210">
        <f t="shared" si="19"/>
        <v>3099</v>
      </c>
      <c r="AN34" s="210">
        <f t="shared" si="19"/>
        <v>3192</v>
      </c>
      <c r="AO34" s="210">
        <f t="shared" si="19"/>
        <v>3285</v>
      </c>
      <c r="AP34" s="210">
        <f t="shared" si="19"/>
        <v>3378</v>
      </c>
      <c r="AQ34" s="210">
        <f t="shared" si="19"/>
        <v>3471</v>
      </c>
      <c r="AR34" s="210">
        <f t="shared" si="19"/>
        <v>3564</v>
      </c>
      <c r="AS34" s="210">
        <f t="shared" si="19"/>
        <v>3657</v>
      </c>
      <c r="AT34" s="210">
        <f t="shared" si="20"/>
        <v>3750</v>
      </c>
      <c r="AU34" s="210">
        <f t="shared" si="20"/>
        <v>3843</v>
      </c>
      <c r="AV34" s="210">
        <f t="shared" si="20"/>
        <v>3936</v>
      </c>
      <c r="AW34" s="210">
        <f t="shared" si="20"/>
        <v>4029</v>
      </c>
      <c r="AX34" s="210">
        <f t="shared" si="20"/>
        <v>4122</v>
      </c>
      <c r="AY34" s="210">
        <f t="shared" si="20"/>
        <v>4215</v>
      </c>
      <c r="AZ34" s="210">
        <f t="shared" si="20"/>
        <v>4308</v>
      </c>
      <c r="BA34" s="210">
        <f t="shared" si="20"/>
        <v>4401</v>
      </c>
      <c r="BB34" s="210">
        <f t="shared" si="20"/>
        <v>4494</v>
      </c>
      <c r="BC34" s="210">
        <f t="shared" si="20"/>
        <v>4587</v>
      </c>
      <c r="BD34" s="210">
        <f t="shared" si="21"/>
        <v>4680</v>
      </c>
      <c r="BE34" s="210">
        <f t="shared" si="21"/>
        <v>4743</v>
      </c>
      <c r="BF34" s="210">
        <f t="shared" si="21"/>
        <v>4806</v>
      </c>
      <c r="BG34" s="210">
        <f t="shared" si="21"/>
        <v>4869</v>
      </c>
      <c r="BH34" s="210">
        <f t="shared" si="21"/>
        <v>4932</v>
      </c>
      <c r="BI34" s="210">
        <f t="shared" si="21"/>
        <v>4995</v>
      </c>
      <c r="BJ34" s="210">
        <f t="shared" si="21"/>
        <v>5058</v>
      </c>
      <c r="BK34" s="210">
        <f t="shared" si="21"/>
        <v>5121</v>
      </c>
      <c r="BL34" s="210">
        <f t="shared" si="21"/>
        <v>5184</v>
      </c>
      <c r="BM34" s="210">
        <f t="shared" si="21"/>
        <v>5247</v>
      </c>
      <c r="BN34" s="210">
        <f t="shared" si="22"/>
        <v>5310</v>
      </c>
      <c r="BO34" s="210">
        <f t="shared" si="22"/>
        <v>5373</v>
      </c>
      <c r="BP34" s="210">
        <f t="shared" si="22"/>
        <v>5436</v>
      </c>
      <c r="BQ34" s="210">
        <f t="shared" si="22"/>
        <v>5499</v>
      </c>
      <c r="BR34" s="210">
        <f t="shared" si="22"/>
        <v>5562</v>
      </c>
      <c r="BS34" s="210">
        <f t="shared" si="22"/>
        <v>5625</v>
      </c>
      <c r="BT34" s="210">
        <f t="shared" si="22"/>
        <v>5688</v>
      </c>
      <c r="BU34" s="210">
        <f t="shared" si="22"/>
        <v>5751</v>
      </c>
      <c r="BV34" s="210">
        <f t="shared" si="22"/>
        <v>5814</v>
      </c>
      <c r="BW34" s="210">
        <f t="shared" si="22"/>
        <v>5877</v>
      </c>
      <c r="BX34" s="210">
        <f t="shared" si="23"/>
        <v>5940</v>
      </c>
      <c r="BY34" s="210">
        <f t="shared" si="23"/>
        <v>5940</v>
      </c>
      <c r="BZ34" s="210">
        <f t="shared" si="23"/>
        <v>5940</v>
      </c>
      <c r="CA34" s="210">
        <f t="shared" si="23"/>
        <v>5940</v>
      </c>
      <c r="CB34" s="210">
        <f t="shared" si="23"/>
        <v>5940</v>
      </c>
      <c r="CC34" s="210">
        <f t="shared" si="23"/>
        <v>5940</v>
      </c>
      <c r="CD34" s="210">
        <f t="shared" si="23"/>
        <v>5940</v>
      </c>
      <c r="CE34" s="210">
        <f t="shared" si="23"/>
        <v>5940</v>
      </c>
      <c r="CF34" s="210">
        <f t="shared" si="23"/>
        <v>5940</v>
      </c>
      <c r="CG34" s="210">
        <f t="shared" si="23"/>
        <v>5940</v>
      </c>
      <c r="CH34" s="210">
        <f t="shared" si="24"/>
        <v>5940</v>
      </c>
      <c r="CI34" s="210">
        <f t="shared" si="24"/>
        <v>5940</v>
      </c>
      <c r="CJ34" s="210">
        <f t="shared" si="24"/>
        <v>5940</v>
      </c>
      <c r="CK34" s="210">
        <f t="shared" si="24"/>
        <v>5940</v>
      </c>
      <c r="CL34" s="210">
        <f t="shared" si="24"/>
        <v>5940</v>
      </c>
      <c r="CM34" s="210">
        <f t="shared" si="24"/>
        <v>5940</v>
      </c>
      <c r="CN34" s="210">
        <f t="shared" si="24"/>
        <v>5940</v>
      </c>
      <c r="CO34" s="210">
        <f t="shared" si="24"/>
        <v>5940</v>
      </c>
      <c r="CP34" s="210">
        <f t="shared" si="24"/>
        <v>5940</v>
      </c>
      <c r="CQ34" s="210">
        <f t="shared" si="24"/>
        <v>5940</v>
      </c>
      <c r="CR34" s="210">
        <f t="shared" si="25"/>
        <v>5940</v>
      </c>
      <c r="CS34" s="210">
        <f t="shared" si="25"/>
        <v>5940</v>
      </c>
      <c r="CT34" s="210">
        <f t="shared" si="25"/>
        <v>5940</v>
      </c>
      <c r="CU34" s="210">
        <f t="shared" si="25"/>
        <v>5940</v>
      </c>
      <c r="CV34" s="210">
        <f t="shared" si="25"/>
        <v>5940</v>
      </c>
      <c r="CW34" s="210">
        <f t="shared" si="25"/>
        <v>5940</v>
      </c>
      <c r="CX34" s="210">
        <f t="shared" si="25"/>
        <v>5940</v>
      </c>
      <c r="CY34" s="210">
        <f t="shared" si="25"/>
        <v>5940</v>
      </c>
      <c r="CZ34" s="210">
        <f t="shared" si="25"/>
        <v>5940</v>
      </c>
      <c r="DA34" s="210">
        <f t="shared" si="25"/>
        <v>5940</v>
      </c>
    </row>
    <row r="35" spans="1:105">
      <c r="A35" s="201" t="str">
        <f>Income!A83</f>
        <v>Food transfer - official</v>
      </c>
      <c r="B35" s="203">
        <f>Income!B83</f>
        <v>812.08333737703913</v>
      </c>
      <c r="C35" s="203">
        <f>Income!C83</f>
        <v>812.08333737703913</v>
      </c>
      <c r="D35" s="203">
        <f>Income!D83</f>
        <v>812.08333737703913</v>
      </c>
      <c r="E35" s="203">
        <f>Income!E83</f>
        <v>812.08333737703913</v>
      </c>
      <c r="F35" s="210">
        <f t="shared" si="16"/>
        <v>812.08333737703913</v>
      </c>
      <c r="G35" s="210">
        <f t="shared" si="16"/>
        <v>812.08333737703913</v>
      </c>
      <c r="H35" s="210">
        <f t="shared" si="16"/>
        <v>812.08333737703913</v>
      </c>
      <c r="I35" s="210">
        <f t="shared" si="16"/>
        <v>812.08333737703913</v>
      </c>
      <c r="J35" s="210">
        <f t="shared" si="16"/>
        <v>812.08333737703913</v>
      </c>
      <c r="K35" s="210">
        <f t="shared" si="16"/>
        <v>812.08333737703913</v>
      </c>
      <c r="L35" s="210">
        <f t="shared" si="16"/>
        <v>812.08333737703913</v>
      </c>
      <c r="M35" s="210">
        <f t="shared" si="16"/>
        <v>812.08333737703913</v>
      </c>
      <c r="N35" s="210">
        <f t="shared" si="16"/>
        <v>812.08333737703913</v>
      </c>
      <c r="O35" s="210">
        <f t="shared" si="16"/>
        <v>812.08333737703913</v>
      </c>
      <c r="P35" s="210">
        <f t="shared" si="17"/>
        <v>812.08333737703913</v>
      </c>
      <c r="Q35" s="210">
        <f t="shared" si="17"/>
        <v>812.08333737703913</v>
      </c>
      <c r="R35" s="210">
        <f t="shared" si="17"/>
        <v>812.08333737703913</v>
      </c>
      <c r="S35" s="210">
        <f t="shared" si="17"/>
        <v>812.08333737703913</v>
      </c>
      <c r="T35" s="210">
        <f t="shared" si="17"/>
        <v>812.08333737703913</v>
      </c>
      <c r="U35" s="210">
        <f t="shared" si="17"/>
        <v>812.08333737703913</v>
      </c>
      <c r="V35" s="210">
        <f t="shared" si="17"/>
        <v>812.08333737703913</v>
      </c>
      <c r="W35" s="210">
        <f t="shared" si="17"/>
        <v>812.08333737703913</v>
      </c>
      <c r="X35" s="210">
        <f t="shared" si="17"/>
        <v>812.08333737703913</v>
      </c>
      <c r="Y35" s="210">
        <f t="shared" si="17"/>
        <v>812.08333737703913</v>
      </c>
      <c r="Z35" s="210">
        <f t="shared" si="18"/>
        <v>812.08333737703913</v>
      </c>
      <c r="AA35" s="210">
        <f t="shared" si="18"/>
        <v>812.08333737703913</v>
      </c>
      <c r="AB35" s="210">
        <f t="shared" si="18"/>
        <v>812.08333737703913</v>
      </c>
      <c r="AC35" s="210">
        <f t="shared" si="18"/>
        <v>812.08333737703913</v>
      </c>
      <c r="AD35" s="210">
        <f t="shared" si="18"/>
        <v>812.08333737703913</v>
      </c>
      <c r="AE35" s="210">
        <f t="shared" si="18"/>
        <v>812.08333737703913</v>
      </c>
      <c r="AF35" s="210">
        <f t="shared" si="18"/>
        <v>812.08333737703913</v>
      </c>
      <c r="AG35" s="210">
        <f t="shared" si="18"/>
        <v>812.08333737703913</v>
      </c>
      <c r="AH35" s="210">
        <f t="shared" si="18"/>
        <v>812.08333737703913</v>
      </c>
      <c r="AI35" s="210">
        <f t="shared" si="18"/>
        <v>812.08333737703913</v>
      </c>
      <c r="AJ35" s="210">
        <f t="shared" si="19"/>
        <v>812.08333737703913</v>
      </c>
      <c r="AK35" s="210">
        <f t="shared" si="19"/>
        <v>812.08333737703913</v>
      </c>
      <c r="AL35" s="210">
        <f t="shared" si="19"/>
        <v>812.08333737703913</v>
      </c>
      <c r="AM35" s="210">
        <f t="shared" si="19"/>
        <v>812.08333737703913</v>
      </c>
      <c r="AN35" s="210">
        <f t="shared" si="19"/>
        <v>812.08333737703913</v>
      </c>
      <c r="AO35" s="210">
        <f t="shared" si="19"/>
        <v>812.08333737703913</v>
      </c>
      <c r="AP35" s="210">
        <f t="shared" si="19"/>
        <v>812.08333737703913</v>
      </c>
      <c r="AQ35" s="210">
        <f t="shared" si="19"/>
        <v>812.08333737703913</v>
      </c>
      <c r="AR35" s="210">
        <f t="shared" si="19"/>
        <v>812.08333737703913</v>
      </c>
      <c r="AS35" s="210">
        <f t="shared" si="19"/>
        <v>812.08333737703913</v>
      </c>
      <c r="AT35" s="210">
        <f t="shared" si="20"/>
        <v>812.08333737703913</v>
      </c>
      <c r="AU35" s="210">
        <f t="shared" si="20"/>
        <v>812.08333737703913</v>
      </c>
      <c r="AV35" s="210">
        <f t="shared" si="20"/>
        <v>812.08333737703913</v>
      </c>
      <c r="AW35" s="210">
        <f t="shared" si="20"/>
        <v>812.08333737703913</v>
      </c>
      <c r="AX35" s="210">
        <f t="shared" si="20"/>
        <v>812.08333737703913</v>
      </c>
      <c r="AY35" s="210">
        <f t="shared" si="20"/>
        <v>812.08333737703913</v>
      </c>
      <c r="AZ35" s="210">
        <f t="shared" si="20"/>
        <v>812.08333737703913</v>
      </c>
      <c r="BA35" s="210">
        <f t="shared" si="20"/>
        <v>812.08333737703913</v>
      </c>
      <c r="BB35" s="210">
        <f t="shared" si="20"/>
        <v>812.08333737703913</v>
      </c>
      <c r="BC35" s="210">
        <f t="shared" si="20"/>
        <v>812.08333737703913</v>
      </c>
      <c r="BD35" s="210">
        <f t="shared" si="21"/>
        <v>812.08333737703913</v>
      </c>
      <c r="BE35" s="210">
        <f t="shared" si="21"/>
        <v>812.08333737703913</v>
      </c>
      <c r="BF35" s="210">
        <f t="shared" si="21"/>
        <v>812.08333737703913</v>
      </c>
      <c r="BG35" s="210">
        <f t="shared" si="21"/>
        <v>812.08333737703913</v>
      </c>
      <c r="BH35" s="210">
        <f t="shared" si="21"/>
        <v>812.08333737703913</v>
      </c>
      <c r="BI35" s="210">
        <f t="shared" si="21"/>
        <v>812.08333737703913</v>
      </c>
      <c r="BJ35" s="210">
        <f t="shared" si="21"/>
        <v>812.08333737703913</v>
      </c>
      <c r="BK35" s="210">
        <f t="shared" si="21"/>
        <v>812.08333737703913</v>
      </c>
      <c r="BL35" s="210">
        <f t="shared" si="21"/>
        <v>812.08333737703913</v>
      </c>
      <c r="BM35" s="210">
        <f t="shared" si="21"/>
        <v>812.08333737703913</v>
      </c>
      <c r="BN35" s="210">
        <f t="shared" si="22"/>
        <v>812.08333737703913</v>
      </c>
      <c r="BO35" s="210">
        <f t="shared" si="22"/>
        <v>812.08333737703913</v>
      </c>
      <c r="BP35" s="210">
        <f t="shared" si="22"/>
        <v>812.08333737703913</v>
      </c>
      <c r="BQ35" s="210">
        <f t="shared" si="22"/>
        <v>812.08333737703913</v>
      </c>
      <c r="BR35" s="210">
        <f t="shared" si="22"/>
        <v>812.08333737703913</v>
      </c>
      <c r="BS35" s="210">
        <f t="shared" si="22"/>
        <v>812.08333737703913</v>
      </c>
      <c r="BT35" s="210">
        <f t="shared" si="22"/>
        <v>812.08333737703913</v>
      </c>
      <c r="BU35" s="210">
        <f t="shared" si="22"/>
        <v>812.08333737703913</v>
      </c>
      <c r="BV35" s="210">
        <f t="shared" si="22"/>
        <v>812.08333737703913</v>
      </c>
      <c r="BW35" s="210">
        <f t="shared" si="22"/>
        <v>812.08333737703913</v>
      </c>
      <c r="BX35" s="210">
        <f t="shared" si="23"/>
        <v>812.08333737703913</v>
      </c>
      <c r="BY35" s="210">
        <f t="shared" si="23"/>
        <v>812.08333737703913</v>
      </c>
      <c r="BZ35" s="210">
        <f t="shared" si="23"/>
        <v>812.08333737703913</v>
      </c>
      <c r="CA35" s="210">
        <f t="shared" si="23"/>
        <v>812.08333737703913</v>
      </c>
      <c r="CB35" s="210">
        <f t="shared" si="23"/>
        <v>812.08333737703913</v>
      </c>
      <c r="CC35" s="210">
        <f t="shared" si="23"/>
        <v>812.08333737703913</v>
      </c>
      <c r="CD35" s="210">
        <f t="shared" si="23"/>
        <v>812.08333737703913</v>
      </c>
      <c r="CE35" s="210">
        <f t="shared" si="23"/>
        <v>812.08333737703913</v>
      </c>
      <c r="CF35" s="210">
        <f t="shared" si="23"/>
        <v>812.08333737703913</v>
      </c>
      <c r="CG35" s="210">
        <f t="shared" si="23"/>
        <v>812.08333737703913</v>
      </c>
      <c r="CH35" s="210">
        <f t="shared" si="24"/>
        <v>812.08333737703913</v>
      </c>
      <c r="CI35" s="210">
        <f t="shared" si="24"/>
        <v>812.08333737703913</v>
      </c>
      <c r="CJ35" s="210">
        <f t="shared" si="24"/>
        <v>812.08333737703913</v>
      </c>
      <c r="CK35" s="210">
        <f t="shared" si="24"/>
        <v>812.08333737703913</v>
      </c>
      <c r="CL35" s="210">
        <f t="shared" si="24"/>
        <v>812.08333737703913</v>
      </c>
      <c r="CM35" s="210">
        <f t="shared" si="24"/>
        <v>812.08333737703913</v>
      </c>
      <c r="CN35" s="210">
        <f t="shared" si="24"/>
        <v>812.08333737703913</v>
      </c>
      <c r="CO35" s="210">
        <f t="shared" si="24"/>
        <v>812.08333737703913</v>
      </c>
      <c r="CP35" s="210">
        <f t="shared" si="24"/>
        <v>812.08333737703913</v>
      </c>
      <c r="CQ35" s="210">
        <f t="shared" si="24"/>
        <v>812.08333737703913</v>
      </c>
      <c r="CR35" s="210">
        <f t="shared" si="25"/>
        <v>812.08333737703913</v>
      </c>
      <c r="CS35" s="210">
        <f t="shared" si="25"/>
        <v>812.08333737703913</v>
      </c>
      <c r="CT35" s="210">
        <f t="shared" si="25"/>
        <v>812.08333737703913</v>
      </c>
      <c r="CU35" s="210">
        <f t="shared" si="25"/>
        <v>812.08333737703913</v>
      </c>
      <c r="CV35" s="210">
        <f t="shared" si="25"/>
        <v>812.08333737703913</v>
      </c>
      <c r="CW35" s="210">
        <f t="shared" si="25"/>
        <v>812.08333737703913</v>
      </c>
      <c r="CX35" s="210">
        <f t="shared" si="25"/>
        <v>812.08333737703913</v>
      </c>
      <c r="CY35" s="210">
        <f t="shared" si="25"/>
        <v>812.08333737703913</v>
      </c>
      <c r="CZ35" s="210">
        <f t="shared" si="25"/>
        <v>812.08333737703913</v>
      </c>
      <c r="DA35" s="210">
        <f t="shared" si="25"/>
        <v>812.08333737703913</v>
      </c>
    </row>
    <row r="36" spans="1:105">
      <c r="A36" s="201" t="str">
        <f>Income!A85</f>
        <v>Cash transfer - official</v>
      </c>
      <c r="B36" s="203">
        <f>Income!B85</f>
        <v>10248</v>
      </c>
      <c r="C36" s="203">
        <f>Income!C85</f>
        <v>10248</v>
      </c>
      <c r="D36" s="203">
        <f>Income!D85</f>
        <v>3048.0000000000005</v>
      </c>
      <c r="E36" s="203">
        <f>Income!E85</f>
        <v>0</v>
      </c>
      <c r="F36" s="210">
        <f t="shared" si="16"/>
        <v>10248</v>
      </c>
      <c r="G36" s="210">
        <f t="shared" si="16"/>
        <v>10248</v>
      </c>
      <c r="H36" s="210">
        <f t="shared" si="16"/>
        <v>10248</v>
      </c>
      <c r="I36" s="210">
        <f t="shared" si="16"/>
        <v>10248</v>
      </c>
      <c r="J36" s="210">
        <f t="shared" si="16"/>
        <v>10248</v>
      </c>
      <c r="K36" s="210">
        <f t="shared" si="16"/>
        <v>10248</v>
      </c>
      <c r="L36" s="210">
        <f t="shared" si="16"/>
        <v>10248</v>
      </c>
      <c r="M36" s="210">
        <f t="shared" si="16"/>
        <v>10248</v>
      </c>
      <c r="N36" s="210">
        <f t="shared" si="16"/>
        <v>10248</v>
      </c>
      <c r="O36" s="210">
        <f t="shared" si="16"/>
        <v>10248</v>
      </c>
      <c r="P36" s="210">
        <f t="shared" si="16"/>
        <v>10248</v>
      </c>
      <c r="Q36" s="210">
        <f t="shared" si="16"/>
        <v>10248</v>
      </c>
      <c r="R36" s="210">
        <f t="shared" si="16"/>
        <v>10248</v>
      </c>
      <c r="S36" s="210">
        <f t="shared" si="16"/>
        <v>10248</v>
      </c>
      <c r="T36" s="210">
        <f t="shared" si="16"/>
        <v>10248</v>
      </c>
      <c r="U36" s="210">
        <f t="shared" si="16"/>
        <v>10248</v>
      </c>
      <c r="V36" s="210">
        <f t="shared" si="17"/>
        <v>10248</v>
      </c>
      <c r="W36" s="210">
        <f t="shared" si="17"/>
        <v>10248</v>
      </c>
      <c r="X36" s="210">
        <f t="shared" si="17"/>
        <v>10248</v>
      </c>
      <c r="Y36" s="210">
        <f t="shared" si="17"/>
        <v>10248</v>
      </c>
      <c r="Z36" s="210">
        <f t="shared" si="17"/>
        <v>10248</v>
      </c>
      <c r="AA36" s="210">
        <f t="shared" si="17"/>
        <v>10248</v>
      </c>
      <c r="AB36" s="210">
        <f t="shared" si="17"/>
        <v>10248</v>
      </c>
      <c r="AC36" s="210">
        <f t="shared" si="17"/>
        <v>10248</v>
      </c>
      <c r="AD36" s="210">
        <f t="shared" si="17"/>
        <v>10248</v>
      </c>
      <c r="AE36" s="210">
        <f t="shared" si="17"/>
        <v>10248</v>
      </c>
      <c r="AF36" s="210">
        <f t="shared" si="18"/>
        <v>10248</v>
      </c>
      <c r="AG36" s="210">
        <f t="shared" si="18"/>
        <v>10248</v>
      </c>
      <c r="AH36" s="210">
        <f t="shared" si="18"/>
        <v>10248</v>
      </c>
      <c r="AI36" s="210">
        <f t="shared" si="18"/>
        <v>10248</v>
      </c>
      <c r="AJ36" s="210">
        <f t="shared" si="18"/>
        <v>10248</v>
      </c>
      <c r="AK36" s="210">
        <f t="shared" si="18"/>
        <v>9888</v>
      </c>
      <c r="AL36" s="210">
        <f t="shared" si="18"/>
        <v>9528</v>
      </c>
      <c r="AM36" s="210">
        <f t="shared" si="18"/>
        <v>9168</v>
      </c>
      <c r="AN36" s="210">
        <f t="shared" si="18"/>
        <v>8808</v>
      </c>
      <c r="AO36" s="210">
        <f t="shared" si="18"/>
        <v>8448</v>
      </c>
      <c r="AP36" s="210">
        <f t="shared" si="19"/>
        <v>8088</v>
      </c>
      <c r="AQ36" s="210">
        <f t="shared" si="19"/>
        <v>7728</v>
      </c>
      <c r="AR36" s="210">
        <f t="shared" si="19"/>
        <v>7368</v>
      </c>
      <c r="AS36" s="210">
        <f t="shared" si="19"/>
        <v>7008</v>
      </c>
      <c r="AT36" s="210">
        <f t="shared" si="19"/>
        <v>6648</v>
      </c>
      <c r="AU36" s="210">
        <f t="shared" si="19"/>
        <v>6288</v>
      </c>
      <c r="AV36" s="210">
        <f t="shared" si="19"/>
        <v>5928</v>
      </c>
      <c r="AW36" s="210">
        <f t="shared" si="19"/>
        <v>5568</v>
      </c>
      <c r="AX36" s="210">
        <f t="shared" si="19"/>
        <v>5208</v>
      </c>
      <c r="AY36" s="210">
        <f t="shared" si="19"/>
        <v>4848</v>
      </c>
      <c r="AZ36" s="210">
        <f t="shared" si="20"/>
        <v>4488</v>
      </c>
      <c r="BA36" s="210">
        <f t="shared" si="20"/>
        <v>4128</v>
      </c>
      <c r="BB36" s="210">
        <f t="shared" si="20"/>
        <v>3768</v>
      </c>
      <c r="BC36" s="210">
        <f t="shared" si="20"/>
        <v>3408</v>
      </c>
      <c r="BD36" s="210">
        <f t="shared" si="20"/>
        <v>3048</v>
      </c>
      <c r="BE36" s="210">
        <f t="shared" si="20"/>
        <v>2895.6000000000004</v>
      </c>
      <c r="BF36" s="210">
        <f t="shared" si="20"/>
        <v>2743.2000000000003</v>
      </c>
      <c r="BG36" s="210">
        <f t="shared" si="20"/>
        <v>2590.8000000000002</v>
      </c>
      <c r="BH36" s="210">
        <f t="shared" si="20"/>
        <v>2438.4000000000005</v>
      </c>
      <c r="BI36" s="210">
        <f t="shared" si="20"/>
        <v>2286.0000000000005</v>
      </c>
      <c r="BJ36" s="210">
        <f t="shared" si="21"/>
        <v>2133.6000000000004</v>
      </c>
      <c r="BK36" s="210">
        <f t="shared" si="21"/>
        <v>1981.2000000000003</v>
      </c>
      <c r="BL36" s="210">
        <f t="shared" si="21"/>
        <v>1828.8000000000002</v>
      </c>
      <c r="BM36" s="210">
        <f t="shared" si="21"/>
        <v>1676.4000000000003</v>
      </c>
      <c r="BN36" s="210">
        <f t="shared" si="21"/>
        <v>1524.0000000000002</v>
      </c>
      <c r="BO36" s="210">
        <f t="shared" si="21"/>
        <v>1371.6000000000001</v>
      </c>
      <c r="BP36" s="210">
        <f t="shared" si="21"/>
        <v>1219.2</v>
      </c>
      <c r="BQ36" s="210">
        <f t="shared" si="21"/>
        <v>1066.8000000000002</v>
      </c>
      <c r="BR36" s="210">
        <f t="shared" si="21"/>
        <v>914.40000000000009</v>
      </c>
      <c r="BS36" s="210">
        <f t="shared" si="21"/>
        <v>762</v>
      </c>
      <c r="BT36" s="210">
        <f t="shared" si="22"/>
        <v>609.59999999999991</v>
      </c>
      <c r="BU36" s="210">
        <f t="shared" si="22"/>
        <v>457.20000000000027</v>
      </c>
      <c r="BV36" s="210">
        <f t="shared" si="22"/>
        <v>304.80000000000018</v>
      </c>
      <c r="BW36" s="210">
        <f t="shared" si="22"/>
        <v>152.40000000000009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2544.0000000000005</v>
      </c>
      <c r="C37" s="203">
        <f>Income!C86</f>
        <v>1740</v>
      </c>
      <c r="D37" s="203">
        <f>Income!D86</f>
        <v>2340</v>
      </c>
      <c r="E37" s="203">
        <f>Income!E86</f>
        <v>3000</v>
      </c>
      <c r="F37" s="210">
        <f t="shared" si="16"/>
        <v>2544.0000000000005</v>
      </c>
      <c r="G37" s="210">
        <f t="shared" si="16"/>
        <v>2544.0000000000005</v>
      </c>
      <c r="H37" s="210">
        <f t="shared" si="16"/>
        <v>2544.0000000000005</v>
      </c>
      <c r="I37" s="210">
        <f t="shared" si="16"/>
        <v>2544.0000000000005</v>
      </c>
      <c r="J37" s="210">
        <f t="shared" si="16"/>
        <v>2544.0000000000005</v>
      </c>
      <c r="K37" s="210">
        <f t="shared" si="16"/>
        <v>2544.0000000000005</v>
      </c>
      <c r="L37" s="210">
        <f t="shared" si="16"/>
        <v>2544.0000000000005</v>
      </c>
      <c r="M37" s="210">
        <f t="shared" si="16"/>
        <v>2544.0000000000005</v>
      </c>
      <c r="N37" s="210">
        <f t="shared" si="16"/>
        <v>2544.0000000000005</v>
      </c>
      <c r="O37" s="210">
        <f t="shared" si="16"/>
        <v>2544.0000000000005</v>
      </c>
      <c r="P37" s="210">
        <f t="shared" si="17"/>
        <v>2544.0000000000005</v>
      </c>
      <c r="Q37" s="210">
        <f t="shared" si="17"/>
        <v>2503.8000000000006</v>
      </c>
      <c r="R37" s="210">
        <f t="shared" si="17"/>
        <v>2463.6000000000004</v>
      </c>
      <c r="S37" s="210">
        <f t="shared" si="17"/>
        <v>2423.4000000000005</v>
      </c>
      <c r="T37" s="210">
        <f t="shared" si="17"/>
        <v>2383.2000000000003</v>
      </c>
      <c r="U37" s="210">
        <f t="shared" si="17"/>
        <v>2343.0000000000005</v>
      </c>
      <c r="V37" s="210">
        <f t="shared" si="17"/>
        <v>2302.8000000000002</v>
      </c>
      <c r="W37" s="210">
        <f t="shared" si="17"/>
        <v>2262.6000000000004</v>
      </c>
      <c r="X37" s="210">
        <f t="shared" si="17"/>
        <v>2222.4</v>
      </c>
      <c r="Y37" s="210">
        <f t="shared" si="17"/>
        <v>2182.2000000000003</v>
      </c>
      <c r="Z37" s="210">
        <f t="shared" si="18"/>
        <v>2142</v>
      </c>
      <c r="AA37" s="210">
        <f t="shared" si="18"/>
        <v>2101.8000000000002</v>
      </c>
      <c r="AB37" s="210">
        <f t="shared" si="18"/>
        <v>2061.6000000000004</v>
      </c>
      <c r="AC37" s="210">
        <f t="shared" si="18"/>
        <v>2021.4</v>
      </c>
      <c r="AD37" s="210">
        <f t="shared" si="18"/>
        <v>1981.2</v>
      </c>
      <c r="AE37" s="210">
        <f t="shared" si="18"/>
        <v>1941</v>
      </c>
      <c r="AF37" s="210">
        <f t="shared" si="18"/>
        <v>1900.8000000000002</v>
      </c>
      <c r="AG37" s="210">
        <f t="shared" si="18"/>
        <v>1860.6000000000001</v>
      </c>
      <c r="AH37" s="210">
        <f t="shared" si="18"/>
        <v>1820.4</v>
      </c>
      <c r="AI37" s="210">
        <f t="shared" si="18"/>
        <v>1780.2</v>
      </c>
      <c r="AJ37" s="210">
        <f t="shared" si="19"/>
        <v>1740</v>
      </c>
      <c r="AK37" s="210">
        <f t="shared" si="19"/>
        <v>1770</v>
      </c>
      <c r="AL37" s="210">
        <f t="shared" si="19"/>
        <v>1800</v>
      </c>
      <c r="AM37" s="210">
        <f t="shared" si="19"/>
        <v>1830</v>
      </c>
      <c r="AN37" s="210">
        <f t="shared" si="19"/>
        <v>1860</v>
      </c>
      <c r="AO37" s="210">
        <f t="shared" si="19"/>
        <v>1890</v>
      </c>
      <c r="AP37" s="210">
        <f t="shared" si="19"/>
        <v>1920</v>
      </c>
      <c r="AQ37" s="210">
        <f t="shared" si="19"/>
        <v>1950</v>
      </c>
      <c r="AR37" s="210">
        <f t="shared" si="19"/>
        <v>1980</v>
      </c>
      <c r="AS37" s="210">
        <f t="shared" si="19"/>
        <v>2010</v>
      </c>
      <c r="AT37" s="210">
        <f t="shared" si="20"/>
        <v>2040</v>
      </c>
      <c r="AU37" s="210">
        <f t="shared" si="20"/>
        <v>2070</v>
      </c>
      <c r="AV37" s="210">
        <f t="shared" si="20"/>
        <v>2100</v>
      </c>
      <c r="AW37" s="210">
        <f t="shared" si="20"/>
        <v>2130</v>
      </c>
      <c r="AX37" s="210">
        <f t="shared" si="20"/>
        <v>2160</v>
      </c>
      <c r="AY37" s="210">
        <f t="shared" si="20"/>
        <v>2190</v>
      </c>
      <c r="AZ37" s="210">
        <f t="shared" si="20"/>
        <v>2220</v>
      </c>
      <c r="BA37" s="210">
        <f t="shared" si="20"/>
        <v>2250</v>
      </c>
      <c r="BB37" s="210">
        <f t="shared" si="20"/>
        <v>2280</v>
      </c>
      <c r="BC37" s="210">
        <f t="shared" si="20"/>
        <v>2310</v>
      </c>
      <c r="BD37" s="210">
        <f t="shared" si="21"/>
        <v>2340</v>
      </c>
      <c r="BE37" s="210">
        <f t="shared" si="21"/>
        <v>2373</v>
      </c>
      <c r="BF37" s="210">
        <f t="shared" si="21"/>
        <v>2406</v>
      </c>
      <c r="BG37" s="210">
        <f t="shared" si="21"/>
        <v>2439</v>
      </c>
      <c r="BH37" s="210">
        <f t="shared" si="21"/>
        <v>2472</v>
      </c>
      <c r="BI37" s="210">
        <f t="shared" si="21"/>
        <v>2505</v>
      </c>
      <c r="BJ37" s="210">
        <f t="shared" si="21"/>
        <v>2538</v>
      </c>
      <c r="BK37" s="210">
        <f t="shared" si="21"/>
        <v>2571</v>
      </c>
      <c r="BL37" s="210">
        <f t="shared" si="21"/>
        <v>2604</v>
      </c>
      <c r="BM37" s="210">
        <f t="shared" si="21"/>
        <v>2637</v>
      </c>
      <c r="BN37" s="210">
        <f t="shared" si="22"/>
        <v>2670</v>
      </c>
      <c r="BO37" s="210">
        <f t="shared" si="22"/>
        <v>2703</v>
      </c>
      <c r="BP37" s="210">
        <f t="shared" si="22"/>
        <v>2736</v>
      </c>
      <c r="BQ37" s="210">
        <f t="shared" si="22"/>
        <v>2769</v>
      </c>
      <c r="BR37" s="210">
        <f t="shared" si="22"/>
        <v>2802</v>
      </c>
      <c r="BS37" s="210">
        <f t="shared" si="22"/>
        <v>2835</v>
      </c>
      <c r="BT37" s="210">
        <f t="shared" si="22"/>
        <v>2868</v>
      </c>
      <c r="BU37" s="210">
        <f t="shared" si="22"/>
        <v>2901</v>
      </c>
      <c r="BV37" s="210">
        <f t="shared" si="22"/>
        <v>2934</v>
      </c>
      <c r="BW37" s="210">
        <f t="shared" si="22"/>
        <v>2967</v>
      </c>
      <c r="BX37" s="210">
        <f t="shared" si="23"/>
        <v>3000</v>
      </c>
      <c r="BY37" s="210">
        <f t="shared" si="23"/>
        <v>3000</v>
      </c>
      <c r="BZ37" s="210">
        <f t="shared" si="23"/>
        <v>3000</v>
      </c>
      <c r="CA37" s="210">
        <f t="shared" si="23"/>
        <v>3000</v>
      </c>
      <c r="CB37" s="210">
        <f t="shared" si="23"/>
        <v>3000</v>
      </c>
      <c r="CC37" s="210">
        <f t="shared" si="23"/>
        <v>3000</v>
      </c>
      <c r="CD37" s="210">
        <f t="shared" si="23"/>
        <v>3000</v>
      </c>
      <c r="CE37" s="210">
        <f t="shared" si="23"/>
        <v>3000</v>
      </c>
      <c r="CF37" s="210">
        <f t="shared" si="23"/>
        <v>3000</v>
      </c>
      <c r="CG37" s="210">
        <f t="shared" si="23"/>
        <v>3000</v>
      </c>
      <c r="CH37" s="210">
        <f t="shared" si="24"/>
        <v>3000</v>
      </c>
      <c r="CI37" s="210">
        <f t="shared" si="24"/>
        <v>3000</v>
      </c>
      <c r="CJ37" s="210">
        <f t="shared" si="24"/>
        <v>3000</v>
      </c>
      <c r="CK37" s="210">
        <f t="shared" si="24"/>
        <v>3000</v>
      </c>
      <c r="CL37" s="210">
        <f t="shared" si="24"/>
        <v>3000</v>
      </c>
      <c r="CM37" s="210">
        <f t="shared" si="24"/>
        <v>3000</v>
      </c>
      <c r="CN37" s="210">
        <f t="shared" si="24"/>
        <v>3000</v>
      </c>
      <c r="CO37" s="210">
        <f t="shared" si="24"/>
        <v>3000</v>
      </c>
      <c r="CP37" s="210">
        <f t="shared" si="24"/>
        <v>3000</v>
      </c>
      <c r="CQ37" s="210">
        <f t="shared" si="24"/>
        <v>3000</v>
      </c>
      <c r="CR37" s="210">
        <f t="shared" si="25"/>
        <v>3000</v>
      </c>
      <c r="CS37" s="210">
        <f t="shared" si="25"/>
        <v>3000</v>
      </c>
      <c r="CT37" s="210">
        <f t="shared" si="25"/>
        <v>3000</v>
      </c>
      <c r="CU37" s="210">
        <f t="shared" si="25"/>
        <v>3000</v>
      </c>
      <c r="CV37" s="210">
        <f t="shared" si="25"/>
        <v>3000</v>
      </c>
      <c r="CW37" s="210">
        <f t="shared" si="25"/>
        <v>3000</v>
      </c>
      <c r="CX37" s="210">
        <f t="shared" si="25"/>
        <v>3000</v>
      </c>
      <c r="CY37" s="210">
        <f t="shared" si="25"/>
        <v>3000</v>
      </c>
      <c r="CZ37" s="210">
        <f t="shared" si="25"/>
        <v>3000</v>
      </c>
      <c r="DA37" s="210">
        <f t="shared" si="25"/>
        <v>3000</v>
      </c>
    </row>
    <row r="38" spans="1:105">
      <c r="A38" s="201" t="str">
        <f>Income!A88</f>
        <v>TOTAL</v>
      </c>
      <c r="B38" s="203">
        <f>Income!B88</f>
        <v>19964.08333737704</v>
      </c>
      <c r="C38" s="203">
        <f>Income!C88</f>
        <v>30488.08333737704</v>
      </c>
      <c r="D38" s="203">
        <f>Income!D88</f>
        <v>40760.083337377037</v>
      </c>
      <c r="E38" s="203">
        <f>Income!E88</f>
        <v>62156.083337377029</v>
      </c>
      <c r="F38" s="204">
        <f t="shared" ref="F38:AK38" si="26">SUM(F25:F37)</f>
        <v>19964.08333737704</v>
      </c>
      <c r="G38" s="204">
        <f t="shared" si="26"/>
        <v>19964.08333737704</v>
      </c>
      <c r="H38" s="204">
        <f t="shared" si="26"/>
        <v>19964.08333737704</v>
      </c>
      <c r="I38" s="204">
        <f t="shared" si="26"/>
        <v>19964.08333737704</v>
      </c>
      <c r="J38" s="204">
        <f t="shared" si="26"/>
        <v>19964.08333737704</v>
      </c>
      <c r="K38" s="204">
        <f t="shared" si="26"/>
        <v>19964.08333737704</v>
      </c>
      <c r="L38" s="204">
        <f t="shared" si="26"/>
        <v>19964.08333737704</v>
      </c>
      <c r="M38" s="204">
        <f t="shared" si="26"/>
        <v>19964.08333737704</v>
      </c>
      <c r="N38" s="204">
        <f t="shared" si="26"/>
        <v>19964.08333737704</v>
      </c>
      <c r="O38" s="204">
        <f t="shared" si="26"/>
        <v>19964.08333737704</v>
      </c>
      <c r="P38" s="204">
        <f t="shared" si="26"/>
        <v>19964.08333737704</v>
      </c>
      <c r="Q38" s="204">
        <f t="shared" si="26"/>
        <v>20490.283337377037</v>
      </c>
      <c r="R38" s="204">
        <f t="shared" si="26"/>
        <v>21016.483337377038</v>
      </c>
      <c r="S38" s="204">
        <f t="shared" si="26"/>
        <v>21542.683337377042</v>
      </c>
      <c r="T38" s="204">
        <f t="shared" si="26"/>
        <v>22068.883337377036</v>
      </c>
      <c r="U38" s="204">
        <f t="shared" si="26"/>
        <v>22595.083337377037</v>
      </c>
      <c r="V38" s="204">
        <f t="shared" si="26"/>
        <v>23121.283337377037</v>
      </c>
      <c r="W38" s="204">
        <f t="shared" si="26"/>
        <v>23647.483337377038</v>
      </c>
      <c r="X38" s="204">
        <f t="shared" si="26"/>
        <v>24173.683337377039</v>
      </c>
      <c r="Y38" s="204">
        <f t="shared" si="26"/>
        <v>24699.883337377036</v>
      </c>
      <c r="Z38" s="204">
        <f t="shared" si="26"/>
        <v>25226.083337377037</v>
      </c>
      <c r="AA38" s="204">
        <f t="shared" si="26"/>
        <v>25752.283337377037</v>
      </c>
      <c r="AB38" s="204">
        <f t="shared" si="26"/>
        <v>26278.483337377038</v>
      </c>
      <c r="AC38" s="204">
        <f t="shared" si="26"/>
        <v>26804.683337377039</v>
      </c>
      <c r="AD38" s="204">
        <f t="shared" si="26"/>
        <v>27330.883337377036</v>
      </c>
      <c r="AE38" s="204">
        <f t="shared" si="26"/>
        <v>27857.083337377037</v>
      </c>
      <c r="AF38" s="204">
        <f t="shared" si="26"/>
        <v>28383.283337377037</v>
      </c>
      <c r="AG38" s="204">
        <f t="shared" si="26"/>
        <v>28909.483337377038</v>
      </c>
      <c r="AH38" s="204">
        <f t="shared" si="26"/>
        <v>29435.683337377039</v>
      </c>
      <c r="AI38" s="204">
        <f t="shared" si="26"/>
        <v>29961.883337377039</v>
      </c>
      <c r="AJ38" s="204">
        <f t="shared" si="26"/>
        <v>30488.08333737704</v>
      </c>
      <c r="AK38" s="204">
        <f t="shared" si="26"/>
        <v>31001.683337377039</v>
      </c>
      <c r="AL38" s="204">
        <f t="shared" ref="AL38:BQ38" si="27">SUM(AL25:AL37)</f>
        <v>31515.283337377041</v>
      </c>
      <c r="AM38" s="204">
        <f t="shared" si="27"/>
        <v>32028.883337377039</v>
      </c>
      <c r="AN38" s="204">
        <f t="shared" si="27"/>
        <v>32542.483337377042</v>
      </c>
      <c r="AO38" s="204">
        <f t="shared" si="27"/>
        <v>33056.083337377044</v>
      </c>
      <c r="AP38" s="204">
        <f t="shared" si="27"/>
        <v>33569.683337377035</v>
      </c>
      <c r="AQ38" s="204">
        <f t="shared" si="27"/>
        <v>34083.283337377041</v>
      </c>
      <c r="AR38" s="204">
        <f t="shared" si="27"/>
        <v>34596.883337377039</v>
      </c>
      <c r="AS38" s="204">
        <f t="shared" si="27"/>
        <v>35110.483337377038</v>
      </c>
      <c r="AT38" s="204">
        <f t="shared" si="27"/>
        <v>35624.083337377044</v>
      </c>
      <c r="AU38" s="204">
        <f t="shared" si="27"/>
        <v>36137.683337377035</v>
      </c>
      <c r="AV38" s="204">
        <f t="shared" si="27"/>
        <v>36651.283337377041</v>
      </c>
      <c r="AW38" s="204">
        <f t="shared" si="27"/>
        <v>37164.883337377039</v>
      </c>
      <c r="AX38" s="204">
        <f t="shared" si="27"/>
        <v>37678.483337377038</v>
      </c>
      <c r="AY38" s="204">
        <f t="shared" si="27"/>
        <v>38192.083337377044</v>
      </c>
      <c r="AZ38" s="204">
        <f t="shared" si="27"/>
        <v>38705.683337377035</v>
      </c>
      <c r="BA38" s="204">
        <f t="shared" si="27"/>
        <v>39219.283337377041</v>
      </c>
      <c r="BB38" s="204">
        <f t="shared" si="27"/>
        <v>39732.883337377039</v>
      </c>
      <c r="BC38" s="204">
        <f t="shared" si="27"/>
        <v>40246.483337377038</v>
      </c>
      <c r="BD38" s="204">
        <f t="shared" si="27"/>
        <v>40760.083337377037</v>
      </c>
      <c r="BE38" s="204">
        <f t="shared" si="27"/>
        <v>41829.883337377032</v>
      </c>
      <c r="BF38" s="204">
        <f t="shared" si="27"/>
        <v>42899.683337377035</v>
      </c>
      <c r="BG38" s="204">
        <f t="shared" si="27"/>
        <v>43969.483337377038</v>
      </c>
      <c r="BH38" s="204">
        <f t="shared" si="27"/>
        <v>45039.283337377041</v>
      </c>
      <c r="BI38" s="204">
        <f t="shared" si="27"/>
        <v>46109.083337377037</v>
      </c>
      <c r="BJ38" s="204">
        <f t="shared" si="27"/>
        <v>47178.883337377032</v>
      </c>
      <c r="BK38" s="204">
        <f t="shared" si="27"/>
        <v>48248.683337377028</v>
      </c>
      <c r="BL38" s="204">
        <f t="shared" si="27"/>
        <v>49318.483337377038</v>
      </c>
      <c r="BM38" s="204">
        <f t="shared" si="27"/>
        <v>50388.283337377041</v>
      </c>
      <c r="BN38" s="204">
        <f t="shared" si="27"/>
        <v>51458.083337377037</v>
      </c>
      <c r="BO38" s="204">
        <f t="shared" si="27"/>
        <v>52527.883337377032</v>
      </c>
      <c r="BP38" s="204">
        <f t="shared" si="27"/>
        <v>53597.683337377028</v>
      </c>
      <c r="BQ38" s="204">
        <f t="shared" si="27"/>
        <v>54667.483337377031</v>
      </c>
      <c r="BR38" s="204">
        <f t="shared" ref="BR38:CW38" si="28">SUM(BR25:BR37)</f>
        <v>55737.283337377026</v>
      </c>
      <c r="BS38" s="204">
        <f t="shared" si="28"/>
        <v>56807.083337377029</v>
      </c>
      <c r="BT38" s="204">
        <f t="shared" si="28"/>
        <v>57876.883337377032</v>
      </c>
      <c r="BU38" s="204">
        <f t="shared" si="28"/>
        <v>58946.683337377028</v>
      </c>
      <c r="BV38" s="204">
        <f t="shared" si="28"/>
        <v>60016.483337377031</v>
      </c>
      <c r="BW38" s="204">
        <f t="shared" si="28"/>
        <v>61086.283337377026</v>
      </c>
      <c r="BX38" s="204">
        <f t="shared" si="28"/>
        <v>62156.083337377029</v>
      </c>
      <c r="BY38" s="204">
        <f t="shared" si="28"/>
        <v>62156.083337377029</v>
      </c>
      <c r="BZ38" s="204">
        <f t="shared" si="28"/>
        <v>62156.083337377029</v>
      </c>
      <c r="CA38" s="204">
        <f t="shared" si="28"/>
        <v>62156.083337377029</v>
      </c>
      <c r="CB38" s="204">
        <f t="shared" si="28"/>
        <v>62156.083337377029</v>
      </c>
      <c r="CC38" s="204">
        <f t="shared" si="28"/>
        <v>62156.083337377029</v>
      </c>
      <c r="CD38" s="204">
        <f t="shared" si="28"/>
        <v>62156.083337377029</v>
      </c>
      <c r="CE38" s="204">
        <f t="shared" si="28"/>
        <v>62156.083337377029</v>
      </c>
      <c r="CF38" s="204">
        <f t="shared" si="28"/>
        <v>62156.083337377029</v>
      </c>
      <c r="CG38" s="204">
        <f t="shared" si="28"/>
        <v>62156.083337377029</v>
      </c>
      <c r="CH38" s="204">
        <f t="shared" si="28"/>
        <v>62156.083337377029</v>
      </c>
      <c r="CI38" s="204">
        <f t="shared" si="28"/>
        <v>62156.083337377029</v>
      </c>
      <c r="CJ38" s="204">
        <f t="shared" si="28"/>
        <v>62156.083337377029</v>
      </c>
      <c r="CK38" s="204">
        <f t="shared" si="28"/>
        <v>62156.083337377029</v>
      </c>
      <c r="CL38" s="204">
        <f t="shared" si="28"/>
        <v>62156.083337377029</v>
      </c>
      <c r="CM38" s="204">
        <f t="shared" si="28"/>
        <v>62156.083337377029</v>
      </c>
      <c r="CN38" s="204">
        <f t="shared" si="28"/>
        <v>62156.083337377029</v>
      </c>
      <c r="CO38" s="204">
        <f t="shared" si="28"/>
        <v>62156.083337377029</v>
      </c>
      <c r="CP38" s="204">
        <f t="shared" si="28"/>
        <v>62156.083337377029</v>
      </c>
      <c r="CQ38" s="204">
        <f t="shared" si="28"/>
        <v>62156.083337377029</v>
      </c>
      <c r="CR38" s="204">
        <f t="shared" si="28"/>
        <v>62156.083337377029</v>
      </c>
      <c r="CS38" s="204">
        <f t="shared" si="28"/>
        <v>62156.083337377029</v>
      </c>
      <c r="CT38" s="204">
        <f t="shared" si="28"/>
        <v>62156.083337377029</v>
      </c>
      <c r="CU38" s="204">
        <f t="shared" si="28"/>
        <v>62156.083337377029</v>
      </c>
      <c r="CV38" s="204">
        <f t="shared" si="28"/>
        <v>62156.083337377029</v>
      </c>
      <c r="CW38" s="204">
        <f t="shared" si="28"/>
        <v>62156.083337377029</v>
      </c>
      <c r="CX38" s="204">
        <f>SUM(CX25:CX37)</f>
        <v>62156.083337377029</v>
      </c>
      <c r="CY38" s="204">
        <f>SUM(CY25:CY37)</f>
        <v>62156.083337377029</v>
      </c>
      <c r="CZ38" s="204">
        <f>SUM(CZ25:CZ37)</f>
        <v>62156.083337377029</v>
      </c>
      <c r="DA38" s="204">
        <f>SUM(DA25:DA37)</f>
        <v>62156.083337377029</v>
      </c>
    </row>
    <row r="39" spans="1:105">
      <c r="A39" s="201" t="str">
        <f>Income!A89</f>
        <v>Food Poverty line</v>
      </c>
      <c r="B39" s="203">
        <f>Income!B89</f>
        <v>12770.884804109372</v>
      </c>
      <c r="C39" s="203">
        <f>Income!C89</f>
        <v>12770.884804109372</v>
      </c>
      <c r="D39" s="203">
        <f>Income!D89</f>
        <v>12770.88480410937</v>
      </c>
      <c r="E39" s="203">
        <f>Income!E89</f>
        <v>12770.884804109372</v>
      </c>
      <c r="F39" s="204">
        <f t="shared" ref="F39:U39" si="29">IF(F$2&lt;=($B$2+$C$2+$D$2),IF(F$2&lt;=($B$2+$C$2),IF(F$2&lt;=$B$2,$B39,$C39),$D39),$E39)</f>
        <v>12770.884804109372</v>
      </c>
      <c r="G39" s="204">
        <f t="shared" si="29"/>
        <v>12770.884804109372</v>
      </c>
      <c r="H39" s="204">
        <f t="shared" si="29"/>
        <v>12770.884804109372</v>
      </c>
      <c r="I39" s="204">
        <f t="shared" si="29"/>
        <v>12770.884804109372</v>
      </c>
      <c r="J39" s="204">
        <f t="shared" si="29"/>
        <v>12770.884804109372</v>
      </c>
      <c r="K39" s="204">
        <f t="shared" si="29"/>
        <v>12770.884804109372</v>
      </c>
      <c r="L39" s="204">
        <f t="shared" si="29"/>
        <v>12770.884804109372</v>
      </c>
      <c r="M39" s="204">
        <f t="shared" si="29"/>
        <v>12770.884804109372</v>
      </c>
      <c r="N39" s="204">
        <f t="shared" si="29"/>
        <v>12770.884804109372</v>
      </c>
      <c r="O39" s="204">
        <f t="shared" si="29"/>
        <v>12770.884804109372</v>
      </c>
      <c r="P39" s="204">
        <f t="shared" si="29"/>
        <v>12770.884804109372</v>
      </c>
      <c r="Q39" s="204">
        <f t="shared" si="29"/>
        <v>12770.884804109372</v>
      </c>
      <c r="R39" s="204">
        <f t="shared" si="29"/>
        <v>12770.884804109372</v>
      </c>
      <c r="S39" s="204">
        <f t="shared" si="29"/>
        <v>12770.884804109372</v>
      </c>
      <c r="T39" s="204">
        <f t="shared" si="29"/>
        <v>12770.884804109372</v>
      </c>
      <c r="U39" s="204">
        <f t="shared" si="29"/>
        <v>12770.884804109372</v>
      </c>
      <c r="V39" s="204">
        <f t="shared" ref="V39:AK40" si="30">IF(V$2&lt;=($B$2+$C$2+$D$2),IF(V$2&lt;=($B$2+$C$2),IF(V$2&lt;=$B$2,$B39,$C39),$D39),$E39)</f>
        <v>12770.884804109372</v>
      </c>
      <c r="W39" s="204">
        <f t="shared" si="30"/>
        <v>12770.884804109372</v>
      </c>
      <c r="X39" s="204">
        <f t="shared" si="30"/>
        <v>12770.884804109372</v>
      </c>
      <c r="Y39" s="204">
        <f t="shared" si="30"/>
        <v>12770.884804109372</v>
      </c>
      <c r="Z39" s="204">
        <f t="shared" si="30"/>
        <v>12770.884804109372</v>
      </c>
      <c r="AA39" s="204">
        <f t="shared" si="30"/>
        <v>12770.884804109372</v>
      </c>
      <c r="AB39" s="204">
        <f t="shared" si="30"/>
        <v>12770.884804109372</v>
      </c>
      <c r="AC39" s="204">
        <f t="shared" si="30"/>
        <v>12770.884804109372</v>
      </c>
      <c r="AD39" s="204">
        <f t="shared" si="30"/>
        <v>12770.884804109372</v>
      </c>
      <c r="AE39" s="204">
        <f t="shared" si="30"/>
        <v>12770.884804109372</v>
      </c>
      <c r="AF39" s="204">
        <f t="shared" si="30"/>
        <v>12770.884804109372</v>
      </c>
      <c r="AG39" s="204">
        <f t="shared" si="30"/>
        <v>12770.884804109372</v>
      </c>
      <c r="AH39" s="204">
        <f t="shared" si="30"/>
        <v>12770.884804109372</v>
      </c>
      <c r="AI39" s="204">
        <f t="shared" si="30"/>
        <v>12770.884804109372</v>
      </c>
      <c r="AJ39" s="204">
        <f t="shared" si="30"/>
        <v>12770.884804109372</v>
      </c>
      <c r="AK39" s="204">
        <f t="shared" si="30"/>
        <v>12770.884804109372</v>
      </c>
      <c r="AL39" s="204">
        <f t="shared" ref="AL39:BA40" si="31">IF(AL$2&lt;=($B$2+$C$2+$D$2),IF(AL$2&lt;=($B$2+$C$2),IF(AL$2&lt;=$B$2,$B39,$C39),$D39),$E39)</f>
        <v>12770.884804109372</v>
      </c>
      <c r="AM39" s="204">
        <f t="shared" si="31"/>
        <v>12770.884804109372</v>
      </c>
      <c r="AN39" s="204">
        <f t="shared" si="31"/>
        <v>12770.884804109372</v>
      </c>
      <c r="AO39" s="204">
        <f t="shared" si="31"/>
        <v>12770.884804109372</v>
      </c>
      <c r="AP39" s="204">
        <f t="shared" si="31"/>
        <v>12770.884804109372</v>
      </c>
      <c r="AQ39" s="204">
        <f t="shared" si="31"/>
        <v>12770.884804109372</v>
      </c>
      <c r="AR39" s="204">
        <f t="shared" si="31"/>
        <v>12770.884804109372</v>
      </c>
      <c r="AS39" s="204">
        <f t="shared" si="31"/>
        <v>12770.884804109372</v>
      </c>
      <c r="AT39" s="204">
        <f t="shared" si="31"/>
        <v>12770.88480410937</v>
      </c>
      <c r="AU39" s="204">
        <f t="shared" si="31"/>
        <v>12770.88480410937</v>
      </c>
      <c r="AV39" s="204">
        <f t="shared" si="31"/>
        <v>12770.88480410937</v>
      </c>
      <c r="AW39" s="204">
        <f t="shared" si="31"/>
        <v>12770.88480410937</v>
      </c>
      <c r="AX39" s="204">
        <f t="shared" si="31"/>
        <v>12770.88480410937</v>
      </c>
      <c r="AY39" s="204">
        <f t="shared" si="31"/>
        <v>12770.88480410937</v>
      </c>
      <c r="AZ39" s="204">
        <f t="shared" si="31"/>
        <v>12770.88480410937</v>
      </c>
      <c r="BA39" s="204">
        <f t="shared" si="31"/>
        <v>12770.88480410937</v>
      </c>
      <c r="BB39" s="204">
        <f t="shared" ref="BB39:CD40" si="32">IF(BB$2&lt;=($B$2+$C$2+$D$2),IF(BB$2&lt;=($B$2+$C$2),IF(BB$2&lt;=$B$2,$B39,$C39),$D39),$E39)</f>
        <v>12770.88480410937</v>
      </c>
      <c r="BC39" s="204">
        <f t="shared" si="32"/>
        <v>12770.88480410937</v>
      </c>
      <c r="BD39" s="204">
        <f t="shared" si="32"/>
        <v>12770.88480410937</v>
      </c>
      <c r="BE39" s="204">
        <f t="shared" si="32"/>
        <v>12770.88480410937</v>
      </c>
      <c r="BF39" s="204">
        <f t="shared" si="32"/>
        <v>12770.88480410937</v>
      </c>
      <c r="BG39" s="204">
        <f t="shared" si="32"/>
        <v>12770.88480410937</v>
      </c>
      <c r="BH39" s="204">
        <f t="shared" si="32"/>
        <v>12770.88480410937</v>
      </c>
      <c r="BI39" s="204">
        <f t="shared" si="32"/>
        <v>12770.88480410937</v>
      </c>
      <c r="BJ39" s="204">
        <f t="shared" si="32"/>
        <v>12770.88480410937</v>
      </c>
      <c r="BK39" s="204">
        <f t="shared" si="32"/>
        <v>12770.88480410937</v>
      </c>
      <c r="BL39" s="204">
        <f t="shared" si="32"/>
        <v>12770.88480410937</v>
      </c>
      <c r="BM39" s="204">
        <f t="shared" si="32"/>
        <v>12770.88480410937</v>
      </c>
      <c r="BN39" s="204">
        <f t="shared" si="32"/>
        <v>12770.884804109372</v>
      </c>
      <c r="BO39" s="204">
        <f t="shared" si="32"/>
        <v>12770.884804109372</v>
      </c>
      <c r="BP39" s="204">
        <f t="shared" si="32"/>
        <v>12770.884804109372</v>
      </c>
      <c r="BQ39" s="204">
        <f t="shared" si="32"/>
        <v>12770.884804109372</v>
      </c>
      <c r="BR39" s="204">
        <f t="shared" si="32"/>
        <v>12770.884804109372</v>
      </c>
      <c r="BS39" s="204">
        <f t="shared" si="32"/>
        <v>12770.884804109372</v>
      </c>
      <c r="BT39" s="204">
        <f t="shared" si="32"/>
        <v>12770.884804109372</v>
      </c>
      <c r="BU39" s="204">
        <f t="shared" si="32"/>
        <v>12770.884804109372</v>
      </c>
      <c r="BV39" s="204">
        <f t="shared" si="32"/>
        <v>12770.884804109372</v>
      </c>
      <c r="BW39" s="204">
        <f t="shared" si="32"/>
        <v>12770.884804109372</v>
      </c>
      <c r="BX39" s="204">
        <f t="shared" si="32"/>
        <v>12770.884804109372</v>
      </c>
      <c r="BY39" s="204">
        <f t="shared" si="32"/>
        <v>12770.884804109372</v>
      </c>
      <c r="BZ39" s="204">
        <f t="shared" si="32"/>
        <v>12770.884804109372</v>
      </c>
      <c r="CA39" s="204">
        <f t="shared" si="32"/>
        <v>12770.884804109372</v>
      </c>
      <c r="CB39" s="204">
        <f t="shared" si="32"/>
        <v>12770.884804109372</v>
      </c>
      <c r="CC39" s="204">
        <f t="shared" si="32"/>
        <v>12770.884804109372</v>
      </c>
      <c r="CD39" s="204">
        <f t="shared" si="32"/>
        <v>12770.884804109372</v>
      </c>
      <c r="CE39" s="204">
        <f t="shared" ref="CE39:CR40" si="33">IF(CE$2&lt;=($B$2+$C$2+$D$2),IF(CE$2&lt;=($B$2+$C$2),IF(CE$2&lt;=$B$2,$B39,$C39),$D39),$E39)</f>
        <v>12770.884804109372</v>
      </c>
      <c r="CF39" s="204">
        <f t="shared" si="33"/>
        <v>12770.884804109372</v>
      </c>
      <c r="CG39" s="204">
        <f t="shared" si="33"/>
        <v>12770.884804109372</v>
      </c>
      <c r="CH39" s="204">
        <f t="shared" si="33"/>
        <v>12770.884804109372</v>
      </c>
      <c r="CI39" s="204">
        <f t="shared" si="33"/>
        <v>12770.884804109372</v>
      </c>
      <c r="CJ39" s="204">
        <f t="shared" si="33"/>
        <v>12770.884804109372</v>
      </c>
      <c r="CK39" s="204">
        <f t="shared" si="33"/>
        <v>12770.884804109372</v>
      </c>
      <c r="CL39" s="204">
        <f t="shared" si="33"/>
        <v>12770.884804109372</v>
      </c>
      <c r="CM39" s="204">
        <f t="shared" si="33"/>
        <v>12770.884804109372</v>
      </c>
      <c r="CN39" s="204">
        <f t="shared" si="33"/>
        <v>12770.884804109372</v>
      </c>
      <c r="CO39" s="204">
        <f t="shared" si="33"/>
        <v>12770.884804109372</v>
      </c>
      <c r="CP39" s="204">
        <f t="shared" si="33"/>
        <v>12770.884804109372</v>
      </c>
      <c r="CQ39" s="204">
        <f t="shared" si="33"/>
        <v>12770.884804109372</v>
      </c>
      <c r="CR39" s="204">
        <f t="shared" si="33"/>
        <v>12770.884804109372</v>
      </c>
      <c r="CS39" s="204">
        <f t="shared" ref="CS39:DA40" si="34">IF(CS$2&lt;=($B$2+$C$2+$D$2),IF(CS$2&lt;=($B$2+$C$2),IF(CS$2&lt;=$B$2,$B39,$C39),$D39),$E39)</f>
        <v>12770.884804109372</v>
      </c>
      <c r="CT39" s="204">
        <f t="shared" si="34"/>
        <v>12770.884804109372</v>
      </c>
      <c r="CU39" s="204">
        <f t="shared" si="34"/>
        <v>12770.884804109372</v>
      </c>
      <c r="CV39" s="204">
        <f t="shared" si="34"/>
        <v>12770.884804109372</v>
      </c>
      <c r="CW39" s="204">
        <f t="shared" si="34"/>
        <v>12770.884804109372</v>
      </c>
      <c r="CX39" s="204">
        <f t="shared" si="34"/>
        <v>12770.884804109372</v>
      </c>
      <c r="CY39" s="204">
        <f t="shared" si="34"/>
        <v>12770.884804109372</v>
      </c>
      <c r="CZ39" s="204">
        <f t="shared" si="34"/>
        <v>12770.884804109372</v>
      </c>
      <c r="DA39" s="204">
        <f t="shared" si="34"/>
        <v>12770.884804109372</v>
      </c>
    </row>
    <row r="40" spans="1:105">
      <c r="A40" s="201" t="str">
        <f>Income!A90</f>
        <v>Lower Bound Poverty line</v>
      </c>
      <c r="B40" s="203">
        <f>Income!B90</f>
        <v>20560.218137442705</v>
      </c>
      <c r="C40" s="203">
        <f>Income!C90</f>
        <v>20560.218137442705</v>
      </c>
      <c r="D40" s="203">
        <f>Income!D90</f>
        <v>20560.218137442702</v>
      </c>
      <c r="E40" s="203">
        <f>Income!E90</f>
        <v>20560.218137442705</v>
      </c>
      <c r="F40" s="204">
        <f t="shared" ref="F40:U40" si="35">IF(F$2&lt;=($B$2+$C$2+$D$2),IF(F$2&lt;=($B$2+$C$2),IF(F$2&lt;=$B$2,$B40,$C40),$D40),$E40)</f>
        <v>20560.218137442705</v>
      </c>
      <c r="G40" s="204">
        <f t="shared" si="35"/>
        <v>20560.218137442705</v>
      </c>
      <c r="H40" s="204">
        <f t="shared" si="35"/>
        <v>20560.218137442705</v>
      </c>
      <c r="I40" s="204">
        <f t="shared" si="35"/>
        <v>20560.218137442705</v>
      </c>
      <c r="J40" s="204">
        <f t="shared" si="35"/>
        <v>20560.218137442705</v>
      </c>
      <c r="K40" s="204">
        <f t="shared" si="35"/>
        <v>20560.218137442705</v>
      </c>
      <c r="L40" s="204">
        <f t="shared" si="35"/>
        <v>20560.218137442705</v>
      </c>
      <c r="M40" s="204">
        <f t="shared" si="35"/>
        <v>20560.218137442705</v>
      </c>
      <c r="N40" s="204">
        <f t="shared" si="35"/>
        <v>20560.218137442705</v>
      </c>
      <c r="O40" s="204">
        <f t="shared" si="35"/>
        <v>20560.218137442705</v>
      </c>
      <c r="P40" s="204">
        <f t="shared" si="35"/>
        <v>20560.218137442705</v>
      </c>
      <c r="Q40" s="204">
        <f t="shared" si="35"/>
        <v>20560.218137442705</v>
      </c>
      <c r="R40" s="204">
        <f t="shared" si="35"/>
        <v>20560.218137442705</v>
      </c>
      <c r="S40" s="204">
        <f t="shared" si="35"/>
        <v>20560.218137442705</v>
      </c>
      <c r="T40" s="204">
        <f t="shared" si="35"/>
        <v>20560.218137442705</v>
      </c>
      <c r="U40" s="204">
        <f t="shared" si="35"/>
        <v>20560.218137442705</v>
      </c>
      <c r="V40" s="204">
        <f t="shared" si="30"/>
        <v>20560.218137442705</v>
      </c>
      <c r="W40" s="204">
        <f t="shared" si="30"/>
        <v>20560.218137442705</v>
      </c>
      <c r="X40" s="204">
        <f t="shared" si="30"/>
        <v>20560.218137442705</v>
      </c>
      <c r="Y40" s="204">
        <f t="shared" si="30"/>
        <v>20560.218137442705</v>
      </c>
      <c r="Z40" s="204">
        <f t="shared" si="30"/>
        <v>20560.218137442705</v>
      </c>
      <c r="AA40" s="204">
        <f t="shared" si="30"/>
        <v>20560.218137442705</v>
      </c>
      <c r="AB40" s="204">
        <f t="shared" si="30"/>
        <v>20560.218137442705</v>
      </c>
      <c r="AC40" s="204">
        <f t="shared" si="30"/>
        <v>20560.218137442705</v>
      </c>
      <c r="AD40" s="204">
        <f t="shared" si="30"/>
        <v>20560.218137442705</v>
      </c>
      <c r="AE40" s="204">
        <f t="shared" si="30"/>
        <v>20560.218137442705</v>
      </c>
      <c r="AF40" s="204">
        <f t="shared" si="30"/>
        <v>20560.218137442705</v>
      </c>
      <c r="AG40" s="204">
        <f t="shared" si="30"/>
        <v>20560.218137442705</v>
      </c>
      <c r="AH40" s="204">
        <f t="shared" si="30"/>
        <v>20560.218137442705</v>
      </c>
      <c r="AI40" s="204">
        <f t="shared" si="30"/>
        <v>20560.218137442705</v>
      </c>
      <c r="AJ40" s="204">
        <f t="shared" si="30"/>
        <v>20560.218137442705</v>
      </c>
      <c r="AK40" s="204">
        <f t="shared" si="30"/>
        <v>20560.218137442705</v>
      </c>
      <c r="AL40" s="204">
        <f t="shared" si="31"/>
        <v>20560.218137442705</v>
      </c>
      <c r="AM40" s="204">
        <f t="shared" si="31"/>
        <v>20560.218137442705</v>
      </c>
      <c r="AN40" s="204">
        <f t="shared" si="31"/>
        <v>20560.218137442705</v>
      </c>
      <c r="AO40" s="204">
        <f t="shared" si="31"/>
        <v>20560.218137442705</v>
      </c>
      <c r="AP40" s="204">
        <f t="shared" si="31"/>
        <v>20560.218137442705</v>
      </c>
      <c r="AQ40" s="204">
        <f t="shared" si="31"/>
        <v>20560.218137442705</v>
      </c>
      <c r="AR40" s="204">
        <f t="shared" si="31"/>
        <v>20560.218137442705</v>
      </c>
      <c r="AS40" s="204">
        <f t="shared" si="31"/>
        <v>20560.218137442705</v>
      </c>
      <c r="AT40" s="204">
        <f t="shared" si="31"/>
        <v>20560.218137442702</v>
      </c>
      <c r="AU40" s="204">
        <f t="shared" si="31"/>
        <v>20560.218137442702</v>
      </c>
      <c r="AV40" s="204">
        <f t="shared" si="31"/>
        <v>20560.218137442702</v>
      </c>
      <c r="AW40" s="204">
        <f t="shared" si="31"/>
        <v>20560.218137442702</v>
      </c>
      <c r="AX40" s="204">
        <f t="shared" si="31"/>
        <v>20560.218137442702</v>
      </c>
      <c r="AY40" s="204">
        <f t="shared" si="31"/>
        <v>20560.218137442702</v>
      </c>
      <c r="AZ40" s="204">
        <f t="shared" si="31"/>
        <v>20560.218137442702</v>
      </c>
      <c r="BA40" s="204">
        <f t="shared" si="31"/>
        <v>20560.218137442702</v>
      </c>
      <c r="BB40" s="204">
        <f t="shared" si="32"/>
        <v>20560.218137442702</v>
      </c>
      <c r="BC40" s="204">
        <f t="shared" si="32"/>
        <v>20560.218137442702</v>
      </c>
      <c r="BD40" s="204">
        <f t="shared" si="32"/>
        <v>20560.218137442702</v>
      </c>
      <c r="BE40" s="204">
        <f t="shared" si="32"/>
        <v>20560.218137442702</v>
      </c>
      <c r="BF40" s="204">
        <f t="shared" si="32"/>
        <v>20560.218137442702</v>
      </c>
      <c r="BG40" s="204">
        <f t="shared" si="32"/>
        <v>20560.218137442702</v>
      </c>
      <c r="BH40" s="204">
        <f t="shared" si="32"/>
        <v>20560.218137442702</v>
      </c>
      <c r="BI40" s="204">
        <f t="shared" si="32"/>
        <v>20560.218137442702</v>
      </c>
      <c r="BJ40" s="204">
        <f t="shared" si="32"/>
        <v>20560.218137442702</v>
      </c>
      <c r="BK40" s="204">
        <f t="shared" si="32"/>
        <v>20560.218137442702</v>
      </c>
      <c r="BL40" s="204">
        <f t="shared" si="32"/>
        <v>20560.218137442702</v>
      </c>
      <c r="BM40" s="204">
        <f t="shared" si="32"/>
        <v>20560.218137442702</v>
      </c>
      <c r="BN40" s="204">
        <f t="shared" si="32"/>
        <v>20560.218137442705</v>
      </c>
      <c r="BO40" s="204">
        <f t="shared" si="32"/>
        <v>20560.218137442705</v>
      </c>
      <c r="BP40" s="204">
        <f t="shared" si="32"/>
        <v>20560.218137442705</v>
      </c>
      <c r="BQ40" s="204">
        <f t="shared" si="32"/>
        <v>20560.218137442705</v>
      </c>
      <c r="BR40" s="204">
        <f t="shared" si="32"/>
        <v>20560.218137442705</v>
      </c>
      <c r="BS40" s="204">
        <f t="shared" si="32"/>
        <v>20560.218137442705</v>
      </c>
      <c r="BT40" s="204">
        <f t="shared" si="32"/>
        <v>20560.218137442705</v>
      </c>
      <c r="BU40" s="204">
        <f t="shared" si="32"/>
        <v>20560.218137442705</v>
      </c>
      <c r="BV40" s="204">
        <f t="shared" si="32"/>
        <v>20560.218137442705</v>
      </c>
      <c r="BW40" s="204">
        <f t="shared" si="32"/>
        <v>20560.218137442705</v>
      </c>
      <c r="BX40" s="204">
        <f t="shared" si="32"/>
        <v>20560.218137442705</v>
      </c>
      <c r="BY40" s="204">
        <f t="shared" si="32"/>
        <v>20560.218137442705</v>
      </c>
      <c r="BZ40" s="204">
        <f t="shared" si="32"/>
        <v>20560.218137442705</v>
      </c>
      <c r="CA40" s="204">
        <f t="shared" si="32"/>
        <v>20560.218137442705</v>
      </c>
      <c r="CB40" s="204">
        <f t="shared" si="32"/>
        <v>20560.218137442705</v>
      </c>
      <c r="CC40" s="204">
        <f t="shared" si="32"/>
        <v>20560.218137442705</v>
      </c>
      <c r="CD40" s="204">
        <f t="shared" si="32"/>
        <v>20560.218137442705</v>
      </c>
      <c r="CE40" s="204">
        <f t="shared" si="33"/>
        <v>20560.218137442705</v>
      </c>
      <c r="CF40" s="204">
        <f t="shared" si="33"/>
        <v>20560.218137442705</v>
      </c>
      <c r="CG40" s="204">
        <f t="shared" si="33"/>
        <v>20560.218137442705</v>
      </c>
      <c r="CH40" s="204">
        <f t="shared" si="33"/>
        <v>20560.218137442705</v>
      </c>
      <c r="CI40" s="204">
        <f t="shared" si="33"/>
        <v>20560.218137442705</v>
      </c>
      <c r="CJ40" s="204">
        <f t="shared" si="33"/>
        <v>20560.218137442705</v>
      </c>
      <c r="CK40" s="204">
        <f t="shared" si="33"/>
        <v>20560.218137442705</v>
      </c>
      <c r="CL40" s="204">
        <f t="shared" si="33"/>
        <v>20560.218137442705</v>
      </c>
      <c r="CM40" s="204">
        <f t="shared" si="33"/>
        <v>20560.218137442705</v>
      </c>
      <c r="CN40" s="204">
        <f t="shared" si="33"/>
        <v>20560.218137442705</v>
      </c>
      <c r="CO40" s="204">
        <f t="shared" si="33"/>
        <v>20560.218137442705</v>
      </c>
      <c r="CP40" s="204">
        <f t="shared" si="33"/>
        <v>20560.218137442705</v>
      </c>
      <c r="CQ40" s="204">
        <f t="shared" si="33"/>
        <v>20560.218137442705</v>
      </c>
      <c r="CR40" s="204">
        <f t="shared" si="33"/>
        <v>20560.218137442705</v>
      </c>
      <c r="CS40" s="204">
        <f t="shared" si="34"/>
        <v>20560.218137442705</v>
      </c>
      <c r="CT40" s="204">
        <f t="shared" si="34"/>
        <v>20560.218137442705</v>
      </c>
      <c r="CU40" s="204">
        <f t="shared" si="34"/>
        <v>20560.218137442705</v>
      </c>
      <c r="CV40" s="204">
        <f t="shared" si="34"/>
        <v>20560.218137442705</v>
      </c>
      <c r="CW40" s="204">
        <f t="shared" si="34"/>
        <v>20560.218137442705</v>
      </c>
      <c r="CX40" s="204">
        <f t="shared" si="34"/>
        <v>20560.218137442705</v>
      </c>
      <c r="CY40" s="204">
        <f t="shared" si="34"/>
        <v>20560.218137442705</v>
      </c>
      <c r="CZ40" s="204">
        <f t="shared" si="34"/>
        <v>20560.218137442705</v>
      </c>
      <c r="DA40" s="204">
        <f t="shared" si="34"/>
        <v>20560.218137442705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269.39999999999998</v>
      </c>
      <c r="R48" s="210">
        <f t="shared" si="54"/>
        <v>269.39999999999998</v>
      </c>
      <c r="S48" s="210">
        <f t="shared" si="54"/>
        <v>269.39999999999998</v>
      </c>
      <c r="T48" s="210">
        <f t="shared" si="54"/>
        <v>269.39999999999998</v>
      </c>
      <c r="U48" s="210">
        <f t="shared" si="54"/>
        <v>269.39999999999998</v>
      </c>
      <c r="V48" s="210">
        <f t="shared" si="54"/>
        <v>269.39999999999998</v>
      </c>
      <c r="W48" s="210">
        <f t="shared" si="54"/>
        <v>269.39999999999998</v>
      </c>
      <c r="X48" s="210">
        <f t="shared" si="54"/>
        <v>269.39999999999998</v>
      </c>
      <c r="Y48" s="210">
        <f t="shared" si="54"/>
        <v>269.39999999999998</v>
      </c>
      <c r="Z48" s="210">
        <f t="shared" si="54"/>
        <v>269.39999999999998</v>
      </c>
      <c r="AA48" s="210">
        <f t="shared" si="54"/>
        <v>269.39999999999998</v>
      </c>
      <c r="AB48" s="210">
        <f t="shared" si="54"/>
        <v>269.39999999999998</v>
      </c>
      <c r="AC48" s="210">
        <f t="shared" si="54"/>
        <v>269.39999999999998</v>
      </c>
      <c r="AD48" s="210">
        <f t="shared" si="54"/>
        <v>269.39999999999998</v>
      </c>
      <c r="AE48" s="210">
        <f t="shared" si="54"/>
        <v>269.39999999999998</v>
      </c>
      <c r="AF48" s="210">
        <f t="shared" si="54"/>
        <v>269.39999999999998</v>
      </c>
      <c r="AG48" s="210">
        <f t="shared" si="54"/>
        <v>269.39999999999998</v>
      </c>
      <c r="AH48" s="210">
        <f t="shared" si="54"/>
        <v>269.39999999999998</v>
      </c>
      <c r="AI48" s="210">
        <f t="shared" si="54"/>
        <v>269.39999999999998</v>
      </c>
      <c r="AJ48" s="210">
        <f t="shared" si="54"/>
        <v>269.39999999999998</v>
      </c>
      <c r="AK48" s="210">
        <f t="shared" si="54"/>
        <v>222.6</v>
      </c>
      <c r="AL48" s="210">
        <f t="shared" ref="AL48:BQ48" si="55">IF(AL$22&lt;=$E$24,IF(AL$22&lt;=$D$24,IF(AL$22&lt;=$C$24,IF(AL$22&lt;=$B$24,$B114,($C31-$B31)/($C$24-$B$24)),($D31-$C31)/($D$24-$C$24)),($E31-$D31)/($E$24-$D$24)),$F114)</f>
        <v>222.6</v>
      </c>
      <c r="AM48" s="210">
        <f t="shared" si="55"/>
        <v>222.6</v>
      </c>
      <c r="AN48" s="210">
        <f t="shared" si="55"/>
        <v>222.6</v>
      </c>
      <c r="AO48" s="210">
        <f t="shared" si="55"/>
        <v>222.6</v>
      </c>
      <c r="AP48" s="210">
        <f t="shared" si="55"/>
        <v>222.6</v>
      </c>
      <c r="AQ48" s="210">
        <f t="shared" si="55"/>
        <v>222.6</v>
      </c>
      <c r="AR48" s="210">
        <f t="shared" si="55"/>
        <v>222.6</v>
      </c>
      <c r="AS48" s="210">
        <f t="shared" si="55"/>
        <v>222.6</v>
      </c>
      <c r="AT48" s="210">
        <f t="shared" si="55"/>
        <v>222.6</v>
      </c>
      <c r="AU48" s="210">
        <f t="shared" si="55"/>
        <v>222.6</v>
      </c>
      <c r="AV48" s="210">
        <f t="shared" si="55"/>
        <v>222.6</v>
      </c>
      <c r="AW48" s="210">
        <f t="shared" si="55"/>
        <v>222.6</v>
      </c>
      <c r="AX48" s="210">
        <f t="shared" si="55"/>
        <v>222.6</v>
      </c>
      <c r="AY48" s="210">
        <f t="shared" si="55"/>
        <v>222.6</v>
      </c>
      <c r="AZ48" s="210">
        <f t="shared" si="55"/>
        <v>222.6</v>
      </c>
      <c r="BA48" s="210">
        <f t="shared" si="55"/>
        <v>222.6</v>
      </c>
      <c r="BB48" s="210">
        <f t="shared" si="55"/>
        <v>222.6</v>
      </c>
      <c r="BC48" s="210">
        <f t="shared" si="55"/>
        <v>222.6</v>
      </c>
      <c r="BD48" s="210">
        <f t="shared" si="55"/>
        <v>222.6</v>
      </c>
      <c r="BE48" s="210">
        <f t="shared" si="55"/>
        <v>296.99999999999983</v>
      </c>
      <c r="BF48" s="210">
        <f t="shared" si="55"/>
        <v>296.99999999999983</v>
      </c>
      <c r="BG48" s="210">
        <f t="shared" si="55"/>
        <v>296.99999999999983</v>
      </c>
      <c r="BH48" s="210">
        <f t="shared" si="55"/>
        <v>296.99999999999983</v>
      </c>
      <c r="BI48" s="210">
        <f t="shared" si="55"/>
        <v>296.99999999999983</v>
      </c>
      <c r="BJ48" s="210">
        <f t="shared" si="55"/>
        <v>296.99999999999983</v>
      </c>
      <c r="BK48" s="210">
        <f t="shared" si="55"/>
        <v>296.99999999999983</v>
      </c>
      <c r="BL48" s="210">
        <f t="shared" si="55"/>
        <v>296.99999999999983</v>
      </c>
      <c r="BM48" s="210">
        <f t="shared" si="55"/>
        <v>296.99999999999983</v>
      </c>
      <c r="BN48" s="210">
        <f t="shared" si="55"/>
        <v>296.99999999999983</v>
      </c>
      <c r="BO48" s="210">
        <f t="shared" si="55"/>
        <v>296.99999999999983</v>
      </c>
      <c r="BP48" s="210">
        <f t="shared" si="55"/>
        <v>296.99999999999983</v>
      </c>
      <c r="BQ48" s="210">
        <f t="shared" si="55"/>
        <v>296.99999999999983</v>
      </c>
      <c r="BR48" s="210">
        <f t="shared" ref="BR48:DA48" si="56">IF(BR$22&lt;=$E$24,IF(BR$22&lt;=$D$24,IF(BR$22&lt;=$C$24,IF(BR$22&lt;=$B$24,$B114,($C31-$B31)/($C$24-$B$24)),($D31-$C31)/($D$24-$C$24)),($E31-$D31)/($E$24-$D$24)),$F114)</f>
        <v>296.99999999999983</v>
      </c>
      <c r="BS48" s="210">
        <f t="shared" si="56"/>
        <v>296.99999999999983</v>
      </c>
      <c r="BT48" s="210">
        <f t="shared" si="56"/>
        <v>296.99999999999983</v>
      </c>
      <c r="BU48" s="210">
        <f t="shared" si="56"/>
        <v>296.99999999999983</v>
      </c>
      <c r="BV48" s="210">
        <f t="shared" si="56"/>
        <v>296.99999999999983</v>
      </c>
      <c r="BW48" s="210">
        <f t="shared" si="56"/>
        <v>296.99999999999983</v>
      </c>
      <c r="BX48" s="210">
        <f t="shared" si="56"/>
        <v>296.99999999999983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450</v>
      </c>
      <c r="AL49" s="210">
        <f t="shared" ref="AL49:BQ49" si="58">IF(AL$22&lt;=$E$24,IF(AL$22&lt;=$D$24,IF(AL$22&lt;=$C$24,IF(AL$22&lt;=$B$24,$B115,($C32-$B32)/($C$24-$B$24)),($D32-$C32)/($D$24-$C$24)),($E32-$D32)/($E$24-$D$24)),$F115)</f>
        <v>450</v>
      </c>
      <c r="AM49" s="210">
        <f t="shared" si="58"/>
        <v>450</v>
      </c>
      <c r="AN49" s="210">
        <f t="shared" si="58"/>
        <v>450</v>
      </c>
      <c r="AO49" s="210">
        <f t="shared" si="58"/>
        <v>450</v>
      </c>
      <c r="AP49" s="210">
        <f t="shared" si="58"/>
        <v>450</v>
      </c>
      <c r="AQ49" s="210">
        <f t="shared" si="58"/>
        <v>450</v>
      </c>
      <c r="AR49" s="210">
        <f t="shared" si="58"/>
        <v>450</v>
      </c>
      <c r="AS49" s="210">
        <f t="shared" si="58"/>
        <v>450</v>
      </c>
      <c r="AT49" s="210">
        <f t="shared" si="58"/>
        <v>450</v>
      </c>
      <c r="AU49" s="210">
        <f t="shared" si="58"/>
        <v>450</v>
      </c>
      <c r="AV49" s="210">
        <f t="shared" si="58"/>
        <v>450</v>
      </c>
      <c r="AW49" s="210">
        <f t="shared" si="58"/>
        <v>450</v>
      </c>
      <c r="AX49" s="210">
        <f t="shared" si="58"/>
        <v>450</v>
      </c>
      <c r="AY49" s="210">
        <f t="shared" si="58"/>
        <v>450</v>
      </c>
      <c r="AZ49" s="210">
        <f t="shared" si="58"/>
        <v>450</v>
      </c>
      <c r="BA49" s="210">
        <f t="shared" si="58"/>
        <v>450</v>
      </c>
      <c r="BB49" s="210">
        <f t="shared" si="58"/>
        <v>450</v>
      </c>
      <c r="BC49" s="210">
        <f t="shared" si="58"/>
        <v>450</v>
      </c>
      <c r="BD49" s="210">
        <f t="shared" si="58"/>
        <v>450</v>
      </c>
      <c r="BE49" s="210">
        <f t="shared" si="58"/>
        <v>704.99999999999977</v>
      </c>
      <c r="BF49" s="210">
        <f t="shared" si="58"/>
        <v>704.99999999999977</v>
      </c>
      <c r="BG49" s="210">
        <f t="shared" si="58"/>
        <v>704.99999999999977</v>
      </c>
      <c r="BH49" s="210">
        <f t="shared" si="58"/>
        <v>704.99999999999977</v>
      </c>
      <c r="BI49" s="210">
        <f t="shared" si="58"/>
        <v>704.99999999999977</v>
      </c>
      <c r="BJ49" s="210">
        <f t="shared" si="58"/>
        <v>704.99999999999977</v>
      </c>
      <c r="BK49" s="210">
        <f t="shared" si="58"/>
        <v>704.99999999999977</v>
      </c>
      <c r="BL49" s="210">
        <f t="shared" si="58"/>
        <v>704.99999999999977</v>
      </c>
      <c r="BM49" s="210">
        <f t="shared" si="58"/>
        <v>704.99999999999977</v>
      </c>
      <c r="BN49" s="210">
        <f t="shared" si="58"/>
        <v>704.99999999999977</v>
      </c>
      <c r="BO49" s="210">
        <f t="shared" si="58"/>
        <v>704.99999999999977</v>
      </c>
      <c r="BP49" s="210">
        <f t="shared" si="58"/>
        <v>704.99999999999977</v>
      </c>
      <c r="BQ49" s="210">
        <f t="shared" si="58"/>
        <v>704.99999999999977</v>
      </c>
      <c r="BR49" s="210">
        <f t="shared" ref="BR49:DA49" si="59">IF(BR$22&lt;=$E$24,IF(BR$22&lt;=$D$24,IF(BR$22&lt;=$C$24,IF(BR$22&lt;=$B$24,$B115,($C32-$B32)/($C$24-$B$24)),($D32-$C32)/($D$24-$C$24)),($E32-$D32)/($E$24-$D$24)),$F115)</f>
        <v>704.99999999999977</v>
      </c>
      <c r="BS49" s="210">
        <f t="shared" si="59"/>
        <v>704.99999999999977</v>
      </c>
      <c r="BT49" s="210">
        <f t="shared" si="59"/>
        <v>704.99999999999977</v>
      </c>
      <c r="BU49" s="210">
        <f t="shared" si="59"/>
        <v>704.99999999999977</v>
      </c>
      <c r="BV49" s="210">
        <f t="shared" si="59"/>
        <v>704.99999999999977</v>
      </c>
      <c r="BW49" s="210">
        <f t="shared" si="59"/>
        <v>704.99999999999977</v>
      </c>
      <c r="BX49" s="210">
        <f t="shared" si="59"/>
        <v>704.99999999999977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156</v>
      </c>
      <c r="R50" s="210">
        <f t="shared" si="60"/>
        <v>156</v>
      </c>
      <c r="S50" s="210">
        <f t="shared" si="60"/>
        <v>156</v>
      </c>
      <c r="T50" s="210">
        <f t="shared" si="60"/>
        <v>156</v>
      </c>
      <c r="U50" s="210">
        <f t="shared" si="60"/>
        <v>156</v>
      </c>
      <c r="V50" s="210">
        <f t="shared" si="60"/>
        <v>156</v>
      </c>
      <c r="W50" s="210">
        <f t="shared" si="60"/>
        <v>156</v>
      </c>
      <c r="X50" s="210">
        <f t="shared" si="60"/>
        <v>156</v>
      </c>
      <c r="Y50" s="210">
        <f t="shared" si="60"/>
        <v>156</v>
      </c>
      <c r="Z50" s="210">
        <f t="shared" si="60"/>
        <v>156</v>
      </c>
      <c r="AA50" s="210">
        <f t="shared" si="60"/>
        <v>156</v>
      </c>
      <c r="AB50" s="210">
        <f t="shared" si="60"/>
        <v>156</v>
      </c>
      <c r="AC50" s="210">
        <f t="shared" si="60"/>
        <v>156</v>
      </c>
      <c r="AD50" s="210">
        <f t="shared" si="60"/>
        <v>156</v>
      </c>
      <c r="AE50" s="210">
        <f t="shared" si="60"/>
        <v>156</v>
      </c>
      <c r="AF50" s="210">
        <f t="shared" si="60"/>
        <v>156</v>
      </c>
      <c r="AG50" s="210">
        <f t="shared" si="60"/>
        <v>156</v>
      </c>
      <c r="AH50" s="210">
        <f t="shared" si="60"/>
        <v>156</v>
      </c>
      <c r="AI50" s="210">
        <f t="shared" si="60"/>
        <v>156</v>
      </c>
      <c r="AJ50" s="210">
        <f t="shared" si="60"/>
        <v>156</v>
      </c>
      <c r="AK50" s="210">
        <f t="shared" si="60"/>
        <v>78</v>
      </c>
      <c r="AL50" s="210">
        <f t="shared" ref="AL50:BQ50" si="61">IF(AL$22&lt;=$E$24,IF(AL$22&lt;=$D$24,IF(AL$22&lt;=$C$24,IF(AL$22&lt;=$B$24,$B116,($C33-$B33)/($C$24-$B$24)),($D33-$C33)/($D$24-$C$24)),($E33-$D33)/($E$24-$D$24)),$F116)</f>
        <v>78</v>
      </c>
      <c r="AM50" s="210">
        <f t="shared" si="61"/>
        <v>78</v>
      </c>
      <c r="AN50" s="210">
        <f t="shared" si="61"/>
        <v>78</v>
      </c>
      <c r="AO50" s="210">
        <f t="shared" si="61"/>
        <v>78</v>
      </c>
      <c r="AP50" s="210">
        <f t="shared" si="61"/>
        <v>78</v>
      </c>
      <c r="AQ50" s="210">
        <f t="shared" si="61"/>
        <v>78</v>
      </c>
      <c r="AR50" s="210">
        <f t="shared" si="61"/>
        <v>78</v>
      </c>
      <c r="AS50" s="210">
        <f t="shared" si="61"/>
        <v>78</v>
      </c>
      <c r="AT50" s="210">
        <f t="shared" si="61"/>
        <v>78</v>
      </c>
      <c r="AU50" s="210">
        <f t="shared" si="61"/>
        <v>78</v>
      </c>
      <c r="AV50" s="210">
        <f t="shared" si="61"/>
        <v>78</v>
      </c>
      <c r="AW50" s="210">
        <f t="shared" si="61"/>
        <v>78</v>
      </c>
      <c r="AX50" s="210">
        <f t="shared" si="61"/>
        <v>78</v>
      </c>
      <c r="AY50" s="210">
        <f t="shared" si="61"/>
        <v>78</v>
      </c>
      <c r="AZ50" s="210">
        <f t="shared" si="61"/>
        <v>78</v>
      </c>
      <c r="BA50" s="210">
        <f t="shared" si="61"/>
        <v>78</v>
      </c>
      <c r="BB50" s="210">
        <f t="shared" si="61"/>
        <v>78</v>
      </c>
      <c r="BC50" s="210">
        <f t="shared" si="61"/>
        <v>78</v>
      </c>
      <c r="BD50" s="210">
        <f t="shared" si="61"/>
        <v>78</v>
      </c>
      <c r="BE50" s="210">
        <f t="shared" si="61"/>
        <v>124.2</v>
      </c>
      <c r="BF50" s="210">
        <f t="shared" si="61"/>
        <v>124.2</v>
      </c>
      <c r="BG50" s="210">
        <f t="shared" si="61"/>
        <v>124.2</v>
      </c>
      <c r="BH50" s="210">
        <f t="shared" si="61"/>
        <v>124.2</v>
      </c>
      <c r="BI50" s="210">
        <f t="shared" si="61"/>
        <v>124.2</v>
      </c>
      <c r="BJ50" s="210">
        <f t="shared" si="61"/>
        <v>124.2</v>
      </c>
      <c r="BK50" s="210">
        <f t="shared" si="61"/>
        <v>124.2</v>
      </c>
      <c r="BL50" s="210">
        <f t="shared" si="61"/>
        <v>124.2</v>
      </c>
      <c r="BM50" s="210">
        <f t="shared" si="61"/>
        <v>124.2</v>
      </c>
      <c r="BN50" s="210">
        <f t="shared" si="61"/>
        <v>124.2</v>
      </c>
      <c r="BO50" s="210">
        <f t="shared" si="61"/>
        <v>124.2</v>
      </c>
      <c r="BP50" s="210">
        <f t="shared" si="61"/>
        <v>124.2</v>
      </c>
      <c r="BQ50" s="210">
        <f t="shared" si="61"/>
        <v>124.2</v>
      </c>
      <c r="BR50" s="210">
        <f t="shared" ref="BR50:DA50" si="62">IF(BR$22&lt;=$E$24,IF(BR$22&lt;=$D$24,IF(BR$22&lt;=$C$24,IF(BR$22&lt;=$B$24,$B116,($C33-$B33)/($C$24-$B$24)),($D33-$C33)/($D$24-$C$24)),($E33-$D33)/($E$24-$D$24)),$F116)</f>
        <v>124.2</v>
      </c>
      <c r="BS50" s="210">
        <f t="shared" si="62"/>
        <v>124.2</v>
      </c>
      <c r="BT50" s="210">
        <f t="shared" si="62"/>
        <v>124.2</v>
      </c>
      <c r="BU50" s="210">
        <f t="shared" si="62"/>
        <v>124.2</v>
      </c>
      <c r="BV50" s="210">
        <f t="shared" si="62"/>
        <v>124.2</v>
      </c>
      <c r="BW50" s="210">
        <f t="shared" si="62"/>
        <v>124.2</v>
      </c>
      <c r="BX50" s="210">
        <f t="shared" si="62"/>
        <v>124.2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141</v>
      </c>
      <c r="R51" s="210">
        <f t="shared" si="63"/>
        <v>141</v>
      </c>
      <c r="S51" s="210">
        <f t="shared" si="63"/>
        <v>141</v>
      </c>
      <c r="T51" s="210">
        <f t="shared" si="63"/>
        <v>141</v>
      </c>
      <c r="U51" s="210">
        <f t="shared" si="63"/>
        <v>141</v>
      </c>
      <c r="V51" s="210">
        <f t="shared" si="63"/>
        <v>141</v>
      </c>
      <c r="W51" s="210">
        <f t="shared" si="63"/>
        <v>141</v>
      </c>
      <c r="X51" s="210">
        <f t="shared" si="63"/>
        <v>141</v>
      </c>
      <c r="Y51" s="210">
        <f t="shared" si="63"/>
        <v>141</v>
      </c>
      <c r="Z51" s="210">
        <f t="shared" si="63"/>
        <v>141</v>
      </c>
      <c r="AA51" s="210">
        <f t="shared" si="63"/>
        <v>141</v>
      </c>
      <c r="AB51" s="210">
        <f t="shared" si="63"/>
        <v>141</v>
      </c>
      <c r="AC51" s="210">
        <f t="shared" si="63"/>
        <v>141</v>
      </c>
      <c r="AD51" s="210">
        <f t="shared" si="63"/>
        <v>141</v>
      </c>
      <c r="AE51" s="210">
        <f t="shared" si="63"/>
        <v>141</v>
      </c>
      <c r="AF51" s="210">
        <f t="shared" si="63"/>
        <v>141</v>
      </c>
      <c r="AG51" s="210">
        <f t="shared" si="63"/>
        <v>141</v>
      </c>
      <c r="AH51" s="210">
        <f t="shared" si="63"/>
        <v>141</v>
      </c>
      <c r="AI51" s="210">
        <f t="shared" si="63"/>
        <v>141</v>
      </c>
      <c r="AJ51" s="210">
        <f t="shared" si="63"/>
        <v>141</v>
      </c>
      <c r="AK51" s="210">
        <f t="shared" si="63"/>
        <v>93</v>
      </c>
      <c r="AL51" s="210">
        <f t="shared" ref="AL51:BQ51" si="64">IF(AL$22&lt;=$E$24,IF(AL$22&lt;=$D$24,IF(AL$22&lt;=$C$24,IF(AL$22&lt;=$B$24,$B117,($C34-$B34)/($C$24-$B$24)),($D34-$C34)/($D$24-$C$24)),($E34-$D34)/($E$24-$D$24)),$F117)</f>
        <v>93</v>
      </c>
      <c r="AM51" s="210">
        <f t="shared" si="64"/>
        <v>93</v>
      </c>
      <c r="AN51" s="210">
        <f t="shared" si="64"/>
        <v>93</v>
      </c>
      <c r="AO51" s="210">
        <f t="shared" si="64"/>
        <v>93</v>
      </c>
      <c r="AP51" s="210">
        <f t="shared" si="64"/>
        <v>93</v>
      </c>
      <c r="AQ51" s="210">
        <f t="shared" si="64"/>
        <v>93</v>
      </c>
      <c r="AR51" s="210">
        <f t="shared" si="64"/>
        <v>93</v>
      </c>
      <c r="AS51" s="210">
        <f t="shared" si="64"/>
        <v>93</v>
      </c>
      <c r="AT51" s="210">
        <f t="shared" si="64"/>
        <v>93</v>
      </c>
      <c r="AU51" s="210">
        <f t="shared" si="64"/>
        <v>93</v>
      </c>
      <c r="AV51" s="210">
        <f t="shared" si="64"/>
        <v>93</v>
      </c>
      <c r="AW51" s="210">
        <f t="shared" si="64"/>
        <v>93</v>
      </c>
      <c r="AX51" s="210">
        <f t="shared" si="64"/>
        <v>93</v>
      </c>
      <c r="AY51" s="210">
        <f t="shared" si="64"/>
        <v>93</v>
      </c>
      <c r="AZ51" s="210">
        <f t="shared" si="64"/>
        <v>93</v>
      </c>
      <c r="BA51" s="210">
        <f t="shared" si="64"/>
        <v>93</v>
      </c>
      <c r="BB51" s="210">
        <f t="shared" si="64"/>
        <v>93</v>
      </c>
      <c r="BC51" s="210">
        <f t="shared" si="64"/>
        <v>93</v>
      </c>
      <c r="BD51" s="210">
        <f t="shared" si="64"/>
        <v>93</v>
      </c>
      <c r="BE51" s="210">
        <f t="shared" si="64"/>
        <v>63</v>
      </c>
      <c r="BF51" s="210">
        <f t="shared" si="64"/>
        <v>63</v>
      </c>
      <c r="BG51" s="210">
        <f t="shared" si="64"/>
        <v>63</v>
      </c>
      <c r="BH51" s="210">
        <f t="shared" si="64"/>
        <v>63</v>
      </c>
      <c r="BI51" s="210">
        <f t="shared" si="64"/>
        <v>63</v>
      </c>
      <c r="BJ51" s="210">
        <f t="shared" si="64"/>
        <v>63</v>
      </c>
      <c r="BK51" s="210">
        <f t="shared" si="64"/>
        <v>63</v>
      </c>
      <c r="BL51" s="210">
        <f t="shared" si="64"/>
        <v>63</v>
      </c>
      <c r="BM51" s="210">
        <f t="shared" si="64"/>
        <v>63</v>
      </c>
      <c r="BN51" s="210">
        <f t="shared" si="64"/>
        <v>63</v>
      </c>
      <c r="BO51" s="210">
        <f t="shared" si="64"/>
        <v>63</v>
      </c>
      <c r="BP51" s="210">
        <f t="shared" si="64"/>
        <v>63</v>
      </c>
      <c r="BQ51" s="210">
        <f t="shared" si="64"/>
        <v>63</v>
      </c>
      <c r="BR51" s="210">
        <f t="shared" ref="BR51:DA51" si="65">IF(BR$22&lt;=$E$24,IF(BR$22&lt;=$D$24,IF(BR$22&lt;=$C$24,IF(BR$22&lt;=$B$24,$B117,($C34-$B34)/($C$24-$B$24)),($D34-$C34)/($D$24-$C$24)),($E34-$D34)/($E$24-$D$24)),$F117)</f>
        <v>63</v>
      </c>
      <c r="BS51" s="210">
        <f t="shared" si="65"/>
        <v>63</v>
      </c>
      <c r="BT51" s="210">
        <f t="shared" si="65"/>
        <v>63</v>
      </c>
      <c r="BU51" s="210">
        <f t="shared" si="65"/>
        <v>63</v>
      </c>
      <c r="BV51" s="210">
        <f t="shared" si="65"/>
        <v>63</v>
      </c>
      <c r="BW51" s="210">
        <f t="shared" si="65"/>
        <v>63</v>
      </c>
      <c r="BX51" s="210">
        <f t="shared" si="65"/>
        <v>63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-360</v>
      </c>
      <c r="AL53" s="210">
        <f t="shared" ref="AL53:BQ53" si="70">IF(AL$22&lt;=$E$24,IF(AL$22&lt;=$D$24,IF(AL$22&lt;=$C$24,IF(AL$22&lt;=$B$24,$B119,($C36-$B36)/($C$24-$B$24)),($D36-$C36)/($D$24-$C$24)),($E36-$D36)/($E$24-$D$24)),$F119)</f>
        <v>-360</v>
      </c>
      <c r="AM53" s="210">
        <f t="shared" si="70"/>
        <v>-360</v>
      </c>
      <c r="AN53" s="210">
        <f t="shared" si="70"/>
        <v>-360</v>
      </c>
      <c r="AO53" s="210">
        <f t="shared" si="70"/>
        <v>-360</v>
      </c>
      <c r="AP53" s="210">
        <f t="shared" si="70"/>
        <v>-360</v>
      </c>
      <c r="AQ53" s="210">
        <f t="shared" si="70"/>
        <v>-360</v>
      </c>
      <c r="AR53" s="210">
        <f t="shared" si="70"/>
        <v>-360</v>
      </c>
      <c r="AS53" s="210">
        <f t="shared" si="70"/>
        <v>-360</v>
      </c>
      <c r="AT53" s="210">
        <f t="shared" si="70"/>
        <v>-360</v>
      </c>
      <c r="AU53" s="210">
        <f t="shared" si="70"/>
        <v>-360</v>
      </c>
      <c r="AV53" s="210">
        <f t="shared" si="70"/>
        <v>-360</v>
      </c>
      <c r="AW53" s="210">
        <f t="shared" si="70"/>
        <v>-360</v>
      </c>
      <c r="AX53" s="210">
        <f t="shared" si="70"/>
        <v>-360</v>
      </c>
      <c r="AY53" s="210">
        <f t="shared" si="70"/>
        <v>-360</v>
      </c>
      <c r="AZ53" s="210">
        <f t="shared" si="70"/>
        <v>-360</v>
      </c>
      <c r="BA53" s="210">
        <f t="shared" si="70"/>
        <v>-360</v>
      </c>
      <c r="BB53" s="210">
        <f t="shared" si="70"/>
        <v>-360</v>
      </c>
      <c r="BC53" s="210">
        <f t="shared" si="70"/>
        <v>-360</v>
      </c>
      <c r="BD53" s="210">
        <f t="shared" si="70"/>
        <v>-360</v>
      </c>
      <c r="BE53" s="210">
        <f t="shared" si="70"/>
        <v>-152.40000000000003</v>
      </c>
      <c r="BF53" s="210">
        <f t="shared" si="70"/>
        <v>-152.40000000000003</v>
      </c>
      <c r="BG53" s="210">
        <f t="shared" si="70"/>
        <v>-152.40000000000003</v>
      </c>
      <c r="BH53" s="210">
        <f t="shared" si="70"/>
        <v>-152.40000000000003</v>
      </c>
      <c r="BI53" s="210">
        <f t="shared" si="70"/>
        <v>-152.40000000000003</v>
      </c>
      <c r="BJ53" s="210">
        <f t="shared" si="70"/>
        <v>-152.40000000000003</v>
      </c>
      <c r="BK53" s="210">
        <f t="shared" si="70"/>
        <v>-152.40000000000003</v>
      </c>
      <c r="BL53" s="210">
        <f t="shared" si="70"/>
        <v>-152.40000000000003</v>
      </c>
      <c r="BM53" s="210">
        <f t="shared" si="70"/>
        <v>-152.40000000000003</v>
      </c>
      <c r="BN53" s="210">
        <f t="shared" si="70"/>
        <v>-152.40000000000003</v>
      </c>
      <c r="BO53" s="210">
        <f t="shared" si="70"/>
        <v>-152.40000000000003</v>
      </c>
      <c r="BP53" s="210">
        <f t="shared" si="70"/>
        <v>-152.40000000000003</v>
      </c>
      <c r="BQ53" s="210">
        <f t="shared" si="70"/>
        <v>-152.40000000000003</v>
      </c>
      <c r="BR53" s="210">
        <f t="shared" ref="BR53:DA53" si="71">IF(BR$22&lt;=$E$24,IF(BR$22&lt;=$D$24,IF(BR$22&lt;=$C$24,IF(BR$22&lt;=$B$24,$B119,($C36-$B36)/($C$24-$B$24)),($D36-$C36)/($D$24-$C$24)),($E36-$D36)/($E$24-$D$24)),$F119)</f>
        <v>-152.40000000000003</v>
      </c>
      <c r="BS53" s="210">
        <f t="shared" si="71"/>
        <v>-152.40000000000003</v>
      </c>
      <c r="BT53" s="210">
        <f t="shared" si="71"/>
        <v>-152.40000000000003</v>
      </c>
      <c r="BU53" s="210">
        <f t="shared" si="71"/>
        <v>-152.40000000000003</v>
      </c>
      <c r="BV53" s="210">
        <f t="shared" si="71"/>
        <v>-152.40000000000003</v>
      </c>
      <c r="BW53" s="210">
        <f t="shared" si="71"/>
        <v>-152.40000000000003</v>
      </c>
      <c r="BX53" s="210">
        <f t="shared" si="71"/>
        <v>-152.40000000000003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-40.200000000000024</v>
      </c>
      <c r="R54" s="210">
        <f t="shared" si="72"/>
        <v>-40.200000000000024</v>
      </c>
      <c r="S54" s="210">
        <f t="shared" si="72"/>
        <v>-40.200000000000024</v>
      </c>
      <c r="T54" s="210">
        <f t="shared" si="72"/>
        <v>-40.200000000000024</v>
      </c>
      <c r="U54" s="210">
        <f t="shared" si="72"/>
        <v>-40.200000000000024</v>
      </c>
      <c r="V54" s="210">
        <f t="shared" si="72"/>
        <v>-40.200000000000024</v>
      </c>
      <c r="W54" s="210">
        <f t="shared" si="72"/>
        <v>-40.200000000000024</v>
      </c>
      <c r="X54" s="210">
        <f t="shared" si="72"/>
        <v>-40.200000000000024</v>
      </c>
      <c r="Y54" s="210">
        <f t="shared" si="72"/>
        <v>-40.200000000000024</v>
      </c>
      <c r="Z54" s="210">
        <f t="shared" si="72"/>
        <v>-40.200000000000024</v>
      </c>
      <c r="AA54" s="210">
        <f t="shared" si="72"/>
        <v>-40.200000000000024</v>
      </c>
      <c r="AB54" s="210">
        <f t="shared" si="72"/>
        <v>-40.200000000000024</v>
      </c>
      <c r="AC54" s="210">
        <f t="shared" si="72"/>
        <v>-40.200000000000024</v>
      </c>
      <c r="AD54" s="210">
        <f t="shared" si="72"/>
        <v>-40.200000000000024</v>
      </c>
      <c r="AE54" s="210">
        <f t="shared" si="72"/>
        <v>-40.200000000000024</v>
      </c>
      <c r="AF54" s="210">
        <f t="shared" si="72"/>
        <v>-40.200000000000024</v>
      </c>
      <c r="AG54" s="210">
        <f t="shared" si="72"/>
        <v>-40.200000000000024</v>
      </c>
      <c r="AH54" s="210">
        <f t="shared" si="72"/>
        <v>-40.200000000000024</v>
      </c>
      <c r="AI54" s="210">
        <f t="shared" si="72"/>
        <v>-40.200000000000024</v>
      </c>
      <c r="AJ54" s="210">
        <f t="shared" si="72"/>
        <v>-40.200000000000024</v>
      </c>
      <c r="AK54" s="210">
        <f t="shared" si="72"/>
        <v>30</v>
      </c>
      <c r="AL54" s="210">
        <f t="shared" ref="AL54:BQ54" si="73">IF(AL$22&lt;=$E$24,IF(AL$22&lt;=$D$24,IF(AL$22&lt;=$C$24,IF(AL$22&lt;=$B$24,$B120,($C37-$B37)/($C$24-$B$24)),($D37-$C37)/($D$24-$C$24)),($E37-$D37)/($E$24-$D$24)),$F120)</f>
        <v>30</v>
      </c>
      <c r="AM54" s="210">
        <f t="shared" si="73"/>
        <v>30</v>
      </c>
      <c r="AN54" s="210">
        <f t="shared" si="73"/>
        <v>30</v>
      </c>
      <c r="AO54" s="210">
        <f t="shared" si="73"/>
        <v>30</v>
      </c>
      <c r="AP54" s="210">
        <f t="shared" si="73"/>
        <v>30</v>
      </c>
      <c r="AQ54" s="210">
        <f t="shared" si="73"/>
        <v>30</v>
      </c>
      <c r="AR54" s="210">
        <f t="shared" si="73"/>
        <v>30</v>
      </c>
      <c r="AS54" s="210">
        <f t="shared" si="73"/>
        <v>30</v>
      </c>
      <c r="AT54" s="210">
        <f t="shared" si="73"/>
        <v>30</v>
      </c>
      <c r="AU54" s="210">
        <f t="shared" si="73"/>
        <v>30</v>
      </c>
      <c r="AV54" s="210">
        <f t="shared" si="73"/>
        <v>30</v>
      </c>
      <c r="AW54" s="210">
        <f t="shared" si="73"/>
        <v>30</v>
      </c>
      <c r="AX54" s="210">
        <f t="shared" si="73"/>
        <v>30</v>
      </c>
      <c r="AY54" s="210">
        <f t="shared" si="73"/>
        <v>30</v>
      </c>
      <c r="AZ54" s="210">
        <f t="shared" si="73"/>
        <v>30</v>
      </c>
      <c r="BA54" s="210">
        <f t="shared" si="73"/>
        <v>30</v>
      </c>
      <c r="BB54" s="210">
        <f t="shared" si="73"/>
        <v>30</v>
      </c>
      <c r="BC54" s="210">
        <f t="shared" si="73"/>
        <v>30</v>
      </c>
      <c r="BD54" s="210">
        <f t="shared" si="73"/>
        <v>30</v>
      </c>
      <c r="BE54" s="210">
        <f t="shared" si="73"/>
        <v>33</v>
      </c>
      <c r="BF54" s="210">
        <f t="shared" si="73"/>
        <v>33</v>
      </c>
      <c r="BG54" s="210">
        <f t="shared" si="73"/>
        <v>33</v>
      </c>
      <c r="BH54" s="210">
        <f t="shared" si="73"/>
        <v>33</v>
      </c>
      <c r="BI54" s="210">
        <f t="shared" si="73"/>
        <v>33</v>
      </c>
      <c r="BJ54" s="210">
        <f t="shared" si="73"/>
        <v>33</v>
      </c>
      <c r="BK54" s="210">
        <f t="shared" si="73"/>
        <v>33</v>
      </c>
      <c r="BL54" s="210">
        <f t="shared" si="73"/>
        <v>33</v>
      </c>
      <c r="BM54" s="210">
        <f t="shared" si="73"/>
        <v>33</v>
      </c>
      <c r="BN54" s="210">
        <f t="shared" si="73"/>
        <v>33</v>
      </c>
      <c r="BO54" s="210">
        <f t="shared" si="73"/>
        <v>33</v>
      </c>
      <c r="BP54" s="210">
        <f t="shared" si="73"/>
        <v>33</v>
      </c>
      <c r="BQ54" s="210">
        <f t="shared" si="73"/>
        <v>33</v>
      </c>
      <c r="BR54" s="210">
        <f t="shared" ref="BR54:DA54" si="74">IF(BR$22&lt;=$E$24,IF(BR$22&lt;=$D$24,IF(BR$22&lt;=$C$24,IF(BR$22&lt;=$B$24,$B120,($C37-$B37)/($C$24-$B$24)),($D37-$C37)/($D$24-$C$24)),($E37-$D37)/($E$24-$D$24)),$F120)</f>
        <v>33</v>
      </c>
      <c r="BS54" s="210">
        <f t="shared" si="74"/>
        <v>33</v>
      </c>
      <c r="BT54" s="210">
        <f t="shared" si="74"/>
        <v>33</v>
      </c>
      <c r="BU54" s="210">
        <f t="shared" si="74"/>
        <v>33</v>
      </c>
      <c r="BV54" s="210">
        <f t="shared" si="74"/>
        <v>33</v>
      </c>
      <c r="BW54" s="210">
        <f t="shared" si="74"/>
        <v>33</v>
      </c>
      <c r="BX54" s="210">
        <f t="shared" si="74"/>
        <v>33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4019.9999999999995</v>
      </c>
      <c r="G65" s="204">
        <f t="shared" si="92"/>
        <v>4019.9999999999995</v>
      </c>
      <c r="H65" s="204">
        <f t="shared" si="92"/>
        <v>4019.9999999999995</v>
      </c>
      <c r="I65" s="204">
        <f t="shared" si="92"/>
        <v>4019.9999999999995</v>
      </c>
      <c r="J65" s="204">
        <f t="shared" si="92"/>
        <v>4019.9999999999995</v>
      </c>
      <c r="K65" s="204">
        <f t="shared" si="92"/>
        <v>4019.9999999999995</v>
      </c>
      <c r="L65" s="204">
        <f t="shared" si="88"/>
        <v>4019.9999999999995</v>
      </c>
      <c r="M65" s="204">
        <f t="shared" si="92"/>
        <v>4019.9999999999995</v>
      </c>
      <c r="N65" s="204">
        <f t="shared" si="92"/>
        <v>4019.9999999999995</v>
      </c>
      <c r="O65" s="204">
        <f t="shared" si="92"/>
        <v>4019.9999999999995</v>
      </c>
      <c r="P65" s="204">
        <f t="shared" si="92"/>
        <v>4019.9999999999995</v>
      </c>
      <c r="Q65" s="204">
        <f t="shared" si="92"/>
        <v>4289.3999999999996</v>
      </c>
      <c r="R65" s="204">
        <f t="shared" si="92"/>
        <v>4558.7999999999993</v>
      </c>
      <c r="S65" s="204">
        <f t="shared" si="92"/>
        <v>4828.2</v>
      </c>
      <c r="T65" s="204">
        <f t="shared" si="92"/>
        <v>5097.5999999999995</v>
      </c>
      <c r="U65" s="204">
        <f t="shared" si="92"/>
        <v>5367</v>
      </c>
      <c r="V65" s="204">
        <f t="shared" si="92"/>
        <v>5636.4</v>
      </c>
      <c r="W65" s="204">
        <f t="shared" si="92"/>
        <v>5905.7999999999993</v>
      </c>
      <c r="X65" s="204">
        <f t="shared" si="92"/>
        <v>6175.1999999999989</v>
      </c>
      <c r="Y65" s="204">
        <f t="shared" si="92"/>
        <v>6444.5999999999995</v>
      </c>
      <c r="Z65" s="204">
        <f t="shared" si="92"/>
        <v>6714</v>
      </c>
      <c r="AA65" s="204">
        <f t="shared" si="92"/>
        <v>6983.4</v>
      </c>
      <c r="AB65" s="204">
        <f t="shared" si="92"/>
        <v>7252.7999999999993</v>
      </c>
      <c r="AC65" s="204">
        <f t="shared" si="92"/>
        <v>7522.1999999999989</v>
      </c>
      <c r="AD65" s="204">
        <f t="shared" si="92"/>
        <v>7791.5999999999985</v>
      </c>
      <c r="AE65" s="204">
        <f t="shared" si="92"/>
        <v>8060.9999999999991</v>
      </c>
      <c r="AF65" s="204">
        <f t="shared" si="92"/>
        <v>8330.4</v>
      </c>
      <c r="AG65" s="204">
        <f t="shared" si="92"/>
        <v>8599.7999999999993</v>
      </c>
      <c r="AH65" s="204">
        <f t="shared" si="92"/>
        <v>8869.1999999999989</v>
      </c>
      <c r="AI65" s="204">
        <f t="shared" si="92"/>
        <v>9138.5999999999985</v>
      </c>
      <c r="AJ65" s="204">
        <f t="shared" si="92"/>
        <v>9408</v>
      </c>
      <c r="AK65" s="204">
        <f t="shared" si="92"/>
        <v>9630.6</v>
      </c>
      <c r="AL65" s="204">
        <f t="shared" si="92"/>
        <v>9853.2000000000007</v>
      </c>
      <c r="AM65" s="204">
        <f t="shared" si="92"/>
        <v>10075.799999999999</v>
      </c>
      <c r="AN65" s="204">
        <f t="shared" si="92"/>
        <v>10298.4</v>
      </c>
      <c r="AO65" s="204">
        <f t="shared" si="92"/>
        <v>10521</v>
      </c>
      <c r="AP65" s="204">
        <f t="shared" si="92"/>
        <v>10743.6</v>
      </c>
      <c r="AQ65" s="204">
        <f t="shared" si="92"/>
        <v>10966.2</v>
      </c>
      <c r="AR65" s="204">
        <f t="shared" si="92"/>
        <v>11188.8</v>
      </c>
      <c r="AS65" s="204">
        <f t="shared" si="92"/>
        <v>11411.4</v>
      </c>
      <c r="AT65" s="204">
        <f t="shared" si="92"/>
        <v>11634</v>
      </c>
      <c r="AU65" s="204">
        <f t="shared" si="92"/>
        <v>11856.6</v>
      </c>
      <c r="AV65" s="204">
        <f t="shared" si="92"/>
        <v>12079.2</v>
      </c>
      <c r="AW65" s="204">
        <f t="shared" si="92"/>
        <v>12301.8</v>
      </c>
      <c r="AX65" s="204">
        <f t="shared" si="92"/>
        <v>12524.4</v>
      </c>
      <c r="AY65" s="204">
        <f t="shared" si="92"/>
        <v>12747</v>
      </c>
      <c r="AZ65" s="204">
        <f t="shared" si="92"/>
        <v>12969.6</v>
      </c>
      <c r="BA65" s="204">
        <f t="shared" si="92"/>
        <v>13192.2</v>
      </c>
      <c r="BB65" s="204">
        <f t="shared" si="92"/>
        <v>13414.8</v>
      </c>
      <c r="BC65" s="204">
        <f t="shared" si="92"/>
        <v>13637.4</v>
      </c>
      <c r="BD65" s="204">
        <f t="shared" si="92"/>
        <v>13860</v>
      </c>
      <c r="BE65" s="204">
        <f t="shared" si="92"/>
        <v>14157</v>
      </c>
      <c r="BF65" s="204">
        <f t="shared" si="92"/>
        <v>14454</v>
      </c>
      <c r="BG65" s="204">
        <f t="shared" si="92"/>
        <v>14751</v>
      </c>
      <c r="BH65" s="204">
        <f t="shared" si="92"/>
        <v>15048</v>
      </c>
      <c r="BI65" s="204">
        <f t="shared" si="92"/>
        <v>15345</v>
      </c>
      <c r="BJ65" s="204">
        <f t="shared" si="92"/>
        <v>15642</v>
      </c>
      <c r="BK65" s="204">
        <f t="shared" si="92"/>
        <v>15938.999999999998</v>
      </c>
      <c r="BL65" s="204">
        <f t="shared" si="92"/>
        <v>16235.999999999998</v>
      </c>
      <c r="BM65" s="204">
        <f t="shared" si="92"/>
        <v>16533</v>
      </c>
      <c r="BN65" s="204">
        <f t="shared" si="92"/>
        <v>16830</v>
      </c>
      <c r="BO65" s="204">
        <f t="shared" si="92"/>
        <v>17127</v>
      </c>
      <c r="BP65" s="204">
        <f t="shared" si="92"/>
        <v>17424</v>
      </c>
      <c r="BQ65" s="204">
        <f t="shared" si="92"/>
        <v>17720.999999999996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18017.999999999996</v>
      </c>
      <c r="BS65" s="204">
        <f t="shared" si="93"/>
        <v>18314.999999999996</v>
      </c>
      <c r="BT65" s="204">
        <f t="shared" si="93"/>
        <v>18611.999999999996</v>
      </c>
      <c r="BU65" s="204">
        <f t="shared" si="93"/>
        <v>18908.999999999996</v>
      </c>
      <c r="BV65" s="204">
        <f t="shared" si="93"/>
        <v>19205.999999999996</v>
      </c>
      <c r="BW65" s="204">
        <f t="shared" si="93"/>
        <v>19502.999999999996</v>
      </c>
      <c r="BX65" s="204">
        <f t="shared" si="93"/>
        <v>19799.999999999996</v>
      </c>
      <c r="BY65" s="204">
        <f t="shared" si="93"/>
        <v>19799.999999999996</v>
      </c>
      <c r="BZ65" s="204">
        <f t="shared" si="93"/>
        <v>19799.999999999996</v>
      </c>
      <c r="CA65" s="204">
        <f t="shared" si="93"/>
        <v>19799.999999999996</v>
      </c>
      <c r="CB65" s="204">
        <f t="shared" si="93"/>
        <v>19799.999999999996</v>
      </c>
      <c r="CC65" s="204">
        <f t="shared" si="93"/>
        <v>19799.999999999996</v>
      </c>
      <c r="CD65" s="204">
        <f t="shared" si="93"/>
        <v>19799.999999999996</v>
      </c>
      <c r="CE65" s="204">
        <f t="shared" si="93"/>
        <v>19799.999999999996</v>
      </c>
      <c r="CF65" s="204">
        <f t="shared" si="93"/>
        <v>19799.999999999996</v>
      </c>
      <c r="CG65" s="204">
        <f t="shared" si="93"/>
        <v>19799.999999999996</v>
      </c>
      <c r="CH65" s="204">
        <f t="shared" si="93"/>
        <v>19799.999999999996</v>
      </c>
      <c r="CI65" s="204">
        <f t="shared" si="93"/>
        <v>19799.999999999996</v>
      </c>
      <c r="CJ65" s="204">
        <f t="shared" si="93"/>
        <v>19799.999999999996</v>
      </c>
      <c r="CK65" s="204">
        <f t="shared" si="93"/>
        <v>19799.999999999996</v>
      </c>
      <c r="CL65" s="204">
        <f t="shared" si="93"/>
        <v>19799.999999999996</v>
      </c>
      <c r="CM65" s="204">
        <f t="shared" si="93"/>
        <v>19799.999999999996</v>
      </c>
      <c r="CN65" s="204">
        <f t="shared" si="93"/>
        <v>19799.999999999996</v>
      </c>
      <c r="CO65" s="204">
        <f t="shared" si="93"/>
        <v>19799.999999999996</v>
      </c>
      <c r="CP65" s="204">
        <f t="shared" si="93"/>
        <v>19799.999999999996</v>
      </c>
      <c r="CQ65" s="204">
        <f t="shared" si="93"/>
        <v>19799.999999999996</v>
      </c>
      <c r="CR65" s="204">
        <f t="shared" si="93"/>
        <v>19799.999999999996</v>
      </c>
      <c r="CS65" s="204">
        <f t="shared" si="93"/>
        <v>19799.999999999996</v>
      </c>
      <c r="CT65" s="204">
        <f t="shared" si="93"/>
        <v>19799.999999999996</v>
      </c>
      <c r="CU65" s="204">
        <f t="shared" si="93"/>
        <v>19799.999999999996</v>
      </c>
      <c r="CV65" s="204">
        <f t="shared" si="93"/>
        <v>19799.999999999996</v>
      </c>
      <c r="CW65" s="204">
        <f t="shared" si="93"/>
        <v>19799.999999999996</v>
      </c>
      <c r="CX65" s="204">
        <f t="shared" si="93"/>
        <v>19799.999999999996</v>
      </c>
      <c r="CY65" s="204">
        <f t="shared" si="93"/>
        <v>19799.999999999996</v>
      </c>
      <c r="CZ65" s="204">
        <f t="shared" si="93"/>
        <v>19799.999999999996</v>
      </c>
      <c r="DA65" s="204">
        <f t="shared" si="93"/>
        <v>19799.999999999996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450</v>
      </c>
      <c r="AL66" s="204">
        <f t="shared" si="94"/>
        <v>900</v>
      </c>
      <c r="AM66" s="204">
        <f t="shared" si="94"/>
        <v>1350</v>
      </c>
      <c r="AN66" s="204">
        <f t="shared" si="94"/>
        <v>1800</v>
      </c>
      <c r="AO66" s="204">
        <f t="shared" si="94"/>
        <v>2250</v>
      </c>
      <c r="AP66" s="204">
        <f t="shared" si="94"/>
        <v>2700</v>
      </c>
      <c r="AQ66" s="204">
        <f t="shared" si="94"/>
        <v>3150</v>
      </c>
      <c r="AR66" s="204">
        <f t="shared" si="94"/>
        <v>3600</v>
      </c>
      <c r="AS66" s="204">
        <f t="shared" si="94"/>
        <v>4050</v>
      </c>
      <c r="AT66" s="204">
        <f t="shared" si="94"/>
        <v>4500</v>
      </c>
      <c r="AU66" s="204">
        <f t="shared" si="94"/>
        <v>4950</v>
      </c>
      <c r="AV66" s="204">
        <f t="shared" si="94"/>
        <v>5400</v>
      </c>
      <c r="AW66" s="204">
        <f t="shared" si="94"/>
        <v>5850</v>
      </c>
      <c r="AX66" s="204">
        <f t="shared" si="94"/>
        <v>6300</v>
      </c>
      <c r="AY66" s="204">
        <f t="shared" si="94"/>
        <v>6750</v>
      </c>
      <c r="AZ66" s="204">
        <f t="shared" si="94"/>
        <v>7200</v>
      </c>
      <c r="BA66" s="204">
        <f t="shared" si="94"/>
        <v>7650</v>
      </c>
      <c r="BB66" s="204">
        <f t="shared" si="94"/>
        <v>8100</v>
      </c>
      <c r="BC66" s="204">
        <f t="shared" si="94"/>
        <v>8550</v>
      </c>
      <c r="BD66" s="204">
        <f t="shared" si="94"/>
        <v>9000</v>
      </c>
      <c r="BE66" s="204">
        <f t="shared" si="94"/>
        <v>9705</v>
      </c>
      <c r="BF66" s="204">
        <f t="shared" si="94"/>
        <v>10410</v>
      </c>
      <c r="BG66" s="204">
        <f t="shared" si="94"/>
        <v>11115</v>
      </c>
      <c r="BH66" s="204">
        <f t="shared" si="94"/>
        <v>11820</v>
      </c>
      <c r="BI66" s="204">
        <f t="shared" si="94"/>
        <v>12525</v>
      </c>
      <c r="BJ66" s="204">
        <f t="shared" si="94"/>
        <v>13229.999999999998</v>
      </c>
      <c r="BK66" s="204">
        <f t="shared" si="94"/>
        <v>13934.999999999998</v>
      </c>
      <c r="BL66" s="204">
        <f t="shared" si="94"/>
        <v>14639.999999999998</v>
      </c>
      <c r="BM66" s="204">
        <f t="shared" si="94"/>
        <v>15344.999999999998</v>
      </c>
      <c r="BN66" s="204">
        <f t="shared" si="94"/>
        <v>16049.999999999998</v>
      </c>
      <c r="BO66" s="204">
        <f t="shared" si="94"/>
        <v>16754.999999999996</v>
      </c>
      <c r="BP66" s="204">
        <f t="shared" si="94"/>
        <v>17459.999999999996</v>
      </c>
      <c r="BQ66" s="204">
        <f t="shared" si="94"/>
        <v>18164.999999999996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18869.999999999996</v>
      </c>
      <c r="BS66" s="204">
        <f t="shared" si="95"/>
        <v>19574.999999999996</v>
      </c>
      <c r="BT66" s="204">
        <f t="shared" si="95"/>
        <v>20279.999999999996</v>
      </c>
      <c r="BU66" s="204">
        <f t="shared" si="95"/>
        <v>20984.999999999996</v>
      </c>
      <c r="BV66" s="204">
        <f t="shared" si="95"/>
        <v>21689.999999999996</v>
      </c>
      <c r="BW66" s="204">
        <f t="shared" si="95"/>
        <v>22394.999999999996</v>
      </c>
      <c r="BX66" s="204">
        <f t="shared" si="95"/>
        <v>23099.999999999996</v>
      </c>
      <c r="BY66" s="204">
        <f t="shared" si="95"/>
        <v>28017.1</v>
      </c>
      <c r="BZ66" s="204">
        <f t="shared" si="95"/>
        <v>32934.199999999997</v>
      </c>
      <c r="CA66" s="204">
        <f t="shared" si="95"/>
        <v>37851.300000000003</v>
      </c>
      <c r="CB66" s="204">
        <f t="shared" si="95"/>
        <v>42768.4</v>
      </c>
      <c r="CC66" s="204">
        <f t="shared" si="95"/>
        <v>47685.5</v>
      </c>
      <c r="CD66" s="204">
        <f t="shared" si="95"/>
        <v>52602.600000000006</v>
      </c>
      <c r="CE66" s="204">
        <f t="shared" si="95"/>
        <v>57519.700000000012</v>
      </c>
      <c r="CF66" s="204">
        <f t="shared" si="95"/>
        <v>62436.800000000003</v>
      </c>
      <c r="CG66" s="204">
        <f t="shared" si="95"/>
        <v>67353.900000000009</v>
      </c>
      <c r="CH66" s="204">
        <f t="shared" si="95"/>
        <v>72271.000000000015</v>
      </c>
      <c r="CI66" s="204">
        <f t="shared" si="95"/>
        <v>77188.100000000006</v>
      </c>
      <c r="CJ66" s="204">
        <f t="shared" si="95"/>
        <v>82105.200000000012</v>
      </c>
      <c r="CK66" s="204">
        <f t="shared" si="95"/>
        <v>87022.300000000017</v>
      </c>
      <c r="CL66" s="204">
        <f t="shared" si="95"/>
        <v>91939.400000000023</v>
      </c>
      <c r="CM66" s="204">
        <f t="shared" si="95"/>
        <v>96856.500000000015</v>
      </c>
      <c r="CN66" s="204">
        <f t="shared" si="95"/>
        <v>101773.60000000002</v>
      </c>
      <c r="CO66" s="204">
        <f t="shared" si="95"/>
        <v>106690.70000000003</v>
      </c>
      <c r="CP66" s="204">
        <f t="shared" si="95"/>
        <v>111607.80000000002</v>
      </c>
      <c r="CQ66" s="204">
        <f t="shared" si="95"/>
        <v>116524.90000000002</v>
      </c>
      <c r="CR66" s="204">
        <f t="shared" si="95"/>
        <v>121442.00000000003</v>
      </c>
      <c r="CS66" s="204">
        <f t="shared" si="95"/>
        <v>126359.10000000002</v>
      </c>
      <c r="CT66" s="204">
        <f t="shared" si="95"/>
        <v>131276.20000000001</v>
      </c>
      <c r="CU66" s="204">
        <f t="shared" si="95"/>
        <v>136193.30000000002</v>
      </c>
      <c r="CV66" s="204">
        <f t="shared" si="95"/>
        <v>141110.40000000002</v>
      </c>
      <c r="CW66" s="204">
        <f t="shared" si="95"/>
        <v>146027.50000000003</v>
      </c>
      <c r="CX66" s="204">
        <f t="shared" si="95"/>
        <v>150944.60000000003</v>
      </c>
      <c r="CY66" s="204">
        <f t="shared" si="95"/>
        <v>155861.70000000004</v>
      </c>
      <c r="CZ66" s="204">
        <f t="shared" si="95"/>
        <v>160778.80000000005</v>
      </c>
      <c r="DA66" s="204">
        <f t="shared" si="95"/>
        <v>165695.90000000002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2340</v>
      </c>
      <c r="G67" s="204">
        <f t="shared" si="96"/>
        <v>2340</v>
      </c>
      <c r="H67" s="204">
        <f t="shared" si="96"/>
        <v>2340</v>
      </c>
      <c r="I67" s="204">
        <f t="shared" si="96"/>
        <v>2340</v>
      </c>
      <c r="J67" s="204">
        <f t="shared" si="96"/>
        <v>2340</v>
      </c>
      <c r="K67" s="204">
        <f t="shared" si="96"/>
        <v>2340</v>
      </c>
      <c r="L67" s="204">
        <f t="shared" si="88"/>
        <v>2340</v>
      </c>
      <c r="M67" s="204">
        <f t="shared" si="96"/>
        <v>2340</v>
      </c>
      <c r="N67" s="204">
        <f t="shared" si="96"/>
        <v>2340</v>
      </c>
      <c r="O67" s="204">
        <f t="shared" si="96"/>
        <v>2340</v>
      </c>
      <c r="P67" s="204">
        <f t="shared" si="96"/>
        <v>2340</v>
      </c>
      <c r="Q67" s="204">
        <f t="shared" si="96"/>
        <v>2496</v>
      </c>
      <c r="R67" s="204">
        <f t="shared" si="96"/>
        <v>2652</v>
      </c>
      <c r="S67" s="204">
        <f t="shared" si="96"/>
        <v>2808</v>
      </c>
      <c r="T67" s="204">
        <f t="shared" si="96"/>
        <v>2964</v>
      </c>
      <c r="U67" s="204">
        <f t="shared" si="96"/>
        <v>3120</v>
      </c>
      <c r="V67" s="204">
        <f t="shared" si="96"/>
        <v>3276</v>
      </c>
      <c r="W67" s="204">
        <f t="shared" si="96"/>
        <v>3432</v>
      </c>
      <c r="X67" s="204">
        <f t="shared" si="96"/>
        <v>3588</v>
      </c>
      <c r="Y67" s="204">
        <f t="shared" si="96"/>
        <v>3744</v>
      </c>
      <c r="Z67" s="204">
        <f t="shared" si="96"/>
        <v>3900</v>
      </c>
      <c r="AA67" s="204">
        <f t="shared" si="96"/>
        <v>4056</v>
      </c>
      <c r="AB67" s="204">
        <f t="shared" si="96"/>
        <v>4212</v>
      </c>
      <c r="AC67" s="204">
        <f t="shared" si="96"/>
        <v>4368</v>
      </c>
      <c r="AD67" s="204">
        <f t="shared" si="96"/>
        <v>4524</v>
      </c>
      <c r="AE67" s="204">
        <f t="shared" si="96"/>
        <v>4680</v>
      </c>
      <c r="AF67" s="204">
        <f t="shared" si="96"/>
        <v>4836</v>
      </c>
      <c r="AG67" s="204">
        <f t="shared" si="96"/>
        <v>4992</v>
      </c>
      <c r="AH67" s="204">
        <f t="shared" si="96"/>
        <v>5148</v>
      </c>
      <c r="AI67" s="204">
        <f t="shared" si="96"/>
        <v>5304</v>
      </c>
      <c r="AJ67" s="204">
        <f t="shared" si="96"/>
        <v>5460</v>
      </c>
      <c r="AK67" s="204">
        <f t="shared" si="96"/>
        <v>5538</v>
      </c>
      <c r="AL67" s="204">
        <f t="shared" si="96"/>
        <v>5616</v>
      </c>
      <c r="AM67" s="204">
        <f t="shared" si="96"/>
        <v>5694</v>
      </c>
      <c r="AN67" s="204">
        <f t="shared" si="96"/>
        <v>5772</v>
      </c>
      <c r="AO67" s="204">
        <f t="shared" si="96"/>
        <v>5850</v>
      </c>
      <c r="AP67" s="204">
        <f t="shared" si="96"/>
        <v>5928</v>
      </c>
      <c r="AQ67" s="204">
        <f t="shared" si="96"/>
        <v>6006</v>
      </c>
      <c r="AR67" s="204">
        <f t="shared" si="96"/>
        <v>6084</v>
      </c>
      <c r="AS67" s="204">
        <f t="shared" si="96"/>
        <v>6162</v>
      </c>
      <c r="AT67" s="204">
        <f t="shared" si="96"/>
        <v>6240</v>
      </c>
      <c r="AU67" s="204">
        <f t="shared" si="96"/>
        <v>6318</v>
      </c>
      <c r="AV67" s="204">
        <f t="shared" si="96"/>
        <v>6396</v>
      </c>
      <c r="AW67" s="204">
        <f t="shared" si="96"/>
        <v>6474</v>
      </c>
      <c r="AX67" s="204">
        <f t="shared" si="96"/>
        <v>6552</v>
      </c>
      <c r="AY67" s="204">
        <f t="shared" si="96"/>
        <v>6630</v>
      </c>
      <c r="AZ67" s="204">
        <f t="shared" si="96"/>
        <v>6708</v>
      </c>
      <c r="BA67" s="204">
        <f t="shared" si="96"/>
        <v>6786</v>
      </c>
      <c r="BB67" s="204">
        <f t="shared" si="96"/>
        <v>6864</v>
      </c>
      <c r="BC67" s="204">
        <f t="shared" si="96"/>
        <v>6942</v>
      </c>
      <c r="BD67" s="204">
        <f t="shared" si="96"/>
        <v>7020</v>
      </c>
      <c r="BE67" s="204">
        <f t="shared" si="96"/>
        <v>7144.2</v>
      </c>
      <c r="BF67" s="204">
        <f t="shared" si="96"/>
        <v>7268.4</v>
      </c>
      <c r="BG67" s="204">
        <f t="shared" si="96"/>
        <v>7392.6</v>
      </c>
      <c r="BH67" s="204">
        <f t="shared" si="96"/>
        <v>7516.8</v>
      </c>
      <c r="BI67" s="204">
        <f t="shared" si="96"/>
        <v>7641</v>
      </c>
      <c r="BJ67" s="204">
        <f t="shared" si="96"/>
        <v>7765.2</v>
      </c>
      <c r="BK67" s="204">
        <f t="shared" si="96"/>
        <v>7889.4</v>
      </c>
      <c r="BL67" s="204">
        <f t="shared" si="96"/>
        <v>8013.6</v>
      </c>
      <c r="BM67" s="204">
        <f t="shared" si="96"/>
        <v>8137.8</v>
      </c>
      <c r="BN67" s="204">
        <f t="shared" si="96"/>
        <v>8262</v>
      </c>
      <c r="BO67" s="204">
        <f t="shared" si="96"/>
        <v>8386.2000000000007</v>
      </c>
      <c r="BP67" s="204">
        <f t="shared" si="96"/>
        <v>8510.4</v>
      </c>
      <c r="BQ67" s="204">
        <f t="shared" si="96"/>
        <v>8634.6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8758.7999999999993</v>
      </c>
      <c r="BS67" s="204">
        <f t="shared" si="97"/>
        <v>8883</v>
      </c>
      <c r="BT67" s="204">
        <f t="shared" si="97"/>
        <v>9007.2000000000007</v>
      </c>
      <c r="BU67" s="204">
        <f t="shared" si="97"/>
        <v>9131.4</v>
      </c>
      <c r="BV67" s="204">
        <f t="shared" si="97"/>
        <v>9255.6</v>
      </c>
      <c r="BW67" s="204">
        <f t="shared" si="97"/>
        <v>9379.7999999999993</v>
      </c>
      <c r="BX67" s="204">
        <f t="shared" si="97"/>
        <v>9504</v>
      </c>
      <c r="BY67" s="204">
        <f t="shared" si="97"/>
        <v>10301.334000000001</v>
      </c>
      <c r="BZ67" s="204">
        <f t="shared" si="97"/>
        <v>11098.668</v>
      </c>
      <c r="CA67" s="204">
        <f t="shared" si="97"/>
        <v>11896.002</v>
      </c>
      <c r="CB67" s="204">
        <f t="shared" si="97"/>
        <v>12693.335999999999</v>
      </c>
      <c r="CC67" s="204">
        <f t="shared" si="97"/>
        <v>13490.67</v>
      </c>
      <c r="CD67" s="204">
        <f t="shared" si="97"/>
        <v>14288.004000000001</v>
      </c>
      <c r="CE67" s="204">
        <f t="shared" si="97"/>
        <v>15085.338</v>
      </c>
      <c r="CF67" s="204">
        <f t="shared" si="97"/>
        <v>15882.671999999999</v>
      </c>
      <c r="CG67" s="204">
        <f t="shared" si="97"/>
        <v>16680.006000000001</v>
      </c>
      <c r="CH67" s="204">
        <f t="shared" si="97"/>
        <v>17477.34</v>
      </c>
      <c r="CI67" s="204">
        <f t="shared" si="97"/>
        <v>18274.673999999999</v>
      </c>
      <c r="CJ67" s="204">
        <f t="shared" si="97"/>
        <v>19072.008000000002</v>
      </c>
      <c r="CK67" s="204">
        <f t="shared" si="97"/>
        <v>19869.341999999997</v>
      </c>
      <c r="CL67" s="204">
        <f t="shared" si="97"/>
        <v>20666.675999999999</v>
      </c>
      <c r="CM67" s="204">
        <f t="shared" si="97"/>
        <v>21464.01</v>
      </c>
      <c r="CN67" s="204">
        <f t="shared" si="97"/>
        <v>22261.343999999997</v>
      </c>
      <c r="CO67" s="204">
        <f t="shared" si="97"/>
        <v>23058.678</v>
      </c>
      <c r="CP67" s="204">
        <f t="shared" si="97"/>
        <v>23856.011999999999</v>
      </c>
      <c r="CQ67" s="204">
        <f t="shared" si="97"/>
        <v>24653.345999999998</v>
      </c>
      <c r="CR67" s="204">
        <f t="shared" si="97"/>
        <v>25450.68</v>
      </c>
      <c r="CS67" s="204">
        <f t="shared" si="97"/>
        <v>26248.013999999999</v>
      </c>
      <c r="CT67" s="204">
        <f t="shared" si="97"/>
        <v>27045.347999999998</v>
      </c>
      <c r="CU67" s="204">
        <f t="shared" si="97"/>
        <v>27842.681999999997</v>
      </c>
      <c r="CV67" s="204">
        <f t="shared" si="97"/>
        <v>28640.016</v>
      </c>
      <c r="CW67" s="204">
        <f t="shared" si="97"/>
        <v>29437.35</v>
      </c>
      <c r="CX67" s="204">
        <f t="shared" si="97"/>
        <v>30234.683999999997</v>
      </c>
      <c r="CY67" s="204">
        <f t="shared" si="97"/>
        <v>31032.018</v>
      </c>
      <c r="CZ67" s="204">
        <f t="shared" si="97"/>
        <v>31829.351999999999</v>
      </c>
      <c r="DA67" s="204">
        <f t="shared" si="97"/>
        <v>32626.685999999998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141</v>
      </c>
      <c r="R68" s="204">
        <f t="shared" si="98"/>
        <v>282</v>
      </c>
      <c r="S68" s="204">
        <f t="shared" si="98"/>
        <v>423</v>
      </c>
      <c r="T68" s="204">
        <f t="shared" si="98"/>
        <v>564</v>
      </c>
      <c r="U68" s="204">
        <f t="shared" si="98"/>
        <v>705</v>
      </c>
      <c r="V68" s="204">
        <f t="shared" si="98"/>
        <v>846</v>
      </c>
      <c r="W68" s="204">
        <f t="shared" si="98"/>
        <v>987</v>
      </c>
      <c r="X68" s="204">
        <f t="shared" si="98"/>
        <v>1128</v>
      </c>
      <c r="Y68" s="204">
        <f t="shared" si="98"/>
        <v>1269</v>
      </c>
      <c r="Z68" s="204">
        <f t="shared" si="98"/>
        <v>1410</v>
      </c>
      <c r="AA68" s="204">
        <f t="shared" si="98"/>
        <v>1551</v>
      </c>
      <c r="AB68" s="204">
        <f t="shared" si="98"/>
        <v>1692</v>
      </c>
      <c r="AC68" s="204">
        <f t="shared" si="98"/>
        <v>1833</v>
      </c>
      <c r="AD68" s="204">
        <f t="shared" si="98"/>
        <v>1974</v>
      </c>
      <c r="AE68" s="204">
        <f t="shared" si="98"/>
        <v>2115</v>
      </c>
      <c r="AF68" s="204">
        <f t="shared" si="98"/>
        <v>2256</v>
      </c>
      <c r="AG68" s="204">
        <f t="shared" si="98"/>
        <v>2397</v>
      </c>
      <c r="AH68" s="204">
        <f t="shared" si="98"/>
        <v>2538</v>
      </c>
      <c r="AI68" s="204">
        <f t="shared" si="98"/>
        <v>2679</v>
      </c>
      <c r="AJ68" s="204">
        <f t="shared" si="98"/>
        <v>2820</v>
      </c>
      <c r="AK68" s="204">
        <f t="shared" si="98"/>
        <v>2913</v>
      </c>
      <c r="AL68" s="204">
        <f t="shared" si="98"/>
        <v>3006</v>
      </c>
      <c r="AM68" s="204">
        <f t="shared" si="98"/>
        <v>3099</v>
      </c>
      <c r="AN68" s="204">
        <f t="shared" si="98"/>
        <v>3192</v>
      </c>
      <c r="AO68" s="204">
        <f t="shared" si="98"/>
        <v>3285</v>
      </c>
      <c r="AP68" s="204">
        <f t="shared" si="98"/>
        <v>3378</v>
      </c>
      <c r="AQ68" s="204">
        <f t="shared" si="98"/>
        <v>3471</v>
      </c>
      <c r="AR68" s="204">
        <f t="shared" si="98"/>
        <v>3564</v>
      </c>
      <c r="AS68" s="204">
        <f t="shared" si="98"/>
        <v>3657</v>
      </c>
      <c r="AT68" s="204">
        <f t="shared" si="98"/>
        <v>3750</v>
      </c>
      <c r="AU68" s="204">
        <f t="shared" si="98"/>
        <v>3843</v>
      </c>
      <c r="AV68" s="204">
        <f t="shared" si="98"/>
        <v>3936</v>
      </c>
      <c r="AW68" s="204">
        <f t="shared" si="98"/>
        <v>4029</v>
      </c>
      <c r="AX68" s="204">
        <f t="shared" si="98"/>
        <v>4122</v>
      </c>
      <c r="AY68" s="204">
        <f t="shared" si="98"/>
        <v>4215</v>
      </c>
      <c r="AZ68" s="204">
        <f t="shared" si="98"/>
        <v>4308</v>
      </c>
      <c r="BA68" s="204">
        <f t="shared" si="98"/>
        <v>4401</v>
      </c>
      <c r="BB68" s="204">
        <f t="shared" si="98"/>
        <v>4494</v>
      </c>
      <c r="BC68" s="204">
        <f t="shared" si="98"/>
        <v>4587</v>
      </c>
      <c r="BD68" s="204">
        <f t="shared" si="98"/>
        <v>4680</v>
      </c>
      <c r="BE68" s="204">
        <f t="shared" si="98"/>
        <v>4743</v>
      </c>
      <c r="BF68" s="204">
        <f t="shared" si="98"/>
        <v>4806</v>
      </c>
      <c r="BG68" s="204">
        <f t="shared" si="98"/>
        <v>4869</v>
      </c>
      <c r="BH68" s="204">
        <f t="shared" si="98"/>
        <v>4932</v>
      </c>
      <c r="BI68" s="204">
        <f t="shared" si="98"/>
        <v>4995</v>
      </c>
      <c r="BJ68" s="204">
        <f t="shared" si="98"/>
        <v>5058</v>
      </c>
      <c r="BK68" s="204">
        <f t="shared" si="98"/>
        <v>5121</v>
      </c>
      <c r="BL68" s="204">
        <f t="shared" si="98"/>
        <v>5184</v>
      </c>
      <c r="BM68" s="204">
        <f t="shared" si="98"/>
        <v>5247</v>
      </c>
      <c r="BN68" s="204">
        <f t="shared" si="98"/>
        <v>5310</v>
      </c>
      <c r="BO68" s="204">
        <f t="shared" si="98"/>
        <v>5373</v>
      </c>
      <c r="BP68" s="204">
        <f t="shared" si="98"/>
        <v>5436</v>
      </c>
      <c r="BQ68" s="204">
        <f t="shared" si="98"/>
        <v>5499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5562</v>
      </c>
      <c r="BS68" s="204">
        <f t="shared" si="99"/>
        <v>5625</v>
      </c>
      <c r="BT68" s="204">
        <f t="shared" si="99"/>
        <v>5688</v>
      </c>
      <c r="BU68" s="204">
        <f t="shared" si="99"/>
        <v>5751</v>
      </c>
      <c r="BV68" s="204">
        <f t="shared" si="99"/>
        <v>5814</v>
      </c>
      <c r="BW68" s="204">
        <f t="shared" si="99"/>
        <v>5877</v>
      </c>
      <c r="BX68" s="204">
        <f t="shared" si="99"/>
        <v>5940</v>
      </c>
      <c r="BY68" s="204">
        <f t="shared" si="99"/>
        <v>8716.26</v>
      </c>
      <c r="BZ68" s="204">
        <f t="shared" si="99"/>
        <v>11492.52</v>
      </c>
      <c r="CA68" s="204">
        <f t="shared" si="99"/>
        <v>14268.78</v>
      </c>
      <c r="CB68" s="204">
        <f t="shared" si="99"/>
        <v>17045.04</v>
      </c>
      <c r="CC68" s="204">
        <f t="shared" si="99"/>
        <v>19821.300000000003</v>
      </c>
      <c r="CD68" s="204">
        <f t="shared" si="99"/>
        <v>22597.56</v>
      </c>
      <c r="CE68" s="204">
        <f t="shared" si="99"/>
        <v>25373.82</v>
      </c>
      <c r="CF68" s="204">
        <f t="shared" si="99"/>
        <v>28150.080000000002</v>
      </c>
      <c r="CG68" s="204">
        <f t="shared" si="99"/>
        <v>30926.340000000004</v>
      </c>
      <c r="CH68" s="204">
        <f t="shared" si="99"/>
        <v>33702.600000000006</v>
      </c>
      <c r="CI68" s="204">
        <f t="shared" si="99"/>
        <v>36478.86</v>
      </c>
      <c r="CJ68" s="204">
        <f t="shared" si="99"/>
        <v>39255.120000000003</v>
      </c>
      <c r="CK68" s="204">
        <f t="shared" si="99"/>
        <v>42031.380000000005</v>
      </c>
      <c r="CL68" s="204">
        <f t="shared" si="99"/>
        <v>44807.64</v>
      </c>
      <c r="CM68" s="204">
        <f t="shared" si="99"/>
        <v>47583.9</v>
      </c>
      <c r="CN68" s="204">
        <f t="shared" si="99"/>
        <v>50360.160000000003</v>
      </c>
      <c r="CO68" s="204">
        <f t="shared" si="99"/>
        <v>53136.420000000006</v>
      </c>
      <c r="CP68" s="204">
        <f t="shared" si="99"/>
        <v>55912.680000000008</v>
      </c>
      <c r="CQ68" s="204">
        <f t="shared" si="99"/>
        <v>58688.94</v>
      </c>
      <c r="CR68" s="204">
        <f t="shared" si="99"/>
        <v>61465.200000000004</v>
      </c>
      <c r="CS68" s="204">
        <f t="shared" si="99"/>
        <v>64241.460000000006</v>
      </c>
      <c r="CT68" s="204">
        <f t="shared" si="99"/>
        <v>67017.72</v>
      </c>
      <c r="CU68" s="204">
        <f t="shared" si="99"/>
        <v>69793.98000000001</v>
      </c>
      <c r="CV68" s="204">
        <f t="shared" si="99"/>
        <v>72570.240000000005</v>
      </c>
      <c r="CW68" s="204">
        <f t="shared" si="99"/>
        <v>75346.5</v>
      </c>
      <c r="CX68" s="204">
        <f t="shared" si="99"/>
        <v>78122.760000000009</v>
      </c>
      <c r="CY68" s="204">
        <f t="shared" si="99"/>
        <v>80899.02</v>
      </c>
      <c r="CZ68" s="204">
        <f t="shared" si="99"/>
        <v>83675.28</v>
      </c>
      <c r="DA68" s="204">
        <f t="shared" si="99"/>
        <v>86451.540000000008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812.08333737703913</v>
      </c>
      <c r="G69" s="204">
        <f t="shared" si="100"/>
        <v>812.08333737703913</v>
      </c>
      <c r="H69" s="204">
        <f t="shared" si="100"/>
        <v>812.08333737703913</v>
      </c>
      <c r="I69" s="204">
        <f t="shared" si="100"/>
        <v>812.08333737703913</v>
      </c>
      <c r="J69" s="204">
        <f t="shared" si="100"/>
        <v>812.08333737703913</v>
      </c>
      <c r="K69" s="204">
        <f t="shared" si="100"/>
        <v>812.08333737703913</v>
      </c>
      <c r="L69" s="204">
        <f t="shared" si="88"/>
        <v>812.08333737703913</v>
      </c>
      <c r="M69" s="204">
        <f t="shared" si="100"/>
        <v>812.08333737703913</v>
      </c>
      <c r="N69" s="204">
        <f t="shared" si="100"/>
        <v>812.08333737703913</v>
      </c>
      <c r="O69" s="204">
        <f t="shared" si="100"/>
        <v>812.08333737703913</v>
      </c>
      <c r="P69" s="204">
        <f t="shared" si="100"/>
        <v>812.08333737703913</v>
      </c>
      <c r="Q69" s="204">
        <f t="shared" si="100"/>
        <v>812.08333737703913</v>
      </c>
      <c r="R69" s="204">
        <f t="shared" si="100"/>
        <v>812.08333737703913</v>
      </c>
      <c r="S69" s="204">
        <f t="shared" si="100"/>
        <v>812.08333737703913</v>
      </c>
      <c r="T69" s="204">
        <f t="shared" si="100"/>
        <v>812.08333737703913</v>
      </c>
      <c r="U69" s="204">
        <f t="shared" si="100"/>
        <v>812.08333737703913</v>
      </c>
      <c r="V69" s="204">
        <f t="shared" si="100"/>
        <v>812.08333737703913</v>
      </c>
      <c r="W69" s="204">
        <f t="shared" si="100"/>
        <v>812.08333737703913</v>
      </c>
      <c r="X69" s="204">
        <f t="shared" si="100"/>
        <v>812.08333737703913</v>
      </c>
      <c r="Y69" s="204">
        <f t="shared" si="100"/>
        <v>812.08333737703913</v>
      </c>
      <c r="Z69" s="204">
        <f t="shared" si="100"/>
        <v>812.08333737703913</v>
      </c>
      <c r="AA69" s="204">
        <f t="shared" si="100"/>
        <v>812.08333737703913</v>
      </c>
      <c r="AB69" s="204">
        <f t="shared" si="100"/>
        <v>812.08333737703913</v>
      </c>
      <c r="AC69" s="204">
        <f t="shared" si="100"/>
        <v>812.08333737703913</v>
      </c>
      <c r="AD69" s="204">
        <f t="shared" si="100"/>
        <v>812.08333737703913</v>
      </c>
      <c r="AE69" s="204">
        <f t="shared" si="100"/>
        <v>812.08333737703913</v>
      </c>
      <c r="AF69" s="204">
        <f t="shared" si="100"/>
        <v>812.08333737703913</v>
      </c>
      <c r="AG69" s="204">
        <f t="shared" si="100"/>
        <v>812.08333737703913</v>
      </c>
      <c r="AH69" s="204">
        <f t="shared" si="100"/>
        <v>812.08333737703913</v>
      </c>
      <c r="AI69" s="204">
        <f t="shared" si="100"/>
        <v>812.08333737703913</v>
      </c>
      <c r="AJ69" s="204">
        <f t="shared" si="100"/>
        <v>812.08333737703913</v>
      </c>
      <c r="AK69" s="204">
        <f t="shared" si="100"/>
        <v>812.08333737703913</v>
      </c>
      <c r="AL69" s="204">
        <f t="shared" si="100"/>
        <v>812.08333737703913</v>
      </c>
      <c r="AM69" s="204">
        <f t="shared" si="100"/>
        <v>812.08333737703913</v>
      </c>
      <c r="AN69" s="204">
        <f t="shared" si="100"/>
        <v>812.08333737703913</v>
      </c>
      <c r="AO69" s="204">
        <f t="shared" si="100"/>
        <v>812.08333737703913</v>
      </c>
      <c r="AP69" s="204">
        <f t="shared" si="100"/>
        <v>812.08333737703913</v>
      </c>
      <c r="AQ69" s="204">
        <f t="shared" si="100"/>
        <v>812.08333737703913</v>
      </c>
      <c r="AR69" s="204">
        <f t="shared" si="100"/>
        <v>812.08333737703913</v>
      </c>
      <c r="AS69" s="204">
        <f t="shared" si="100"/>
        <v>812.08333737703913</v>
      </c>
      <c r="AT69" s="204">
        <f t="shared" si="100"/>
        <v>812.08333737703913</v>
      </c>
      <c r="AU69" s="204">
        <f t="shared" si="100"/>
        <v>812.08333737703913</v>
      </c>
      <c r="AV69" s="204">
        <f t="shared" si="100"/>
        <v>812.08333737703913</v>
      </c>
      <c r="AW69" s="204">
        <f t="shared" si="100"/>
        <v>812.08333737703913</v>
      </c>
      <c r="AX69" s="204">
        <f t="shared" si="100"/>
        <v>812.08333737703913</v>
      </c>
      <c r="AY69" s="204">
        <f t="shared" si="100"/>
        <v>812.08333737703913</v>
      </c>
      <c r="AZ69" s="204">
        <f t="shared" si="100"/>
        <v>812.08333737703913</v>
      </c>
      <c r="BA69" s="204">
        <f t="shared" si="100"/>
        <v>812.08333737703913</v>
      </c>
      <c r="BB69" s="204">
        <f t="shared" si="100"/>
        <v>812.08333737703913</v>
      </c>
      <c r="BC69" s="204">
        <f t="shared" si="100"/>
        <v>812.08333737703913</v>
      </c>
      <c r="BD69" s="204">
        <f t="shared" si="100"/>
        <v>812.08333737703913</v>
      </c>
      <c r="BE69" s="204">
        <f t="shared" si="100"/>
        <v>812.08333737703913</v>
      </c>
      <c r="BF69" s="204">
        <f t="shared" si="100"/>
        <v>812.08333737703913</v>
      </c>
      <c r="BG69" s="204">
        <f t="shared" si="100"/>
        <v>812.08333737703913</v>
      </c>
      <c r="BH69" s="204">
        <f t="shared" si="100"/>
        <v>812.08333737703913</v>
      </c>
      <c r="BI69" s="204">
        <f t="shared" si="100"/>
        <v>812.08333737703913</v>
      </c>
      <c r="BJ69" s="204">
        <f t="shared" si="100"/>
        <v>812.08333737703913</v>
      </c>
      <c r="BK69" s="204">
        <f t="shared" si="100"/>
        <v>812.08333737703913</v>
      </c>
      <c r="BL69" s="204">
        <f t="shared" si="100"/>
        <v>812.08333737703913</v>
      </c>
      <c r="BM69" s="204">
        <f t="shared" si="100"/>
        <v>812.08333737703913</v>
      </c>
      <c r="BN69" s="204">
        <f t="shared" si="100"/>
        <v>812.08333737703913</v>
      </c>
      <c r="BO69" s="204">
        <f t="shared" si="100"/>
        <v>812.08333737703913</v>
      </c>
      <c r="BP69" s="204">
        <f t="shared" si="100"/>
        <v>812.08333737703913</v>
      </c>
      <c r="BQ69" s="204">
        <f t="shared" si="100"/>
        <v>812.08333737703913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812.08333737703913</v>
      </c>
      <c r="BS69" s="204">
        <f t="shared" si="101"/>
        <v>812.08333737703913</v>
      </c>
      <c r="BT69" s="204">
        <f t="shared" si="101"/>
        <v>812.08333737703913</v>
      </c>
      <c r="BU69" s="204">
        <f t="shared" si="101"/>
        <v>812.08333737703913</v>
      </c>
      <c r="BV69" s="204">
        <f t="shared" si="101"/>
        <v>812.08333737703913</v>
      </c>
      <c r="BW69" s="204">
        <f t="shared" si="101"/>
        <v>812.08333737703913</v>
      </c>
      <c r="BX69" s="204">
        <f t="shared" si="101"/>
        <v>812.08333737703913</v>
      </c>
      <c r="BY69" s="204">
        <f t="shared" si="101"/>
        <v>780.55533737703911</v>
      </c>
      <c r="BZ69" s="204">
        <f t="shared" si="101"/>
        <v>749.02733737703909</v>
      </c>
      <c r="CA69" s="204">
        <f t="shared" si="101"/>
        <v>717.49933737703907</v>
      </c>
      <c r="CB69" s="204">
        <f t="shared" si="101"/>
        <v>685.97133737703894</v>
      </c>
      <c r="CC69" s="204">
        <f t="shared" si="101"/>
        <v>654.44333737703892</v>
      </c>
      <c r="CD69" s="204">
        <f t="shared" si="101"/>
        <v>622.9153373770389</v>
      </c>
      <c r="CE69" s="204">
        <f t="shared" si="101"/>
        <v>591.38733737703888</v>
      </c>
      <c r="CF69" s="204">
        <f t="shared" si="101"/>
        <v>559.85933737703886</v>
      </c>
      <c r="CG69" s="204">
        <f t="shared" si="101"/>
        <v>528.33133737703884</v>
      </c>
      <c r="CH69" s="204">
        <f t="shared" si="101"/>
        <v>496.80333737703882</v>
      </c>
      <c r="CI69" s="204">
        <f t="shared" si="101"/>
        <v>465.27533737703874</v>
      </c>
      <c r="CJ69" s="204">
        <f t="shared" si="101"/>
        <v>433.74733737703872</v>
      </c>
      <c r="CK69" s="204">
        <f t="shared" si="101"/>
        <v>402.2193373770387</v>
      </c>
      <c r="CL69" s="204">
        <f t="shared" si="101"/>
        <v>370.69133737703862</v>
      </c>
      <c r="CM69" s="204">
        <f t="shared" si="101"/>
        <v>339.1633373770386</v>
      </c>
      <c r="CN69" s="204">
        <f t="shared" si="101"/>
        <v>307.63533737703858</v>
      </c>
      <c r="CO69" s="204">
        <f t="shared" si="101"/>
        <v>276.10733737703856</v>
      </c>
      <c r="CP69" s="204">
        <f t="shared" si="101"/>
        <v>244.57933737703854</v>
      </c>
      <c r="CQ69" s="204">
        <f t="shared" si="101"/>
        <v>213.05133737703852</v>
      </c>
      <c r="CR69" s="204">
        <f t="shared" si="101"/>
        <v>181.5233373770385</v>
      </c>
      <c r="CS69" s="204">
        <f t="shared" si="101"/>
        <v>149.99533737703837</v>
      </c>
      <c r="CT69" s="204">
        <f t="shared" si="101"/>
        <v>118.46733737703835</v>
      </c>
      <c r="CU69" s="204">
        <f t="shared" si="101"/>
        <v>86.939337377038328</v>
      </c>
      <c r="CV69" s="204">
        <f t="shared" si="101"/>
        <v>55.411337377038308</v>
      </c>
      <c r="CW69" s="204">
        <f t="shared" si="101"/>
        <v>23.883337377038288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10248</v>
      </c>
      <c r="G70" s="204">
        <f t="shared" si="100"/>
        <v>10248</v>
      </c>
      <c r="H70" s="204">
        <f t="shared" si="100"/>
        <v>10248</v>
      </c>
      <c r="I70" s="204">
        <f t="shared" si="100"/>
        <v>10248</v>
      </c>
      <c r="J70" s="204">
        <f t="shared" si="100"/>
        <v>10248</v>
      </c>
      <c r="K70" s="204">
        <f t="shared" si="100"/>
        <v>10248</v>
      </c>
      <c r="L70" s="204">
        <f t="shared" si="100"/>
        <v>10248</v>
      </c>
      <c r="M70" s="204">
        <f t="shared" si="100"/>
        <v>10248</v>
      </c>
      <c r="N70" s="204">
        <f t="shared" si="100"/>
        <v>10248</v>
      </c>
      <c r="O70" s="204">
        <f t="shared" si="100"/>
        <v>10248</v>
      </c>
      <c r="P70" s="204">
        <f t="shared" si="100"/>
        <v>10248</v>
      </c>
      <c r="Q70" s="204">
        <f t="shared" si="100"/>
        <v>10248</v>
      </c>
      <c r="R70" s="204">
        <f t="shared" si="100"/>
        <v>10248</v>
      </c>
      <c r="S70" s="204">
        <f t="shared" si="100"/>
        <v>10248</v>
      </c>
      <c r="T70" s="204">
        <f t="shared" si="100"/>
        <v>10248</v>
      </c>
      <c r="U70" s="204">
        <f t="shared" si="100"/>
        <v>10248</v>
      </c>
      <c r="V70" s="204">
        <f t="shared" si="100"/>
        <v>10248</v>
      </c>
      <c r="W70" s="204">
        <f t="shared" si="100"/>
        <v>10248</v>
      </c>
      <c r="X70" s="204">
        <f t="shared" si="100"/>
        <v>10248</v>
      </c>
      <c r="Y70" s="204">
        <f t="shared" si="100"/>
        <v>10248</v>
      </c>
      <c r="Z70" s="204">
        <f t="shared" si="100"/>
        <v>10248</v>
      </c>
      <c r="AA70" s="204">
        <f t="shared" si="100"/>
        <v>10248</v>
      </c>
      <c r="AB70" s="204">
        <f t="shared" si="100"/>
        <v>10248</v>
      </c>
      <c r="AC70" s="204">
        <f t="shared" si="100"/>
        <v>10248</v>
      </c>
      <c r="AD70" s="204">
        <f t="shared" si="100"/>
        <v>10248</v>
      </c>
      <c r="AE70" s="204">
        <f t="shared" si="100"/>
        <v>10248</v>
      </c>
      <c r="AF70" s="204">
        <f t="shared" si="100"/>
        <v>10248</v>
      </c>
      <c r="AG70" s="204">
        <f t="shared" si="100"/>
        <v>10248</v>
      </c>
      <c r="AH70" s="204">
        <f t="shared" si="100"/>
        <v>10248</v>
      </c>
      <c r="AI70" s="204">
        <f t="shared" si="100"/>
        <v>10248</v>
      </c>
      <c r="AJ70" s="204">
        <f t="shared" si="100"/>
        <v>10248</v>
      </c>
      <c r="AK70" s="204">
        <f t="shared" si="100"/>
        <v>9888</v>
      </c>
      <c r="AL70" s="204">
        <f t="shared" si="100"/>
        <v>9528</v>
      </c>
      <c r="AM70" s="204">
        <f t="shared" si="100"/>
        <v>9168</v>
      </c>
      <c r="AN70" s="204">
        <f t="shared" si="100"/>
        <v>8808</v>
      </c>
      <c r="AO70" s="204">
        <f t="shared" si="100"/>
        <v>8448</v>
      </c>
      <c r="AP70" s="204">
        <f t="shared" si="100"/>
        <v>8088</v>
      </c>
      <c r="AQ70" s="204">
        <f t="shared" si="100"/>
        <v>7728</v>
      </c>
      <c r="AR70" s="204">
        <f t="shared" si="100"/>
        <v>7368</v>
      </c>
      <c r="AS70" s="204">
        <f t="shared" si="100"/>
        <v>7008</v>
      </c>
      <c r="AT70" s="204">
        <f t="shared" si="100"/>
        <v>6648</v>
      </c>
      <c r="AU70" s="204">
        <f t="shared" si="100"/>
        <v>6288</v>
      </c>
      <c r="AV70" s="204">
        <f t="shared" si="100"/>
        <v>5928</v>
      </c>
      <c r="AW70" s="204">
        <f t="shared" si="100"/>
        <v>5568</v>
      </c>
      <c r="AX70" s="204">
        <f t="shared" si="100"/>
        <v>5208</v>
      </c>
      <c r="AY70" s="204">
        <f t="shared" si="100"/>
        <v>4848</v>
      </c>
      <c r="AZ70" s="204">
        <f t="shared" si="100"/>
        <v>4488</v>
      </c>
      <c r="BA70" s="204">
        <f t="shared" si="100"/>
        <v>4128</v>
      </c>
      <c r="BB70" s="204">
        <f t="shared" si="100"/>
        <v>3768</v>
      </c>
      <c r="BC70" s="204">
        <f t="shared" si="100"/>
        <v>3408</v>
      </c>
      <c r="BD70" s="204">
        <f t="shared" si="100"/>
        <v>3048</v>
      </c>
      <c r="BE70" s="204">
        <f t="shared" si="100"/>
        <v>2895.6000000000004</v>
      </c>
      <c r="BF70" s="204">
        <f t="shared" si="100"/>
        <v>2743.2000000000003</v>
      </c>
      <c r="BG70" s="204">
        <f t="shared" si="100"/>
        <v>2590.8000000000002</v>
      </c>
      <c r="BH70" s="204">
        <f t="shared" si="100"/>
        <v>2438.4000000000005</v>
      </c>
      <c r="BI70" s="204">
        <f t="shared" si="100"/>
        <v>2286</v>
      </c>
      <c r="BJ70" s="204">
        <f t="shared" si="100"/>
        <v>2133.6000000000004</v>
      </c>
      <c r="BK70" s="204">
        <f t="shared" si="100"/>
        <v>1981.2000000000003</v>
      </c>
      <c r="BL70" s="204">
        <f t="shared" si="100"/>
        <v>1828.8000000000002</v>
      </c>
      <c r="BM70" s="204">
        <f t="shared" si="100"/>
        <v>1676.4</v>
      </c>
      <c r="BN70" s="204">
        <f t="shared" si="100"/>
        <v>1524</v>
      </c>
      <c r="BO70" s="204">
        <f t="shared" si="100"/>
        <v>1371.6000000000001</v>
      </c>
      <c r="BP70" s="204">
        <f t="shared" si="100"/>
        <v>1219.2</v>
      </c>
      <c r="BQ70" s="204">
        <f t="shared" si="100"/>
        <v>1066.8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914.40000000000009</v>
      </c>
      <c r="BS70" s="204">
        <f t="shared" si="102"/>
        <v>762</v>
      </c>
      <c r="BT70" s="204">
        <f t="shared" si="102"/>
        <v>609.59999999999991</v>
      </c>
      <c r="BU70" s="204">
        <f t="shared" si="102"/>
        <v>457.19999999999982</v>
      </c>
      <c r="BV70" s="204">
        <f t="shared" si="102"/>
        <v>304.79999999999973</v>
      </c>
      <c r="BW70" s="204">
        <f t="shared" si="102"/>
        <v>152.39999999999964</v>
      </c>
      <c r="BX70" s="204">
        <f t="shared" si="102"/>
        <v>-4.5474735088646412E-13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2544.0000000000005</v>
      </c>
      <c r="G71" s="204">
        <f t="shared" si="103"/>
        <v>2544.0000000000005</v>
      </c>
      <c r="H71" s="204">
        <f t="shared" si="103"/>
        <v>2544.0000000000005</v>
      </c>
      <c r="I71" s="204">
        <f t="shared" si="103"/>
        <v>2544.0000000000005</v>
      </c>
      <c r="J71" s="204">
        <f t="shared" si="103"/>
        <v>2544.0000000000005</v>
      </c>
      <c r="K71" s="204">
        <f t="shared" si="103"/>
        <v>2544.0000000000005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2544.0000000000005</v>
      </c>
      <c r="M71" s="204">
        <f t="shared" si="103"/>
        <v>2544.0000000000005</v>
      </c>
      <c r="N71" s="204">
        <f t="shared" si="103"/>
        <v>2544.0000000000005</v>
      </c>
      <c r="O71" s="204">
        <f t="shared" si="103"/>
        <v>2544.0000000000005</v>
      </c>
      <c r="P71" s="204">
        <f t="shared" si="103"/>
        <v>2544.0000000000005</v>
      </c>
      <c r="Q71" s="204">
        <f t="shared" si="103"/>
        <v>2503.8000000000006</v>
      </c>
      <c r="R71" s="204">
        <f t="shared" si="103"/>
        <v>2463.6000000000004</v>
      </c>
      <c r="S71" s="204">
        <f t="shared" si="103"/>
        <v>2423.4000000000005</v>
      </c>
      <c r="T71" s="204">
        <f t="shared" si="103"/>
        <v>2383.2000000000003</v>
      </c>
      <c r="U71" s="204">
        <f t="shared" si="103"/>
        <v>2343.0000000000005</v>
      </c>
      <c r="V71" s="204">
        <f t="shared" si="103"/>
        <v>2302.8000000000002</v>
      </c>
      <c r="W71" s="204">
        <f t="shared" si="103"/>
        <v>2262.6000000000004</v>
      </c>
      <c r="X71" s="204">
        <f t="shared" si="103"/>
        <v>2222.4</v>
      </c>
      <c r="Y71" s="204">
        <f t="shared" si="103"/>
        <v>2182.2000000000003</v>
      </c>
      <c r="Z71" s="204">
        <f t="shared" si="103"/>
        <v>2142</v>
      </c>
      <c r="AA71" s="204">
        <f t="shared" si="103"/>
        <v>2101.8000000000002</v>
      </c>
      <c r="AB71" s="204">
        <f t="shared" si="103"/>
        <v>2061.6000000000004</v>
      </c>
      <c r="AC71" s="204">
        <f t="shared" si="103"/>
        <v>2021.4</v>
      </c>
      <c r="AD71" s="204">
        <f t="shared" si="103"/>
        <v>1981.2000000000003</v>
      </c>
      <c r="AE71" s="204">
        <f t="shared" si="103"/>
        <v>1941</v>
      </c>
      <c r="AF71" s="204">
        <f t="shared" si="103"/>
        <v>1900.8000000000002</v>
      </c>
      <c r="AG71" s="204">
        <f t="shared" si="103"/>
        <v>1860.6</v>
      </c>
      <c r="AH71" s="204">
        <f t="shared" si="103"/>
        <v>1820.4</v>
      </c>
      <c r="AI71" s="204">
        <f t="shared" si="103"/>
        <v>1780.2</v>
      </c>
      <c r="AJ71" s="204">
        <f t="shared" si="103"/>
        <v>1740</v>
      </c>
      <c r="AK71" s="204">
        <f t="shared" si="103"/>
        <v>1770</v>
      </c>
      <c r="AL71" s="204">
        <f t="shared" si="103"/>
        <v>1800</v>
      </c>
      <c r="AM71" s="204">
        <f t="shared" si="103"/>
        <v>1830</v>
      </c>
      <c r="AN71" s="204">
        <f t="shared" si="103"/>
        <v>1860</v>
      </c>
      <c r="AO71" s="204">
        <f t="shared" si="103"/>
        <v>1890</v>
      </c>
      <c r="AP71" s="204">
        <f t="shared" si="103"/>
        <v>1920</v>
      </c>
      <c r="AQ71" s="204">
        <f t="shared" si="103"/>
        <v>1950</v>
      </c>
      <c r="AR71" s="204">
        <f t="shared" si="103"/>
        <v>1980</v>
      </c>
      <c r="AS71" s="204">
        <f t="shared" si="103"/>
        <v>2010</v>
      </c>
      <c r="AT71" s="204">
        <f t="shared" si="103"/>
        <v>2040</v>
      </c>
      <c r="AU71" s="204">
        <f t="shared" si="103"/>
        <v>2070</v>
      </c>
      <c r="AV71" s="204">
        <f t="shared" si="103"/>
        <v>2100</v>
      </c>
      <c r="AW71" s="204">
        <f t="shared" si="103"/>
        <v>2130</v>
      </c>
      <c r="AX71" s="204">
        <f t="shared" si="103"/>
        <v>2160</v>
      </c>
      <c r="AY71" s="204">
        <f t="shared" si="103"/>
        <v>2190</v>
      </c>
      <c r="AZ71" s="204">
        <f t="shared" si="103"/>
        <v>2220</v>
      </c>
      <c r="BA71" s="204">
        <f t="shared" si="103"/>
        <v>2250</v>
      </c>
      <c r="BB71" s="204">
        <f t="shared" si="103"/>
        <v>2280</v>
      </c>
      <c r="BC71" s="204">
        <f t="shared" si="103"/>
        <v>2310</v>
      </c>
      <c r="BD71" s="204">
        <f t="shared" si="103"/>
        <v>2340</v>
      </c>
      <c r="BE71" s="204">
        <f t="shared" si="103"/>
        <v>2373</v>
      </c>
      <c r="BF71" s="204">
        <f t="shared" si="103"/>
        <v>2406</v>
      </c>
      <c r="BG71" s="204">
        <f t="shared" si="103"/>
        <v>2439</v>
      </c>
      <c r="BH71" s="204">
        <f t="shared" si="103"/>
        <v>2472</v>
      </c>
      <c r="BI71" s="204">
        <f t="shared" si="103"/>
        <v>2505</v>
      </c>
      <c r="BJ71" s="204">
        <f t="shared" si="103"/>
        <v>2538</v>
      </c>
      <c r="BK71" s="204">
        <f t="shared" si="103"/>
        <v>2571</v>
      </c>
      <c r="BL71" s="204">
        <f t="shared" si="103"/>
        <v>2604</v>
      </c>
      <c r="BM71" s="204">
        <f t="shared" si="103"/>
        <v>2637</v>
      </c>
      <c r="BN71" s="204">
        <f t="shared" si="103"/>
        <v>2670</v>
      </c>
      <c r="BO71" s="204">
        <f t="shared" si="103"/>
        <v>2703</v>
      </c>
      <c r="BP71" s="204">
        <f t="shared" si="103"/>
        <v>2736</v>
      </c>
      <c r="BQ71" s="204">
        <f t="shared" si="103"/>
        <v>2769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2802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2835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2868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2901</v>
      </c>
      <c r="BV71" s="204">
        <f t="shared" si="104"/>
        <v>2934</v>
      </c>
      <c r="BW71" s="204">
        <f t="shared" si="104"/>
        <v>2967</v>
      </c>
      <c r="BX71" s="204">
        <f t="shared" si="104"/>
        <v>3000</v>
      </c>
      <c r="BY71" s="204">
        <f t="shared" si="104"/>
        <v>3080.21</v>
      </c>
      <c r="BZ71" s="204">
        <f t="shared" si="104"/>
        <v>3160.42</v>
      </c>
      <c r="CA71" s="204">
        <f t="shared" si="104"/>
        <v>3240.63</v>
      </c>
      <c r="CB71" s="204">
        <f t="shared" si="104"/>
        <v>3320.84</v>
      </c>
      <c r="CC71" s="204">
        <f t="shared" si="104"/>
        <v>3401.0499999999997</v>
      </c>
      <c r="CD71" s="204">
        <f t="shared" si="104"/>
        <v>3481.2599999999998</v>
      </c>
      <c r="CE71" s="204">
        <f t="shared" si="104"/>
        <v>3561.47</v>
      </c>
      <c r="CF71" s="204">
        <f t="shared" si="104"/>
        <v>3641.68</v>
      </c>
      <c r="CG71" s="204">
        <f t="shared" si="104"/>
        <v>3721.89</v>
      </c>
      <c r="CH71" s="204">
        <f t="shared" si="104"/>
        <v>3802.1</v>
      </c>
      <c r="CI71" s="204">
        <f t="shared" si="104"/>
        <v>3882.3099999999995</v>
      </c>
      <c r="CJ71" s="204">
        <f t="shared" si="104"/>
        <v>3962.5199999999995</v>
      </c>
      <c r="CK71" s="204">
        <f t="shared" si="104"/>
        <v>4042.7299999999996</v>
      </c>
      <c r="CL71" s="204">
        <f t="shared" si="104"/>
        <v>4122.9399999999996</v>
      </c>
      <c r="CM71" s="204">
        <f t="shared" si="104"/>
        <v>4203.1499999999996</v>
      </c>
      <c r="CN71" s="204">
        <f t="shared" si="104"/>
        <v>4283.3599999999997</v>
      </c>
      <c r="CO71" s="204">
        <f t="shared" si="104"/>
        <v>4363.57</v>
      </c>
      <c r="CP71" s="204">
        <f t="shared" si="104"/>
        <v>4443.78</v>
      </c>
      <c r="CQ71" s="204">
        <f t="shared" si="104"/>
        <v>4523.99</v>
      </c>
      <c r="CR71" s="204">
        <f t="shared" si="104"/>
        <v>4604.2</v>
      </c>
      <c r="CS71" s="204">
        <f t="shared" si="104"/>
        <v>4684.41</v>
      </c>
      <c r="CT71" s="204">
        <f t="shared" si="104"/>
        <v>4764.619999999999</v>
      </c>
      <c r="CU71" s="204">
        <f t="shared" si="104"/>
        <v>4844.83</v>
      </c>
      <c r="CV71" s="204">
        <f t="shared" si="104"/>
        <v>4925.0399999999991</v>
      </c>
      <c r="CW71" s="204">
        <f t="shared" si="104"/>
        <v>5005.25</v>
      </c>
      <c r="CX71" s="204">
        <f t="shared" si="104"/>
        <v>5085.4599999999991</v>
      </c>
      <c r="CY71" s="204">
        <f t="shared" si="104"/>
        <v>5165.67</v>
      </c>
      <c r="CZ71" s="204">
        <f t="shared" si="104"/>
        <v>5245.8799999999992</v>
      </c>
      <c r="DA71" s="204">
        <f t="shared" si="104"/>
        <v>5326.0899999999992</v>
      </c>
    </row>
    <row r="72" spans="1:105" s="204" customFormat="1">
      <c r="A72" s="204" t="str">
        <f>Income!A88</f>
        <v>TOTAL</v>
      </c>
      <c r="F72" s="204">
        <f>SUM(F59:F71)</f>
        <v>19964.08333737704</v>
      </c>
      <c r="G72" s="204">
        <f t="shared" ref="G72:BR72" si="105">SUM(G59:G71)</f>
        <v>19964.08333737704</v>
      </c>
      <c r="H72" s="204">
        <f t="shared" si="105"/>
        <v>19964.08333737704</v>
      </c>
      <c r="I72" s="204">
        <f t="shared" si="105"/>
        <v>19964.08333737704</v>
      </c>
      <c r="J72" s="204">
        <f t="shared" si="105"/>
        <v>19964.08333737704</v>
      </c>
      <c r="K72" s="204">
        <f t="shared" si="105"/>
        <v>19964.08333737704</v>
      </c>
      <c r="L72" s="204">
        <f t="shared" si="105"/>
        <v>19964.08333737704</v>
      </c>
      <c r="M72" s="204">
        <f t="shared" si="105"/>
        <v>19964.08333737704</v>
      </c>
      <c r="N72" s="204">
        <f t="shared" si="105"/>
        <v>19964.08333737704</v>
      </c>
      <c r="O72" s="204">
        <f t="shared" si="105"/>
        <v>19964.08333737704</v>
      </c>
      <c r="P72" s="204">
        <f t="shared" si="105"/>
        <v>19964.08333737704</v>
      </c>
      <c r="Q72" s="204">
        <f t="shared" si="105"/>
        <v>20490.283337377037</v>
      </c>
      <c r="R72" s="204">
        <f t="shared" si="105"/>
        <v>21016.483337377038</v>
      </c>
      <c r="S72" s="204">
        <f t="shared" si="105"/>
        <v>21542.683337377042</v>
      </c>
      <c r="T72" s="204">
        <f t="shared" si="105"/>
        <v>22068.883337377036</v>
      </c>
      <c r="U72" s="204">
        <f t="shared" si="105"/>
        <v>22595.083337377037</v>
      </c>
      <c r="V72" s="204">
        <f t="shared" si="105"/>
        <v>23121.283337377037</v>
      </c>
      <c r="W72" s="204">
        <f t="shared" si="105"/>
        <v>23647.483337377038</v>
      </c>
      <c r="X72" s="204">
        <f t="shared" si="105"/>
        <v>24173.683337377039</v>
      </c>
      <c r="Y72" s="204">
        <f t="shared" si="105"/>
        <v>24699.883337377036</v>
      </c>
      <c r="Z72" s="204">
        <f t="shared" si="105"/>
        <v>25226.083337377037</v>
      </c>
      <c r="AA72" s="204">
        <f t="shared" si="105"/>
        <v>25752.283337377037</v>
      </c>
      <c r="AB72" s="204">
        <f t="shared" si="105"/>
        <v>26278.483337377038</v>
      </c>
      <c r="AC72" s="204">
        <f t="shared" si="105"/>
        <v>26804.683337377039</v>
      </c>
      <c r="AD72" s="204">
        <f t="shared" si="105"/>
        <v>27330.883337377036</v>
      </c>
      <c r="AE72" s="204">
        <f t="shared" si="105"/>
        <v>27857.083337377037</v>
      </c>
      <c r="AF72" s="204">
        <f t="shared" si="105"/>
        <v>28383.283337377037</v>
      </c>
      <c r="AG72" s="204">
        <f t="shared" si="105"/>
        <v>28909.483337377038</v>
      </c>
      <c r="AH72" s="204">
        <f t="shared" si="105"/>
        <v>29435.683337377039</v>
      </c>
      <c r="AI72" s="204">
        <f t="shared" si="105"/>
        <v>29961.883337377039</v>
      </c>
      <c r="AJ72" s="204">
        <f t="shared" si="105"/>
        <v>30488.08333737704</v>
      </c>
      <c r="AK72" s="204">
        <f t="shared" si="105"/>
        <v>31001.683337377039</v>
      </c>
      <c r="AL72" s="204">
        <f t="shared" si="105"/>
        <v>31515.283337377041</v>
      </c>
      <c r="AM72" s="204">
        <f t="shared" si="105"/>
        <v>32028.883337377039</v>
      </c>
      <c r="AN72" s="204">
        <f t="shared" si="105"/>
        <v>32542.483337377042</v>
      </c>
      <c r="AO72" s="204">
        <f t="shared" si="105"/>
        <v>33056.083337377044</v>
      </c>
      <c r="AP72" s="204">
        <f t="shared" si="105"/>
        <v>33569.683337377035</v>
      </c>
      <c r="AQ72" s="204">
        <f t="shared" si="105"/>
        <v>34083.283337377041</v>
      </c>
      <c r="AR72" s="204">
        <f t="shared" si="105"/>
        <v>34596.883337377039</v>
      </c>
      <c r="AS72" s="204">
        <f t="shared" si="105"/>
        <v>35110.483337377038</v>
      </c>
      <c r="AT72" s="204">
        <f t="shared" si="105"/>
        <v>35624.083337377044</v>
      </c>
      <c r="AU72" s="204">
        <f t="shared" si="105"/>
        <v>36137.683337377035</v>
      </c>
      <c r="AV72" s="204">
        <f t="shared" si="105"/>
        <v>36651.283337377041</v>
      </c>
      <c r="AW72" s="204">
        <f t="shared" si="105"/>
        <v>37164.883337377039</v>
      </c>
      <c r="AX72" s="204">
        <f t="shared" si="105"/>
        <v>37678.483337377038</v>
      </c>
      <c r="AY72" s="204">
        <f t="shared" si="105"/>
        <v>38192.083337377044</v>
      </c>
      <c r="AZ72" s="204">
        <f t="shared" si="105"/>
        <v>38705.683337377035</v>
      </c>
      <c r="BA72" s="204">
        <f t="shared" si="105"/>
        <v>39219.283337377041</v>
      </c>
      <c r="BB72" s="204">
        <f t="shared" si="105"/>
        <v>39732.883337377039</v>
      </c>
      <c r="BC72" s="204">
        <f t="shared" si="105"/>
        <v>40246.483337377038</v>
      </c>
      <c r="BD72" s="204">
        <f t="shared" si="105"/>
        <v>40760.083337377037</v>
      </c>
      <c r="BE72" s="204">
        <f t="shared" si="105"/>
        <v>41829.883337377032</v>
      </c>
      <c r="BF72" s="204">
        <f t="shared" si="105"/>
        <v>42899.683337377035</v>
      </c>
      <c r="BG72" s="204">
        <f t="shared" si="105"/>
        <v>43969.483337377038</v>
      </c>
      <c r="BH72" s="204">
        <f t="shared" si="105"/>
        <v>45039.283337377041</v>
      </c>
      <c r="BI72" s="204">
        <f t="shared" si="105"/>
        <v>46109.083337377037</v>
      </c>
      <c r="BJ72" s="204">
        <f t="shared" si="105"/>
        <v>47178.883337377032</v>
      </c>
      <c r="BK72" s="204">
        <f t="shared" si="105"/>
        <v>48248.683337377028</v>
      </c>
      <c r="BL72" s="204">
        <f t="shared" si="105"/>
        <v>49318.483337377038</v>
      </c>
      <c r="BM72" s="204">
        <f t="shared" si="105"/>
        <v>50388.283337377041</v>
      </c>
      <c r="BN72" s="204">
        <f t="shared" si="105"/>
        <v>51458.083337377037</v>
      </c>
      <c r="BO72" s="204">
        <f t="shared" si="105"/>
        <v>52527.883337377032</v>
      </c>
      <c r="BP72" s="204">
        <f t="shared" si="105"/>
        <v>53597.683337377035</v>
      </c>
      <c r="BQ72" s="204">
        <f t="shared" si="105"/>
        <v>54667.483337377031</v>
      </c>
      <c r="BR72" s="204">
        <f t="shared" si="105"/>
        <v>55737.283337377026</v>
      </c>
      <c r="BS72" s="204">
        <f t="shared" ref="BS72:DA72" si="106">SUM(BS59:BS71)</f>
        <v>56807.083337377029</v>
      </c>
      <c r="BT72" s="204">
        <f t="shared" si="106"/>
        <v>57876.883337377032</v>
      </c>
      <c r="BU72" s="204">
        <f t="shared" si="106"/>
        <v>58946.683337377028</v>
      </c>
      <c r="BV72" s="204">
        <f t="shared" si="106"/>
        <v>60016.483337377031</v>
      </c>
      <c r="BW72" s="204">
        <f t="shared" si="106"/>
        <v>61086.283337377026</v>
      </c>
      <c r="BX72" s="204">
        <f t="shared" si="106"/>
        <v>62156.083337377029</v>
      </c>
      <c r="BY72" s="204">
        <f t="shared" si="106"/>
        <v>71028.968337377039</v>
      </c>
      <c r="BZ72" s="204">
        <f t="shared" si="106"/>
        <v>79901.853337377019</v>
      </c>
      <c r="CA72" s="204">
        <f t="shared" si="106"/>
        <v>88774.738337377043</v>
      </c>
      <c r="CB72" s="204">
        <f t="shared" si="106"/>
        <v>97647.623337377037</v>
      </c>
      <c r="CC72" s="204">
        <f t="shared" si="106"/>
        <v>106520.50833737705</v>
      </c>
      <c r="CD72" s="204">
        <f t="shared" si="106"/>
        <v>115393.39333737704</v>
      </c>
      <c r="CE72" s="204">
        <f t="shared" si="106"/>
        <v>124266.27833737704</v>
      </c>
      <c r="CF72" s="204">
        <f t="shared" si="106"/>
        <v>133139.16333737705</v>
      </c>
      <c r="CG72" s="204">
        <f t="shared" si="106"/>
        <v>142012.04833737705</v>
      </c>
      <c r="CH72" s="204">
        <f t="shared" si="106"/>
        <v>150884.93333737706</v>
      </c>
      <c r="CI72" s="204">
        <f t="shared" si="106"/>
        <v>159757.81833737704</v>
      </c>
      <c r="CJ72" s="204">
        <f t="shared" si="106"/>
        <v>168630.70333737705</v>
      </c>
      <c r="CK72" s="204">
        <f t="shared" si="106"/>
        <v>177503.58833737706</v>
      </c>
      <c r="CL72" s="204">
        <f t="shared" si="106"/>
        <v>186376.47333737704</v>
      </c>
      <c r="CM72" s="204">
        <f t="shared" si="106"/>
        <v>195249.35833737705</v>
      </c>
      <c r="CN72" s="204">
        <f t="shared" si="106"/>
        <v>204122.24333737703</v>
      </c>
      <c r="CO72" s="204">
        <f t="shared" si="106"/>
        <v>212995.12833737707</v>
      </c>
      <c r="CP72" s="204">
        <f t="shared" si="106"/>
        <v>221868.01333737702</v>
      </c>
      <c r="CQ72" s="204">
        <f t="shared" si="106"/>
        <v>230740.89833737706</v>
      </c>
      <c r="CR72" s="204">
        <f t="shared" si="106"/>
        <v>239613.78333737707</v>
      </c>
      <c r="CS72" s="204">
        <f t="shared" si="106"/>
        <v>248486.66833737708</v>
      </c>
      <c r="CT72" s="204">
        <f t="shared" si="106"/>
        <v>257359.55333737706</v>
      </c>
      <c r="CU72" s="204">
        <f t="shared" si="106"/>
        <v>266232.43833737704</v>
      </c>
      <c r="CV72" s="204">
        <f t="shared" si="106"/>
        <v>275105.32333737705</v>
      </c>
      <c r="CW72" s="204">
        <f t="shared" si="106"/>
        <v>283978.20833737712</v>
      </c>
      <c r="CX72" s="204">
        <f t="shared" si="106"/>
        <v>292858.73800000007</v>
      </c>
      <c r="CY72" s="204">
        <f t="shared" si="106"/>
        <v>301763.15100000001</v>
      </c>
      <c r="CZ72" s="204">
        <f t="shared" si="106"/>
        <v>310667.56400000001</v>
      </c>
      <c r="DA72" s="204">
        <f t="shared" si="106"/>
        <v>319571.97700000001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149803.94683131148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8.9120760216337525E-2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269.39999999999998</v>
      </c>
      <c r="D114" s="212">
        <f t="shared" si="108"/>
        <v>296.99999999999983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704.99999999999977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156</v>
      </c>
      <c r="D116" s="212">
        <f t="shared" si="108"/>
        <v>124.2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141</v>
      </c>
      <c r="D117" s="212">
        <f t="shared" si="108"/>
        <v>63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-152.40000000000003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-40.200000000000024</v>
      </c>
      <c r="D120" s="212">
        <f t="shared" si="108"/>
        <v>33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2016-05-30T01:10:47Z</dcterms:modified>
  <cp:category/>
</cp:coreProperties>
</file>