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<sst xmlns="http://schemas.openxmlformats.org/spreadsheetml/2006/main" count="790" uniqueCount="145">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</sst>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75944"/>
        <c:axId val="-2061379304"/>
      </c:barChart>
      <c:catAx>
        <c:axId val="-20613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43512"/>
        <c:axId val="-2060446648"/>
      </c:barChart>
      <c:catAx>
        <c:axId val="-20604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66136"/>
        <c:axId val="-2058863080"/>
      </c:barChart>
      <c:catAx>
        <c:axId val="-20588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6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22392"/>
        <c:axId val="-2058719368"/>
      </c:barChart>
      <c:catAx>
        <c:axId val="-20587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2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599496"/>
        <c:axId val="-2058596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496"/>
        <c:axId val="-2058596120"/>
      </c:lineChart>
      <c:catAx>
        <c:axId val="-2058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80152"/>
        <c:axId val="-2058476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0152"/>
        <c:axId val="-2058476920"/>
      </c:lineChart>
      <c:catAx>
        <c:axId val="-2058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8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87448"/>
        <c:axId val="-2058384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7448"/>
        <c:axId val="-2058384168"/>
      </c:lineChart>
      <c:catAx>
   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1928"/>
        <c:axId val="-2059055288"/>
      </c:barChart>
      <c:catAx>
        <c:axId val="-20590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5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13784"/>
        <c:axId val="-2059117208"/>
      </c:barChart>
      <c:catAx>
        <c:axId val="-20591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69032"/>
        <c:axId val="-2059172552"/>
      </c:barChart>
      <c:catAx>
        <c:axId val="-2059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29992"/>
        <c:axId val="-2059233352"/>
      </c:barChart>
      <c:catAx>
        <c:axId val="-205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2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32728"/>
        <c:axId val="-2060029416"/>
      </c:barChart>
      <c:catAx>
        <c:axId val="-206003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2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2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3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356760"/>
        <c:axId val="-20593602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6760"/>
        <c:axId val="-20593602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60"/>
        <c:axId val="-2059360200"/>
      </c:scatterChart>
      <c:catAx>
        <c:axId val="-2059356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6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6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56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94712"/>
        <c:axId val="-2057891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712"/>
        <c:axId val="-2057891336"/>
      </c:lineChart>
      <c:catAx>
        <c:axId val="-205789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9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4568"/>
        <c:axId val="-2057711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7608"/>
        <c:axId val="-2057704712"/>
      </c:scatterChart>
      <c:valAx>
        <c:axId val="-205771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1224"/>
        <c:crosses val="autoZero"/>
        <c:crossBetween val="midCat"/>
      </c:valAx>
      <c:valAx>
        <c:axId val="-205771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4568"/>
        <c:crosses val="autoZero"/>
        <c:crossBetween val="midCat"/>
      </c:valAx>
      <c:valAx>
        <c:axId val="-2057707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704712"/>
        <c:crosses val="autoZero"/>
        <c:crossBetween val="midCat"/>
      </c:valAx>
      <c:valAx>
        <c:axId val="-2057704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07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24360"/>
        <c:axId val="-2057618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4360"/>
        <c:axId val="-2057618616"/>
      </c:lineChart>
      <c:catAx>
        <c:axId val="-2057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24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901896"/>
        <c:axId val="-2059898552"/>
      </c:barChart>
      <c:catAx>
        <c:axId val="-20599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9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8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90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70136"/>
        <c:axId val="-2059766808"/>
      </c:barChart>
      <c:catAx>
        <c:axId val="-2059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77112"/>
        <c:axId val="-2059673736"/>
      </c:barChart>
      <c:catAx>
        <c:axId val="-205967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6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70504"/>
        <c:axId val="-2059567128"/>
      </c:barChart>
      <c:catAx>
        <c:axId val="-205957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6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5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7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60648"/>
        <c:axId val="-2059457272"/>
      </c:barChart>
      <c:catAx>
        <c:axId val="-2059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5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4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113480"/>
        <c:axId val="-2060116872"/>
      </c:barChart>
      <c:catAx>
        <c:axId val="-206011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6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1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97960"/>
        <c:axId val="-2060301096"/>
      </c:barChart>
      <c:catAx>
        <c:axId val="-20602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29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2"/>
        <v>1</v>
      </c>
      <c r="AI30" s="183">
        <f t="shared" si="13"/>
        <v>0.5634993122638976</v>
      </c>
      <c r="AJ30" s="120">
        <f t="shared" si="14"/>
        <v>0.48080831773089627</v>
      </c>
      <c r="AK30" s="119">
        <f t="shared" si="15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1062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0</v>
      </c>
      <c r="AK38" s="147">
        <f t="shared" ref="AK38:AK64" si="39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13840.198147920741</v>
      </c>
      <c r="J71" s="51">
        <f t="shared" si="44"/>
        <v>13840.198147920741</v>
      </c>
      <c r="K71" s="40">
        <f t="shared" ref="K71:K72" si="47">B71/B$76</f>
        <v>0.48954330520141259</v>
      </c>
      <c r="L71" s="22">
        <f t="shared" si="45"/>
        <v>0.49704428615265711</v>
      </c>
      <c r="M71" s="24">
        <f t="shared" ref="M71:M72" si="48">J71/B$76</f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4"/>
        <v>9576.3301247653417</v>
      </c>
      <c r="K74" s="40">
        <f>B74/B$76</f>
        <v>0.2550027973234395</v>
      </c>
      <c r="L74" s="22">
        <f t="shared" si="45"/>
        <v>0.2388505304348118</v>
      </c>
      <c r="M74" s="24">
        <f>J74/B$76</f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4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9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6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>(B128)</f>
        <v>0.68939859227895406</v>
      </c>
      <c r="L128" s="29">
        <f>IF(L124=L119,0,(L119-L124)/(B119-B124)*K128)</f>
        <v>0.39135214053069445</v>
      </c>
      <c r="M128" s="239">
        <f t="shared" si="66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>(B130)</f>
        <v>2.7034942342398596</v>
      </c>
      <c r="L130" s="29">
        <f>(L119)</f>
        <v>1.8910116675769584</v>
      </c>
      <c r="M130" s="239">
        <f t="shared" si="66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1.3663543040216646E-2</v>
      </c>
      <c r="AJ10" s="120">
        <f t="shared" si="14"/>
        <v>2.7327086080433292E-2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7"/>
        <v>9.7342070821537525E-3</v>
      </c>
      <c r="AD27" s="116">
        <v>0.25</v>
      </c>
      <c r="AE27" s="121">
        <f t="shared" si="8"/>
        <v>9.7342070821537525E-3</v>
      </c>
      <c r="AF27" s="122">
        <f t="shared" si="10"/>
        <v>0.25</v>
      </c>
      <c r="AG27" s="121">
        <f t="shared" si="11"/>
        <v>9.7342070821537525E-3</v>
      </c>
      <c r="AH27" s="123">
        <f t="shared" si="12"/>
        <v>1</v>
      </c>
      <c r="AI27" s="183">
        <f t="shared" si="13"/>
        <v>9.7342070821537525E-3</v>
      </c>
      <c r="AJ27" s="120">
        <f t="shared" si="14"/>
        <v>9.7342070821537525E-3</v>
      </c>
      <c r="AK27" s="119">
        <f t="shared" si="15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9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7"/>
        <v>0.20192986581609679</v>
      </c>
      <c r="AD29" s="116">
        <v>0.25</v>
      </c>
      <c r="AE29" s="121">
        <f t="shared" si="8"/>
        <v>0.20192986581609679</v>
      </c>
      <c r="AF29" s="122">
        <f t="shared" si="10"/>
        <v>0.25</v>
      </c>
      <c r="AG29" s="121">
        <f t="shared" si="11"/>
        <v>0.20192986581609679</v>
      </c>
      <c r="AH29" s="123">
        <f t="shared" si="12"/>
        <v>1</v>
      </c>
      <c r="AI29" s="183">
        <f t="shared" si="13"/>
        <v>0.20192986581609679</v>
      </c>
      <c r="AJ29" s="120">
        <f t="shared" si="14"/>
        <v>0.20192986581609679</v>
      </c>
      <c r="AK29" s="119">
        <f t="shared" si="15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2"/>
        <v>1.0000000000000002</v>
      </c>
      <c r="AI30" s="183">
        <f t="shared" si="13"/>
        <v>0.39360821268825996</v>
      </c>
      <c r="AJ30" s="120">
        <f t="shared" si="14"/>
        <v>0.15841049278938824</v>
      </c>
      <c r="AK30" s="119">
        <f t="shared" si="15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18890.221883721082</v>
      </c>
      <c r="T32" s="233">
        <f t="shared" si="50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2362.4862069534997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2362.4862069534997</v>
      </c>
      <c r="AH38" s="123">
        <f t="shared" ref="AH38:AI58" si="61">SUM(Z38,AB38,AD38,AF38)</f>
        <v>1</v>
      </c>
      <c r="AI38" s="112">
        <f t="shared" si="61"/>
        <v>2362.4862069534997</v>
      </c>
      <c r="AJ38" s="148">
        <f t="shared" ref="AJ38:AJ64" si="62">(AA38+AC38)</f>
        <v>0</v>
      </c>
      <c r="AK38" s="147">
        <f t="shared" ref="AK38:AK64" si="63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64">$J39*Z39</f>
        <v>0</v>
      </c>
      <c r="AB39" s="122">
        <f>AB8</f>
        <v>0.34250272101885387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64"/>
        <v>0</v>
      </c>
      <c r="AB40" s="122">
        <f>AB9</f>
        <v>0.34250272101885393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179.43597896507794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44.858994741269484</v>
      </c>
      <c r="AB43" s="116">
        <v>0.25</v>
      </c>
      <c r="AC43" s="147">
        <f t="shared" si="65"/>
        <v>44.858994741269484</v>
      </c>
      <c r="AD43" s="116">
        <v>0.25</v>
      </c>
      <c r="AE43" s="147">
        <f t="shared" si="66"/>
        <v>44.858994741269484</v>
      </c>
      <c r="AF43" s="122">
        <f t="shared" si="57"/>
        <v>0.25</v>
      </c>
      <c r="AG43" s="147">
        <f t="shared" si="60"/>
        <v>44.858994741269484</v>
      </c>
      <c r="AH43" s="123">
        <f t="shared" si="61"/>
        <v>1</v>
      </c>
      <c r="AI43" s="112">
        <f t="shared" si="61"/>
        <v>179.43597896507794</v>
      </c>
      <c r="AJ43" s="148">
        <f t="shared" si="62"/>
        <v>89.717989482538968</v>
      </c>
      <c r="AK43" s="147">
        <f t="shared" si="63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13166.277857136129</v>
      </c>
      <c r="K72" s="40">
        <f t="shared" si="78"/>
        <v>0.52046673920384201</v>
      </c>
      <c r="L72" s="22">
        <f t="shared" si="76"/>
        <v>0.2653195192458877</v>
      </c>
      <c r="M72" s="24">
        <f t="shared" si="79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75"/>
        <v>7644.7241168823402</v>
      </c>
      <c r="K74" s="40">
        <f>B74/B$76</f>
        <v>0.1301917232581698</v>
      </c>
      <c r="L74" s="22">
        <f t="shared" si="76"/>
        <v>0.13473075254527811</v>
      </c>
      <c r="M74" s="24">
        <f>J74/B$76</f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75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0.12163865683080546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9.238721226897029E-3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 t="shared" si="80"/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93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>(B128)</f>
        <v>0.58958408107098381</v>
      </c>
      <c r="L128" s="29">
        <f>IF(L124=L119,0,(L119-L124)/(B119-B124)*K128)</f>
        <v>0.36978148721384485</v>
      </c>
      <c r="M128" s="239">
        <f t="shared" si="93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>(B130)</f>
        <v>4.5285834330792314</v>
      </c>
      <c r="L130" s="29">
        <f>(L119)</f>
        <v>3.1210771978942788</v>
      </c>
      <c r="M130" s="239">
        <f t="shared" si="93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9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6.327115119778072E-2</v>
      </c>
      <c r="AJ8" s="120">
        <f t="shared" si="14"/>
        <v>0.12654230239556144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0.10820227787337594</v>
      </c>
      <c r="AJ10" s="120">
        <f t="shared" si="14"/>
        <v>0.21640455574675188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 t="shared" si="7"/>
        <v>1.5364247792944888E-2</v>
      </c>
      <c r="AD27" s="156">
        <f>Poor!AD27</f>
        <v>0.25</v>
      </c>
      <c r="AE27" s="121">
        <f t="shared" si="8"/>
        <v>1.5364247792944888E-2</v>
      </c>
      <c r="AF27" s="122">
        <f t="shared" si="10"/>
        <v>0.25</v>
      </c>
      <c r="AG27" s="121">
        <f t="shared" si="11"/>
        <v>1.5364247792944888E-2</v>
      </c>
      <c r="AH27" s="123">
        <f t="shared" si="12"/>
        <v>1</v>
      </c>
      <c r="AI27" s="183">
        <f t="shared" si="13"/>
        <v>1.5364247792944888E-2</v>
      </c>
      <c r="AJ27" s="120">
        <f t="shared" si="14"/>
        <v>1.5364247792944888E-2</v>
      </c>
      <c r="AK27" s="119">
        <f t="shared" si="15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9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 t="shared" si="7"/>
        <v>0.27830080829522713</v>
      </c>
      <c r="AD29" s="156">
        <f>Poor!AD29</f>
        <v>0.25</v>
      </c>
      <c r="AE29" s="121">
        <f t="shared" si="8"/>
        <v>0.27830080829522713</v>
      </c>
      <c r="AF29" s="122">
        <f t="shared" si="10"/>
        <v>0.25</v>
      </c>
      <c r="AG29" s="121">
        <f t="shared" si="11"/>
        <v>0.27830080829522713</v>
      </c>
      <c r="AH29" s="123">
        <f t="shared" si="12"/>
        <v>1</v>
      </c>
      <c r="AI29" s="183">
        <f t="shared" si="13"/>
        <v>0.27830080829522713</v>
      </c>
      <c r="AJ29" s="120">
        <f t="shared" si="14"/>
        <v>0.27830080829522713</v>
      </c>
      <c r="AK29" s="119">
        <f t="shared" si="15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2"/>
        <v>0.99999999999999978</v>
      </c>
      <c r="AI30" s="183">
        <f t="shared" si="13"/>
        <v>0.31389311479323018</v>
      </c>
      <c r="AJ30" s="120">
        <f t="shared" si="14"/>
        <v>0.15385900434865241</v>
      </c>
      <c r="AK30" s="119">
        <f t="shared" si="15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5610.6619276601214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5610.6619276601214</v>
      </c>
      <c r="AH38" s="123">
        <f t="shared" ref="AH38:AI58" si="37">SUM(Z38,AB38,AD38,AF38)</f>
        <v>1</v>
      </c>
      <c r="AI38" s="112">
        <f t="shared" si="37"/>
        <v>5610.6619276601214</v>
      </c>
      <c r="AJ38" s="148">
        <f t="shared" ref="AJ38:AJ64" si="38">(AA38+AC38)</f>
        <v>0</v>
      </c>
      <c r="AK38" s="147">
        <f t="shared" ref="AK38:AK64" si="39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40">$J39*Z39</f>
        <v>1041.3415507225723</v>
      </c>
      <c r="AB39" s="122">
        <f>AB8</f>
        <v>0.31055246906609357</v>
      </c>
      <c r="AC39" s="147">
        <f t="shared" ref="AC39:AC64" si="41">$J39*AB39</f>
        <v>469.05844927742771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1510.4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40"/>
        <v>1057.6125124526127</v>
      </c>
      <c r="AB40" s="122">
        <f>AB9</f>
        <v>0.31055246906609357</v>
      </c>
      <c r="AC40" s="147">
        <f t="shared" si="41"/>
        <v>476.38748754738759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3714.1334099940605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3714.1334099940605</v>
      </c>
      <c r="AH41" s="123">
        <f t="shared" si="37"/>
        <v>1</v>
      </c>
      <c r="AI41" s="112">
        <f t="shared" si="37"/>
        <v>3714.1334099940605</v>
      </c>
      <c r="AJ41" s="148">
        <f t="shared" si="38"/>
        <v>0</v>
      </c>
      <c r="AK41" s="147">
        <f t="shared" si="39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3549.4394208658832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887.35985521647081</v>
      </c>
      <c r="AB43" s="156">
        <f>Poor!AB43</f>
        <v>0.25</v>
      </c>
      <c r="AC43" s="147">
        <f t="shared" si="41"/>
        <v>887.35985521647081</v>
      </c>
      <c r="AD43" s="156">
        <f>Poor!AD43</f>
        <v>0.25</v>
      </c>
      <c r="AE43" s="147">
        <f t="shared" si="42"/>
        <v>887.35985521647081</v>
      </c>
      <c r="AF43" s="122">
        <f t="shared" si="29"/>
        <v>0.25</v>
      </c>
      <c r="AG43" s="147">
        <f t="shared" si="36"/>
        <v>887.35985521647081</v>
      </c>
      <c r="AH43" s="123">
        <f t="shared" si="37"/>
        <v>1</v>
      </c>
      <c r="AI43" s="112">
        <f t="shared" si="37"/>
        <v>3549.4394208658832</v>
      </c>
      <c r="AJ43" s="148">
        <f t="shared" si="38"/>
        <v>1774.7197104329416</v>
      </c>
      <c r="AK43" s="147">
        <f t="shared" si="39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25251.999999999996</v>
      </c>
      <c r="K73" s="40">
        <f>B73/B$76</f>
        <v>0.24921392803074416</v>
      </c>
      <c r="L73" s="22">
        <f t="shared" si="45"/>
        <v>0.29407243507627806</v>
      </c>
      <c r="M73" s="24">
        <f>J73/B$76</f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4"/>
        <v>5334.423708654137</v>
      </c>
      <c r="K74" s="40">
        <f>B74/B$76</f>
        <v>6.514985729326056E-2</v>
      </c>
      <c r="L74" s="22">
        <f t="shared" si="45"/>
        <v>6.9144390692869442E-2</v>
      </c>
      <c r="M74" s="24">
        <f>J74/B$76</f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1995.555864453348</v>
      </c>
      <c r="K75" s="40">
        <f>B75/B$76</f>
        <v>9.1992429895463829E-2</v>
      </c>
      <c r="L75" s="22">
        <f t="shared" si="45"/>
        <v>1.5659904341338206E-2</v>
      </c>
      <c r="M75" s="24">
        <f>J75/B$76</f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4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0.33014778066239481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0.21855048801790367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0.20885941133209446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 t="shared" si="49"/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63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>(B128)</f>
        <v>0.54316672549368428</v>
      </c>
      <c r="L128" s="22">
        <f>IF(L124=L119,0,(L119-L124)/(B119-B124)*K128)</f>
        <v>0.34937570217951963</v>
      </c>
      <c r="M128" s="57">
        <f t="shared" si="63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>(B129)</f>
        <v>0.76695834791483519</v>
      </c>
      <c r="L129" s="60">
        <f>IF(SUM(L124:L128)&gt;L130,0,L130-SUM(L124:L128))</f>
        <v>7.912702708772823E-2</v>
      </c>
      <c r="M129" s="57">
        <f t="shared" si="63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>(B130)</f>
        <v>8.3371897968819066</v>
      </c>
      <c r="L130" s="22">
        <f>(L119)</f>
        <v>5.6231008933009479</v>
      </c>
      <c r="M130" s="57">
        <f t="shared" si="63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9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6.0957271673590024E-2</v>
      </c>
      <c r="AJ8" s="120">
        <f t="shared" si="14"/>
        <v>0.12191454334718005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3.3728096053335807E-2</v>
      </c>
      <c r="AJ10" s="120">
        <f t="shared" si="14"/>
        <v>6.7456192106671614E-2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 t="shared" si="7"/>
        <v>3.3261499734480088E-2</v>
      </c>
      <c r="AD27" s="156">
        <f>Poor!AD27</f>
        <v>0.25</v>
      </c>
      <c r="AE27" s="121">
        <f t="shared" si="8"/>
        <v>3.3261499734480088E-2</v>
      </c>
      <c r="AF27" s="122">
        <f t="shared" si="10"/>
        <v>0.25</v>
      </c>
      <c r="AG27" s="121">
        <f t="shared" si="11"/>
        <v>3.3261499734480088E-2</v>
      </c>
      <c r="AH27" s="123">
        <f t="shared" si="12"/>
        <v>1</v>
      </c>
      <c r="AI27" s="183">
        <f t="shared" si="13"/>
        <v>3.3261499734480088E-2</v>
      </c>
      <c r="AJ27" s="120">
        <f t="shared" si="14"/>
        <v>3.3261499734480088E-2</v>
      </c>
      <c r="AK27" s="119">
        <f t="shared" si="15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9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 t="shared" si="7"/>
        <v>0.46839382550433351</v>
      </c>
      <c r="AD29" s="156">
        <f>Poor!AD29</f>
        <v>0.25</v>
      </c>
      <c r="AE29" s="121">
        <f t="shared" si="8"/>
        <v>0.46839382550433351</v>
      </c>
      <c r="AF29" s="122">
        <f t="shared" si="10"/>
        <v>0.25</v>
      </c>
      <c r="AG29" s="121">
        <f t="shared" si="11"/>
        <v>0.46839382550433351</v>
      </c>
      <c r="AH29" s="123">
        <f t="shared" si="12"/>
        <v>1</v>
      </c>
      <c r="AI29" s="183">
        <f t="shared" si="13"/>
        <v>0.46839382550433351</v>
      </c>
      <c r="AJ29" s="120">
        <f t="shared" si="14"/>
        <v>0.46839382550433351</v>
      </c>
      <c r="AK29" s="119">
        <f t="shared" si="15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2"/>
        <v>1.0000000000000002</v>
      </c>
      <c r="AI30" s="183">
        <f t="shared" si="13"/>
        <v>0.26210171285617845</v>
      </c>
      <c r="AJ30" s="120">
        <f t="shared" si="14"/>
        <v>0.16978019709064734</v>
      </c>
      <c r="AK30" s="119">
        <f t="shared" si="15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>J128*I$83</f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>J130*I$83</f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0.38839283516494494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0.28387918876898077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3.125275472686026E-2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 t="shared" si="50"/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>(B128)</f>
        <v>0.5065454465753424</v>
      </c>
      <c r="L128" s="22">
        <f>IF(L124=L119,0,(L119-L124)/(B119-B124)*K128)</f>
        <v>0.29359128512266336</v>
      </c>
      <c r="M128" s="57">
        <f t="shared" si="90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>(B129)</f>
        <v>11.835938119057971</v>
      </c>
      <c r="L129" s="60">
        <f>IF(SUM(L124:L128)&gt;L130,0,L130-SUM(L124:L128))</f>
        <v>6.2321627739001775</v>
      </c>
      <c r="M129" s="57">
        <f t="shared" si="90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>(B130)</f>
        <v>18.243294630741381</v>
      </c>
      <c r="L130" s="22">
        <f>(L119)</f>
        <v>10.914910212831645</v>
      </c>
      <c r="M130" s="57">
        <f t="shared" si="90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2016-06-02T06:21:57Z</dcterms:modified>
  <cp:category/>
</cp:coreProperties>
</file>