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ioannina-my.sharepoint.com/personal/cgogos_uoi_gr/Documents/04-ΕΑΠ (MSc ΔΗΜΟΣΙΑ ΔΙΟΙΚΗΣΗ ΚΑΙ ΗΛΕΚΤΡΟΝΙΚΗ ΔΙΑΚΥΒΕΡΝΗΣΗ)/ΔΜΔ54 - ΠΣΗΔ/ΔΙΔΑΚΤΙΚΟ ΠΑΚΕΤΟ/ΕΜ3/"/>
    </mc:Choice>
  </mc:AlternateContent>
  <xr:revisionPtr revIDLastSave="50" documentId="8_{C183F028-FBE0-7D42-B45E-18BF6A40217C}" xr6:coauthVersionLast="47" xr6:coauthVersionMax="47" xr10:uidLastSave="{C53EFDEB-B0E9-E045-B795-A79B7353DC18}"/>
  <bookViews>
    <workbookView xWindow="0" yWindow="500" windowWidth="37560" windowHeight="21100" xr2:uid="{573F9F4D-00FD-5E4C-ACEE-394BB08DCD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B27" i="1"/>
  <c r="B25" i="1"/>
  <c r="B21" i="1"/>
  <c r="B19" i="1"/>
  <c r="E8" i="1"/>
  <c r="C7" i="1"/>
  <c r="I8" i="1"/>
  <c r="I17" i="1"/>
  <c r="D25" i="1"/>
  <c r="C25" i="1"/>
  <c r="C15" i="1"/>
  <c r="C8" i="1"/>
  <c r="E24" i="1"/>
  <c r="F24" i="1"/>
  <c r="B24" i="1"/>
  <c r="C24" i="1"/>
  <c r="B15" i="1"/>
  <c r="B17" i="1" s="1"/>
  <c r="G14" i="1"/>
  <c r="G15" i="1" s="1"/>
  <c r="F14" i="1"/>
  <c r="F15" i="1" s="1"/>
  <c r="E14" i="1"/>
  <c r="E15" i="1" s="1"/>
  <c r="D14" i="1"/>
  <c r="D15" i="1" s="1"/>
  <c r="D24" i="1" s="1"/>
  <c r="C14" i="1"/>
  <c r="D7" i="1"/>
  <c r="B7" i="1"/>
  <c r="B8" i="1" s="1"/>
  <c r="G6" i="1"/>
  <c r="G7" i="1" s="1"/>
  <c r="G24" i="1" s="1"/>
  <c r="F6" i="1"/>
  <c r="F7" i="1" s="1"/>
  <c r="E6" i="1"/>
  <c r="E7" i="1" s="1"/>
  <c r="D6" i="1"/>
  <c r="C6" i="1"/>
  <c r="C17" i="1" l="1"/>
  <c r="D17" i="1" s="1"/>
  <c r="E17" i="1" s="1"/>
  <c r="F17" i="1" s="1"/>
  <c r="G17" i="1" s="1"/>
  <c r="D8" i="1" l="1"/>
  <c r="F8" i="1" l="1"/>
  <c r="G8" i="1" l="1"/>
  <c r="F25" i="1"/>
  <c r="G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tc={196AE90E-7473-BA4E-8BA2-EC73BAE0545A}</author>
  </authors>
  <commentList>
    <comment ref="I8" authorId="0" shapeId="0" xr:uid="{196AE90E-7473-BA4E-8BA2-EC73BAE0545A}">
      <text>
        <t>[Threaded comment]
Your version of Excel allows you to read this threaded comment; however, any edits to it will get removed if the file is opened in a newer version of Excel. Learn more: https://go.microsoft.com/fwlink/?linkid=870924
Comment:
    Συνάρτηση excel (PV) για απευθείας υπολογισμού καθαρής παρούσας αξίας στο έτος 5</t>
      </text>
    </comment>
  </commentList>
</comments>
</file>

<file path=xl/sharedStrings.xml><?xml version="1.0" encoding="utf-8"?>
<sst xmlns="http://schemas.openxmlformats.org/spreadsheetml/2006/main" count="35" uniqueCount="21">
  <si>
    <t>Έτος 0</t>
  </si>
  <si>
    <t>Έτος 1</t>
  </si>
  <si>
    <t>Έτος 2</t>
  </si>
  <si>
    <t>Έτος 3</t>
  </si>
  <si>
    <t>Έτος 4</t>
  </si>
  <si>
    <t>Έτος 5</t>
  </si>
  <si>
    <t>Οικονομικό όφελος</t>
  </si>
  <si>
    <t>Προεξοφλητικό επιτόκιο</t>
  </si>
  <si>
    <t>Εφάπαξ δαπάνες</t>
  </si>
  <si>
    <t>Επαναλαμβανόμενες δαπάνες</t>
  </si>
  <si>
    <t>Παρούσα αξία οικονομικού οφέλους</t>
  </si>
  <si>
    <t>Καθαρή παρούσα αξία οικονομικού οφέλους</t>
  </si>
  <si>
    <t>Παρούσα αξία επαναλαμβανόμενων δαπανών</t>
  </si>
  <si>
    <t>Καθαρή παρούσα αξία όλων των δαπανών</t>
  </si>
  <si>
    <t>Συνολική καθαρή παρούσα αξία</t>
  </si>
  <si>
    <t>ROI = Συνολική καθαρή παρούσα αξία / Καθαρή παρούσα αξία όλων των δαπανών</t>
  </si>
  <si>
    <t>Ανάλυση νεκρού σημείου</t>
  </si>
  <si>
    <t>Ετήσια ταμειακή ροή καθαρής παρούσας αξίας</t>
  </si>
  <si>
    <t>Λόγος νεκρού σημείου (πρώτο έτος με θετική ετήσια ροή καθαρής παρούσας αξίας)</t>
  </si>
  <si>
    <t>Συνολική ταμειακή ροή καθαρής παρούσας αξίας</t>
  </si>
  <si>
    <t>Το νεκρό σημείο της επένδυσης είναι στα 2,4 έτη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</si>
</sst>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\ &quot;€&quot;"/>
    <numFmt numFmtId="165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8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2" fillId="0" borderId="0" xfId="1" applyNumberFormat="1" applyFont="1"/>
    <xf numFmtId="164" fontId="2" fillId="0" borderId="0" xfId="0" applyNumberFormat="1" applyFont="1"/>
    <xf numFmtId="2" fontId="2" fillId="0" borderId="0" xfId="0" applyNumberFormat="1" applyFont="1"/>
    <xf numFmtId="0" fontId="0" fillId="0" borderId="0" xfId="0" applyAlignment="1">
      <alignment wrapText="1"/>
    </xf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Break even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Καθαρή παρούσα αξία οικονομικού οφέλους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Sheet1!$B$4:$G$4</c:f>
              <c:strCache>
                <c:ptCount val="6"/>
                <c:pt idx="0">
                  <c:v>Έτος 0</c:v>
                </c:pt>
                <c:pt idx="1">
                  <c:v>Έτος 1</c:v>
                </c:pt>
                <c:pt idx="2">
                  <c:v>Έτος 2</c:v>
                </c:pt>
                <c:pt idx="3">
                  <c:v>Έτος 3</c:v>
                </c:pt>
                <c:pt idx="4">
                  <c:v>Έτος 4</c:v>
                </c:pt>
                <c:pt idx="5">
                  <c:v>Έτος 5</c:v>
                </c:pt>
              </c:strCache>
            </c:strRef>
          </c:cat>
          <c:val>
            <c:numRef>
              <c:f>Sheet1!$B$8:$G$8</c:f>
              <c:numCache>
                <c:formatCode>#,##0\ "€"</c:formatCode>
                <c:ptCount val="6"/>
                <c:pt idx="0">
                  <c:v>0</c:v>
                </c:pt>
                <c:pt idx="1">
                  <c:v>44642.857142857138</c:v>
                </c:pt>
                <c:pt idx="2">
                  <c:v>84502.551020408151</c:v>
                </c:pt>
                <c:pt idx="3">
                  <c:v>120091.56341107869</c:v>
                </c:pt>
                <c:pt idx="4">
                  <c:v>151867.46733132025</c:v>
                </c:pt>
                <c:pt idx="5">
                  <c:v>180238.81011725022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5-3848-A105-E25CB4FC564E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Καθαρή παρούσα αξία όλων των δαπανών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Sheet1!$B$4:$G$4</c:f>
              <c:strCache>
                <c:ptCount val="6"/>
                <c:pt idx="0">
                  <c:v>Έτος 0</c:v>
                </c:pt>
                <c:pt idx="1">
                  <c:v>Έτος 1</c:v>
                </c:pt>
                <c:pt idx="2">
                  <c:v>Έτος 2</c:v>
                </c:pt>
                <c:pt idx="3">
                  <c:v>Έτος 3</c:v>
                </c:pt>
                <c:pt idx="4">
                  <c:v>Έτος 4</c:v>
                </c:pt>
                <c:pt idx="5">
                  <c:v>Έτος 5</c:v>
                </c:pt>
              </c:strCache>
            </c:strRef>
          </c:cat>
          <c:val>
            <c:numRef>
              <c:f>Sheet1!$B$17:$G$17</c:f>
              <c:numCache>
                <c:formatCode>#,##0\ "€"</c:formatCode>
                <c:ptCount val="6"/>
                <c:pt idx="0">
                  <c:v>42500</c:v>
                </c:pt>
                <c:pt idx="1">
                  <c:v>67946.428571428565</c:v>
                </c:pt>
                <c:pt idx="2">
                  <c:v>90666.454081632648</c:v>
                </c:pt>
                <c:pt idx="3">
                  <c:v>110952.19114431486</c:v>
                </c:pt>
                <c:pt idx="4">
                  <c:v>129064.45637885254</c:v>
                </c:pt>
                <c:pt idx="5">
                  <c:v>145236.12176683263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5-3848-A105-E25CB4FC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972464"/>
        <c:axId val="598944592"/>
      </c:lineChart>
      <c:catAx>
        <c:axId val="5989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598944592"/>
        <c:crosses val="autoZero"/>
        <c:auto val="1"/>
        <c:lblAlgn val="ctr"/>
        <c:lblOffset val="100"/>
        <c:noMultiLvlLbl val="0"/>
      </c:catAx>
      <c:valAx>
        <c:axId val="5989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5989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288636</xdr:colOff>
      <xdr:row>29</xdr:row>
      <xdr:rowOff>25399</xdr:rowOff>
    </xdr:from>
    <xdr:to>
      <xdr:col>3</xdr:col>
      <xdr:colOff>669636</xdr:colOff>
      <xdr:row>42</xdr:row>
      <xdr:rowOff>66963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28030-B543-5171-4CE0-FF3FC415E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RISTOS GKOGKOS" id="{1F084DD4-D699-0F46-AF8C-5AC55677DD1C}" userId="S::cgogos@uoi.gr::6b065d2a-05b5-4a2f-97b4-f93dd541814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8" dT="2023-10-21T12:58:47.84" personId="{1F084DD4-D699-0F46-AF8C-5AC55677DD1C}" id="{196AE90E-7473-BA4E-8BA2-EC73BAE0545A}">
    <text>Συνάρτηση excel (PV) για απευθείας υπολογισμού καθαρής παρούσας αξίας στο έτος 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614D-C096-5D44-85F5-3183B6A18B63}">
  <dimension ref="A1:I28"/>
  <sheetViews>
    <sheetView tabSelected="1" topLeftCell="A12" zoomScale="110" zoomScaleNormal="110" workbookViewId="0">
      <selection activeCell="G32" sqref="G32"/>
    </sheetView>
  </sheetViews>
  <sheetFormatPr baseColWidth="10" defaultColWidth="11" defaultRowHeight="16" x14ac:dyDescent="0.2"/>
  <cols>
    <col min="1" max="1" width="33.33203125" customWidth="1"/>
    <col min="2" max="2" width="8.83203125" bestFit="1" customWidth="1"/>
    <col min="3" max="3" width="12.83203125" bestFit="1" customWidth="1"/>
    <col min="4" max="4" width="12" bestFit="1" customWidth="1"/>
    <col min="5" max="7" width="13" bestFit="1" customWidth="1"/>
    <col min="8" max="9" width="12.33203125" bestFit="1" customWidth="1"/>
  </cols>
  <sheetData>
    <row r="1" spans="1:9" ht="17" x14ac:dyDescent="0.2">
      <c r="A1" s="11" t="s">
        <v>7</v>
      </c>
      <c r="B1" s="2">
        <v>0.12</v>
      </c>
    </row>
    <row r="2" spans="1:9" hidden="1" x14ac:dyDescent="0.2">
      <c r="A2" s="11"/>
    </row>
    <row r="3" spans="1:9" x14ac:dyDescent="0.2">
      <c r="A3" s="11"/>
    </row>
    <row r="4" spans="1:9" x14ac:dyDescent="0.2">
      <c r="A4" s="11"/>
      <c r="B4" s="12" t="s">
        <v>0</v>
      </c>
      <c r="C4" s="12" t="s">
        <v>1</v>
      </c>
      <c r="D4" s="12" t="s">
        <v>2</v>
      </c>
      <c r="E4" s="12" t="s">
        <v>3</v>
      </c>
      <c r="F4" s="12" t="s">
        <v>4</v>
      </c>
      <c r="G4" s="12" t="s">
        <v>5</v>
      </c>
    </row>
    <row r="5" spans="1:9" ht="17" x14ac:dyDescent="0.2">
      <c r="A5" s="11" t="s">
        <v>6</v>
      </c>
      <c r="B5" s="7">
        <v>0</v>
      </c>
      <c r="C5" s="1">
        <v>50000</v>
      </c>
      <c r="D5" s="1">
        <v>50000</v>
      </c>
      <c r="E5" s="1">
        <v>50000</v>
      </c>
      <c r="F5" s="1">
        <v>50000</v>
      </c>
      <c r="G5" s="1">
        <v>50000</v>
      </c>
    </row>
    <row r="6" spans="1:9" ht="17" x14ac:dyDescent="0.2">
      <c r="A6" s="11" t="s">
        <v>7</v>
      </c>
      <c r="B6" s="5">
        <v>1</v>
      </c>
      <c r="C6" s="4">
        <f>1/(1+0.12)</f>
        <v>0.89285714285714279</v>
      </c>
      <c r="D6" s="4">
        <f>1/(1+0.12)^2</f>
        <v>0.79719387755102034</v>
      </c>
      <c r="E6" s="4">
        <f>1/(1+0.12)^3</f>
        <v>0.71178024781341087</v>
      </c>
      <c r="F6" s="4">
        <f>1/(1+0.12)^4</f>
        <v>0.63551807840483121</v>
      </c>
      <c r="G6" s="4">
        <f>1/(1+0.12)^5</f>
        <v>0.56742685571859919</v>
      </c>
    </row>
    <row r="7" spans="1:9" ht="17" x14ac:dyDescent="0.2">
      <c r="A7" s="11" t="s">
        <v>10</v>
      </c>
      <c r="B7" s="1">
        <f>B5*B6</f>
        <v>0</v>
      </c>
      <c r="C7" s="1">
        <f>C5*C6</f>
        <v>44642.857142857138</v>
      </c>
      <c r="D7" s="1">
        <f t="shared" ref="C7:G7" si="0">D5*D6</f>
        <v>39859.693877551013</v>
      </c>
      <c r="E7" s="1">
        <f t="shared" si="0"/>
        <v>35589.012390670541</v>
      </c>
      <c r="F7" s="1">
        <f t="shared" si="0"/>
        <v>31775.903920241559</v>
      </c>
      <c r="G7" s="1">
        <f t="shared" si="0"/>
        <v>28371.342785929959</v>
      </c>
      <c r="H7" s="6"/>
    </row>
    <row r="8" spans="1:9" ht="34" x14ac:dyDescent="0.2">
      <c r="A8" s="11" t="s">
        <v>11</v>
      </c>
      <c r="B8" s="1">
        <f>B7</f>
        <v>0</v>
      </c>
      <c r="C8" s="1">
        <f>B8+C7</f>
        <v>44642.857142857138</v>
      </c>
      <c r="D8" s="1">
        <f t="shared" ref="D8:G8" si="1">C8+D7</f>
        <v>84502.551020408151</v>
      </c>
      <c r="E8" s="1">
        <f>D8+E7</f>
        <v>120091.56341107869</v>
      </c>
      <c r="F8" s="1">
        <f t="shared" si="1"/>
        <v>151867.46733132025</v>
      </c>
      <c r="G8" s="8">
        <f t="shared" si="1"/>
        <v>180238.81011725022</v>
      </c>
      <c r="H8" s="6"/>
      <c r="I8" s="3">
        <f>PV(B1,5,-C5)</f>
        <v>180238.81011725034</v>
      </c>
    </row>
    <row r="9" spans="1:9" x14ac:dyDescent="0.2">
      <c r="A9" s="11"/>
    </row>
    <row r="10" spans="1:9" ht="17" x14ac:dyDescent="0.2">
      <c r="A10" s="11" t="s">
        <v>8</v>
      </c>
      <c r="B10" s="7">
        <v>42500</v>
      </c>
    </row>
    <row r="11" spans="1:9" x14ac:dyDescent="0.2">
      <c r="A11" s="11"/>
    </row>
    <row r="12" spans="1:9" x14ac:dyDescent="0.2">
      <c r="A12" s="11"/>
      <c r="B12" s="12" t="s">
        <v>0</v>
      </c>
      <c r="C12" s="12" t="s">
        <v>1</v>
      </c>
      <c r="D12" s="12" t="s">
        <v>2</v>
      </c>
      <c r="E12" s="12" t="s">
        <v>3</v>
      </c>
      <c r="F12" s="12" t="s">
        <v>4</v>
      </c>
      <c r="G12" s="12" t="s">
        <v>5</v>
      </c>
    </row>
    <row r="13" spans="1:9" ht="17" x14ac:dyDescent="0.2">
      <c r="A13" s="11" t="s">
        <v>9</v>
      </c>
      <c r="B13" s="7">
        <v>0</v>
      </c>
      <c r="C13" s="7">
        <v>28500</v>
      </c>
      <c r="D13" s="7">
        <v>28500</v>
      </c>
      <c r="E13" s="7">
        <v>28500</v>
      </c>
      <c r="F13" s="7">
        <v>28500</v>
      </c>
      <c r="G13" s="7">
        <v>28500</v>
      </c>
    </row>
    <row r="14" spans="1:9" ht="17" x14ac:dyDescent="0.2">
      <c r="A14" s="11" t="s">
        <v>7</v>
      </c>
      <c r="B14" s="5">
        <v>1</v>
      </c>
      <c r="C14" s="4">
        <f>1/(1+0.12)</f>
        <v>0.89285714285714279</v>
      </c>
      <c r="D14" s="4">
        <f>1/(1+0.12)^2</f>
        <v>0.79719387755102034</v>
      </c>
      <c r="E14" s="4">
        <f>1/(1+0.12)^3</f>
        <v>0.71178024781341087</v>
      </c>
      <c r="F14" s="4">
        <f>1/(1+0.12)^4</f>
        <v>0.63551807840483121</v>
      </c>
      <c r="G14" s="4">
        <f>1/(1+0.12)^5</f>
        <v>0.56742685571859919</v>
      </c>
    </row>
    <row r="15" spans="1:9" ht="34" x14ac:dyDescent="0.2">
      <c r="A15" s="11" t="s">
        <v>12</v>
      </c>
      <c r="B15" s="7">
        <f>B13*B14</f>
        <v>0</v>
      </c>
      <c r="C15" s="7">
        <f>C13*C14</f>
        <v>25446.428571428569</v>
      </c>
      <c r="D15" s="7">
        <f t="shared" ref="D15:G15" si="2">D13*D14</f>
        <v>22720.025510204079</v>
      </c>
      <c r="E15" s="7">
        <f t="shared" si="2"/>
        <v>20285.737062682208</v>
      </c>
      <c r="F15" s="7">
        <f t="shared" si="2"/>
        <v>18112.265234537688</v>
      </c>
      <c r="G15" s="7">
        <f t="shared" si="2"/>
        <v>16171.665387980076</v>
      </c>
    </row>
    <row r="16" spans="1:9" x14ac:dyDescent="0.2">
      <c r="A16" s="11"/>
    </row>
    <row r="17" spans="1:9" ht="34" x14ac:dyDescent="0.2">
      <c r="A17" s="11" t="s">
        <v>13</v>
      </c>
      <c r="B17" s="7">
        <f>B10+B15</f>
        <v>42500</v>
      </c>
      <c r="C17" s="7">
        <f>B17+C15</f>
        <v>67946.428571428565</v>
      </c>
      <c r="D17" s="7">
        <f t="shared" ref="D17:G17" si="3">C17+D15</f>
        <v>90666.454081632648</v>
      </c>
      <c r="E17" s="7">
        <f t="shared" si="3"/>
        <v>110952.19114431486</v>
      </c>
      <c r="F17" s="7">
        <f t="shared" si="3"/>
        <v>129064.45637885254</v>
      </c>
      <c r="G17" s="9">
        <f t="shared" si="3"/>
        <v>145236.12176683263</v>
      </c>
      <c r="I17" s="3">
        <f>PV(B1,5,-C13)+B17</f>
        <v>145236.12176683272</v>
      </c>
    </row>
    <row r="18" spans="1:9" x14ac:dyDescent="0.2">
      <c r="A18" s="11"/>
    </row>
    <row r="19" spans="1:9" ht="17" x14ac:dyDescent="0.2">
      <c r="A19" s="11" t="s">
        <v>14</v>
      </c>
      <c r="B19" s="9">
        <f>G8-G17</f>
        <v>35002.688350417593</v>
      </c>
    </row>
    <row r="20" spans="1:9" x14ac:dyDescent="0.2">
      <c r="A20" s="11"/>
    </row>
    <row r="21" spans="1:9" ht="51" x14ac:dyDescent="0.2">
      <c r="A21" s="11" t="s">
        <v>15</v>
      </c>
      <c r="B21" s="10">
        <f>B19/G17</f>
        <v>0.2410053912525438</v>
      </c>
    </row>
    <row r="22" spans="1:9" x14ac:dyDescent="0.2">
      <c r="A22" s="11"/>
    </row>
    <row r="23" spans="1:9" ht="17" x14ac:dyDescent="0.2">
      <c r="A23" s="11" t="s">
        <v>16</v>
      </c>
      <c r="B23" s="12" t="s">
        <v>0</v>
      </c>
      <c r="C23" s="12" t="s">
        <v>1</v>
      </c>
      <c r="D23" s="12" t="s">
        <v>2</v>
      </c>
      <c r="E23" s="12" t="s">
        <v>3</v>
      </c>
      <c r="F23" s="12" t="s">
        <v>4</v>
      </c>
      <c r="G23" s="12" t="s">
        <v>5</v>
      </c>
    </row>
    <row r="24" spans="1:9" ht="34" x14ac:dyDescent="0.2">
      <c r="A24" s="11" t="s">
        <v>17</v>
      </c>
      <c r="B24" s="7">
        <f>B7- B15</f>
        <v>0</v>
      </c>
      <c r="C24" s="7">
        <f>C7- C10-C15</f>
        <v>19196.428571428569</v>
      </c>
      <c r="D24" s="7">
        <f t="shared" ref="D24:G24" si="4">D7- D10-D15</f>
        <v>17139.668367346934</v>
      </c>
      <c r="E24" s="7">
        <f t="shared" si="4"/>
        <v>15303.275327988333</v>
      </c>
      <c r="F24" s="7">
        <f t="shared" si="4"/>
        <v>13663.638685703871</v>
      </c>
      <c r="G24" s="7">
        <f t="shared" si="4"/>
        <v>12199.677397949883</v>
      </c>
    </row>
    <row r="25" spans="1:9" ht="34" x14ac:dyDescent="0.2">
      <c r="A25" s="11" t="s">
        <v>19</v>
      </c>
      <c r="B25" s="7">
        <f>B8-B17</f>
        <v>-42500</v>
      </c>
      <c r="C25" s="7">
        <f>C8-C17</f>
        <v>-23303.571428571428</v>
      </c>
      <c r="D25" s="7">
        <f>D8-D17</f>
        <v>-6163.9030612244969</v>
      </c>
      <c r="E25" s="7">
        <f>E8-E17</f>
        <v>9139.3722667638358</v>
      </c>
      <c r="F25" s="7">
        <f t="shared" ref="F25:G25" si="5">F8-F17</f>
        <v>22803.01095246771</v>
      </c>
      <c r="G25" s="7">
        <f t="shared" si="5"/>
        <v>35002.688350417593</v>
      </c>
    </row>
    <row r="26" spans="1:9" x14ac:dyDescent="0.2">
      <c r="A26" s="11"/>
    </row>
    <row r="27" spans="1:9" ht="51" x14ac:dyDescent="0.2">
      <c r="A27" s="11" t="s">
        <v>18</v>
      </c>
      <c r="B27">
        <f>(E24-E25)/E24</f>
        <v>0.40278325581395408</v>
      </c>
    </row>
    <row r="28" spans="1:9" ht="34" x14ac:dyDescent="0.2">
      <c r="A28" s="11" t="s">
        <v>20</v>
      </c>
    </row>
  </sheetData>
  <phoneticPr fontId="3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CHRISTOS GKOGKOS</dc:creator>
  <cp:lastModifiedBy>CHRISTOS GKOGKOS</cp:lastModifiedBy>
  <dcterms:created xsi:type="dcterms:W3CDTF">2023-09-26T00:36:31Z</dcterms:created>
  <dcterms:modified xsi:type="dcterms:W3CDTF">2023-10-21T13:05:19Z</dcterms:modified>
</cp:coreProperties>
</file>