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ioannina-my.sharepoint.com/personal/cgogos_uoi_gr/Documents/04-ΕΑΠ (MSc ΔΗΜΟΣΙΑ ΔΙΟΙΚΗΣΗ ΚΑΙ ΗΛΕΚΤΡΟΝΙΚΗ ΔΙΑΚΥΒΕΡΝΗΣΗ)/ΔΜΔ54 - ΠΣΗΔ/ΔΙΔΑΚΤΙΚΟ ΠΑΚΕΤΟ/"/>
    </mc:Choice>
  </mc:AlternateContent>
  <xr:revisionPtr revIDLastSave="267" documentId="8_{7EF836F5-7476-1345-B809-2536C60D47CD}" xr6:coauthVersionLast="47" xr6:coauthVersionMax="47" xr10:uidLastSave="{52EE722B-79D9-6846-8160-7C7DC66BAAFE}"/>
  <bookViews>
    <workbookView xWindow="0" yWindow="500" windowWidth="37600" windowHeight="21100" xr2:uid="{573F9F4D-00FD-5E4C-ACEE-394BB08DCD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B14" i="1"/>
  <c r="B15" i="1" s="1"/>
  <c r="B17" i="1" s="1"/>
  <c r="B6" i="1"/>
  <c r="B7" i="1"/>
  <c r="B8" i="1" s="1"/>
  <c r="D6" i="1"/>
  <c r="D7" i="1" s="1"/>
  <c r="E6" i="1"/>
  <c r="E7" i="1" s="1"/>
  <c r="F6" i="1"/>
  <c r="G6" i="1"/>
  <c r="C6" i="1"/>
  <c r="C7" i="1" s="1"/>
  <c r="F7" i="1"/>
  <c r="G7" i="1"/>
  <c r="G15" i="1"/>
  <c r="F15" i="1"/>
  <c r="E15" i="1"/>
  <c r="D15" i="1"/>
  <c r="C15" i="1"/>
  <c r="C8" i="1" l="1"/>
  <c r="B24" i="1"/>
  <c r="G24" i="1"/>
  <c r="F24" i="1"/>
  <c r="E24" i="1"/>
  <c r="C24" i="1"/>
  <c r="D24" i="1"/>
  <c r="B25" i="1"/>
  <c r="C17" i="1"/>
  <c r="D17" i="1" s="1"/>
  <c r="E17" i="1" s="1"/>
  <c r="F17" i="1" s="1"/>
  <c r="G17" i="1" s="1"/>
  <c r="C25" i="1" l="1"/>
  <c r="D8" i="1"/>
  <c r="E8" i="1" s="1"/>
  <c r="F8" i="1" s="1"/>
  <c r="D25" i="1" l="1"/>
  <c r="E25" i="1" l="1"/>
  <c r="G8" i="1" l="1"/>
  <c r="F25" i="1"/>
  <c r="B27" i="1" s="1"/>
  <c r="G25" i="1" l="1"/>
  <c r="B19" i="1"/>
  <c r="B21" i="1" s="1"/>
</calcChain>
</file>

<file path=xl/sharedStrings.xml><?xml version="1.0" encoding="utf-8"?>
<sst xmlns="http://schemas.openxmlformats.org/spreadsheetml/2006/main" count="35" uniqueCount="21">
  <si>
    <t>Έτος 0</t>
  </si>
  <si>
    <t>Έτος 1</t>
  </si>
  <si>
    <t>Έτος 2</t>
  </si>
  <si>
    <t>Έτος 3</t>
  </si>
  <si>
    <t>Έτος 4</t>
  </si>
  <si>
    <t>Έτος 5</t>
  </si>
  <si>
    <t>Οικονομικό όφελος</t>
  </si>
  <si>
    <t>Προεξοφλητικό επιτόκιο</t>
  </si>
  <si>
    <t>Εφάπαξ δαπάνες</t>
  </si>
  <si>
    <t>Επαναλαμβανόμενες δαπάνες</t>
  </si>
  <si>
    <t>Παρούσα αξία οικονομικού οφέλους</t>
  </si>
  <si>
    <t>Καθαρή παρούσα αξία οικονομικού οφέλους</t>
  </si>
  <si>
    <t>Παρούσα αξία επαναλαμβανόμενων δαπανών</t>
  </si>
  <si>
    <t>Καθαρή παρούσα αξία όλων των δαπανών</t>
  </si>
  <si>
    <t>Συνολική καθαρή παρούσα αξία</t>
  </si>
  <si>
    <t>ROI = Συνολική καθαρή παρούσα αξία / Καθαρή παρούσα αξία όλων των δαπανών</t>
  </si>
  <si>
    <t>Ανάλυση νεκρού σημείου</t>
  </si>
  <si>
    <t>Ετήσια ταμειακή ροή καθαρής παρούσας αξίας</t>
  </si>
  <si>
    <t>Λόγος νεκρού σημείου (πρώτο έτος με θετική ετήσια ροή καθαρής παρούσας αξίας)</t>
  </si>
  <si>
    <t>Συνολική ταμειακή ροή καθαρής παρούσας αξίας</t>
  </si>
  <si>
    <t>Το νεκρό σημείο της επένδυσης είναι στα 3,3 έτη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</si>
</sst>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44" formatCode="_-* #,##0.00\ &quot;€&quot;_-;\-* #,##0.00\ &quot;€&quot;_-;_-* &quot;-&quot;??\ &quot;€&quot;_-;_-@_-"/>
    <numFmt numFmtId="165" formatCode="#,##0\ &quot;€&quot;"/>
    <numFmt numFmtId="166" formatCode="0.0000"/>
    <numFmt numFmtId="170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1" applyNumberFormat="1" applyFont="1"/>
    <xf numFmtId="9" fontId="0" fillId="0" borderId="0" xfId="0" applyNumberFormat="1"/>
    <xf numFmtId="8" fontId="0" fillId="0" borderId="0" xfId="0" applyNumberFormat="1"/>
    <xf numFmtId="166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5" fontId="2" fillId="0" borderId="0" xfId="1" applyNumberFormat="1" applyFont="1"/>
    <xf numFmtId="165" fontId="2" fillId="0" borderId="0" xfId="0" applyNumberFormat="1" applyFont="1"/>
    <xf numFmtId="2" fontId="2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70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614D-C096-5D44-85F5-3183B6A18B63}">
  <dimension ref="A1:I28"/>
  <sheetViews>
    <sheetView tabSelected="1" workbookViewId="0">
      <selection activeCell="I24" sqref="I24"/>
    </sheetView>
  </sheetViews>
  <sheetFormatPr baseColWidth="10" defaultRowHeight="16" x14ac:dyDescent="0.2"/>
  <cols>
    <col min="1" max="1" width="32.83203125" bestFit="1" customWidth="1"/>
    <col min="2" max="2" width="8.83203125" bestFit="1" customWidth="1"/>
    <col min="3" max="3" width="12.83203125" bestFit="1" customWidth="1"/>
    <col min="4" max="4" width="12" bestFit="1" customWidth="1"/>
    <col min="5" max="7" width="13" bestFit="1" customWidth="1"/>
    <col min="8" max="9" width="12.33203125" bestFit="1" customWidth="1"/>
  </cols>
  <sheetData>
    <row r="1" spans="1:9" ht="17" x14ac:dyDescent="0.2">
      <c r="A1" s="10" t="s">
        <v>7</v>
      </c>
      <c r="B1" s="2">
        <v>0.11</v>
      </c>
    </row>
    <row r="2" spans="1:9" x14ac:dyDescent="0.2">
      <c r="A2" s="10"/>
    </row>
    <row r="3" spans="1:9" hidden="1" x14ac:dyDescent="0.2">
      <c r="A3" s="10"/>
      <c r="B3">
        <v>0</v>
      </c>
      <c r="C3">
        <v>1</v>
      </c>
      <c r="D3">
        <v>2</v>
      </c>
      <c r="E3">
        <v>3</v>
      </c>
      <c r="F3">
        <v>4</v>
      </c>
      <c r="G3">
        <v>5</v>
      </c>
    </row>
    <row r="4" spans="1:9" x14ac:dyDescent="0.2">
      <c r="A4" s="10"/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1:9" ht="17" x14ac:dyDescent="0.2">
      <c r="A5" s="10" t="s">
        <v>6</v>
      </c>
      <c r="B5" s="6">
        <v>0</v>
      </c>
      <c r="C5" s="1">
        <v>85000</v>
      </c>
      <c r="D5" s="1">
        <v>85000</v>
      </c>
      <c r="E5" s="1">
        <v>85000</v>
      </c>
      <c r="F5" s="1">
        <v>85000</v>
      </c>
      <c r="G5" s="1">
        <v>85000</v>
      </c>
    </row>
    <row r="6" spans="1:9" ht="17" x14ac:dyDescent="0.2">
      <c r="A6" s="10" t="s">
        <v>7</v>
      </c>
      <c r="B6" s="4">
        <f>1/(1+$B$1)^B3</f>
        <v>1</v>
      </c>
      <c r="C6" s="4">
        <f>1/(1+$B$1)^C3</f>
        <v>0.9009009009009008</v>
      </c>
      <c r="D6" s="4">
        <f t="shared" ref="D6:G6" si="0">1/(1+$B$1)^D3</f>
        <v>0.8116224332440547</v>
      </c>
      <c r="E6" s="4">
        <f t="shared" si="0"/>
        <v>0.73119138130095018</v>
      </c>
      <c r="F6" s="4">
        <f t="shared" si="0"/>
        <v>0.65873097414500015</v>
      </c>
      <c r="G6" s="4">
        <f t="shared" si="0"/>
        <v>0.5934513280585586</v>
      </c>
    </row>
    <row r="7" spans="1:9" ht="17" x14ac:dyDescent="0.2">
      <c r="A7" s="10" t="s">
        <v>10</v>
      </c>
      <c r="B7" s="1">
        <f>B5*B6</f>
        <v>0</v>
      </c>
      <c r="C7" s="1">
        <f t="shared" ref="C7:G7" si="1">C5*C6</f>
        <v>76576.576576576568</v>
      </c>
      <c r="D7" s="1">
        <f t="shared" si="1"/>
        <v>68987.906825744649</v>
      </c>
      <c r="E7" s="1">
        <f t="shared" si="1"/>
        <v>62151.267410580767</v>
      </c>
      <c r="F7" s="1">
        <f t="shared" si="1"/>
        <v>55992.13280232501</v>
      </c>
      <c r="G7" s="1">
        <f t="shared" si="1"/>
        <v>50443.362884977483</v>
      </c>
      <c r="H7" s="5"/>
    </row>
    <row r="8" spans="1:9" ht="34" x14ac:dyDescent="0.2">
      <c r="A8" s="11" t="s">
        <v>11</v>
      </c>
      <c r="B8" s="1">
        <f>B7</f>
        <v>0</v>
      </c>
      <c r="C8" s="1">
        <f>B8+C7</f>
        <v>76576.576576576568</v>
      </c>
      <c r="D8" s="1">
        <f t="shared" ref="D8:G8" si="2">C8+D7</f>
        <v>145564.48340232123</v>
      </c>
      <c r="E8" s="1">
        <f>D8+E7</f>
        <v>207715.750812902</v>
      </c>
      <c r="F8" s="1">
        <f>E8+F7</f>
        <v>263707.88361522701</v>
      </c>
      <c r="G8" s="7">
        <f t="shared" si="2"/>
        <v>314151.24650020449</v>
      </c>
      <c r="H8" s="5"/>
      <c r="I8" s="3"/>
    </row>
    <row r="9" spans="1:9" x14ac:dyDescent="0.2">
      <c r="A9" s="10"/>
    </row>
    <row r="10" spans="1:9" ht="17" x14ac:dyDescent="0.2">
      <c r="A10" s="10" t="s">
        <v>8</v>
      </c>
      <c r="B10" s="6">
        <v>90000</v>
      </c>
    </row>
    <row r="11" spans="1:9" x14ac:dyDescent="0.2">
      <c r="A11" s="10"/>
    </row>
    <row r="12" spans="1:9" x14ac:dyDescent="0.2">
      <c r="A12" s="10"/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</row>
    <row r="13" spans="1:9" ht="17" x14ac:dyDescent="0.2">
      <c r="A13" s="10" t="s">
        <v>9</v>
      </c>
      <c r="B13" s="6">
        <v>0</v>
      </c>
      <c r="C13" s="6">
        <v>51000</v>
      </c>
      <c r="D13" s="6">
        <v>51000</v>
      </c>
      <c r="E13" s="6">
        <v>51000</v>
      </c>
      <c r="F13" s="6">
        <v>51000</v>
      </c>
      <c r="G13" s="6">
        <v>51000</v>
      </c>
    </row>
    <row r="14" spans="1:9" ht="17" x14ac:dyDescent="0.2">
      <c r="A14" s="10" t="s">
        <v>7</v>
      </c>
      <c r="B14" s="4">
        <f>1/(1+$B$1)^B3</f>
        <v>1</v>
      </c>
      <c r="C14" s="4">
        <f t="shared" ref="C14:G14" si="3">1/(1+$B$1)^C3</f>
        <v>0.9009009009009008</v>
      </c>
      <c r="D14" s="4">
        <f t="shared" si="3"/>
        <v>0.8116224332440547</v>
      </c>
      <c r="E14" s="4">
        <f t="shared" si="3"/>
        <v>0.73119138130095018</v>
      </c>
      <c r="F14" s="4">
        <f t="shared" si="3"/>
        <v>0.65873097414500015</v>
      </c>
      <c r="G14" s="4">
        <f t="shared" si="3"/>
        <v>0.5934513280585586</v>
      </c>
    </row>
    <row r="15" spans="1:9" ht="34" x14ac:dyDescent="0.2">
      <c r="A15" s="10" t="s">
        <v>12</v>
      </c>
      <c r="B15" s="6">
        <f>B13*B14</f>
        <v>0</v>
      </c>
      <c r="C15" s="6">
        <f t="shared" ref="C15:G15" si="4">C13*C14</f>
        <v>45945.945945945939</v>
      </c>
      <c r="D15" s="6">
        <f t="shared" si="4"/>
        <v>41392.744095446789</v>
      </c>
      <c r="E15" s="6">
        <f t="shared" si="4"/>
        <v>37290.76044634846</v>
      </c>
      <c r="F15" s="6">
        <f t="shared" si="4"/>
        <v>33595.279681395004</v>
      </c>
      <c r="G15" s="6">
        <f t="shared" si="4"/>
        <v>30266.017730986488</v>
      </c>
    </row>
    <row r="16" spans="1:9" x14ac:dyDescent="0.2">
      <c r="A16" s="10"/>
    </row>
    <row r="17" spans="1:7" ht="34" x14ac:dyDescent="0.2">
      <c r="A17" s="11" t="s">
        <v>13</v>
      </c>
      <c r="B17" s="6">
        <f>B10+B15</f>
        <v>90000</v>
      </c>
      <c r="C17" s="6">
        <f>B17+C15</f>
        <v>135945.94594594595</v>
      </c>
      <c r="D17" s="6">
        <f t="shared" ref="D17:G17" si="5">C17+D15</f>
        <v>177338.69004139275</v>
      </c>
      <c r="E17" s="6">
        <f t="shared" si="5"/>
        <v>214629.45048774121</v>
      </c>
      <c r="F17" s="6">
        <f t="shared" si="5"/>
        <v>248224.73016913622</v>
      </c>
      <c r="G17" s="8">
        <f t="shared" si="5"/>
        <v>278490.74790012272</v>
      </c>
    </row>
    <row r="18" spans="1:7" x14ac:dyDescent="0.2">
      <c r="A18" s="10"/>
    </row>
    <row r="19" spans="1:7" ht="17" x14ac:dyDescent="0.2">
      <c r="A19" s="11" t="s">
        <v>14</v>
      </c>
      <c r="B19" s="8">
        <f>G8-G17</f>
        <v>35660.498600081773</v>
      </c>
    </row>
    <row r="20" spans="1:7" x14ac:dyDescent="0.2">
      <c r="A20" s="10"/>
    </row>
    <row r="21" spans="1:7" ht="51" x14ac:dyDescent="0.2">
      <c r="A21" s="11" t="s">
        <v>15</v>
      </c>
      <c r="B21" s="9">
        <f>B19/G17</f>
        <v>0.12804913222061859</v>
      </c>
    </row>
    <row r="22" spans="1:7" x14ac:dyDescent="0.2">
      <c r="A22" s="10"/>
    </row>
    <row r="23" spans="1:7" ht="17" x14ac:dyDescent="0.2">
      <c r="A23" s="10" t="s">
        <v>16</v>
      </c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</row>
    <row r="24" spans="1:7" ht="34" x14ac:dyDescent="0.2">
      <c r="A24" s="10" t="s">
        <v>17</v>
      </c>
      <c r="B24" s="6">
        <f>B7- B15</f>
        <v>0</v>
      </c>
      <c r="C24" s="6">
        <f>C7- C10-C15</f>
        <v>30630.630630630629</v>
      </c>
      <c r="D24" s="6">
        <f t="shared" ref="D24:G24" si="6">D7- D10-D15</f>
        <v>27595.16273029786</v>
      </c>
      <c r="E24" s="6">
        <f t="shared" si="6"/>
        <v>24860.506964232307</v>
      </c>
      <c r="F24" s="6">
        <f t="shared" si="6"/>
        <v>22396.853120930005</v>
      </c>
      <c r="G24" s="6">
        <f t="shared" si="6"/>
        <v>20177.345153990995</v>
      </c>
    </row>
    <row r="25" spans="1:7" ht="34" x14ac:dyDescent="0.2">
      <c r="A25" s="10" t="s">
        <v>19</v>
      </c>
      <c r="B25" s="6">
        <f>B8-B17</f>
        <v>-90000</v>
      </c>
      <c r="C25" s="6">
        <f t="shared" ref="C25:G25" si="7">C8-C17</f>
        <v>-59369.369369369379</v>
      </c>
      <c r="D25" s="6">
        <f t="shared" si="7"/>
        <v>-31774.206639071519</v>
      </c>
      <c r="E25" s="6">
        <f t="shared" si="7"/>
        <v>-6913.6996748392121</v>
      </c>
      <c r="F25" s="6">
        <f t="shared" si="7"/>
        <v>15483.153446090786</v>
      </c>
      <c r="G25" s="6">
        <f t="shared" si="7"/>
        <v>35660.498600081773</v>
      </c>
    </row>
    <row r="26" spans="1:7" x14ac:dyDescent="0.2">
      <c r="A26" s="10"/>
    </row>
    <row r="27" spans="1:7" ht="51" x14ac:dyDescent="0.2">
      <c r="A27" s="11" t="s">
        <v>18</v>
      </c>
      <c r="B27" s="12">
        <f>(F24-F25)/F24</f>
        <v>0.30869067352941304</v>
      </c>
    </row>
    <row r="28" spans="1:7" ht="34" x14ac:dyDescent="0.2">
      <c r="A28" s="11" t="s">
        <v>20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CHRISTOS GKOGKOS</dc:creator>
  <cp:lastModifiedBy>CHRISTOS GKOGKOS</cp:lastModifiedBy>
  <dcterms:created xsi:type="dcterms:W3CDTF">2023-09-26T00:36:31Z</dcterms:created>
  <dcterms:modified xsi:type="dcterms:W3CDTF">2023-09-26T06:41:53Z</dcterms:modified>
</cp:coreProperties>
</file>