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ioannina-my.sharepoint.com/personal/cgogos_uoi_gr/Documents/04-ΕΑΠ (MSc ΔΗΜΟΣΙΑ ΔΙΟΙΚΗΣΗ ΚΑΙ ΗΛΕΚΤΡΟΝΙΚΗ ΔΙΑΚΥΒΕΡΝΗΣΗ)/ΔΜΔ54 - ΠΣΗΔ/2024-2025Β (ΕΑΡΙΝΟ ΕΞΑΜΗΝΟ)/ΓΡΑΠΤΕΣ ΕΡΓΑΣΙΕΣ/ΓΕ1/ΛΥΣΕΙΣ/"/>
    </mc:Choice>
  </mc:AlternateContent>
  <xr:revisionPtr revIDLastSave="168" documentId="8_{51B52C96-6BD4-EB41-8F98-5A5FF9A1FB1B}" xr6:coauthVersionLast="47" xr6:coauthVersionMax="47" xr10:uidLastSave="{C672C405-FFD9-BC4C-B708-4A0AA9CAFFDF}"/>
  <bookViews>
    <workbookView xWindow="1020" yWindow="500" windowWidth="33800" windowHeight="28300" xr2:uid="{DA712E73-1CCD-FF4F-B52F-065C3B2ADC62}"/>
  </bookViews>
  <sheets>
    <sheet name="ΓΕ1-I + ΓΕ1-II-1" sheetId="1" r:id="rId1"/>
    <sheet name="ΓΕ1-ΙΙ-what if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12" i="4" s="1"/>
  <c r="C36" i="1"/>
  <c r="D36" i="1"/>
  <c r="E36" i="1"/>
  <c r="F36" i="1"/>
  <c r="B36" i="1"/>
  <c r="C35" i="1"/>
  <c r="D35" i="1"/>
  <c r="E35" i="1"/>
  <c r="F35" i="1"/>
  <c r="B35" i="1"/>
  <c r="C34" i="1"/>
  <c r="D34" i="1"/>
  <c r="E34" i="1"/>
  <c r="F34" i="1"/>
  <c r="B34" i="1"/>
  <c r="B2" i="1"/>
  <c r="C12" i="4" l="1"/>
  <c r="D12" i="4" s="1"/>
  <c r="B10" i="4"/>
  <c r="B11" i="4"/>
  <c r="B10" i="1"/>
  <c r="C10" i="1" s="1"/>
  <c r="B16" i="1" s="1"/>
  <c r="B11" i="1"/>
  <c r="C11" i="1" s="1"/>
  <c r="B17" i="1" s="1"/>
  <c r="B12" i="1"/>
  <c r="C10" i="4" l="1"/>
  <c r="D10" i="4" s="1"/>
  <c r="C11" i="4"/>
  <c r="D11" i="4" s="1"/>
  <c r="D10" i="1"/>
  <c r="C12" i="1"/>
  <c r="D11" i="1"/>
  <c r="D12" i="1" l="1"/>
  <c r="B18" i="1"/>
</calcChain>
</file>

<file path=xl/sharedStrings.xml><?xml version="1.0" encoding="utf-8"?>
<sst xmlns="http://schemas.openxmlformats.org/spreadsheetml/2006/main" count="42" uniqueCount="19">
  <si>
    <t>LOC</t>
  </si>
  <si>
    <t>kLOC</t>
  </si>
  <si>
    <t>a</t>
  </si>
  <si>
    <t>b</t>
  </si>
  <si>
    <t>c</t>
  </si>
  <si>
    <t>d</t>
  </si>
  <si>
    <t>organic</t>
  </si>
  <si>
    <t>semi-detached</t>
  </si>
  <si>
    <t>embedded</t>
  </si>
  <si>
    <t>Χρόνος (μήνες)</t>
  </si>
  <si>
    <t>Φόρτος (ανθρωπομήνες)</t>
  </si>
  <si>
    <t>Πλήθος ατόμων</t>
  </si>
  <si>
    <t>Κατηγορία έργου</t>
  </si>
  <si>
    <t>ΟΡΓΑΝΙΚΟ</t>
  </si>
  <si>
    <t>ΗΜΙ-ΑΠΟΣΠΑΣΜΕΝΟ</t>
  </si>
  <si>
    <t>ΕΝΣΩΜΑΤΩΜΕΝΟ</t>
  </si>
  <si>
    <t>Χρόνος (Ημέρες)</t>
  </si>
  <si>
    <t>ΓΡΑΜΜΕΣ ΚΩΔΙΚΑ</t>
  </si>
  <si>
    <t>What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</si>
</sst>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'ΓΕ1-I + ΓΕ1-II-1'!$B$15</c:f>
              <c:strCache>
                <c:ptCount val="1"/>
                <c:pt idx="0">
                  <c:v>Χρόνος (Ημέρες)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'ΓΕ1-I + ΓΕ1-II-1'!$A$16:$A$18</c:f>
              <c:strCache>
                <c:ptCount val="3"/>
                <c:pt idx="0">
                  <c:v>ΟΡΓΑΝΙΚΟ</c:v>
                </c:pt>
                <c:pt idx="1">
                  <c:v>ΗΜΙ-ΑΠΟΣΠΑΣΜΕΝΟ</c:v>
                </c:pt>
                <c:pt idx="2">
                  <c:v>ΕΝΣΩΜΑΤΩΜΕΝΟ</c:v>
                </c:pt>
              </c:strCache>
            </c:strRef>
          </c:cat>
          <c:val>
            <c:numRef>
              <c:f>'ΓΕ1-I + ΓΕ1-II-1'!$B$16:$B$18</c:f>
              <c:numCache>
                <c:formatCode>0</c:formatCode>
                <c:ptCount val="3"/>
                <c:pt idx="0">
                  <c:v>535.82612460902328</c:v>
                </c:pt>
                <c:pt idx="1">
                  <c:v>548.38932564762933</c:v>
                </c:pt>
                <c:pt idx="2">
                  <c:v>544.36242963943016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0-AA4F-A87A-1D984A987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376271"/>
        <c:axId val="203377983"/>
      </c:barChart>
      <c:catAx>
        <c:axId val="20337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203377983"/>
        <c:crosses val="autoZero"/>
        <c:auto val="1"/>
        <c:lblAlgn val="ctr"/>
        <c:lblOffset val="100"/>
        <c:noMultiLvlLbl val="0"/>
      </c:catAx>
      <c:valAx>
        <c:axId val="2033779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20337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ΦΟΡΤΟΣ ΣΕ</a:t>
            </a:r>
            <a:r>
              <a:rPr lang="el-GR" baseline="0"/>
              <a:t> ΑΝΘΡΩΠΟΜΗΝΕΣ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'ΓΕ1-I + ΓΕ1-II-1'!$A$34</c:f>
              <c:strCache>
                <c:ptCount val="1"/>
                <c:pt idx="0">
                  <c:v>ΟΡΓΑΝΙΚΟ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'ΓΕ1-I + ΓΕ1-II-1'!$B$33:$F$33</c:f>
              <c:numCache>
                <c:formatCode>General</c:formatCode>
                <c:ptCount val="5"/>
                <c:pt idx="0">
                  <c:v>40000</c:v>
                </c:pt>
                <c:pt idx="1">
                  <c:v>50000</c:v>
                </c:pt>
                <c:pt idx="2">
                  <c:v>60000</c:v>
                </c:pt>
                <c:pt idx="3">
                  <c:v>70000</c:v>
                </c:pt>
                <c:pt idx="4">
                  <c:v>80000</c:v>
                </c:pt>
              </c:numCache>
            </c:numRef>
          </c:cat>
          <c:val>
            <c:numRef>
              <c:f>'ΓΕ1-I + ΓΕ1-II-1'!$B$34:$F$34</c:f>
              <c:numCache>
                <c:formatCode>0.00</c:formatCode>
                <c:ptCount val="5"/>
                <c:pt idx="0">
                  <c:v>115.44476196449614</c:v>
                </c:pt>
                <c:pt idx="1">
                  <c:v>145.92501487903886</c:v>
                </c:pt>
                <c:pt idx="2">
                  <c:v>176.71363264133035</c:v>
                </c:pt>
                <c:pt idx="3">
                  <c:v>207.76107498444142</c:v>
                </c:pt>
                <c:pt idx="4">
                  <c:v>239.03182540612005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5-F54A-BE41-3FDBCFD07488}"/>
            </c:ext>
          </c:extLst>
        </c:ser>
        <c:ser>
          <c:idx val="1"/>
          <c:order val="1"/>
          <c:tx>
            <c:strRef>
              <c:f>'ΓΕ1-I + ΓΕ1-II-1'!$A$35</c:f>
              <c:strCache>
                <c:ptCount val="1"/>
                <c:pt idx="0">
                  <c:v>ΗΜΙ-ΑΠΟΣΠΑΣΜΕΝΟ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'ΓΕ1-I + ΓΕ1-II-1'!$B$33:$F$33</c:f>
              <c:numCache>
                <c:formatCode>General</c:formatCode>
                <c:ptCount val="5"/>
                <c:pt idx="0">
                  <c:v>40000</c:v>
                </c:pt>
                <c:pt idx="1">
                  <c:v>50000</c:v>
                </c:pt>
                <c:pt idx="2">
                  <c:v>60000</c:v>
                </c:pt>
                <c:pt idx="3">
                  <c:v>70000</c:v>
                </c:pt>
                <c:pt idx="4">
                  <c:v>80000</c:v>
                </c:pt>
              </c:numCache>
            </c:numRef>
          </c:cat>
          <c:val>
            <c:numRef>
              <c:f>'ΓΕ1-I + ΓΕ1-II-1'!$B$35:$F$35</c:f>
              <c:numCache>
                <c:formatCode>0.00</c:formatCode>
                <c:ptCount val="5"/>
                <c:pt idx="0">
                  <c:v>186.82218409381733</c:v>
                </c:pt>
                <c:pt idx="1">
                  <c:v>239.86542927912734</c:v>
                </c:pt>
                <c:pt idx="2">
                  <c:v>294.2054104435079</c:v>
                </c:pt>
                <c:pt idx="3">
                  <c:v>349.64800896343496</c:v>
                </c:pt>
                <c:pt idx="4">
                  <c:v>406.05236109602492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5-F54A-BE41-3FDBCFD07488}"/>
            </c:ext>
          </c:extLst>
        </c:ser>
        <c:ser>
          <c:idx val="2"/>
          <c:order val="2"/>
          <c:tx>
            <c:strRef>
              <c:f>'ΓΕ1-I + ΓΕ1-II-1'!$A$36</c:f>
              <c:strCache>
                <c:ptCount val="1"/>
                <c:pt idx="0">
                  <c:v>ΕΝΣΩΜΑΤΩΜΕΝΟ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'ΓΕ1-I + ΓΕ1-II-1'!$B$33:$F$33</c:f>
              <c:numCache>
                <c:formatCode>General</c:formatCode>
                <c:ptCount val="5"/>
                <c:pt idx="0">
                  <c:v>40000</c:v>
                </c:pt>
                <c:pt idx="1">
                  <c:v>50000</c:v>
                </c:pt>
                <c:pt idx="2">
                  <c:v>60000</c:v>
                </c:pt>
                <c:pt idx="3">
                  <c:v>70000</c:v>
                </c:pt>
                <c:pt idx="4">
                  <c:v>80000</c:v>
                </c:pt>
              </c:numCache>
            </c:numRef>
          </c:cat>
          <c:val>
            <c:numRef>
              <c:f>'ΓΕ1-I + ΓΕ1-II-1'!$B$36:$F$36</c:f>
              <c:numCache>
                <c:formatCode>0.00</c:formatCode>
                <c:ptCount val="5"/>
                <c:pt idx="0">
                  <c:v>301.14419114628652</c:v>
                </c:pt>
                <c:pt idx="1">
                  <c:v>393.61034661958013</c:v>
                </c:pt>
                <c:pt idx="2">
                  <c:v>489.87356153746742</c:v>
                </c:pt>
                <c:pt idx="3">
                  <c:v>589.41359503186141</c:v>
                </c:pt>
                <c:pt idx="4">
                  <c:v>691.84767397330404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5-F54A-BE41-3FDBCFD0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895904"/>
        <c:axId val="243897616"/>
      </c:lineChart>
      <c:catAx>
        <c:axId val="2438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243897616"/>
        <c:crosses val="autoZero"/>
        <c:auto val="1"/>
        <c:lblAlgn val="ctr"/>
        <c:lblOffset val="100"/>
        <c:noMultiLvlLbl val="0"/>
      </c:catAx>
      <c:valAx>
        <c:axId val="2438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2438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642055</xdr:colOff>
      <xdr:row>14</xdr:row>
      <xdr:rowOff>14816</xdr:rowOff>
    </xdr:from>
    <xdr:to>
      <xdr:col>8</xdr:col>
      <xdr:colOff>458610</xdr:colOff>
      <xdr:row>27</xdr:row>
      <xdr:rowOff>98072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89194-5732-4004-52FE-702BAFA46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817032</xdr:colOff>
      <xdr:row>38</xdr:row>
      <xdr:rowOff>76199</xdr:rowOff>
    </xdr:from>
    <xdr:to>
      <xdr:col>4</xdr:col>
      <xdr:colOff>1075265</xdr:colOff>
      <xdr:row>54</xdr:row>
      <xdr:rowOff>101599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BA8EFA-99CD-9A1C-998B-4CC9ED7BF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</cdr:x>
      <cdr:y>0.27495</cdr:y>
    </cdr:from>
    <cdr:to>
      <cdr:x>1</cdr:x>
      <cdr:y>0.60828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C7EB2B-8370-33C1-954C-2A6429747468}"/>
            </a:ext>
          </a:extLst>
        </cdr:cNvPr>
        <cdr:cNvSpPr txBox="1"/>
      </cdr:nvSpPr>
      <cdr:spPr>
        <a:xfrm xmlns:a="http://schemas.openxmlformats.org/drawingml/2006/main">
          <a:off x="3887612" y="7542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 kern="1200"/>
        </a:p>
      </cdr:txBody>
    </cdr:sp>
  </cdr:relSizeAnchor>
  <cdr:relSizeAnchor xmlns:cdr="http://schemas.openxmlformats.org/drawingml/2006/chartDrawing">
    <cdr:from>
      <cdr:x>0.42331</cdr:x>
      <cdr:y>0.24408</cdr:y>
    </cdr:from>
    <cdr:to>
      <cdr:x>0.60859</cdr:x>
      <cdr:y>0.33668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6FCEE86-44E7-5176-ADE4-B68006DE11EF}"/>
            </a:ext>
          </a:extLst>
        </cdr:cNvPr>
        <cdr:cNvSpPr txBox="1"/>
      </cdr:nvSpPr>
      <cdr:spPr>
        <a:xfrm xmlns:a="http://schemas.openxmlformats.org/drawingml/2006/main">
          <a:off x="2434167" y="669573"/>
          <a:ext cx="1065389" cy="254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1100" kern="1200">
              <a:solidFill>
                <a:schemeClr val="bg1"/>
              </a:solidFill>
            </a:rPr>
            <a:t>10</a:t>
          </a:r>
          <a:r>
            <a:rPr lang="el-GR" sz="1100" kern="1200" baseline="0">
              <a:solidFill>
                <a:schemeClr val="bg1"/>
              </a:solidFill>
            </a:rPr>
            <a:t> εργαζόμενοι</a:t>
          </a:r>
          <a:endParaRPr lang="en-GB" sz="1100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0.42209</cdr:x>
      <cdr:y>0.48148</cdr:y>
    </cdr:from>
    <cdr:to>
      <cdr:x>0.60491</cdr:x>
      <cdr:y>0.57407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045DE88-01AD-B7B4-15E1-60EC1585EE43}"/>
            </a:ext>
          </a:extLst>
        </cdr:cNvPr>
        <cdr:cNvSpPr txBox="1"/>
      </cdr:nvSpPr>
      <cdr:spPr>
        <a:xfrm xmlns:a="http://schemas.openxmlformats.org/drawingml/2006/main">
          <a:off x="2427112" y="1320800"/>
          <a:ext cx="1051278" cy="254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 kern="1200">
              <a:solidFill>
                <a:schemeClr val="bg1"/>
              </a:solidFill>
            </a:rPr>
            <a:t>16</a:t>
          </a:r>
          <a:r>
            <a:rPr lang="el-GR" sz="1100" kern="1200" baseline="0">
              <a:solidFill>
                <a:schemeClr val="bg1"/>
              </a:solidFill>
            </a:rPr>
            <a:t> εργαζόμενοι</a:t>
          </a:r>
          <a:endParaRPr lang="en-GB" sz="1100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0.42086</cdr:x>
      <cdr:y>0.72762</cdr:y>
    </cdr:from>
    <cdr:to>
      <cdr:x>0.60368</cdr:x>
      <cdr:y>0.82793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A724C16-E2FE-7F60-FA38-114376552B72}"/>
            </a:ext>
          </a:extLst>
        </cdr:cNvPr>
        <cdr:cNvSpPr txBox="1"/>
      </cdr:nvSpPr>
      <cdr:spPr>
        <a:xfrm xmlns:a="http://schemas.openxmlformats.org/drawingml/2006/main">
          <a:off x="2420057" y="1996016"/>
          <a:ext cx="1051277" cy="275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1100" kern="1200">
              <a:solidFill>
                <a:schemeClr val="bg1"/>
              </a:solidFill>
            </a:rPr>
            <a:t>27</a:t>
          </a:r>
          <a:r>
            <a:rPr lang="el-GR" sz="1100" kern="1200" baseline="0">
              <a:solidFill>
                <a:schemeClr val="bg1"/>
              </a:solidFill>
            </a:rPr>
            <a:t> εργαζόμενοι</a:t>
          </a:r>
          <a:endParaRPr lang="en-GB" sz="1100" kern="12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46F3-56A6-4B48-913F-2D209C044945}">
  <dimension ref="A1:H36"/>
  <sheetViews>
    <sheetView tabSelected="1" zoomScale="150" zoomScaleNormal="150" workbookViewId="0">
      <selection activeCell="B2" sqref="B2"/>
    </sheetView>
  </sheetViews>
  <sheetFormatPr baseColWidth="10" defaultColWidth="11" defaultRowHeight="16" x14ac:dyDescent="0.2"/>
  <cols>
    <col min="1" max="1" width="19.6640625" customWidth="1"/>
    <col min="2" max="2" width="21.83203125" bestFit="1" customWidth="1"/>
    <col min="3" max="3" width="13.5" bestFit="1" customWidth="1"/>
    <col min="4" max="4" width="14.1640625" bestFit="1" customWidth="1"/>
    <col min="5" max="5" width="17.1640625" customWidth="1"/>
  </cols>
  <sheetData>
    <row r="1" spans="1:8" x14ac:dyDescent="0.2">
      <c r="A1" s="1" t="s">
        <v>0</v>
      </c>
      <c r="B1" s="1">
        <v>60000</v>
      </c>
    </row>
    <row r="2" spans="1:8" x14ac:dyDescent="0.2">
      <c r="A2" s="1" t="s">
        <v>1</v>
      </c>
      <c r="B2" s="1">
        <f>B1/1000</f>
        <v>60</v>
      </c>
      <c r="H2" t="s">
        <v>18</v>
      </c>
    </row>
    <row r="4" spans="1:8" x14ac:dyDescent="0.2">
      <c r="A4" s="1"/>
      <c r="B4" s="1" t="s">
        <v>2</v>
      </c>
      <c r="C4" s="1" t="s">
        <v>3</v>
      </c>
      <c r="D4" s="1" t="s">
        <v>4</v>
      </c>
      <c r="E4" s="1" t="s">
        <v>5</v>
      </c>
    </row>
    <row r="5" spans="1:8" x14ac:dyDescent="0.2">
      <c r="A5" s="1" t="s">
        <v>6</v>
      </c>
      <c r="B5" s="1">
        <v>2.4</v>
      </c>
      <c r="C5" s="1">
        <v>1.05</v>
      </c>
      <c r="D5" s="1">
        <v>2.5</v>
      </c>
      <c r="E5" s="1">
        <v>0.38</v>
      </c>
    </row>
    <row r="6" spans="1:8" x14ac:dyDescent="0.2">
      <c r="A6" s="1" t="s">
        <v>7</v>
      </c>
      <c r="B6" s="1">
        <v>3</v>
      </c>
      <c r="C6" s="1">
        <v>1.1200000000000001</v>
      </c>
      <c r="D6" s="1">
        <v>2.5</v>
      </c>
      <c r="E6" s="1">
        <v>0.35</v>
      </c>
    </row>
    <row r="7" spans="1:8" x14ac:dyDescent="0.2">
      <c r="A7" s="1" t="s">
        <v>8</v>
      </c>
      <c r="B7" s="1">
        <v>3.6</v>
      </c>
      <c r="C7" s="1">
        <v>1.2</v>
      </c>
      <c r="D7" s="1">
        <v>2.5</v>
      </c>
      <c r="E7" s="1">
        <v>0.32</v>
      </c>
    </row>
    <row r="9" spans="1:8" x14ac:dyDescent="0.2">
      <c r="A9" s="1" t="s">
        <v>12</v>
      </c>
      <c r="B9" s="1" t="s">
        <v>10</v>
      </c>
      <c r="C9" s="1" t="s">
        <v>9</v>
      </c>
      <c r="D9" s="1" t="s">
        <v>11</v>
      </c>
    </row>
    <row r="10" spans="1:8" x14ac:dyDescent="0.2">
      <c r="A10" s="1" t="s">
        <v>6</v>
      </c>
      <c r="B10" s="2">
        <f>B5*$B$2^C5</f>
        <v>176.71363264133035</v>
      </c>
      <c r="C10" s="2">
        <f>D5*B10^E5</f>
        <v>17.860870820300775</v>
      </c>
      <c r="D10" s="2">
        <f>B10/C10</f>
        <v>9.8938979190463971</v>
      </c>
    </row>
    <row r="11" spans="1:8" x14ac:dyDescent="0.2">
      <c r="A11" s="1" t="s">
        <v>7</v>
      </c>
      <c r="B11" s="2">
        <f>B6*$B$2^C6</f>
        <v>294.2054104435079</v>
      </c>
      <c r="C11" s="2">
        <f t="shared" ref="C11:C12" si="0">D6*B11^E6</f>
        <v>18.279644188254313</v>
      </c>
      <c r="D11" s="2">
        <f t="shared" ref="D11:D12" si="1">B11/C11</f>
        <v>16.094701155756152</v>
      </c>
    </row>
    <row r="12" spans="1:8" x14ac:dyDescent="0.2">
      <c r="A12" s="1" t="s">
        <v>8</v>
      </c>
      <c r="B12" s="2">
        <f>B7*$B$2^C7</f>
        <v>489.87356153746742</v>
      </c>
      <c r="C12" s="2">
        <f t="shared" si="0"/>
        <v>18.145414321314338</v>
      </c>
      <c r="D12" s="2">
        <f t="shared" si="1"/>
        <v>26.997099810613975</v>
      </c>
    </row>
    <row r="15" spans="1:8" x14ac:dyDescent="0.2">
      <c r="A15" s="1" t="s">
        <v>12</v>
      </c>
      <c r="B15" s="1" t="s">
        <v>16</v>
      </c>
    </row>
    <row r="16" spans="1:8" x14ac:dyDescent="0.2">
      <c r="A16" s="1" t="s">
        <v>13</v>
      </c>
      <c r="B16" s="3">
        <f>C10*30</f>
        <v>535.82612460902328</v>
      </c>
    </row>
    <row r="17" spans="1:2" x14ac:dyDescent="0.2">
      <c r="A17" s="1" t="s">
        <v>14</v>
      </c>
      <c r="B17" s="3">
        <f t="shared" ref="B17:B18" si="2">C11*30</f>
        <v>548.38932564762933</v>
      </c>
    </row>
    <row r="18" spans="1:2" x14ac:dyDescent="0.2">
      <c r="A18" s="1" t="s">
        <v>15</v>
      </c>
      <c r="B18" s="3">
        <f t="shared" si="2"/>
        <v>544.36242963943016</v>
      </c>
    </row>
    <row r="33" spans="1:6" x14ac:dyDescent="0.2">
      <c r="A33" s="1" t="s">
        <v>17</v>
      </c>
      <c r="B33" s="1">
        <v>40000</v>
      </c>
      <c r="C33" s="1">
        <v>50000</v>
      </c>
      <c r="D33" s="1">
        <v>60000</v>
      </c>
      <c r="E33" s="1">
        <v>70000</v>
      </c>
      <c r="F33" s="1">
        <v>80000</v>
      </c>
    </row>
    <row r="34" spans="1:6" x14ac:dyDescent="0.2">
      <c r="A34" s="1" t="s">
        <v>13</v>
      </c>
      <c r="B34" s="2">
        <f>$B$5*(B33/1000)^$C$5</f>
        <v>115.44476196449614</v>
      </c>
      <c r="C34" s="2">
        <f t="shared" ref="C34:F34" si="3">$B$5*(C33/1000)^$C$5</f>
        <v>145.92501487903886</v>
      </c>
      <c r="D34" s="2">
        <f t="shared" si="3"/>
        <v>176.71363264133035</v>
      </c>
      <c r="E34" s="2">
        <f t="shared" si="3"/>
        <v>207.76107498444142</v>
      </c>
      <c r="F34" s="2">
        <f t="shared" si="3"/>
        <v>239.03182540612005</v>
      </c>
    </row>
    <row r="35" spans="1:6" x14ac:dyDescent="0.2">
      <c r="A35" s="1" t="s">
        <v>14</v>
      </c>
      <c r="B35" s="2">
        <f>$B$6*(B33/1000)^$C$6</f>
        <v>186.82218409381733</v>
      </c>
      <c r="C35" s="2">
        <f t="shared" ref="C35:F35" si="4">$B$6*(C33/1000)^$C$6</f>
        <v>239.86542927912734</v>
      </c>
      <c r="D35" s="2">
        <f t="shared" si="4"/>
        <v>294.2054104435079</v>
      </c>
      <c r="E35" s="2">
        <f t="shared" si="4"/>
        <v>349.64800896343496</v>
      </c>
      <c r="F35" s="2">
        <f t="shared" si="4"/>
        <v>406.05236109602492</v>
      </c>
    </row>
    <row r="36" spans="1:6" x14ac:dyDescent="0.2">
      <c r="A36" s="1" t="s">
        <v>15</v>
      </c>
      <c r="B36" s="2">
        <f>$B$7*(B33/1000)^$C$7</f>
        <v>301.14419114628652</v>
      </c>
      <c r="C36" s="2">
        <f t="shared" ref="C36:F36" si="5">$B$7*(C33/1000)^$C$7</f>
        <v>393.61034661958013</v>
      </c>
      <c r="D36" s="2">
        <f t="shared" si="5"/>
        <v>489.87356153746742</v>
      </c>
      <c r="E36" s="2">
        <f t="shared" si="5"/>
        <v>589.41359503186141</v>
      </c>
      <c r="F36" s="2">
        <f t="shared" si="5"/>
        <v>691.84767397330404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A069F-4216-1643-92BC-5FDDE2000655}">
  <dimension ref="A1:E12"/>
  <sheetViews>
    <sheetView zoomScale="130" zoomScaleNormal="130" workbookViewId="0">
      <selection activeCell="F11" sqref="F11"/>
    </sheetView>
  </sheetViews>
  <sheetFormatPr baseColWidth="10" defaultRowHeight="16" x14ac:dyDescent="0.2"/>
  <cols>
    <col min="1" max="1" width="15.5" bestFit="1" customWidth="1"/>
    <col min="2" max="2" width="22.1640625" bestFit="1" customWidth="1"/>
    <col min="3" max="3" width="13.6640625" bestFit="1" customWidth="1"/>
    <col min="4" max="4" width="14.33203125" bestFit="1" customWidth="1"/>
  </cols>
  <sheetData>
    <row r="1" spans="1:5" x14ac:dyDescent="0.2">
      <c r="A1" s="1" t="s">
        <v>0</v>
      </c>
      <c r="B1" s="1">
        <v>42509.831102350989</v>
      </c>
    </row>
    <row r="2" spans="1:5" x14ac:dyDescent="0.2">
      <c r="A2" s="1" t="s">
        <v>1</v>
      </c>
      <c r="B2" s="1">
        <f>B1/1000</f>
        <v>42.509831102350986</v>
      </c>
    </row>
    <row r="4" spans="1:5" x14ac:dyDescent="0.2">
      <c r="A4" s="1"/>
      <c r="B4" s="1" t="s">
        <v>2</v>
      </c>
      <c r="C4" s="1" t="s">
        <v>3</v>
      </c>
      <c r="D4" s="1" t="s">
        <v>4</v>
      </c>
      <c r="E4" s="1" t="s">
        <v>5</v>
      </c>
    </row>
    <row r="5" spans="1:5" x14ac:dyDescent="0.2">
      <c r="A5" s="1" t="s">
        <v>6</v>
      </c>
      <c r="B5" s="1">
        <v>2.4</v>
      </c>
      <c r="C5" s="1">
        <v>1.05</v>
      </c>
      <c r="D5" s="1">
        <v>2.5</v>
      </c>
      <c r="E5" s="1">
        <v>0.38</v>
      </c>
    </row>
    <row r="6" spans="1:5" x14ac:dyDescent="0.2">
      <c r="A6" s="1" t="s">
        <v>7</v>
      </c>
      <c r="B6" s="1">
        <v>3</v>
      </c>
      <c r="C6" s="1">
        <v>1.1200000000000001</v>
      </c>
      <c r="D6" s="1">
        <v>2.5</v>
      </c>
      <c r="E6" s="1">
        <v>0.35</v>
      </c>
    </row>
    <row r="7" spans="1:5" x14ac:dyDescent="0.2">
      <c r="A7" s="1" t="s">
        <v>8</v>
      </c>
      <c r="B7" s="1">
        <v>3.6</v>
      </c>
      <c r="C7" s="1">
        <v>1.2</v>
      </c>
      <c r="D7" s="1">
        <v>2.5</v>
      </c>
      <c r="E7" s="1">
        <v>0.32</v>
      </c>
    </row>
    <row r="9" spans="1:5" x14ac:dyDescent="0.2">
      <c r="A9" s="1" t="s">
        <v>12</v>
      </c>
      <c r="B9" s="1" t="s">
        <v>10</v>
      </c>
      <c r="C9" s="1" t="s">
        <v>9</v>
      </c>
      <c r="D9" s="1" t="s">
        <v>11</v>
      </c>
    </row>
    <row r="10" spans="1:5" x14ac:dyDescent="0.2">
      <c r="A10" s="1" t="s">
        <v>6</v>
      </c>
      <c r="B10" s="2">
        <f>B5*$B$2^C5</f>
        <v>123.0623177017039</v>
      </c>
      <c r="C10" s="2">
        <f>D5*B10^E5</f>
        <v>15.566376948583793</v>
      </c>
      <c r="D10" s="2">
        <f>B10/C10</f>
        <v>7.9056493433367576</v>
      </c>
    </row>
    <row r="11" spans="1:5" x14ac:dyDescent="0.2">
      <c r="A11" s="1" t="s">
        <v>7</v>
      </c>
      <c r="B11" s="2">
        <f>B6*$B$2^C6</f>
        <v>199.99970713294286</v>
      </c>
      <c r="C11" s="2">
        <f t="shared" ref="C11:C12" si="0">D6*B11^E6</f>
        <v>15.969829687586666</v>
      </c>
      <c r="D11" s="2">
        <f t="shared" ref="D11:D12" si="1">B11/C11</f>
        <v>12.523596747459521</v>
      </c>
    </row>
    <row r="12" spans="1:5" x14ac:dyDescent="0.2">
      <c r="A12" s="1" t="s">
        <v>8</v>
      </c>
      <c r="B12" s="2">
        <f>B7*$B$2^C7</f>
        <v>323.95878099383623</v>
      </c>
      <c r="C12" s="2">
        <f t="shared" si="0"/>
        <v>15.89632490101045</v>
      </c>
      <c r="D12" s="2">
        <f t="shared" si="1"/>
        <v>20.379476577837423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ΓΕ1-I + ΓΕ1-II-1</vt:lpstr>
      <vt:lpstr>ΓΕ1-ΙΙ-what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CHRISTOS GKOGKOS</dc:creator>
  <cp:lastModifiedBy>Christos Gogos</cp:lastModifiedBy>
  <dcterms:created xsi:type="dcterms:W3CDTF">2023-10-14T12:44:29Z</dcterms:created>
  <dcterms:modified xsi:type="dcterms:W3CDTF">2025-04-04T22:46:46Z</dcterms:modified>
</cp:coreProperties>
</file>