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155" windowHeight="9030" activeTab="2"/>
  </bookViews>
  <sheets>
    <sheet name="Sheet5" sheetId="7" r:id="rId1"/>
    <sheet name="Sheet1" sheetId="1" r:id="rId2"/>
    <sheet name="Sheet2" sheetId="2" r:id="rId3"/>
  </sheets>
  <calcPr calcId="144525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3" i="1"/>
  <c r="N4" i="1"/>
  <c r="N5" i="1"/>
  <c r="N6" i="1"/>
  <c r="N7" i="1"/>
  <c r="N8" i="1"/>
  <c r="N3" i="1"/>
  <c r="M4" i="1"/>
  <c r="M5" i="1"/>
  <c r="M6" i="1"/>
  <c r="M7" i="1"/>
  <c r="M8" i="1"/>
  <c r="M3" i="1"/>
  <c r="L4" i="1"/>
  <c r="L5" i="1"/>
  <c r="L6" i="1"/>
  <c r="L7" i="1"/>
  <c r="L8" i="1"/>
  <c r="L3" i="1"/>
  <c r="G4" i="1"/>
  <c r="G5" i="1"/>
  <c r="G6" i="1"/>
  <c r="G7" i="1"/>
  <c r="G8" i="1"/>
  <c r="G3" i="1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<sst xmlns="http://schemas.openxmlformats.org/spreadsheetml/2006/main" count="44" uniqueCount="33">
  <si>
    <t>Salary Sheet For The Month Of January</t>
  </si>
  <si>
    <t>S.No</t>
  </si>
  <si>
    <t>a</t>
  </si>
  <si>
    <t>b</t>
  </si>
  <si>
    <t>c</t>
  </si>
  <si>
    <t>d</t>
  </si>
  <si>
    <t>name</t>
  </si>
  <si>
    <t>e</t>
  </si>
  <si>
    <t>f</t>
  </si>
  <si>
    <t>designation</t>
  </si>
  <si>
    <t>manager</t>
  </si>
  <si>
    <t>employee</t>
  </si>
  <si>
    <t>basic salary</t>
  </si>
  <si>
    <t>attendence</t>
  </si>
  <si>
    <t>salary</t>
  </si>
  <si>
    <t>CA</t>
  </si>
  <si>
    <t>TA</t>
  </si>
  <si>
    <t>HRA</t>
  </si>
  <si>
    <t>DA</t>
  </si>
  <si>
    <t>OT</t>
  </si>
  <si>
    <t>OT salary</t>
  </si>
  <si>
    <t>gross salary</t>
  </si>
  <si>
    <t>PF</t>
  </si>
  <si>
    <t>ESI</t>
  </si>
  <si>
    <t>net salary</t>
  </si>
  <si>
    <t>Row Labels</t>
  </si>
  <si>
    <t>Grand Total</t>
  </si>
  <si>
    <t>Sum of net salary</t>
  </si>
  <si>
    <t>s.no</t>
  </si>
  <si>
    <t>chhavi</t>
  </si>
  <si>
    <t>divya</t>
  </si>
  <si>
    <t>anshu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</si>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</sst>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44" fontId="0" fillId="0" borderId="0" xfId="1" applyFont="1"/>
    <xf numFmtId="1" fontId="0" fillId="0" borderId="0" xfId="0" applyNumberFormat="1"/>
    <xf numFmtId="0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cat>
            <c:strLit>
              <c:ptCount val="6"/>
              <c:pt idx="0">
                <c:v>1 a</c:v>
              </c:pt>
              <c:pt idx="1">
                <c:v>2 b</c:v>
              </c:pt>
              <c:pt idx="2">
                <c:v>3 c</c:v>
              </c:pt>
              <c:pt idx="3">
                <c:v>4 d</c:v>
              </c:pt>
              <c:pt idx="4">
                <c:v>5 e</c:v>
              </c:pt>
              <c:pt idx="5">
                <c:v>6 f</c:v>
              </c:pt>
            </c:strLit>
          </c:cat>
          <c:val>
            <c:numLit>
              <c:formatCode>General</c:formatCode>
              <c:ptCount val="6"/>
              <c:pt idx="0">
                <c:v>45466.666666666672</c:v>
              </c:pt>
              <c:pt idx="1">
                <c:v>38217.5</c:v>
              </c:pt>
              <c:pt idx="2">
                <c:v>49316.666666666664</c:v>
              </c:pt>
              <c:pt idx="3">
                <c:v>47100.000000000007</c:v>
              </c:pt>
              <c:pt idx="4">
                <c:v>38512.5</c:v>
              </c:pt>
              <c:pt idx="5">
                <c:v>44787.5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75168"/>
        <c:axId val="175176704"/>
      </c:barChart>
      <c:catAx>
        <c:axId val="175175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76704"/>
        <c:crosses val="autoZero"/>
        <c:auto val="1"/>
        <c:lblAlgn val="ctr"/>
        <c:lblOffset val="100"/>
        <c:noMultiLvlLbl val="0"/>
      </c:catAx>
      <c:valAx>
        <c:axId val="17517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9</xdr:row>
      <xdr:rowOff>142875</xdr:rowOff>
    </xdr:from>
    <xdr:to>
      <xdr:col>14</xdr:col>
      <xdr:colOff>400050</xdr:colOff>
      <xdr:row>24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264.432201157404" createdVersion="4" refreshedVersion="4" minRefreshableVersion="3" recordCount="6">
  <cacheSource type="worksheet">
    <worksheetSource ref="A2:P8" sheet="Sheet1"/>
  </cacheSource>
  <cacheFields count="16">
    <cacheField name="S.No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name" numFmtId="0">
      <sharedItems count="6">
        <s v="a"/>
        <s v="b"/>
        <s v="c"/>
        <s v="d"/>
        <s v="e"/>
        <s v="f"/>
      </sharedItems>
    </cacheField>
    <cacheField name="designation" numFmtId="0">
      <sharedItems/>
    </cacheField>
    <cacheField name="basic salary" numFmtId="0">
      <sharedItems containsSemiMixedTypes="0" containsString="0" containsNumber="1" containsInteger="1" minValue="45000" maxValue="50000"/>
    </cacheField>
    <cacheField name="attendence" numFmtId="0">
      <sharedItems containsSemiMixedTypes="0" containsString="0" containsNumber="1" containsInteger="1" minValue="24" maxValue="30"/>
    </cacheField>
    <cacheField name="salary" numFmtId="0">
      <sharedItems containsSemiMixedTypes="0" containsString="0" containsNumber="1" minValue="36000" maxValue="50000"/>
    </cacheField>
    <cacheField name="CA" numFmtId="0">
      <sharedItems containsSemiMixedTypes="0" containsString="0" containsNumber="1" containsInteger="1" minValue="900" maxValue="1000"/>
    </cacheField>
    <cacheField name="TA" numFmtId="0">
      <sharedItems containsSemiMixedTypes="0" containsString="0" containsNumber="1" containsInteger="1" minValue="0" maxValue="2000"/>
    </cacheField>
    <cacheField name="HRA" numFmtId="0">
      <sharedItems containsSemiMixedTypes="0" containsString="0" containsNumber="1" containsInteger="1" minValue="1000" maxValue="3000"/>
    </cacheField>
    <cacheField name="DA" numFmtId="0">
      <sharedItems containsSemiMixedTypes="0" containsString="0" containsNumber="1" containsInteger="1" minValue="100" maxValue="400"/>
    </cacheField>
    <cacheField name="OT" numFmtId="0">
      <sharedItems containsSemiMixedTypes="0" containsString="0" containsNumber="1" containsInteger="1" minValue="12" maxValue="17"/>
    </cacheField>
    <cacheField name="OT salary" numFmtId="0">
      <sharedItems containsSemiMixedTypes="0" containsString="0" containsNumber="1" minValue="2437.5" maxValue="3333.3333333333335"/>
    </cacheField>
    <cacheField name="gross salary" numFmtId="1">
      <sharedItems containsSemiMixedTypes="0" containsString="0" containsNumber="1" minValue="42537.5" maxValue="55316.666666666664"/>
    </cacheField>
    <cacheField name="PF" numFmtId="0">
      <sharedItems containsSemiMixedTypes="0" containsString="0" containsNumber="1" containsInteger="1" minValue="4320" maxValue="6000"/>
    </cacheField>
    <cacheField name="ESI" numFmtId="0">
      <sharedItems containsSemiMixedTypes="0" containsString="0" containsNumber="1" containsInteger="1" minValue="0" maxValue="0"/>
    </cacheField>
    <cacheField name="net salary" numFmtId="1">
      <sharedItems containsSemiMixedTypes="0" containsString="0" containsNumber="1" minValue="38217.5" maxValue="49316.6666666666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s v="manager"/>
    <n v="50000"/>
    <n v="25"/>
    <n v="41666.666666666672"/>
    <n v="1000"/>
    <n v="2000"/>
    <n v="3000"/>
    <n v="300"/>
    <n v="12"/>
    <n v="2500"/>
    <n v="50466.666666666672"/>
    <n v="5000"/>
    <n v="0"/>
    <n v="45466.666666666672"/>
  </r>
  <r>
    <x v="1"/>
    <x v="1"/>
    <s v="employee"/>
    <n v="45000"/>
    <n v="24"/>
    <n v="36000"/>
    <n v="900"/>
    <n v="1000"/>
    <n v="2000"/>
    <n v="200"/>
    <n v="13"/>
    <n v="2437.5"/>
    <n v="42537.5"/>
    <n v="4320"/>
    <n v="0"/>
    <n v="38217.5"/>
  </r>
  <r>
    <x v="2"/>
    <x v="2"/>
    <s v="manager"/>
    <n v="50000"/>
    <n v="30"/>
    <n v="50000"/>
    <n v="1000"/>
    <n v="0"/>
    <n v="1000"/>
    <n v="400"/>
    <n v="14"/>
    <n v="2916.666666666667"/>
    <n v="55316.666666666664"/>
    <n v="6000"/>
    <n v="0"/>
    <n v="49316.666666666664"/>
  </r>
  <r>
    <x v="3"/>
    <x v="3"/>
    <s v="manager"/>
    <n v="50000"/>
    <n v="28"/>
    <n v="46666.666666666672"/>
    <n v="1000"/>
    <n v="0"/>
    <n v="1500"/>
    <n v="200"/>
    <n v="16"/>
    <n v="3333.3333333333335"/>
    <n v="52700.000000000007"/>
    <n v="5600"/>
    <n v="0"/>
    <n v="47100.000000000007"/>
  </r>
  <r>
    <x v="4"/>
    <x v="4"/>
    <s v="employee"/>
    <n v="45000"/>
    <n v="25"/>
    <n v="37500"/>
    <n v="900"/>
    <n v="0"/>
    <n v="1400"/>
    <n v="400"/>
    <n v="15"/>
    <n v="2812.5"/>
    <n v="43012.5"/>
    <n v="4500"/>
    <n v="0"/>
    <n v="38512.5"/>
  </r>
  <r>
    <x v="5"/>
    <x v="5"/>
    <s v="employee"/>
    <n v="45000"/>
    <n v="30"/>
    <n v="45000"/>
    <n v="900"/>
    <n v="0"/>
    <n v="1000"/>
    <n v="100"/>
    <n v="17"/>
    <n v="3187.5"/>
    <n v="50187.5"/>
    <n v="5400"/>
    <n v="0"/>
    <n v="4478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1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dataField="1" numFmtId="1" showAll="0"/>
  </pivotFields>
  <rowFields count="2">
    <field x="0"/>
    <field x="1"/>
  </rowFields>
  <rowItems count="1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 t="grand">
      <x/>
    </i>
  </rowItems>
  <colItems count="1">
    <i/>
  </colItems>
  <dataFields count="1">
    <dataField name="Sum of net salary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topLeftCell="A4" workbookViewId="0">
      <selection activeCell="E27" sqref="E27"/>
    </sheetView>
  </sheetViews>
  <sheetFormatPr defaultRowHeight="15" x14ac:dyDescent="0.25"/>
  <cols>
    <col min="1" max="1" width="13.140625" bestFit="1" customWidth="1"/>
    <col min="2" max="2" width="16.28515625" bestFit="1" customWidth="1"/>
    <col min="5" max="5" width="13.140625" bestFit="1" customWidth="1"/>
    <col min="6" max="6" width="16.28515625" bestFit="1" customWidth="1"/>
  </cols>
  <sheetData>
    <row r="3" spans="1:6" x14ac:dyDescent="0.25">
      <c r="A3" s="8" t="s">
        <v>25</v>
      </c>
      <c r="B3" t="s">
        <v>27</v>
      </c>
    </row>
    <row r="4" spans="1:6" x14ac:dyDescent="0.25">
      <c r="A4" s="9">
        <v>1</v>
      </c>
      <c r="B4" s="11">
        <v>45466.666666666672</v>
      </c>
    </row>
    <row r="5" spans="1:6" x14ac:dyDescent="0.25">
      <c r="A5" s="10" t="s">
        <v>2</v>
      </c>
      <c r="B5" s="11">
        <v>45466.666666666672</v>
      </c>
    </row>
    <row r="6" spans="1:6" x14ac:dyDescent="0.25">
      <c r="A6" s="9">
        <v>2</v>
      </c>
      <c r="B6" s="11">
        <v>38217.5</v>
      </c>
    </row>
    <row r="7" spans="1:6" x14ac:dyDescent="0.25">
      <c r="A7" s="10" t="s">
        <v>3</v>
      </c>
      <c r="B7" s="11">
        <v>38217.5</v>
      </c>
    </row>
    <row r="8" spans="1:6" x14ac:dyDescent="0.25">
      <c r="A8" s="9">
        <v>3</v>
      </c>
      <c r="B8" s="11">
        <v>49316.666666666664</v>
      </c>
      <c r="E8" s="9"/>
      <c r="F8" s="11"/>
    </row>
    <row r="9" spans="1:6" x14ac:dyDescent="0.25">
      <c r="A9" s="10" t="s">
        <v>4</v>
      </c>
      <c r="B9" s="11">
        <v>49316.666666666664</v>
      </c>
      <c r="E9" s="10"/>
      <c r="F9" s="11"/>
    </row>
    <row r="10" spans="1:6" x14ac:dyDescent="0.25">
      <c r="A10" s="9">
        <v>4</v>
      </c>
      <c r="B10" s="11">
        <v>47100.000000000007</v>
      </c>
      <c r="E10" s="9"/>
      <c r="F10" s="11"/>
    </row>
    <row r="11" spans="1:6" x14ac:dyDescent="0.25">
      <c r="A11" s="10" t="s">
        <v>5</v>
      </c>
      <c r="B11" s="11">
        <v>47100.000000000007</v>
      </c>
      <c r="E11" s="10"/>
      <c r="F11" s="11"/>
    </row>
    <row r="12" spans="1:6" x14ac:dyDescent="0.25">
      <c r="A12" s="9">
        <v>5</v>
      </c>
      <c r="B12" s="11">
        <v>38512.5</v>
      </c>
      <c r="E12" s="9"/>
      <c r="F12" s="11"/>
    </row>
    <row r="13" spans="1:6" x14ac:dyDescent="0.25">
      <c r="A13" s="10" t="s">
        <v>7</v>
      </c>
      <c r="B13" s="11">
        <v>38512.5</v>
      </c>
      <c r="E13" s="10"/>
      <c r="F13" s="11"/>
    </row>
    <row r="14" spans="1:6" x14ac:dyDescent="0.25">
      <c r="A14" s="9">
        <v>6</v>
      </c>
      <c r="B14" s="11">
        <v>44787.5</v>
      </c>
      <c r="E14" s="9"/>
      <c r="F14" s="11"/>
    </row>
    <row r="15" spans="1:6" x14ac:dyDescent="0.25">
      <c r="A15" s="10" t="s">
        <v>8</v>
      </c>
      <c r="B15" s="11">
        <v>44787.5</v>
      </c>
      <c r="E15" s="10"/>
      <c r="F15" s="11"/>
    </row>
    <row r="16" spans="1:6" x14ac:dyDescent="0.25">
      <c r="A16" s="9" t="s">
        <v>26</v>
      </c>
      <c r="B16" s="11">
        <v>263400.83333333337</v>
      </c>
      <c r="E16" s="9"/>
      <c r="F16" s="11"/>
    </row>
    <row r="17" spans="5:6" x14ac:dyDescent="0.25">
      <c r="E17" s="10"/>
      <c r="F17" s="11"/>
    </row>
    <row r="18" spans="5:6" x14ac:dyDescent="0.25">
      <c r="E18" s="9"/>
      <c r="F18" s="11"/>
    </row>
    <row r="19" spans="5:6" x14ac:dyDescent="0.25">
      <c r="E19" s="10"/>
      <c r="F19" s="11"/>
    </row>
    <row r="20" spans="5:6" x14ac:dyDescent="0.25">
      <c r="E20" s="9"/>
      <c r="F20" s="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A2" sqref="A2:P8"/>
    </sheetView>
  </sheetViews>
  <sheetFormatPr defaultRowHeight="15" x14ac:dyDescent="0.25"/>
  <cols>
    <col min="2" max="2" width="13.5703125" bestFit="1" customWidth="1"/>
    <col min="3" max="3" width="15.7109375" bestFit="1" customWidth="1"/>
    <col min="4" max="4" width="16.140625" bestFit="1" customWidth="1"/>
    <col min="5" max="5" width="11.7109375" bestFit="1" customWidth="1"/>
    <col min="6" max="6" width="10.5703125" bestFit="1" customWidth="1"/>
    <col min="8" max="8" width="11.85546875" bestFit="1" customWidth="1"/>
    <col min="9" max="9" width="12.5703125" bestFit="1" customWidth="1"/>
    <col min="10" max="10" width="11.42578125" bestFit="1" customWidth="1"/>
    <col min="13" max="13" width="11.140625" bestFit="1" customWidth="1"/>
  </cols>
  <sheetData>
    <row r="1" spans="1:16" x14ac:dyDescent="0.25">
      <c r="A1" s="5"/>
      <c r="B1" s="5"/>
      <c r="C1" s="12" t="s">
        <v>0</v>
      </c>
      <c r="D1" s="12"/>
      <c r="E1" s="12"/>
      <c r="F1" s="12"/>
      <c r="G1" s="12"/>
      <c r="H1" s="12"/>
      <c r="I1" s="12"/>
      <c r="J1" s="12"/>
      <c r="K1" s="5"/>
      <c r="L1" s="5"/>
      <c r="M1" s="5"/>
      <c r="N1" s="5"/>
      <c r="O1" s="5"/>
      <c r="P1" s="5"/>
    </row>
    <row r="2" spans="1:16" x14ac:dyDescent="0.25">
      <c r="A2" s="6" t="s">
        <v>1</v>
      </c>
      <c r="B2" s="6" t="s">
        <v>6</v>
      </c>
      <c r="C2" s="6" t="s">
        <v>9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  <c r="I2" s="7" t="s">
        <v>17</v>
      </c>
      <c r="J2" s="6" t="s">
        <v>18</v>
      </c>
      <c r="K2" s="6" t="s">
        <v>19</v>
      </c>
      <c r="L2" s="6" t="s">
        <v>20</v>
      </c>
      <c r="M2" s="6" t="s">
        <v>21</v>
      </c>
      <c r="N2" s="6" t="s">
        <v>22</v>
      </c>
      <c r="O2" s="6" t="s">
        <v>23</v>
      </c>
      <c r="P2" s="6" t="s">
        <v>24</v>
      </c>
    </row>
    <row r="3" spans="1:16" x14ac:dyDescent="0.25">
      <c r="A3">
        <v>1</v>
      </c>
      <c r="B3" t="s">
        <v>2</v>
      </c>
      <c r="C3" t="s">
        <v>10</v>
      </c>
      <c r="D3">
        <v>50000</v>
      </c>
      <c r="E3">
        <v>25</v>
      </c>
      <c r="F3" s="3">
        <f>D3/30*E3</f>
        <v>41666.666666666672</v>
      </c>
      <c r="G3">
        <f>D3*2%</f>
        <v>1000</v>
      </c>
      <c r="H3" s="1">
        <v>2000</v>
      </c>
      <c r="I3" s="1">
        <v>3000</v>
      </c>
      <c r="J3" s="4">
        <v>300</v>
      </c>
      <c r="K3" s="4">
        <v>12</v>
      </c>
      <c r="L3">
        <f>D3/30/8*K3</f>
        <v>2500</v>
      </c>
      <c r="M3" s="3">
        <f>F3+G3+H3+I3+J3+L3</f>
        <v>50466.666666666672</v>
      </c>
      <c r="N3">
        <f>F3*12%</f>
        <v>5000</v>
      </c>
      <c r="O3">
        <v>0</v>
      </c>
      <c r="P3" s="3">
        <f>M3-N3-O3</f>
        <v>45466.666666666672</v>
      </c>
    </row>
    <row r="4" spans="1:16" x14ac:dyDescent="0.25">
      <c r="A4">
        <v>2</v>
      </c>
      <c r="B4" t="s">
        <v>3</v>
      </c>
      <c r="C4" t="s">
        <v>11</v>
      </c>
      <c r="D4">
        <v>45000</v>
      </c>
      <c r="E4">
        <v>24</v>
      </c>
      <c r="F4">
        <f t="shared" ref="F4:F8" si="0">D4/30*E4</f>
        <v>36000</v>
      </c>
      <c r="G4">
        <f t="shared" ref="G4:G8" si="1">D4*2%</f>
        <v>900</v>
      </c>
      <c r="H4" s="1">
        <v>1000</v>
      </c>
      <c r="I4" s="1">
        <v>2000</v>
      </c>
      <c r="J4" s="4">
        <v>200</v>
      </c>
      <c r="K4" s="4">
        <v>13</v>
      </c>
      <c r="L4" s="3">
        <f t="shared" ref="L4:L8" si="2">D4/30/8*K4</f>
        <v>2437.5</v>
      </c>
      <c r="M4" s="3">
        <f t="shared" ref="M4:M8" si="3">F4+G4+H4+I4+J4+L4</f>
        <v>42537.5</v>
      </c>
      <c r="N4">
        <f t="shared" ref="N4:N8" si="4">F4*12%</f>
        <v>4320</v>
      </c>
      <c r="O4">
        <v>0</v>
      </c>
      <c r="P4" s="3">
        <f t="shared" ref="P4:P8" si="5">M4-N4-O4</f>
        <v>38217.5</v>
      </c>
    </row>
    <row r="5" spans="1:16" x14ac:dyDescent="0.25">
      <c r="A5">
        <v>3</v>
      </c>
      <c r="B5" t="s">
        <v>4</v>
      </c>
      <c r="C5" t="s">
        <v>10</v>
      </c>
      <c r="D5">
        <v>50000</v>
      </c>
      <c r="E5">
        <v>30</v>
      </c>
      <c r="F5">
        <f t="shared" si="0"/>
        <v>50000</v>
      </c>
      <c r="G5">
        <f t="shared" si="1"/>
        <v>1000</v>
      </c>
      <c r="H5" s="1">
        <v>0</v>
      </c>
      <c r="I5" s="1">
        <v>1000</v>
      </c>
      <c r="J5" s="4">
        <v>400</v>
      </c>
      <c r="K5" s="4">
        <v>14</v>
      </c>
      <c r="L5" s="3">
        <f t="shared" si="2"/>
        <v>2916.666666666667</v>
      </c>
      <c r="M5" s="3">
        <f t="shared" si="3"/>
        <v>55316.666666666664</v>
      </c>
      <c r="N5">
        <f t="shared" si="4"/>
        <v>6000</v>
      </c>
      <c r="O5">
        <v>0</v>
      </c>
      <c r="P5" s="3">
        <f t="shared" si="5"/>
        <v>49316.666666666664</v>
      </c>
    </row>
    <row r="6" spans="1:16" x14ac:dyDescent="0.25">
      <c r="A6">
        <v>4</v>
      </c>
      <c r="B6" t="s">
        <v>5</v>
      </c>
      <c r="C6" t="s">
        <v>10</v>
      </c>
      <c r="D6">
        <v>50000</v>
      </c>
      <c r="E6">
        <v>28</v>
      </c>
      <c r="F6" s="3">
        <f t="shared" si="0"/>
        <v>46666.666666666672</v>
      </c>
      <c r="G6">
        <f t="shared" si="1"/>
        <v>1000</v>
      </c>
      <c r="H6" s="1">
        <v>0</v>
      </c>
      <c r="I6" s="1">
        <v>1500</v>
      </c>
      <c r="J6" s="4">
        <v>200</v>
      </c>
      <c r="K6" s="4">
        <v>16</v>
      </c>
      <c r="L6" s="3">
        <f t="shared" si="2"/>
        <v>3333.3333333333335</v>
      </c>
      <c r="M6" s="3">
        <f t="shared" si="3"/>
        <v>52700.000000000007</v>
      </c>
      <c r="N6">
        <f t="shared" si="4"/>
        <v>5600</v>
      </c>
      <c r="O6">
        <v>0</v>
      </c>
      <c r="P6" s="3">
        <f t="shared" si="5"/>
        <v>47100.000000000007</v>
      </c>
    </row>
    <row r="7" spans="1:16" x14ac:dyDescent="0.25">
      <c r="A7">
        <v>5</v>
      </c>
      <c r="B7" t="s">
        <v>7</v>
      </c>
      <c r="C7" t="s">
        <v>11</v>
      </c>
      <c r="D7">
        <v>45000</v>
      </c>
      <c r="E7">
        <v>25</v>
      </c>
      <c r="F7">
        <f t="shared" si="0"/>
        <v>37500</v>
      </c>
      <c r="G7">
        <f t="shared" si="1"/>
        <v>900</v>
      </c>
      <c r="H7" s="1">
        <v>0</v>
      </c>
      <c r="I7" s="1">
        <v>1400</v>
      </c>
      <c r="J7" s="4">
        <v>400</v>
      </c>
      <c r="K7" s="4">
        <v>15</v>
      </c>
      <c r="L7" s="3">
        <f t="shared" si="2"/>
        <v>2812.5</v>
      </c>
      <c r="M7" s="3">
        <f t="shared" si="3"/>
        <v>43012.5</v>
      </c>
      <c r="N7">
        <f t="shared" si="4"/>
        <v>4500</v>
      </c>
      <c r="O7">
        <v>0</v>
      </c>
      <c r="P7" s="3">
        <f t="shared" si="5"/>
        <v>38512.5</v>
      </c>
    </row>
    <row r="8" spans="1:16" x14ac:dyDescent="0.25">
      <c r="A8">
        <v>6</v>
      </c>
      <c r="B8" t="s">
        <v>8</v>
      </c>
      <c r="C8" t="s">
        <v>11</v>
      </c>
      <c r="D8">
        <v>45000</v>
      </c>
      <c r="E8">
        <v>30</v>
      </c>
      <c r="F8">
        <f t="shared" si="0"/>
        <v>45000</v>
      </c>
      <c r="G8">
        <f t="shared" si="1"/>
        <v>900</v>
      </c>
      <c r="H8" s="1">
        <v>0</v>
      </c>
      <c r="I8" s="1">
        <v>1000</v>
      </c>
      <c r="J8" s="4">
        <v>100</v>
      </c>
      <c r="K8" s="4">
        <v>17</v>
      </c>
      <c r="L8" s="3">
        <f t="shared" si="2"/>
        <v>3187.5</v>
      </c>
      <c r="M8" s="3">
        <f t="shared" si="3"/>
        <v>50187.5</v>
      </c>
      <c r="N8">
        <f t="shared" si="4"/>
        <v>5400</v>
      </c>
      <c r="O8">
        <v>0</v>
      </c>
      <c r="P8" s="3">
        <f t="shared" si="5"/>
        <v>44787.5</v>
      </c>
    </row>
    <row r="9" spans="1:16" x14ac:dyDescent="0.25">
      <c r="H9" s="1"/>
      <c r="J9" s="2"/>
      <c r="P9" s="3"/>
    </row>
    <row r="10" spans="1:16" x14ac:dyDescent="0.25">
      <c r="H10" s="1"/>
      <c r="J10" s="2"/>
    </row>
    <row r="11" spans="1:16" x14ac:dyDescent="0.25">
      <c r="H11" s="1"/>
      <c r="J11" s="2"/>
    </row>
    <row r="12" spans="1:16" x14ac:dyDescent="0.25">
      <c r="H12" s="1"/>
      <c r="J12" s="2"/>
    </row>
    <row r="13" spans="1:16" x14ac:dyDescent="0.25">
      <c r="H13" s="1"/>
      <c r="J13" s="2"/>
    </row>
    <row r="14" spans="1:16" x14ac:dyDescent="0.25">
      <c r="H14" s="1"/>
      <c r="J14" s="2"/>
    </row>
    <row r="15" spans="1:16" x14ac:dyDescent="0.25">
      <c r="H15" s="1"/>
      <c r="J15" s="2"/>
    </row>
    <row r="16" spans="1:16" x14ac:dyDescent="0.25">
      <c r="H16" s="1"/>
      <c r="J16" s="2"/>
    </row>
    <row r="17" spans="8:10" x14ac:dyDescent="0.25">
      <c r="H17" s="1"/>
      <c r="J17" s="2"/>
    </row>
    <row r="18" spans="8:10" x14ac:dyDescent="0.25">
      <c r="H18" s="1"/>
      <c r="J18" s="2"/>
    </row>
    <row r="19" spans="8:10" x14ac:dyDescent="0.25">
      <c r="H19" s="1"/>
      <c r="J19" s="2"/>
    </row>
  </sheetData>
  <mergeCells count="1">
    <mergeCell ref="C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sqref="A1:XFD1"/>
    </sheetView>
  </sheetViews>
  <sheetFormatPr defaultRowHeight="15" x14ac:dyDescent="0.25"/>
  <sheetData>
    <row r="1" spans="1:3" x14ac:dyDescent="0.25">
      <c r="A1" t="s">
        <v>28</v>
      </c>
      <c r="B1" t="s">
        <v>6</v>
      </c>
      <c r="C1" t="s">
        <v>32</v>
      </c>
    </row>
    <row r="2" spans="1:3" x14ac:dyDescent="0.25">
      <c r="A2">
        <v>1</v>
      </c>
      <c r="B2" t="s">
        <v>29</v>
      </c>
      <c r="C2">
        <v>12</v>
      </c>
    </row>
    <row r="3" spans="1:3" x14ac:dyDescent="0.25">
      <c r="A3">
        <v>2</v>
      </c>
      <c r="B3" t="s">
        <v>30</v>
      </c>
      <c r="C3">
        <v>0</v>
      </c>
    </row>
    <row r="4" spans="1:3" x14ac:dyDescent="0.25">
      <c r="A4">
        <v>3</v>
      </c>
      <c r="B4" t="s">
        <v>31</v>
      </c>
      <c r="C4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2023-11-29T04:40:19Z</dcterms:created>
  <dcterms:modified xsi:type="dcterms:W3CDTF">2023-12-04T05:37:45Z</dcterms:modified>
</cp:coreProperties>
</file>